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INDEX" sheetId="1" state="visible" r:id="rId1"/>
    <sheet name="Asml holding ny" sheetId="2" state="visible" r:id="rId2"/>
    <sheet name="Baidu adr" sheetId="3" state="visible" r:id="rId3"/>
    <sheet name="Biomarin pharmaceutical" sheetId="4" state="visible" r:id="rId4"/>
    <sheet name="Check point software" sheetId="5" state="visible" r:id="rId5"/>
    <sheet name="Costar group" sheetId="6" state="visible" r:id="rId6"/>
    <sheet name="Dexcom" sheetId="7" state="visible" r:id="rId7"/>
    <sheet name="Fox corporation" sheetId="8" state="visible" r:id="rId8"/>
    <sheet name="Jd.com" sheetId="9" state="visible" r:id="rId9"/>
    <sheet name="Liberty global a" sheetId="10" state="visible" r:id="rId10"/>
    <sheet name="Liberty global c" sheetId="11" state="visible" r:id="rId11"/>
    <sheet name="Lululemon athletica" sheetId="12" state="visible" r:id="rId12"/>
    <sheet name="Mercadolibre, inc." sheetId="13" state="visible" r:id="rId13"/>
    <sheet name="Netease adr" sheetId="14" state="visible" r:id="rId14"/>
    <sheet name="Nxp semiconductors" sheetId="15" state="visible" r:id="rId15"/>
    <sheet name="Seattle genetics" sheetId="16" state="visible" r:id="rId16"/>
    <sheet name="Sirius xm holdings" sheetId="17" state="visible" r:id="rId17"/>
    <sheet name="Splunk" sheetId="18" state="visible" r:id="rId18"/>
    <sheet name="Tesla" sheetId="19" state="visible" r:id="rId19"/>
    <sheet name="Trip.com group ltd sp adr" sheetId="20" state="visible" r:id="rId20"/>
    <sheet name="Workday" sheetId="21" state="visible" r:id="rId21"/>
    <sheet name="Zoom video communications" sheetId="22" state="visible" r:id="rId22"/>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font>
    <font>
      <b val="1"/>
      <sz val="14"/>
    </font>
  </fonts>
  <fills count="5">
    <fill>
      <patternFill/>
    </fill>
    <fill>
      <patternFill patternType="gray125"/>
    </fill>
    <fill>
      <patternFill patternType="solid">
        <fgColor rgb="00fbfce1"/>
        <bgColor rgb="00fbfce1"/>
      </patternFill>
    </fill>
    <fill>
      <patternFill patternType="solid">
        <fgColor rgb="00babab6"/>
        <bgColor rgb="00babab6"/>
      </patternFill>
    </fill>
    <fill>
      <patternFill patternType="solid">
        <fgColor rgb="00c7ffcd"/>
        <bgColor rgb="00fffbc7"/>
      </patternFill>
    </fill>
  </fills>
  <borders count="3">
    <border>
      <left/>
      <right/>
      <top/>
      <bottom/>
      <diagonal/>
    </border>
    <border>
      <left style="thin"/>
      <right style="thin"/>
      <top style="thin"/>
      <bottom style="thin"/>
      <diagonal/>
    </border>
    <border>
      <left/>
      <right/>
      <top style="thin"/>
      <bottom style="thin"/>
      <diagonal/>
    </border>
  </borders>
  <cellStyleXfs count="1">
    <xf borderId="0" fillId="0" fontId="0" numFmtId="0"/>
  </cellStyleXfs>
  <cellXfs count="6">
    <xf borderId="0" fillId="0" fontId="0" numFmtId="0" pivotButton="0" quotePrefix="0" xfId="0"/>
    <xf borderId="1" fillId="4" fontId="2" numFmtId="0" pivotButton="0" quotePrefix="0" xfId="0"/>
    <xf borderId="1" fillId="4" fontId="1" numFmtId="0" pivotButton="0" quotePrefix="0" xfId="0"/>
    <xf borderId="2" fillId="3" fontId="1" numFmtId="0" pivotButton="0" quotePrefix="0" xfId="0"/>
    <xf borderId="2" fillId="3" fontId="0" numFmtId="0" pivotButton="0" quotePrefix="0" xfId="0"/>
    <xf borderId="1" fillId="2" fontId="1"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styles.xml" Type="http://schemas.openxmlformats.org/officeDocument/2006/relationships/styles" /><Relationship Id="rId2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23"/>
  <sheetViews>
    <sheetView workbookViewId="0">
      <pane activePane="bottomRight" state="frozen" topLeftCell="C2" xSplit="2" ySplit="1"/>
      <selection pane="topRight"/>
      <selection pane="bottomLeft"/>
      <selection activeCell="A1" pane="bottomRight" sqref="A1"/>
    </sheetView>
  </sheetViews>
  <sheetFormatPr baseColWidth="8" defaultRowHeight="15"/>
  <cols>
    <col customWidth="1" max="1" min="1" width="30"/>
  </cols>
  <sheetData>
    <row r="1">
      <c r="A1" s="1" t="inlineStr">
        <is>
          <t>INDEX</t>
        </is>
      </c>
    </row>
    <row r="2">
      <c r="A2" s="3" t="n"/>
    </row>
    <row r="3">
      <c r="A3" s="5">
        <f>HYPERLINK("Stock_Data.xlsx#'Asml holding ny'!A1", "Asml holding ny")</f>
        <v/>
      </c>
    </row>
    <row r="4">
      <c r="A4" s="5">
        <f>HYPERLINK("Stock_Data.xlsx#'Baidu adr'!A1", "Baidu adr")</f>
        <v/>
      </c>
    </row>
    <row r="5">
      <c r="A5" s="5">
        <f>HYPERLINK("Stock_Data.xlsx#'Biomarin pharmaceutical'!A1", "Biomarin pharmaceutical")</f>
        <v/>
      </c>
    </row>
    <row r="6">
      <c r="A6" s="5">
        <f>HYPERLINK("Stock_Data.xlsx#'Check point software'!A1", "Check point software")</f>
        <v/>
      </c>
    </row>
    <row r="7">
      <c r="A7" s="5">
        <f>HYPERLINK("Stock_Data.xlsx#'Costar group'!A1", "Costar group")</f>
        <v/>
      </c>
    </row>
    <row r="8">
      <c r="A8" s="5">
        <f>HYPERLINK("Stock_Data.xlsx#'Dexcom'!A1", "Dexcom")</f>
        <v/>
      </c>
    </row>
    <row r="9">
      <c r="A9" s="5">
        <f>HYPERLINK("Stock_Data.xlsx#'Fox corporation'!A1", "Fox corporation")</f>
        <v/>
      </c>
    </row>
    <row r="10">
      <c r="A10" s="5">
        <f>HYPERLINK("Stock_Data.xlsx#'Jd.com'!A1", "Jd.com")</f>
        <v/>
      </c>
    </row>
    <row r="11">
      <c r="A11" s="5">
        <f>HYPERLINK("Stock_Data.xlsx#'Liberty global a'!A1", "Liberty global a")</f>
        <v/>
      </c>
    </row>
    <row r="12">
      <c r="A12" s="5">
        <f>HYPERLINK("Stock_Data.xlsx#'Liberty global c'!A1", "Liberty global c")</f>
        <v/>
      </c>
    </row>
    <row r="13">
      <c r="A13" s="5">
        <f>HYPERLINK("Stock_Data.xlsx#'Lululemon athletica'!A1", "Lululemon athletica")</f>
        <v/>
      </c>
    </row>
    <row r="14">
      <c r="A14" s="5">
        <f>HYPERLINK("Stock_Data.xlsx#'Mercadolibre, inc.'!A1", "Mercadolibre, inc.")</f>
        <v/>
      </c>
    </row>
    <row r="15">
      <c r="A15" s="5">
        <f>HYPERLINK("Stock_Data.xlsx#'Netease adr'!A1", "Netease adr")</f>
        <v/>
      </c>
    </row>
    <row r="16">
      <c r="A16" s="5">
        <f>HYPERLINK("Stock_Data.xlsx#'Nxp semiconductors'!A1", "Nxp semiconductors")</f>
        <v/>
      </c>
    </row>
    <row r="17">
      <c r="A17" s="5">
        <f>HYPERLINK("Stock_Data.xlsx#'Seattle genetics'!A1", "Seattle genetics")</f>
        <v/>
      </c>
    </row>
    <row r="18">
      <c r="A18" s="5">
        <f>HYPERLINK("Stock_Data.xlsx#'Sirius xm holdings'!A1", "Sirius xm holdings")</f>
        <v/>
      </c>
    </row>
    <row r="19">
      <c r="A19" s="5">
        <f>HYPERLINK("Stock_Data.xlsx#'Splunk'!A1", "Splunk")</f>
        <v/>
      </c>
    </row>
    <row r="20">
      <c r="A20" s="5">
        <f>HYPERLINK("Stock_Data.xlsx#'Tesla'!A1", "Tesla")</f>
        <v/>
      </c>
    </row>
    <row r="21">
      <c r="A21" s="5">
        <f>HYPERLINK("Stock_Data.xlsx#'Trip.com group ltd sp adr'!A1", "Trip.com group ltd sp adr")</f>
        <v/>
      </c>
    </row>
    <row r="22">
      <c r="A22" s="5">
        <f>HYPERLINK("Stock_Data.xlsx#'Workday'!A1", "Workday")</f>
        <v/>
      </c>
    </row>
    <row r="23">
      <c r="A23" s="5">
        <f>HYPERLINK("Stock_Data.xlsx#'Zoom video communications'!A1", "Zoom video communications")</f>
        <v/>
      </c>
    </row>
  </sheetData>
  <pageMargins bottom="1" footer="0.5" header="0.5" left="0.75" right="0.75" top="1"/>
</worksheet>
</file>

<file path=xl/worksheets/sheet10.xml><?xml version="1.0" encoding="utf-8"?>
<worksheet xmlns="http://schemas.openxmlformats.org/spreadsheetml/2006/main">
  <sheetPr>
    <outlinePr summaryBelow="1" summaryRight="1"/>
    <pageSetUpPr/>
  </sheetPr>
  <dimension ref="A1:Q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10"/>
  </cols>
  <sheetData>
    <row r="1">
      <c r="A1" s="1" t="inlineStr">
        <is>
          <t xml:space="preserve">LIBERTY GLOBAL A </t>
        </is>
      </c>
      <c r="B1" s="2" t="inlineStr">
        <is>
          <t>WKN: A1W0FL  ISIN: GB00B8W67662  US-Symbol:LBTYA  Typ: Aktie</t>
        </is>
      </c>
      <c r="C1" s="2" t="inlineStr"/>
      <c r="D1" s="2" t="inlineStr"/>
      <c r="E1" s="2" t="inlineStr"/>
      <c r="F1" s="2">
        <f>HYPERLINK("Stock_Data.xlsx#INDEX!A1", "Back to INDEX")</f>
        <v/>
      </c>
      <c r="G1" s="2" t="inlineStr"/>
      <c r="H1" s="2" t="inlineStr"/>
      <c r="I1" s="2" t="inlineStr"/>
      <c r="J1" s="2" t="inlineStr"/>
      <c r="K1" s="2" t="inlineStr"/>
      <c r="L1" s="2" t="inlineStr"/>
      <c r="M1" s="2" t="inlineStr"/>
      <c r="N1" s="2" t="inlineStr"/>
      <c r="O1" s="2" t="inlineStr"/>
      <c r="P1" s="2" t="inlineStr"/>
      <c r="Q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2005</t>
        </is>
      </c>
      <c r="C4" s="5" t="inlineStr">
        <is>
          <t>Telefon / Phone</t>
        </is>
      </c>
      <c r="D4" s="5" t="inlineStr"/>
      <c r="E4" t="inlineStr">
        <is>
          <t>+44-208-483-6449</t>
        </is>
      </c>
      <c r="G4" t="inlineStr">
        <is>
          <t>13.02.2020</t>
        </is>
      </c>
      <c r="H4" t="inlineStr">
        <is>
          <t>Publication Of Annual Report</t>
        </is>
      </c>
      <c r="J4" t="inlineStr">
        <is>
          <t>Berkshire Hathaway Inc.</t>
        </is>
      </c>
      <c r="L4" t="inlineStr">
        <is>
          <t>6,20%</t>
        </is>
      </c>
    </row>
    <row r="5">
      <c r="A5" s="5" t="inlineStr">
        <is>
          <t>Ticker</t>
        </is>
      </c>
      <c r="B5" t="inlineStr">
        <is>
          <t>1LG</t>
        </is>
      </c>
      <c r="C5" s="5" t="inlineStr">
        <is>
          <t>Fax</t>
        </is>
      </c>
      <c r="D5" s="5" t="inlineStr"/>
      <c r="E5" t="inlineStr">
        <is>
          <t>-</t>
        </is>
      </c>
      <c r="G5" t="inlineStr">
        <is>
          <t>06.05.2020</t>
        </is>
      </c>
      <c r="H5" t="inlineStr">
        <is>
          <t>Result Q1</t>
        </is>
      </c>
      <c r="J5" t="inlineStr">
        <is>
          <t>BlackRock Inc.</t>
        </is>
      </c>
      <c r="L5" t="inlineStr">
        <is>
          <t>3,70%</t>
        </is>
      </c>
    </row>
    <row r="6">
      <c r="A6" s="5" t="inlineStr">
        <is>
          <t>Gelistet Seit / Listed Since</t>
        </is>
      </c>
      <c r="B6" t="inlineStr">
        <is>
          <t>-</t>
        </is>
      </c>
      <c r="C6" s="5" t="inlineStr">
        <is>
          <t>Internet</t>
        </is>
      </c>
      <c r="D6" s="5" t="inlineStr"/>
      <c r="E6" t="inlineStr">
        <is>
          <t>http://www.lgi.com</t>
        </is>
      </c>
      <c r="J6" t="inlineStr">
        <is>
          <t>Dodge &amp; Cox</t>
        </is>
      </c>
      <c r="L6" t="inlineStr">
        <is>
          <t>5,90%</t>
        </is>
      </c>
    </row>
    <row r="7">
      <c r="A7" s="5" t="inlineStr">
        <is>
          <t>Nominalwert / Nominal Value</t>
        </is>
      </c>
      <c r="B7" t="inlineStr">
        <is>
          <t>0,01</t>
        </is>
      </c>
      <c r="C7" s="5" t="inlineStr">
        <is>
          <t>Inv. Relations Telefon / Phone</t>
        </is>
      </c>
      <c r="D7" s="5" t="inlineStr"/>
      <c r="E7" t="inlineStr">
        <is>
          <t>+44-208-483-6333</t>
        </is>
      </c>
      <c r="J7" t="inlineStr">
        <is>
          <t>Harris Associates L.P.</t>
        </is>
      </c>
      <c r="L7" t="inlineStr">
        <is>
          <t>7,90%</t>
        </is>
      </c>
    </row>
    <row r="8">
      <c r="A8" s="5" t="inlineStr">
        <is>
          <t>Land / Country</t>
        </is>
      </c>
      <c r="B8" t="inlineStr">
        <is>
          <t>Großbritannien</t>
        </is>
      </c>
      <c r="C8" s="5" t="inlineStr">
        <is>
          <t>Inv. Relations E-Mail</t>
        </is>
      </c>
      <c r="D8" s="5" t="inlineStr"/>
      <c r="E8" t="inlineStr">
        <is>
          <t>ir@libertyglobal.com</t>
        </is>
      </c>
      <c r="J8" t="inlineStr">
        <is>
          <t>Freefloat</t>
        </is>
      </c>
      <c r="L8" t="inlineStr">
        <is>
          <t>76,30%</t>
        </is>
      </c>
    </row>
    <row r="9">
      <c r="A9" s="5" t="inlineStr">
        <is>
          <t>Währung / Currency</t>
        </is>
      </c>
      <c r="B9" t="inlineStr">
        <is>
          <t>USD</t>
        </is>
      </c>
      <c r="C9" s="5" t="inlineStr">
        <is>
          <t>Kontaktperson / Contact Person</t>
        </is>
      </c>
      <c r="D9" s="5" t="inlineStr"/>
      <c r="E9" t="inlineStr">
        <is>
          <t>Matt Coates</t>
        </is>
      </c>
    </row>
    <row r="10">
      <c r="A10" s="5" t="inlineStr">
        <is>
          <t>Branche / Industry</t>
        </is>
      </c>
      <c r="B10" t="inlineStr">
        <is>
          <t>Broadcasting (Tv And Radio)</t>
        </is>
      </c>
      <c r="C10" s="5" t="inlineStr"/>
      <c r="D10" s="5" t="inlineStr"/>
    </row>
    <row r="11">
      <c r="A11" s="5" t="inlineStr">
        <is>
          <t>Sektor / Sector</t>
        </is>
      </c>
      <c r="B11" t="inlineStr">
        <is>
          <t>Media / Entertainment / Leisure</t>
        </is>
      </c>
    </row>
    <row r="12">
      <c r="A12" s="5" t="inlineStr">
        <is>
          <t>Typ / Genre</t>
        </is>
      </c>
      <c r="B12" t="inlineStr">
        <is>
          <t>Class A</t>
        </is>
      </c>
    </row>
    <row r="13">
      <c r="A13" s="5" t="inlineStr">
        <is>
          <t>Adresse / Address</t>
        </is>
      </c>
      <c r="B13" t="inlineStr">
        <is>
          <t>Liberty Global plcGriffin House, 161 Hammersmith Road  UK-London W6 8BS</t>
        </is>
      </c>
    </row>
    <row r="14">
      <c r="A14" s="5" t="inlineStr">
        <is>
          <t>Management</t>
        </is>
      </c>
      <c r="B14" t="inlineStr">
        <is>
          <t>Michael T. Fries, Charles H. R. Bracken, Bryan H. Hall, Enrique Rodriguez, Amy M. Blair, Manuel Kohnstamm, James Ryan, Jason Waldron, Andrea Salvato, Rick Westerman, Robert Redeleanu, John Porter, Lutz Schüler, Severina Pascu, Baptiest Coopmans</t>
        </is>
      </c>
    </row>
    <row r="15">
      <c r="A15" s="5" t="inlineStr">
        <is>
          <t>Aufsichtsrat / Board</t>
        </is>
      </c>
      <c r="B15" t="inlineStr">
        <is>
          <t>John C. Malone, Andrew J. Cole, Miranda Curtis, John W. Dick, Paul A. Gould, Richard R. Green, David E. Rapley, Larry E. Romrell, J.C. Sparkman, J. David Wargo</t>
        </is>
      </c>
    </row>
    <row r="16">
      <c r="A16" s="5" t="inlineStr">
        <is>
          <t>Beschreibung</t>
        </is>
      </c>
      <c r="B16" t="inlineStr">
        <is>
          <t>Liberty Global plc ist ein Betreiber von Breitband-Kabelnetzen außerhalb der USA, der moderne Video-, Telefon- und Internetservices bietet. Der Konzern betreibt Netzwerke in 12 europäischen Ländern. In Europa werden diese durch die Marken Virgin Media, UPC, Unitymedia (Deutschland) und Telenet (Belgien) repräsentiert. Damit gilt das Unternehmen als einer der größten Kabelnetzbetreiber außerhalb der USA. Über die Liberty Global Europe Holding BV werden sämtliche Kommunikationsdienste wie Festnetztelefonie, Mobilfunk sowie Breitbandverbindungen abgewickelt. Die UPC Holding BV bietet zudem ergänzende Video- und Internetverbindungen an. Liberty Global arbeitet außerdem mit zahlreichen weiteren Tochtergesellschaften in der ganzen Welt zusammen, die verschiedene Dienste innerhalb des Leistungsspektrums des Gesamtkonzerns anbieten. Hierzu gehören die Wartung und Instandhaltung der Kabelnetze, die Konfiguration von Soft- und Hardware sowie ein umfangreicher Kundenservice. Copyright 2014 FINANCE BASE AG</t>
        </is>
      </c>
    </row>
    <row r="17">
      <c r="A17" s="5" t="inlineStr">
        <is>
          <t>Profile</t>
        </is>
      </c>
      <c r="B17" t="inlineStr">
        <is>
          <t>Liberty Global plc provides an operator of broadband cable networks outside the US, the advanced video, telephone and Internet services. The Group operates networks in 12 European countries. In Europe, these are represented by the brands Virgin Media, UPC, Unitymedia (Germany) and Telenet (Belgium). Thus, the company is considered one of the largest cable operator outside the US. About the Liberty Global Europe Holding BV, all communication services such as fixed telephony, mobile telephony and broadband connections are handled. The UPC Holding BV also offers complementary video and Internet connections. Liberty Global is also working with numerous other subsidiary companies throughout the world that offer various services within the power spectrum of the entire group. This includes the maintenance and repair of the cable networks, the configuration of software and hardware as well as comprehensive customer service.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row>
    <row r="20">
      <c r="A20" s="5" t="inlineStr">
        <is>
          <t>Umsatz</t>
        </is>
      </c>
      <c r="B20" s="5" t="inlineStr">
        <is>
          <t>Revenue</t>
        </is>
      </c>
      <c r="C20" t="n">
        <v>11542</v>
      </c>
      <c r="D20" t="n">
        <v>11958</v>
      </c>
      <c r="E20" t="n">
        <v>15049</v>
      </c>
      <c r="F20" t="n">
        <v>20009</v>
      </c>
      <c r="G20" t="n">
        <v>18280</v>
      </c>
      <c r="H20" t="n">
        <v>18248</v>
      </c>
      <c r="I20" t="n">
        <v>14474</v>
      </c>
      <c r="J20" t="n">
        <v>10311</v>
      </c>
      <c r="K20" t="n">
        <v>9511</v>
      </c>
      <c r="L20" t="n">
        <v>9017</v>
      </c>
      <c r="M20" t="n">
        <v>11080</v>
      </c>
      <c r="N20" t="n">
        <v>10561</v>
      </c>
      <c r="O20" t="n">
        <v>9003</v>
      </c>
      <c r="P20" t="n">
        <v>6488</v>
      </c>
      <c r="Q20" t="n">
        <v>5151</v>
      </c>
    </row>
    <row r="21">
      <c r="A21" s="5" t="inlineStr">
        <is>
          <t>Operatives Ergebnis (EBIT)</t>
        </is>
      </c>
      <c r="B21" s="5" t="inlineStr">
        <is>
          <t>EBIT Earning Before Interest &amp; Tax</t>
        </is>
      </c>
      <c r="C21" t="n">
        <v>745.5</v>
      </c>
      <c r="D21" t="n">
        <v>839.1</v>
      </c>
      <c r="E21" t="n">
        <v>1948</v>
      </c>
      <c r="F21" t="n">
        <v>2801</v>
      </c>
      <c r="G21" t="n">
        <v>2349</v>
      </c>
      <c r="H21" t="n">
        <v>2228</v>
      </c>
      <c r="I21" t="n">
        <v>2012</v>
      </c>
      <c r="J21" t="n">
        <v>1983</v>
      </c>
      <c r="K21" t="n">
        <v>1818</v>
      </c>
      <c r="L21" t="n">
        <v>1495</v>
      </c>
      <c r="M21" t="n">
        <v>1637</v>
      </c>
      <c r="N21" t="n">
        <v>1363</v>
      </c>
      <c r="O21" t="n">
        <v>666.8</v>
      </c>
      <c r="P21" t="n">
        <v>352.3</v>
      </c>
      <c r="Q21" t="n">
        <v>251.2</v>
      </c>
    </row>
    <row r="22">
      <c r="A22" s="5" t="inlineStr">
        <is>
          <t>Finanzergebnis</t>
        </is>
      </c>
      <c r="B22" s="5" t="inlineStr">
        <is>
          <t>Financial Result</t>
        </is>
      </c>
      <c r="C22" t="n">
        <v>-1902</v>
      </c>
      <c r="D22" t="n">
        <v>-677.3</v>
      </c>
      <c r="E22" t="n">
        <v>-3504</v>
      </c>
      <c r="F22" t="n">
        <v>-2252</v>
      </c>
      <c r="G22" t="n">
        <v>-3034</v>
      </c>
      <c r="H22" t="n">
        <v>-3284</v>
      </c>
      <c r="I22" t="n">
        <v>-2539</v>
      </c>
      <c r="J22" t="n">
        <v>-2466</v>
      </c>
      <c r="K22" t="n">
        <v>-2394</v>
      </c>
      <c r="L22" t="n">
        <v>-2596</v>
      </c>
      <c r="M22" t="n">
        <v>-1886</v>
      </c>
      <c r="N22" t="n">
        <v>-1530</v>
      </c>
      <c r="O22" t="n">
        <v>-617.1</v>
      </c>
      <c r="P22" t="n">
        <v>-522.5</v>
      </c>
      <c r="Q22" t="n">
        <v>-200.4</v>
      </c>
    </row>
    <row r="23">
      <c r="A23" s="5" t="inlineStr">
        <is>
          <t>Ergebnis vor Steuer (EBT)</t>
        </is>
      </c>
      <c r="B23" s="5" t="inlineStr">
        <is>
          <t>EBT Earning Before Tax</t>
        </is>
      </c>
      <c r="C23" t="n">
        <v>-1156</v>
      </c>
      <c r="D23" t="n">
        <v>161.8</v>
      </c>
      <c r="E23" t="n">
        <v>-1556</v>
      </c>
      <c r="F23" t="n">
        <v>549.4</v>
      </c>
      <c r="G23" t="n">
        <v>-684.6</v>
      </c>
      <c r="H23" t="n">
        <v>-1056</v>
      </c>
      <c r="I23" t="n">
        <v>-526.5</v>
      </c>
      <c r="J23" t="n">
        <v>-483.3</v>
      </c>
      <c r="K23" t="n">
        <v>-575.8</v>
      </c>
      <c r="L23" t="n">
        <v>-1101</v>
      </c>
      <c r="M23" t="n">
        <v>-248.8</v>
      </c>
      <c r="N23" t="n">
        <v>-167</v>
      </c>
      <c r="O23" t="n">
        <v>49.7</v>
      </c>
      <c r="P23" t="n">
        <v>-170.2</v>
      </c>
      <c r="Q23" t="n">
        <v>50.8</v>
      </c>
    </row>
    <row r="24">
      <c r="A24" s="5" t="inlineStr">
        <is>
          <t>Steuern auf Einkommen und Ertrag</t>
        </is>
      </c>
      <c r="B24" s="5" t="inlineStr">
        <is>
          <t>Taxes on income and earnings</t>
        </is>
      </c>
      <c r="C24" t="n">
        <v>253</v>
      </c>
      <c r="D24" t="n">
        <v>1573</v>
      </c>
      <c r="E24" t="n">
        <v>309.5</v>
      </c>
      <c r="F24" t="n">
        <v>-1218</v>
      </c>
      <c r="G24" t="n">
        <v>364.9</v>
      </c>
      <c r="H24" t="n">
        <v>-75</v>
      </c>
      <c r="I24" t="n">
        <v>355.5</v>
      </c>
      <c r="J24" t="n">
        <v>89</v>
      </c>
      <c r="K24" t="n">
        <v>231.7</v>
      </c>
      <c r="L24" t="n">
        <v>-224.9</v>
      </c>
      <c r="M24" t="n">
        <v>-233.7</v>
      </c>
      <c r="N24" t="n">
        <v>434.8</v>
      </c>
      <c r="O24" t="n">
        <v>233.1</v>
      </c>
      <c r="P24" t="n">
        <v>-7.9</v>
      </c>
      <c r="Q24" t="n">
        <v>29.8</v>
      </c>
    </row>
    <row r="25">
      <c r="A25" s="5" t="inlineStr">
        <is>
          <t>Ergebnis nach Steuer</t>
        </is>
      </c>
      <c r="B25" s="5" t="inlineStr">
        <is>
          <t>Earnings after tax</t>
        </is>
      </c>
      <c r="C25" t="n">
        <v>-1409</v>
      </c>
      <c r="D25" t="n">
        <v>-1412</v>
      </c>
      <c r="E25" t="n">
        <v>-1866</v>
      </c>
      <c r="F25" t="n">
        <v>1767</v>
      </c>
      <c r="G25" t="n">
        <v>-1050</v>
      </c>
      <c r="H25" t="n">
        <v>-980.9</v>
      </c>
      <c r="I25" t="n">
        <v>-882</v>
      </c>
      <c r="J25" t="n">
        <v>-572.3</v>
      </c>
      <c r="K25" t="n">
        <v>-807.5</v>
      </c>
      <c r="L25" t="n">
        <v>-876</v>
      </c>
      <c r="M25" t="n">
        <v>-15.1</v>
      </c>
      <c r="N25" t="n">
        <v>-601.8</v>
      </c>
      <c r="O25" t="n">
        <v>-183.4</v>
      </c>
      <c r="P25" t="n">
        <v>-162.3</v>
      </c>
      <c r="Q25" t="n">
        <v>21</v>
      </c>
    </row>
    <row r="26">
      <c r="A26" s="5" t="inlineStr">
        <is>
          <t>Minderheitenanteil</t>
        </is>
      </c>
      <c r="B26" s="5" t="inlineStr">
        <is>
          <t>Minority Share</t>
        </is>
      </c>
      <c r="C26" t="n">
        <v>-116.8</v>
      </c>
      <c r="D26" t="n">
        <v>-124.7</v>
      </c>
      <c r="E26" t="n">
        <v>-57.5</v>
      </c>
      <c r="F26" t="n">
        <v>-62</v>
      </c>
      <c r="G26" t="n">
        <v>-103</v>
      </c>
      <c r="H26" t="n">
        <v>-47.6</v>
      </c>
      <c r="I26" t="n">
        <v>-58.2</v>
      </c>
      <c r="J26" t="n">
        <v>-64.5</v>
      </c>
      <c r="K26" t="n">
        <v>-101.7</v>
      </c>
      <c r="L26" t="n">
        <v>-175.8</v>
      </c>
      <c r="M26" t="n">
        <v>-426.2</v>
      </c>
      <c r="N26" t="n">
        <v>-187.1</v>
      </c>
      <c r="O26" t="n">
        <v>-239.2</v>
      </c>
      <c r="P26" t="n">
        <v>-171.7</v>
      </c>
      <c r="Q26" t="n">
        <v>-104.5</v>
      </c>
    </row>
    <row r="27">
      <c r="A27" s="5" t="inlineStr">
        <is>
          <t>Jahresüberschuss/-fehlbetrag</t>
        </is>
      </c>
      <c r="B27" s="5" t="inlineStr">
        <is>
          <t>Net Profit</t>
        </is>
      </c>
      <c r="C27" t="n">
        <v>11521</v>
      </c>
      <c r="D27" t="n">
        <v>725.3</v>
      </c>
      <c r="E27" t="n">
        <v>-2778</v>
      </c>
      <c r="F27" t="n">
        <v>1705</v>
      </c>
      <c r="G27" t="n">
        <v>-1153</v>
      </c>
      <c r="H27" t="n">
        <v>-695</v>
      </c>
      <c r="I27" t="n">
        <v>-963.9</v>
      </c>
      <c r="J27" t="n">
        <v>322.8</v>
      </c>
      <c r="K27" t="n">
        <v>-772.7</v>
      </c>
      <c r="L27" t="n">
        <v>388.2</v>
      </c>
      <c r="M27" t="n">
        <v>-412.1</v>
      </c>
      <c r="N27" t="n">
        <v>-788.9</v>
      </c>
      <c r="O27" t="n">
        <v>-422.6</v>
      </c>
      <c r="P27" t="n">
        <v>706.2</v>
      </c>
      <c r="Q27" t="n">
        <v>-80.09999999999999</v>
      </c>
    </row>
    <row r="28">
      <c r="A28" s="5" t="inlineStr">
        <is>
          <t>Summe Umlaufvermögen</t>
        </is>
      </c>
      <c r="B28" s="5" t="inlineStr">
        <is>
          <t>Current Assets</t>
        </is>
      </c>
      <c r="C28" t="n">
        <v>10573</v>
      </c>
      <c r="D28" t="n">
        <v>4141</v>
      </c>
      <c r="E28" t="n">
        <v>4332</v>
      </c>
      <c r="F28" t="n">
        <v>7052</v>
      </c>
      <c r="G28" t="n">
        <v>3357</v>
      </c>
      <c r="H28" t="n">
        <v>3921</v>
      </c>
      <c r="I28" t="n">
        <v>5483</v>
      </c>
      <c r="J28" t="n">
        <v>3726</v>
      </c>
      <c r="K28" t="n">
        <v>3775</v>
      </c>
      <c r="L28" t="n">
        <v>5433</v>
      </c>
      <c r="M28" t="n">
        <v>5278</v>
      </c>
      <c r="N28" t="n">
        <v>3234</v>
      </c>
      <c r="O28" t="n">
        <v>3925</v>
      </c>
      <c r="P28" t="n">
        <v>3563</v>
      </c>
      <c r="Q28" t="n">
        <v>2262</v>
      </c>
    </row>
    <row r="29">
      <c r="A29" s="5" t="inlineStr">
        <is>
          <t>Summe Anlagevermögen</t>
        </is>
      </c>
      <c r="B29" s="5" t="inlineStr">
        <is>
          <t>Fixed Assets</t>
        </is>
      </c>
      <c r="C29" t="n">
        <v>38473</v>
      </c>
      <c r="D29" t="n">
        <v>49012</v>
      </c>
      <c r="E29" t="n">
        <v>53265</v>
      </c>
      <c r="F29" t="n">
        <v>61632</v>
      </c>
      <c r="G29" t="n">
        <v>64510</v>
      </c>
      <c r="H29" t="n">
        <v>68921</v>
      </c>
      <c r="I29" t="n">
        <v>62232</v>
      </c>
      <c r="J29" t="n">
        <v>34582</v>
      </c>
      <c r="K29" t="n">
        <v>32634</v>
      </c>
      <c r="L29" t="n">
        <v>27896</v>
      </c>
      <c r="M29" t="n">
        <v>34622</v>
      </c>
      <c r="N29" t="n">
        <v>30752</v>
      </c>
      <c r="O29" t="n">
        <v>28694</v>
      </c>
      <c r="P29" t="n">
        <v>22007</v>
      </c>
      <c r="Q29" t="n">
        <v>21116</v>
      </c>
    </row>
    <row r="30">
      <c r="A30" s="5" t="inlineStr">
        <is>
          <t>Summe Aktiva</t>
        </is>
      </c>
      <c r="B30" s="5" t="inlineStr">
        <is>
          <t>Total Assets</t>
        </is>
      </c>
      <c r="C30" t="n">
        <v>49046</v>
      </c>
      <c r="D30" t="n">
        <v>53154</v>
      </c>
      <c r="E30" t="n">
        <v>57597</v>
      </c>
      <c r="F30" t="n">
        <v>68684</v>
      </c>
      <c r="G30" t="n">
        <v>67867</v>
      </c>
      <c r="H30" t="n">
        <v>72842</v>
      </c>
      <c r="I30" t="n">
        <v>67714</v>
      </c>
      <c r="J30" t="n">
        <v>38308</v>
      </c>
      <c r="K30" t="n">
        <v>36409</v>
      </c>
      <c r="L30" t="n">
        <v>33329</v>
      </c>
      <c r="M30" t="n">
        <v>39900</v>
      </c>
      <c r="N30" t="n">
        <v>33986</v>
      </c>
      <c r="O30" t="n">
        <v>32619</v>
      </c>
      <c r="P30" t="n">
        <v>25569</v>
      </c>
      <c r="Q30" t="n">
        <v>23379</v>
      </c>
    </row>
    <row r="31">
      <c r="A31" s="5" t="inlineStr">
        <is>
          <t>Summe kurzfristiges Fremdkapital</t>
        </is>
      </c>
      <c r="B31" s="5" t="inlineStr">
        <is>
          <t>Short-Term Debt</t>
        </is>
      </c>
      <c r="C31" t="n">
        <v>8652</v>
      </c>
      <c r="D31" t="n">
        <v>10306</v>
      </c>
      <c r="E31" t="n">
        <v>9966</v>
      </c>
      <c r="F31" t="n">
        <v>9723</v>
      </c>
      <c r="G31" t="n">
        <v>9158</v>
      </c>
      <c r="H31" t="n">
        <v>9190</v>
      </c>
      <c r="I31" t="n">
        <v>7683</v>
      </c>
      <c r="J31" t="n">
        <v>4620</v>
      </c>
      <c r="K31" t="n">
        <v>4170</v>
      </c>
      <c r="L31" t="n">
        <v>4290</v>
      </c>
      <c r="M31" t="n">
        <v>4536</v>
      </c>
      <c r="N31" t="n">
        <v>4242</v>
      </c>
      <c r="O31" t="n">
        <v>3858</v>
      </c>
      <c r="P31" t="n">
        <v>3745</v>
      </c>
      <c r="Q31" t="n">
        <v>2431</v>
      </c>
    </row>
    <row r="32">
      <c r="A32" s="5" t="inlineStr">
        <is>
          <t>Summe langfristiges Fremdkapital</t>
        </is>
      </c>
      <c r="B32" s="5" t="inlineStr">
        <is>
          <t>Long-Term Debt</t>
        </is>
      </c>
      <c r="C32" t="n">
        <v>27196</v>
      </c>
      <c r="D32" t="n">
        <v>38699</v>
      </c>
      <c r="E32" t="n">
        <v>41238</v>
      </c>
      <c r="F32" t="n">
        <v>44229</v>
      </c>
      <c r="G32" t="n">
        <v>48535</v>
      </c>
      <c r="H32" t="n">
        <v>49536</v>
      </c>
      <c r="I32" t="n">
        <v>48490</v>
      </c>
      <c r="J32" t="n">
        <v>31602</v>
      </c>
      <c r="K32" t="n">
        <v>29308</v>
      </c>
      <c r="L32" t="n">
        <v>25581</v>
      </c>
      <c r="M32" t="n">
        <v>28867</v>
      </c>
      <c r="N32" t="n">
        <v>23249</v>
      </c>
      <c r="O32" t="n">
        <v>20479</v>
      </c>
      <c r="P32" t="n">
        <v>12666</v>
      </c>
      <c r="Q32" t="n">
        <v>11334</v>
      </c>
    </row>
    <row r="33">
      <c r="A33" s="5" t="inlineStr">
        <is>
          <t>Summe Fremdkapital</t>
        </is>
      </c>
      <c r="B33" s="5" t="inlineStr">
        <is>
          <t>Total Liabilities</t>
        </is>
      </c>
      <c r="C33" t="n">
        <v>35848</v>
      </c>
      <c r="D33" t="n">
        <v>49005</v>
      </c>
      <c r="E33" t="n">
        <v>51204</v>
      </c>
      <c r="F33" t="n">
        <v>53952</v>
      </c>
      <c r="G33" t="n">
        <v>57693</v>
      </c>
      <c r="H33" t="n">
        <v>58726</v>
      </c>
      <c r="I33" t="n">
        <v>56173</v>
      </c>
      <c r="J33" t="n">
        <v>36223</v>
      </c>
      <c r="K33" t="n">
        <v>33478</v>
      </c>
      <c r="L33" t="n">
        <v>29871</v>
      </c>
      <c r="M33" t="n">
        <v>33403</v>
      </c>
      <c r="N33" t="n">
        <v>27491</v>
      </c>
      <c r="O33" t="n">
        <v>24337</v>
      </c>
      <c r="P33" t="n">
        <v>16411</v>
      </c>
      <c r="Q33" t="n">
        <v>13766</v>
      </c>
    </row>
    <row r="34">
      <c r="A34" s="5" t="inlineStr">
        <is>
          <t>Minderheitenanteil</t>
        </is>
      </c>
      <c r="B34" s="5" t="inlineStr">
        <is>
          <t>Minority Share</t>
        </is>
      </c>
      <c r="C34" t="n">
        <v>-407.6</v>
      </c>
      <c r="D34" t="n">
        <v>-533.1</v>
      </c>
      <c r="E34" t="n">
        <v>-412</v>
      </c>
      <c r="F34" t="n">
        <v>970.7</v>
      </c>
      <c r="G34" t="n">
        <v>-478.1</v>
      </c>
      <c r="H34" t="n">
        <v>-598.5</v>
      </c>
      <c r="I34" t="n">
        <v>-484.3</v>
      </c>
      <c r="J34" t="n">
        <v>-124.9</v>
      </c>
      <c r="K34" t="n">
        <v>126</v>
      </c>
      <c r="L34" t="n">
        <v>413.1</v>
      </c>
      <c r="M34" t="n">
        <v>3377</v>
      </c>
      <c r="N34" t="n">
        <v>3102</v>
      </c>
      <c r="O34" t="n">
        <v>2446</v>
      </c>
      <c r="P34" t="n">
        <v>1912</v>
      </c>
      <c r="Q34" t="n">
        <v>1797</v>
      </c>
    </row>
    <row r="35">
      <c r="A35" s="5" t="inlineStr">
        <is>
          <t>Summe Eigenkapital</t>
        </is>
      </c>
      <c r="B35" s="5" t="inlineStr">
        <is>
          <t>Equity</t>
        </is>
      </c>
      <c r="C35" t="n">
        <v>13606</v>
      </c>
      <c r="D35" t="n">
        <v>4681</v>
      </c>
      <c r="E35" t="n">
        <v>6805</v>
      </c>
      <c r="F35" t="n">
        <v>13761</v>
      </c>
      <c r="G35" t="n">
        <v>10652</v>
      </c>
      <c r="H35" t="n">
        <v>14715</v>
      </c>
      <c r="I35" t="n">
        <v>12026</v>
      </c>
      <c r="J35" t="n">
        <v>2210</v>
      </c>
      <c r="K35" t="n">
        <v>2805</v>
      </c>
      <c r="L35" t="n">
        <v>3045</v>
      </c>
      <c r="M35" t="n">
        <v>3120</v>
      </c>
      <c r="N35" t="n">
        <v>3393</v>
      </c>
      <c r="O35" t="n">
        <v>5836</v>
      </c>
      <c r="P35" t="n">
        <v>7247</v>
      </c>
      <c r="Q35" t="n">
        <v>7816</v>
      </c>
    </row>
    <row r="36">
      <c r="A36" s="5" t="inlineStr">
        <is>
          <t>Summe Passiva</t>
        </is>
      </c>
      <c r="B36" s="5" t="inlineStr">
        <is>
          <t>Liabilities &amp; Shareholder Equity</t>
        </is>
      </c>
      <c r="C36" t="n">
        <v>49046</v>
      </c>
      <c r="D36" t="n">
        <v>53154</v>
      </c>
      <c r="E36" t="n">
        <v>57597</v>
      </c>
      <c r="F36" t="n">
        <v>68684</v>
      </c>
      <c r="G36" t="n">
        <v>67867</v>
      </c>
      <c r="H36" t="n">
        <v>72842</v>
      </c>
      <c r="I36" t="n">
        <v>67714</v>
      </c>
      <c r="J36" t="n">
        <v>38308</v>
      </c>
      <c r="K36" t="n">
        <v>36409</v>
      </c>
      <c r="L36" t="n">
        <v>33329</v>
      </c>
      <c r="M36" t="n">
        <v>39900</v>
      </c>
      <c r="N36" t="n">
        <v>33986</v>
      </c>
      <c r="O36" t="n">
        <v>32619</v>
      </c>
      <c r="P36" t="n">
        <v>25569</v>
      </c>
      <c r="Q36" t="n">
        <v>23379</v>
      </c>
    </row>
    <row r="37">
      <c r="A37" s="5" t="inlineStr">
        <is>
          <t>Mio.Aktien im Umlauf</t>
        </is>
      </c>
      <c r="B37" s="5" t="inlineStr">
        <is>
          <t>Million shares outstanding</t>
        </is>
      </c>
      <c r="C37" t="n">
        <v>632.58</v>
      </c>
      <c r="D37" t="n">
        <v>746.73</v>
      </c>
      <c r="E37" t="n">
        <v>815.1</v>
      </c>
      <c r="F37" t="n">
        <v>899.03</v>
      </c>
      <c r="G37" t="n">
        <v>847.55</v>
      </c>
      <c r="H37" t="n">
        <v>891.66</v>
      </c>
      <c r="I37" t="n">
        <v>788.45</v>
      </c>
      <c r="J37" t="n">
        <v>517.79</v>
      </c>
      <c r="K37" t="n">
        <v>550</v>
      </c>
      <c r="L37" t="n">
        <v>485</v>
      </c>
      <c r="M37" t="n">
        <v>535.2</v>
      </c>
      <c r="N37" t="n">
        <v>562.4</v>
      </c>
      <c r="O37" t="n">
        <v>708.2</v>
      </c>
      <c r="P37" t="n">
        <v>802.8</v>
      </c>
      <c r="Q37" t="n">
        <v>919.2</v>
      </c>
    </row>
    <row r="38">
      <c r="A38" s="5" t="inlineStr">
        <is>
          <t>Mio.Aktien im Umlauf</t>
        </is>
      </c>
      <c r="B38" s="5" t="inlineStr">
        <is>
          <t>Million shares outstanding</t>
        </is>
      </c>
      <c r="C38" t="n">
        <v>181.56</v>
      </c>
      <c r="D38" t="n">
        <v>204.45</v>
      </c>
      <c r="E38" t="n">
        <v>219.67</v>
      </c>
      <c r="F38" t="n">
        <v>253.83</v>
      </c>
      <c r="G38" t="n">
        <v>252.76</v>
      </c>
      <c r="H38" t="n">
        <v>251.17</v>
      </c>
      <c r="I38" t="n">
        <v>222.08</v>
      </c>
      <c r="J38" t="inlineStr">
        <is>
          <t>-</t>
        </is>
      </c>
      <c r="K38" t="inlineStr">
        <is>
          <t>-</t>
        </is>
      </c>
      <c r="L38" t="inlineStr">
        <is>
          <t>-</t>
        </is>
      </c>
      <c r="M38" t="inlineStr">
        <is>
          <t>-</t>
        </is>
      </c>
      <c r="N38" t="inlineStr">
        <is>
          <t>-</t>
        </is>
      </c>
      <c r="O38" t="inlineStr">
        <is>
          <t>-</t>
        </is>
      </c>
      <c r="P38" t="inlineStr">
        <is>
          <t>-</t>
        </is>
      </c>
      <c r="Q38" t="inlineStr">
        <is>
          <t>-</t>
        </is>
      </c>
    </row>
    <row r="39">
      <c r="A39" s="5" t="inlineStr">
        <is>
          <t>Ergebnis je Aktie (brutto)</t>
        </is>
      </c>
      <c r="B39" s="5" t="inlineStr">
        <is>
          <t>Earnings per share</t>
        </is>
      </c>
      <c r="C39" t="n">
        <v>-1.83</v>
      </c>
      <c r="D39" t="n">
        <v>0.22</v>
      </c>
      <c r="E39" t="n">
        <v>-1.91</v>
      </c>
      <c r="F39" t="n">
        <v>0.61</v>
      </c>
      <c r="G39" t="n">
        <v>-0.8100000000000001</v>
      </c>
      <c r="H39" t="n">
        <v>-1.18</v>
      </c>
      <c r="I39" t="n">
        <v>-0.67</v>
      </c>
      <c r="J39" t="n">
        <v>-0.93</v>
      </c>
      <c r="K39" t="n">
        <v>-1.05</v>
      </c>
      <c r="L39" t="n">
        <v>-2.27</v>
      </c>
      <c r="M39" t="n">
        <v>-0.46</v>
      </c>
      <c r="N39" t="n">
        <v>-0.3</v>
      </c>
      <c r="O39" t="n">
        <v>0.07000000000000001</v>
      </c>
      <c r="P39" t="n">
        <v>-0.21</v>
      </c>
      <c r="Q39" t="n">
        <v>0.06</v>
      </c>
    </row>
    <row r="40">
      <c r="A40" s="5" t="inlineStr">
        <is>
          <t>Ergebnis je Aktie (unverwässert)</t>
        </is>
      </c>
      <c r="B40" s="5" t="inlineStr">
        <is>
          <t>Basic Earnings per share</t>
        </is>
      </c>
      <c r="C40" t="n">
        <v>-2.16</v>
      </c>
      <c r="D40" t="n">
        <v>-1.97</v>
      </c>
      <c r="E40" t="n">
        <v>-2.29</v>
      </c>
      <c r="F40" t="n">
        <v>2.18</v>
      </c>
      <c r="G40" t="n">
        <v>-1.13</v>
      </c>
      <c r="H40" t="n">
        <v>-0.87</v>
      </c>
      <c r="I40" t="n">
        <v>-1.44</v>
      </c>
      <c r="J40" t="n">
        <v>0.61</v>
      </c>
      <c r="K40" t="n">
        <v>-1.47</v>
      </c>
      <c r="L40" t="n">
        <v>0.77</v>
      </c>
      <c r="M40" t="n">
        <v>-0.77</v>
      </c>
      <c r="N40" t="n">
        <v>-1.25</v>
      </c>
      <c r="O40" t="n">
        <v>-0.5600000000000001</v>
      </c>
      <c r="P40" t="n">
        <v>0.8100000000000001</v>
      </c>
      <c r="Q40" t="n">
        <v>-0.1</v>
      </c>
    </row>
    <row r="41">
      <c r="A41" s="5" t="inlineStr">
        <is>
          <t>Ergebnis je Aktie (verwässert)</t>
        </is>
      </c>
      <c r="B41" s="5" t="inlineStr">
        <is>
          <t>Diluted Earnings per share</t>
        </is>
      </c>
      <c r="C41" t="n">
        <v>-2.16</v>
      </c>
      <c r="D41" t="n">
        <v>-1.97</v>
      </c>
      <c r="E41" t="n">
        <v>-2.29</v>
      </c>
      <c r="F41" t="n">
        <v>2.16</v>
      </c>
      <c r="G41" t="n">
        <v>-1.13</v>
      </c>
      <c r="H41" t="n">
        <v>-0.87</v>
      </c>
      <c r="I41" t="n">
        <v>-1.44</v>
      </c>
      <c r="J41" t="n">
        <v>0.61</v>
      </c>
      <c r="K41" t="n">
        <v>-1.47</v>
      </c>
      <c r="L41" t="n">
        <v>0.77</v>
      </c>
      <c r="M41" t="n">
        <v>-0.77</v>
      </c>
      <c r="N41" t="n">
        <v>-1.25</v>
      </c>
      <c r="O41" t="n">
        <v>-0.5600000000000001</v>
      </c>
      <c r="P41" t="n">
        <v>0.8100000000000001</v>
      </c>
      <c r="Q41" t="n">
        <v>-0.1</v>
      </c>
    </row>
    <row r="42">
      <c r="A42" s="5" t="inlineStr">
        <is>
          <t>Dividende je Aktie</t>
        </is>
      </c>
      <c r="B42" s="5" t="inlineStr">
        <is>
          <t>Dividend per share</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c r="Q42" t="inlineStr">
        <is>
          <t>-</t>
        </is>
      </c>
    </row>
    <row r="43">
      <c r="A43" s="5" t="inlineStr">
        <is>
          <t>Umsatz</t>
        </is>
      </c>
      <c r="B43" s="5" t="inlineStr">
        <is>
          <t>Revenue</t>
        </is>
      </c>
      <c r="C43" t="n">
        <v>18.25</v>
      </c>
      <c r="D43" t="n">
        <v>16.01</v>
      </c>
      <c r="E43" t="n">
        <v>18.46</v>
      </c>
      <c r="F43" t="n">
        <v>22.26</v>
      </c>
      <c r="G43" t="n">
        <v>21.57</v>
      </c>
      <c r="H43" t="n">
        <v>20.47</v>
      </c>
      <c r="I43" t="n">
        <v>18.36</v>
      </c>
      <c r="J43" t="n">
        <v>19.91</v>
      </c>
      <c r="K43" t="n">
        <v>17.29</v>
      </c>
      <c r="L43" t="n">
        <v>18.59</v>
      </c>
      <c r="M43" t="n">
        <v>20.7</v>
      </c>
      <c r="N43" t="n">
        <v>18.78</v>
      </c>
      <c r="O43" t="n">
        <v>12.71</v>
      </c>
      <c r="P43" t="n">
        <v>8.08</v>
      </c>
      <c r="Q43" t="n">
        <v>5.6</v>
      </c>
    </row>
    <row r="44">
      <c r="A44" s="5" t="inlineStr">
        <is>
          <t>Buchwert je Aktie</t>
        </is>
      </c>
      <c r="B44" s="5" t="inlineStr">
        <is>
          <t>Book value per share</t>
        </is>
      </c>
      <c r="C44" t="n">
        <v>21.51</v>
      </c>
      <c r="D44" t="n">
        <v>6.27</v>
      </c>
      <c r="E44" t="n">
        <v>8.35</v>
      </c>
      <c r="F44" t="n">
        <v>15.31</v>
      </c>
      <c r="G44" t="n">
        <v>12.57</v>
      </c>
      <c r="H44" t="n">
        <v>16.5</v>
      </c>
      <c r="I44" t="n">
        <v>15.25</v>
      </c>
      <c r="J44" t="n">
        <v>4.27</v>
      </c>
      <c r="K44" t="n">
        <v>5.1</v>
      </c>
      <c r="L44" t="n">
        <v>6.28</v>
      </c>
      <c r="M44" t="n">
        <v>5.83</v>
      </c>
      <c r="N44" t="n">
        <v>6.03</v>
      </c>
      <c r="O44" t="n">
        <v>8.24</v>
      </c>
      <c r="P44" t="n">
        <v>9.029999999999999</v>
      </c>
      <c r="Q44" t="n">
        <v>8.5</v>
      </c>
    </row>
    <row r="45">
      <c r="A45" s="5" t="inlineStr">
        <is>
          <t>Cashflow je Aktie</t>
        </is>
      </c>
      <c r="B45" s="5" t="inlineStr">
        <is>
          <t>Cashflow per share</t>
        </is>
      </c>
      <c r="C45" t="n">
        <v>7.25</v>
      </c>
      <c r="D45" t="n">
        <v>7.99</v>
      </c>
      <c r="E45" t="n">
        <v>7</v>
      </c>
      <c r="F45" t="n">
        <v>6.6</v>
      </c>
      <c r="G45" t="n">
        <v>6.73</v>
      </c>
      <c r="H45" t="n">
        <v>6.28</v>
      </c>
      <c r="I45" t="n">
        <v>4.99</v>
      </c>
      <c r="J45" t="n">
        <v>5.64</v>
      </c>
      <c r="K45" t="n">
        <v>4.98</v>
      </c>
      <c r="L45" t="n">
        <v>4.7</v>
      </c>
      <c r="M45" t="n">
        <v>6.27</v>
      </c>
      <c r="N45" t="n">
        <v>5.58</v>
      </c>
      <c r="O45" t="n">
        <v>3.6</v>
      </c>
      <c r="P45" t="n">
        <v>2.34</v>
      </c>
      <c r="Q45" t="n">
        <v>1.71</v>
      </c>
    </row>
    <row r="46">
      <c r="A46" s="5" t="inlineStr">
        <is>
          <t>Bilanzsumme je Aktie</t>
        </is>
      </c>
      <c r="B46" s="5" t="inlineStr">
        <is>
          <t>Total assets per share</t>
        </is>
      </c>
      <c r="C46" t="n">
        <v>77.53</v>
      </c>
      <c r="D46" t="n">
        <v>71.18000000000001</v>
      </c>
      <c r="E46" t="n">
        <v>70.66</v>
      </c>
      <c r="F46" t="n">
        <v>76.40000000000001</v>
      </c>
      <c r="G46" t="n">
        <v>80.06999999999999</v>
      </c>
      <c r="H46" t="n">
        <v>81.69</v>
      </c>
      <c r="I46" t="n">
        <v>85.88</v>
      </c>
      <c r="J46" t="n">
        <v>73.98</v>
      </c>
      <c r="K46" t="n">
        <v>66.2</v>
      </c>
      <c r="L46" t="n">
        <v>68.72</v>
      </c>
      <c r="M46" t="n">
        <v>74.55</v>
      </c>
      <c r="N46" t="n">
        <v>60.43</v>
      </c>
      <c r="O46" t="n">
        <v>46.06</v>
      </c>
      <c r="P46" t="n">
        <v>31.85</v>
      </c>
      <c r="Q46" t="n">
        <v>25.43</v>
      </c>
    </row>
    <row r="47">
      <c r="A47" s="5" t="inlineStr">
        <is>
          <t>Personal am Ende des Jahres</t>
        </is>
      </c>
      <c r="B47" s="5" t="inlineStr">
        <is>
          <t>Staff at the end of year</t>
        </is>
      </c>
      <c r="C47" t="n">
        <v>20200</v>
      </c>
      <c r="D47" t="n">
        <v>26600</v>
      </c>
      <c r="E47" t="n">
        <v>26700</v>
      </c>
      <c r="F47" t="n">
        <v>41000</v>
      </c>
      <c r="G47" t="n">
        <v>37000</v>
      </c>
      <c r="H47" t="n">
        <v>38000</v>
      </c>
      <c r="I47" t="n">
        <v>35000</v>
      </c>
      <c r="J47" t="n">
        <v>22000</v>
      </c>
      <c r="K47" t="n">
        <v>22000</v>
      </c>
      <c r="L47" t="n">
        <v>20000</v>
      </c>
      <c r="M47" t="n">
        <v>23000</v>
      </c>
      <c r="N47" t="n">
        <v>22300</v>
      </c>
      <c r="O47" t="n">
        <v>22000</v>
      </c>
      <c r="P47" t="n">
        <v>20500</v>
      </c>
      <c r="Q47" t="n">
        <v>21600</v>
      </c>
    </row>
    <row r="48">
      <c r="A48" s="5" t="inlineStr">
        <is>
          <t>Personalaufwand in Mio. USD</t>
        </is>
      </c>
      <c r="B48" s="5" t="inlineStr">
        <is>
          <t>Personnel expenses in M</t>
        </is>
      </c>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c r="P48" t="inlineStr">
        <is>
          <t>-</t>
        </is>
      </c>
      <c r="Q48" t="inlineStr">
        <is>
          <t>-</t>
        </is>
      </c>
    </row>
    <row r="49">
      <c r="A49" s="5" t="inlineStr">
        <is>
          <t>Aufwand je Mitarbeiter in USD</t>
        </is>
      </c>
      <c r="B49" s="5" t="inlineStr">
        <is>
          <t>Effort per employee</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row>
    <row r="50">
      <c r="A50" s="5" t="inlineStr">
        <is>
          <t>Umsatz je Aktie</t>
        </is>
      </c>
      <c r="B50" s="5" t="inlineStr">
        <is>
          <t>Revenue per share</t>
        </is>
      </c>
      <c r="C50" t="n">
        <v>571361</v>
      </c>
      <c r="D50" t="n">
        <v>449545</v>
      </c>
      <c r="E50" t="n">
        <v>563629</v>
      </c>
      <c r="F50" t="n">
        <v>488020</v>
      </c>
      <c r="G50" t="n">
        <v>494054</v>
      </c>
      <c r="H50" t="n">
        <v>480218</v>
      </c>
      <c r="I50" t="n">
        <v>413549</v>
      </c>
      <c r="J50" t="n">
        <v>468673</v>
      </c>
      <c r="K50" t="n">
        <v>432309</v>
      </c>
      <c r="L50" t="n">
        <v>450845</v>
      </c>
      <c r="M50" t="n">
        <v>481748</v>
      </c>
      <c r="N50" t="n">
        <v>473591</v>
      </c>
      <c r="O50" t="n">
        <v>409240</v>
      </c>
      <c r="P50" t="n">
        <v>316463</v>
      </c>
      <c r="Q50" t="n">
        <v>209134</v>
      </c>
    </row>
    <row r="51">
      <c r="A51" s="5" t="inlineStr">
        <is>
          <t>Bruttoergebnis je Mitarbeiter in USD</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row>
    <row r="52">
      <c r="A52" s="5" t="inlineStr">
        <is>
          <t>Gewinn je Mitarbeiter in USD</t>
        </is>
      </c>
      <c r="B52" s="5" t="inlineStr">
        <is>
          <t>Earnings per employee</t>
        </is>
      </c>
      <c r="C52" t="n">
        <v>570366</v>
      </c>
      <c r="D52" t="n">
        <v>27267</v>
      </c>
      <c r="E52" t="n">
        <v>-104049</v>
      </c>
      <c r="F52" t="n">
        <v>41593</v>
      </c>
      <c r="G52" t="n">
        <v>-31149</v>
      </c>
      <c r="H52" t="n">
        <v>-18289</v>
      </c>
      <c r="I52" t="n">
        <v>-27540</v>
      </c>
      <c r="J52" t="n">
        <v>14673</v>
      </c>
      <c r="K52" t="n">
        <v>-35123</v>
      </c>
      <c r="L52" t="n">
        <v>19410</v>
      </c>
      <c r="M52" t="n">
        <v>-17917</v>
      </c>
      <c r="N52" t="n">
        <v>-35377</v>
      </c>
      <c r="O52" t="n">
        <v>-19209</v>
      </c>
      <c r="P52" t="n">
        <v>34449</v>
      </c>
      <c r="Q52" t="n">
        <v>-3708</v>
      </c>
    </row>
    <row r="53">
      <c r="A53" s="5" t="inlineStr">
        <is>
          <t>KGV (Kurs/Gewinn)</t>
        </is>
      </c>
      <c r="B53" s="5" t="inlineStr">
        <is>
          <t>PE (price/earnings)</t>
        </is>
      </c>
      <c r="C53" t="inlineStr">
        <is>
          <t>-</t>
        </is>
      </c>
      <c r="D53" t="inlineStr">
        <is>
          <t>-</t>
        </is>
      </c>
      <c r="E53" t="inlineStr">
        <is>
          <t>-</t>
        </is>
      </c>
      <c r="F53" t="n">
        <v>14.4</v>
      </c>
      <c r="G53" t="inlineStr">
        <is>
          <t>-</t>
        </is>
      </c>
      <c r="H53" t="inlineStr">
        <is>
          <t>-</t>
        </is>
      </c>
      <c r="I53" t="inlineStr">
        <is>
          <t>-</t>
        </is>
      </c>
      <c r="J53" t="n">
        <v>52</v>
      </c>
      <c r="K53" t="inlineStr">
        <is>
          <t>-</t>
        </is>
      </c>
      <c r="L53" t="n">
        <v>23</v>
      </c>
      <c r="M53" t="inlineStr">
        <is>
          <t>-</t>
        </is>
      </c>
      <c r="N53" t="inlineStr">
        <is>
          <t>-</t>
        </is>
      </c>
      <c r="O53" t="inlineStr">
        <is>
          <t>-</t>
        </is>
      </c>
      <c r="P53" t="n">
        <v>18.1</v>
      </c>
      <c r="Q53" t="inlineStr">
        <is>
          <t>-</t>
        </is>
      </c>
    </row>
    <row r="54">
      <c r="A54" s="5" t="inlineStr">
        <is>
          <t>KUV (Kurs/Umsatz)</t>
        </is>
      </c>
      <c r="B54" s="5" t="inlineStr">
        <is>
          <t>PS (price/sales)</t>
        </is>
      </c>
      <c r="C54" t="n">
        <v>1.25</v>
      </c>
      <c r="D54" t="n">
        <v>1.31</v>
      </c>
      <c r="E54" t="n">
        <v>1.94</v>
      </c>
      <c r="F54" t="n">
        <v>1.41</v>
      </c>
      <c r="G54" t="n">
        <v>1.88</v>
      </c>
      <c r="H54" t="n">
        <v>2.48</v>
      </c>
      <c r="I54" t="n">
        <v>2.4</v>
      </c>
      <c r="J54" t="n">
        <v>1.58</v>
      </c>
      <c r="K54" t="n">
        <v>1.19</v>
      </c>
      <c r="L54" t="n">
        <v>0.95</v>
      </c>
      <c r="M54" t="n">
        <v>0.53</v>
      </c>
      <c r="N54" t="n">
        <v>0.42</v>
      </c>
      <c r="O54" t="n">
        <v>1.54</v>
      </c>
      <c r="P54" t="n">
        <v>1.8</v>
      </c>
      <c r="Q54" t="n">
        <v>2.01</v>
      </c>
    </row>
    <row r="55">
      <c r="A55" s="5" t="inlineStr">
        <is>
          <t>KBV (Kurs/Buchwert)</t>
        </is>
      </c>
      <c r="B55" s="5" t="inlineStr">
        <is>
          <t>PB (price/book value)</t>
        </is>
      </c>
      <c r="C55" t="n">
        <v>1.06</v>
      </c>
      <c r="D55" t="n">
        <v>3.35</v>
      </c>
      <c r="E55" t="n">
        <v>4.29</v>
      </c>
      <c r="F55" t="n">
        <v>2.05</v>
      </c>
      <c r="G55" t="n">
        <v>3.23</v>
      </c>
      <c r="H55" t="n">
        <v>3.07</v>
      </c>
      <c r="I55" t="n">
        <v>2.89</v>
      </c>
      <c r="J55" t="n">
        <v>7.38</v>
      </c>
      <c r="K55" t="n">
        <v>4.02</v>
      </c>
      <c r="L55" t="n">
        <v>2.82</v>
      </c>
      <c r="M55" t="n">
        <v>1.88</v>
      </c>
      <c r="N55" t="n">
        <v>1.32</v>
      </c>
      <c r="O55" t="n">
        <v>2.38</v>
      </c>
      <c r="P55" t="n">
        <v>1.61</v>
      </c>
      <c r="Q55" t="n">
        <v>1.32</v>
      </c>
    </row>
    <row r="56">
      <c r="A56" s="5" t="inlineStr">
        <is>
          <t>KCV (Kurs/Cashflow)</t>
        </is>
      </c>
      <c r="B56" s="5" t="inlineStr">
        <is>
          <t>PC (price/cashflow)</t>
        </is>
      </c>
      <c r="C56" t="n">
        <v>3.14</v>
      </c>
      <c r="D56" t="n">
        <v>2.63</v>
      </c>
      <c r="E56" t="n">
        <v>5.12</v>
      </c>
      <c r="F56" t="n">
        <v>4.76</v>
      </c>
      <c r="G56" t="n">
        <v>6.04</v>
      </c>
      <c r="H56" t="n">
        <v>8.07</v>
      </c>
      <c r="I56" t="n">
        <v>8.85</v>
      </c>
      <c r="J56" t="n">
        <v>5.58</v>
      </c>
      <c r="K56" t="n">
        <v>4.12</v>
      </c>
      <c r="L56" t="n">
        <v>3.76</v>
      </c>
      <c r="M56" t="n">
        <v>1.75</v>
      </c>
      <c r="N56" t="n">
        <v>1.43</v>
      </c>
      <c r="O56" t="n">
        <v>5.44</v>
      </c>
      <c r="P56" t="n">
        <v>6.23</v>
      </c>
      <c r="Q56" t="n">
        <v>6.56</v>
      </c>
    </row>
    <row r="57">
      <c r="A57" s="5" t="inlineStr">
        <is>
          <t>Dividendenrendite in %</t>
        </is>
      </c>
      <c r="B57" s="5" t="inlineStr">
        <is>
          <t>Dividend Yield in %</t>
        </is>
      </c>
      <c r="C57" t="inlineStr">
        <is>
          <t>-</t>
        </is>
      </c>
      <c r="D57" t="inlineStr">
        <is>
          <t>-</t>
        </is>
      </c>
      <c r="E57" t="inlineStr">
        <is>
          <t>-</t>
        </is>
      </c>
      <c r="F57" t="inlineStr">
        <is>
          <t>-</t>
        </is>
      </c>
      <c r="G57" t="inlineStr">
        <is>
          <t>-</t>
        </is>
      </c>
      <c r="H57" t="inlineStr">
        <is>
          <t>-</t>
        </is>
      </c>
      <c r="I57" t="inlineStr">
        <is>
          <t>-</t>
        </is>
      </c>
      <c r="J57" t="inlineStr">
        <is>
          <t>-</t>
        </is>
      </c>
      <c r="K57" t="inlineStr">
        <is>
          <t>-</t>
        </is>
      </c>
      <c r="L57" t="inlineStr">
        <is>
          <t>-</t>
        </is>
      </c>
      <c r="M57" t="inlineStr">
        <is>
          <t>-</t>
        </is>
      </c>
      <c r="N57" t="inlineStr">
        <is>
          <t>-</t>
        </is>
      </c>
      <c r="O57" t="inlineStr">
        <is>
          <t>-</t>
        </is>
      </c>
      <c r="P57" t="inlineStr">
        <is>
          <t>-</t>
        </is>
      </c>
      <c r="Q57" t="inlineStr">
        <is>
          <t>-</t>
        </is>
      </c>
    </row>
    <row r="58">
      <c r="A58" s="5" t="inlineStr">
        <is>
          <t>Gewinnrendite in %</t>
        </is>
      </c>
      <c r="B58" s="5" t="inlineStr">
        <is>
          <t>Return on profit in %</t>
        </is>
      </c>
      <c r="C58" t="n">
        <v>-9.5</v>
      </c>
      <c r="D58" t="n">
        <v>-9.4</v>
      </c>
      <c r="E58" t="n">
        <v>-6.4</v>
      </c>
      <c r="F58" t="n">
        <v>6.9</v>
      </c>
      <c r="G58" t="n">
        <v>-2.8</v>
      </c>
      <c r="H58" t="n">
        <v>-1.7</v>
      </c>
      <c r="I58" t="n">
        <v>-3.3</v>
      </c>
      <c r="J58" t="n">
        <v>1.9</v>
      </c>
      <c r="K58" t="n">
        <v>-7.1</v>
      </c>
      <c r="L58" t="n">
        <v>4.4</v>
      </c>
      <c r="M58" t="n">
        <v>-7</v>
      </c>
      <c r="N58" t="n">
        <v>-15.7</v>
      </c>
      <c r="O58" t="n">
        <v>-2.8</v>
      </c>
      <c r="P58" t="n">
        <v>5.5</v>
      </c>
      <c r="Q58" t="n">
        <v>-0.9</v>
      </c>
    </row>
    <row r="59">
      <c r="A59" s="5" t="inlineStr">
        <is>
          <t>Eigenkapitalrendite in %</t>
        </is>
      </c>
      <c r="B59" s="5" t="inlineStr">
        <is>
          <t>Return on Equity in %</t>
        </is>
      </c>
      <c r="C59" t="n">
        <v>84.68000000000001</v>
      </c>
      <c r="D59" t="n">
        <v>15.49</v>
      </c>
      <c r="E59" t="n">
        <v>-40.82</v>
      </c>
      <c r="F59" t="n">
        <v>12.39</v>
      </c>
      <c r="G59" t="n">
        <v>-10.82</v>
      </c>
      <c r="H59" t="n">
        <v>-4.72</v>
      </c>
      <c r="I59" t="n">
        <v>-8.02</v>
      </c>
      <c r="J59" t="n">
        <v>14.61</v>
      </c>
      <c r="K59" t="n">
        <v>-27.54</v>
      </c>
      <c r="L59" t="n">
        <v>12.75</v>
      </c>
      <c r="M59" t="n">
        <v>-13.21</v>
      </c>
      <c r="N59" t="n">
        <v>-23.25</v>
      </c>
      <c r="O59" t="n">
        <v>-7.24</v>
      </c>
      <c r="P59" t="n">
        <v>9.74</v>
      </c>
      <c r="Q59" t="n">
        <v>-1.02</v>
      </c>
    </row>
    <row r="60">
      <c r="A60" s="5" t="inlineStr">
        <is>
          <t>Umsatzrendite in %</t>
        </is>
      </c>
      <c r="B60" s="5" t="inlineStr">
        <is>
          <t>Return on sales in %</t>
        </is>
      </c>
      <c r="C60" t="n">
        <v>99.83</v>
      </c>
      <c r="D60" t="n">
        <v>6.07</v>
      </c>
      <c r="E60" t="n">
        <v>-18.46</v>
      </c>
      <c r="F60" t="n">
        <v>8.52</v>
      </c>
      <c r="G60" t="n">
        <v>-6.3</v>
      </c>
      <c r="H60" t="n">
        <v>-3.81</v>
      </c>
      <c r="I60" t="n">
        <v>-6.66</v>
      </c>
      <c r="J60" t="n">
        <v>3.13</v>
      </c>
      <c r="K60" t="n">
        <v>-8.119999999999999</v>
      </c>
      <c r="L60" t="n">
        <v>4.31</v>
      </c>
      <c r="M60" t="n">
        <v>-3.72</v>
      </c>
      <c r="N60" t="n">
        <v>-7.47</v>
      </c>
      <c r="O60" t="n">
        <v>-4.69</v>
      </c>
      <c r="P60" t="n">
        <v>10.89</v>
      </c>
      <c r="Q60" t="n">
        <v>-1.55</v>
      </c>
    </row>
    <row r="61">
      <c r="A61" s="5" t="inlineStr">
        <is>
          <t>Gesamtkapitalrendite in %</t>
        </is>
      </c>
      <c r="B61" s="5" t="inlineStr">
        <is>
          <t>Total Return on Investment in %</t>
        </is>
      </c>
      <c r="C61" t="n">
        <v>26.32</v>
      </c>
      <c r="D61" t="n">
        <v>4.15</v>
      </c>
      <c r="E61" t="n">
        <v>-1.54</v>
      </c>
      <c r="F61" t="n">
        <v>6.32</v>
      </c>
      <c r="G61" t="n">
        <v>1.9</v>
      </c>
      <c r="H61" t="n">
        <v>2.54</v>
      </c>
      <c r="I61" t="n">
        <v>1.95</v>
      </c>
      <c r="J61" t="n">
        <v>5.22</v>
      </c>
      <c r="K61" t="n">
        <v>1.87</v>
      </c>
      <c r="L61" t="n">
        <v>5.2</v>
      </c>
      <c r="M61" t="n">
        <v>1.34</v>
      </c>
      <c r="N61" t="n">
        <v>1.05</v>
      </c>
      <c r="O61" t="n">
        <v>1.72</v>
      </c>
      <c r="P61" t="n">
        <v>5.4</v>
      </c>
      <c r="Q61" t="n">
        <v>1.51</v>
      </c>
    </row>
    <row r="62">
      <c r="A62" s="5" t="inlineStr">
        <is>
          <t>Return on Investment in %</t>
        </is>
      </c>
      <c r="B62" s="5" t="inlineStr">
        <is>
          <t>Return on Investment in %</t>
        </is>
      </c>
      <c r="C62" t="n">
        <v>23.49</v>
      </c>
      <c r="D62" t="n">
        <v>1.36</v>
      </c>
      <c r="E62" t="n">
        <v>-4.82</v>
      </c>
      <c r="F62" t="n">
        <v>2.48</v>
      </c>
      <c r="G62" t="n">
        <v>-1.7</v>
      </c>
      <c r="H62" t="n">
        <v>-0.95</v>
      </c>
      <c r="I62" t="n">
        <v>-1.42</v>
      </c>
      <c r="J62" t="n">
        <v>0.84</v>
      </c>
      <c r="K62" t="n">
        <v>-2.12</v>
      </c>
      <c r="L62" t="n">
        <v>1.16</v>
      </c>
      <c r="M62" t="n">
        <v>-1.03</v>
      </c>
      <c r="N62" t="n">
        <v>-2.32</v>
      </c>
      <c r="O62" t="n">
        <v>-1.3</v>
      </c>
      <c r="P62" t="n">
        <v>2.76</v>
      </c>
      <c r="Q62" t="n">
        <v>-0.34</v>
      </c>
    </row>
    <row r="63">
      <c r="A63" s="5" t="inlineStr">
        <is>
          <t>Arbeitsintensität in %</t>
        </is>
      </c>
      <c r="B63" s="5" t="inlineStr">
        <is>
          <t>Work Intensity in %</t>
        </is>
      </c>
      <c r="C63" t="n">
        <v>21.56</v>
      </c>
      <c r="D63" t="n">
        <v>7.79</v>
      </c>
      <c r="E63" t="n">
        <v>7.52</v>
      </c>
      <c r="F63" t="n">
        <v>10.27</v>
      </c>
      <c r="G63" t="n">
        <v>4.95</v>
      </c>
      <c r="H63" t="n">
        <v>5.38</v>
      </c>
      <c r="I63" t="n">
        <v>8.1</v>
      </c>
      <c r="J63" t="n">
        <v>9.73</v>
      </c>
      <c r="K63" t="n">
        <v>10.37</v>
      </c>
      <c r="L63" t="n">
        <v>16.3</v>
      </c>
      <c r="M63" t="n">
        <v>13.23</v>
      </c>
      <c r="N63" t="n">
        <v>9.51</v>
      </c>
      <c r="O63" t="n">
        <v>12.03</v>
      </c>
      <c r="P63" t="n">
        <v>13.93</v>
      </c>
      <c r="Q63" t="n">
        <v>9.68</v>
      </c>
    </row>
    <row r="64">
      <c r="A64" s="5" t="inlineStr">
        <is>
          <t>Eigenkapitalquote in %</t>
        </is>
      </c>
      <c r="B64" s="5" t="inlineStr">
        <is>
          <t>Equity Ratio in %</t>
        </is>
      </c>
      <c r="C64" t="n">
        <v>27.74</v>
      </c>
      <c r="D64" t="n">
        <v>8.81</v>
      </c>
      <c r="E64" t="n">
        <v>11.81</v>
      </c>
      <c r="F64" t="n">
        <v>20.04</v>
      </c>
      <c r="G64" t="n">
        <v>15.7</v>
      </c>
      <c r="H64" t="n">
        <v>20.2</v>
      </c>
      <c r="I64" t="n">
        <v>17.76</v>
      </c>
      <c r="J64" t="n">
        <v>5.77</v>
      </c>
      <c r="K64" t="n">
        <v>7.71</v>
      </c>
      <c r="L64" t="n">
        <v>9.140000000000001</v>
      </c>
      <c r="M64" t="n">
        <v>7.82</v>
      </c>
      <c r="N64" t="n">
        <v>9.98</v>
      </c>
      <c r="O64" t="n">
        <v>17.89</v>
      </c>
      <c r="P64" t="n">
        <v>28.34</v>
      </c>
      <c r="Q64" t="n">
        <v>33.43</v>
      </c>
    </row>
    <row r="65">
      <c r="A65" s="5" t="inlineStr">
        <is>
          <t>Fremdkapitalquote in %</t>
        </is>
      </c>
      <c r="B65" s="5" t="inlineStr">
        <is>
          <t>Debt Ratio in %</t>
        </is>
      </c>
      <c r="C65" t="n">
        <v>72.26000000000001</v>
      </c>
      <c r="D65" t="n">
        <v>91.19</v>
      </c>
      <c r="E65" t="n">
        <v>88.19</v>
      </c>
      <c r="F65" t="n">
        <v>79.95999999999999</v>
      </c>
      <c r="G65" t="n">
        <v>84.3</v>
      </c>
      <c r="H65" t="n">
        <v>79.8</v>
      </c>
      <c r="I65" t="n">
        <v>82.23999999999999</v>
      </c>
      <c r="J65" t="n">
        <v>94.23</v>
      </c>
      <c r="K65" t="n">
        <v>92.29000000000001</v>
      </c>
      <c r="L65" t="n">
        <v>90.86</v>
      </c>
      <c r="M65" t="n">
        <v>92.18000000000001</v>
      </c>
      <c r="N65" t="n">
        <v>90.02</v>
      </c>
      <c r="O65" t="n">
        <v>82.11</v>
      </c>
      <c r="P65" t="n">
        <v>71.66</v>
      </c>
      <c r="Q65" t="n">
        <v>66.56999999999999</v>
      </c>
    </row>
    <row r="66">
      <c r="A66" s="5" t="inlineStr">
        <is>
          <t>Verschuldungsgrad in %</t>
        </is>
      </c>
      <c r="B66" s="5" t="inlineStr">
        <is>
          <t>Finance Gearing in %</t>
        </is>
      </c>
      <c r="C66" t="n">
        <v>260.47</v>
      </c>
      <c r="D66" t="n">
        <v>1035</v>
      </c>
      <c r="E66" t="n">
        <v>746.39</v>
      </c>
      <c r="F66" t="n">
        <v>399.11</v>
      </c>
      <c r="G66" t="n">
        <v>537.11</v>
      </c>
      <c r="H66" t="n">
        <v>395.03</v>
      </c>
      <c r="I66" t="n">
        <v>463.08</v>
      </c>
      <c r="J66" t="n">
        <v>1633</v>
      </c>
      <c r="K66" t="n">
        <v>1198</v>
      </c>
      <c r="L66" t="n">
        <v>994.6900000000001</v>
      </c>
      <c r="M66" t="n">
        <v>1179</v>
      </c>
      <c r="N66" t="n">
        <v>901.65</v>
      </c>
      <c r="O66" t="n">
        <v>458.91</v>
      </c>
      <c r="P66" t="n">
        <v>252.82</v>
      </c>
      <c r="Q66" t="n">
        <v>199.1</v>
      </c>
    </row>
    <row r="67">
      <c r="A67" s="5" t="inlineStr"/>
      <c r="B67" s="5" t="inlineStr"/>
    </row>
    <row r="68">
      <c r="A68" s="5" t="inlineStr">
        <is>
          <t>Kurzfristige Vermögensquote in %</t>
        </is>
      </c>
      <c r="B68" s="5" t="inlineStr">
        <is>
          <t>Current Assets Ratio in %</t>
        </is>
      </c>
      <c r="C68" t="n">
        <v>21.56</v>
      </c>
      <c r="D68" t="n">
        <v>7.79</v>
      </c>
      <c r="E68" t="n">
        <v>7.52</v>
      </c>
      <c r="F68" t="n">
        <v>10.27</v>
      </c>
      <c r="G68" t="n">
        <v>4.95</v>
      </c>
      <c r="H68" t="n">
        <v>5.38</v>
      </c>
      <c r="I68" t="n">
        <v>8.1</v>
      </c>
      <c r="J68" t="n">
        <v>9.73</v>
      </c>
      <c r="K68" t="n">
        <v>10.37</v>
      </c>
      <c r="L68" t="n">
        <v>16.3</v>
      </c>
      <c r="M68" t="n">
        <v>13.23</v>
      </c>
      <c r="N68" t="n">
        <v>9.52</v>
      </c>
      <c r="O68" t="n">
        <v>12.03</v>
      </c>
      <c r="P68" t="n">
        <v>13.93</v>
      </c>
    </row>
    <row r="69">
      <c r="A69" s="5" t="inlineStr">
        <is>
          <t>Nettogewinn Marge in %</t>
        </is>
      </c>
      <c r="B69" s="5" t="inlineStr">
        <is>
          <t>Net Profit Marge in %</t>
        </is>
      </c>
      <c r="C69" t="n">
        <v>63128.77</v>
      </c>
      <c r="D69" t="n">
        <v>4530.29</v>
      </c>
      <c r="E69" t="n">
        <v>-15048.75</v>
      </c>
      <c r="F69" t="n">
        <v>7659.48</v>
      </c>
      <c r="G69" t="n">
        <v>-5345.39</v>
      </c>
      <c r="H69" t="n">
        <v>-3395.21</v>
      </c>
      <c r="I69" t="n">
        <v>-5250</v>
      </c>
      <c r="J69" t="n">
        <v>1621.3</v>
      </c>
      <c r="K69" t="n">
        <v>-4469.06</v>
      </c>
      <c r="L69" t="n">
        <v>2088.22</v>
      </c>
      <c r="M69" t="n">
        <v>-1990.82</v>
      </c>
      <c r="N69" t="n">
        <v>-4200.75</v>
      </c>
      <c r="O69" t="n">
        <v>-3324.94</v>
      </c>
      <c r="P69" t="n">
        <v>8740.1</v>
      </c>
    </row>
    <row r="70">
      <c r="A70" s="5" t="inlineStr">
        <is>
          <t>Operative Ergebnis Marge in %</t>
        </is>
      </c>
      <c r="B70" s="5" t="inlineStr">
        <is>
          <t>EBIT Marge in %</t>
        </is>
      </c>
      <c r="C70" t="n">
        <v>4084.93</v>
      </c>
      <c r="D70" t="n">
        <v>5241.1</v>
      </c>
      <c r="E70" t="n">
        <v>10552.55</v>
      </c>
      <c r="F70" t="n">
        <v>12583.11</v>
      </c>
      <c r="G70" t="n">
        <v>10890.13</v>
      </c>
      <c r="H70" t="n">
        <v>10884.22</v>
      </c>
      <c r="I70" t="n">
        <v>10958.61</v>
      </c>
      <c r="J70" t="n">
        <v>9959.82</v>
      </c>
      <c r="K70" t="n">
        <v>10514.75</v>
      </c>
      <c r="L70" t="n">
        <v>8041.96</v>
      </c>
      <c r="M70" t="n">
        <v>7908.21</v>
      </c>
      <c r="N70" t="n">
        <v>7257.72</v>
      </c>
      <c r="O70" t="n">
        <v>5246.26</v>
      </c>
      <c r="P70" t="n">
        <v>4360.15</v>
      </c>
    </row>
    <row r="71">
      <c r="A71" s="5" t="inlineStr">
        <is>
          <t>Vermögensumsschlag in %</t>
        </is>
      </c>
      <c r="B71" s="5" t="inlineStr">
        <is>
          <t>Asset Turnover in %</t>
        </is>
      </c>
      <c r="C71" t="n">
        <v>0.04</v>
      </c>
      <c r="D71" t="n">
        <v>0.03</v>
      </c>
      <c r="E71" t="n">
        <v>0.03</v>
      </c>
      <c r="F71" t="n">
        <v>0.03</v>
      </c>
      <c r="G71" t="n">
        <v>0.03</v>
      </c>
      <c r="H71" t="n">
        <v>0.03</v>
      </c>
      <c r="I71" t="n">
        <v>0.03</v>
      </c>
      <c r="J71" t="n">
        <v>0.05</v>
      </c>
      <c r="K71" t="n">
        <v>0.05</v>
      </c>
      <c r="L71" t="n">
        <v>0.06</v>
      </c>
      <c r="M71" t="n">
        <v>0.05</v>
      </c>
      <c r="N71" t="n">
        <v>0.06</v>
      </c>
      <c r="O71" t="n">
        <v>0.04</v>
      </c>
      <c r="P71" t="n">
        <v>0.03</v>
      </c>
    </row>
    <row r="72">
      <c r="A72" s="5" t="inlineStr">
        <is>
          <t>Langfristige Vermögensquote in %</t>
        </is>
      </c>
      <c r="B72" s="5" t="inlineStr">
        <is>
          <t>Non-Current Assets Ratio in %</t>
        </is>
      </c>
      <c r="C72" t="n">
        <v>78.44</v>
      </c>
      <c r="D72" t="n">
        <v>92.20999999999999</v>
      </c>
      <c r="E72" t="n">
        <v>92.48</v>
      </c>
      <c r="F72" t="n">
        <v>89.73</v>
      </c>
      <c r="G72" t="n">
        <v>95.05</v>
      </c>
      <c r="H72" t="n">
        <v>94.62</v>
      </c>
      <c r="I72" t="n">
        <v>91.90000000000001</v>
      </c>
      <c r="J72" t="n">
        <v>90.27</v>
      </c>
      <c r="K72" t="n">
        <v>89.63</v>
      </c>
      <c r="L72" t="n">
        <v>83.7</v>
      </c>
      <c r="M72" t="n">
        <v>86.77</v>
      </c>
      <c r="N72" t="n">
        <v>90.48</v>
      </c>
      <c r="O72" t="n">
        <v>87.97</v>
      </c>
      <c r="P72" t="n">
        <v>86.06999999999999</v>
      </c>
    </row>
    <row r="73">
      <c r="A73" s="5" t="inlineStr">
        <is>
          <t>Gesamtkapitalrentabilität</t>
        </is>
      </c>
      <c r="B73" s="5" t="inlineStr">
        <is>
          <t>ROA Return on Assets in %</t>
        </is>
      </c>
      <c r="C73" t="n">
        <v>23.49</v>
      </c>
      <c r="D73" t="n">
        <v>1.36</v>
      </c>
      <c r="E73" t="n">
        <v>-4.82</v>
      </c>
      <c r="F73" t="n">
        <v>2.48</v>
      </c>
      <c r="G73" t="n">
        <v>-1.7</v>
      </c>
      <c r="H73" t="n">
        <v>-0.95</v>
      </c>
      <c r="I73" t="n">
        <v>-1.42</v>
      </c>
      <c r="J73" t="n">
        <v>0.84</v>
      </c>
      <c r="K73" t="n">
        <v>-2.12</v>
      </c>
      <c r="L73" t="n">
        <v>1.16</v>
      </c>
      <c r="M73" t="n">
        <v>-1.03</v>
      </c>
      <c r="N73" t="n">
        <v>-2.32</v>
      </c>
      <c r="O73" t="n">
        <v>-1.3</v>
      </c>
      <c r="P73" t="n">
        <v>2.76</v>
      </c>
    </row>
    <row r="74">
      <c r="A74" s="5" t="inlineStr">
        <is>
          <t>Ertrag des eingesetzten Kapitals</t>
        </is>
      </c>
      <c r="B74" s="5" t="inlineStr">
        <is>
          <t>ROCE Return on Cap. Empl. in %</t>
        </is>
      </c>
      <c r="C74" t="n">
        <v>1.85</v>
      </c>
      <c r="D74" t="n">
        <v>1.96</v>
      </c>
      <c r="E74" t="n">
        <v>4.09</v>
      </c>
      <c r="F74" t="n">
        <v>4.75</v>
      </c>
      <c r="G74" t="n">
        <v>4</v>
      </c>
      <c r="H74" t="n">
        <v>3.5</v>
      </c>
      <c r="I74" t="n">
        <v>3.35</v>
      </c>
      <c r="J74" t="n">
        <v>5.89</v>
      </c>
      <c r="K74" t="n">
        <v>5.64</v>
      </c>
      <c r="L74" t="n">
        <v>5.15</v>
      </c>
      <c r="M74" t="n">
        <v>4.63</v>
      </c>
      <c r="N74" t="n">
        <v>4.58</v>
      </c>
      <c r="O74" t="n">
        <v>2.32</v>
      </c>
      <c r="P74" t="n">
        <v>1.61</v>
      </c>
    </row>
    <row r="75">
      <c r="A75" s="5" t="inlineStr">
        <is>
          <t>Eigenkapital zu Anlagevermögen</t>
        </is>
      </c>
      <c r="B75" s="5" t="inlineStr">
        <is>
          <t>Equity to Fixed Assets in %</t>
        </is>
      </c>
      <c r="C75" t="n">
        <v>35.37</v>
      </c>
      <c r="D75" t="n">
        <v>9.550000000000001</v>
      </c>
      <c r="E75" t="n">
        <v>12.78</v>
      </c>
      <c r="F75" t="n">
        <v>22.33</v>
      </c>
      <c r="G75" t="n">
        <v>16.51</v>
      </c>
      <c r="H75" t="n">
        <v>21.35</v>
      </c>
      <c r="I75" t="n">
        <v>19.32</v>
      </c>
      <c r="J75" t="n">
        <v>6.39</v>
      </c>
      <c r="K75" t="n">
        <v>8.6</v>
      </c>
      <c r="L75" t="n">
        <v>10.92</v>
      </c>
      <c r="M75" t="n">
        <v>9.01</v>
      </c>
      <c r="N75" t="n">
        <v>11.03</v>
      </c>
      <c r="O75" t="n">
        <v>20.34</v>
      </c>
      <c r="P75" t="n">
        <v>32.93</v>
      </c>
    </row>
    <row r="76">
      <c r="A76" s="5" t="inlineStr">
        <is>
          <t>Liquidität Dritten Grades</t>
        </is>
      </c>
      <c r="B76" s="5" t="inlineStr">
        <is>
          <t>Current Ratio in %</t>
        </is>
      </c>
      <c r="C76" t="n">
        <v>122.2</v>
      </c>
      <c r="D76" t="n">
        <v>40.18</v>
      </c>
      <c r="E76" t="n">
        <v>43.47</v>
      </c>
      <c r="F76" t="n">
        <v>72.53</v>
      </c>
      <c r="G76" t="n">
        <v>36.66</v>
      </c>
      <c r="H76" t="n">
        <v>42.67</v>
      </c>
      <c r="I76" t="n">
        <v>71.37</v>
      </c>
      <c r="J76" t="n">
        <v>80.65000000000001</v>
      </c>
      <c r="K76" t="n">
        <v>90.53</v>
      </c>
      <c r="L76" t="n">
        <v>126.64</v>
      </c>
      <c r="M76" t="n">
        <v>116.36</v>
      </c>
      <c r="N76" t="n">
        <v>76.23999999999999</v>
      </c>
      <c r="O76" t="n">
        <v>101.74</v>
      </c>
      <c r="P76" t="n">
        <v>95.14</v>
      </c>
    </row>
    <row r="77">
      <c r="A77" s="5" t="inlineStr">
        <is>
          <t>Operativer Cashflow</t>
        </is>
      </c>
      <c r="B77" s="5" t="inlineStr">
        <is>
          <t>Operating Cashflow in M</t>
        </is>
      </c>
      <c r="C77" t="n">
        <v>570.0984000000001</v>
      </c>
      <c r="D77" t="n">
        <v>537.7035</v>
      </c>
      <c r="E77" t="n">
        <v>1124.7104</v>
      </c>
      <c r="F77" t="n">
        <v>1208.2308</v>
      </c>
      <c r="G77" t="n">
        <v>1526.6704</v>
      </c>
      <c r="H77" t="n">
        <v>2026.9419</v>
      </c>
      <c r="I77" t="n">
        <v>1965.408</v>
      </c>
      <c r="J77" t="inlineStr">
        <is>
          <t>-</t>
        </is>
      </c>
      <c r="K77" t="inlineStr">
        <is>
          <t>-</t>
        </is>
      </c>
      <c r="L77" t="inlineStr">
        <is>
          <t>-</t>
        </is>
      </c>
      <c r="M77" t="inlineStr">
        <is>
          <t>-</t>
        </is>
      </c>
      <c r="N77" t="inlineStr">
        <is>
          <t>-</t>
        </is>
      </c>
      <c r="O77" t="inlineStr">
        <is>
          <t>-</t>
        </is>
      </c>
      <c r="P77" t="inlineStr">
        <is>
          <t>-</t>
        </is>
      </c>
    </row>
    <row r="78">
      <c r="A78" s="5" t="inlineStr">
        <is>
          <t>Aktienrückkauf</t>
        </is>
      </c>
      <c r="B78" s="5" t="inlineStr">
        <is>
          <t>Share Buyback in M</t>
        </is>
      </c>
      <c r="C78" t="n">
        <v>22.88999999999999</v>
      </c>
      <c r="D78" t="n">
        <v>15.22</v>
      </c>
      <c r="E78" t="n">
        <v>34.16000000000003</v>
      </c>
      <c r="F78" t="n">
        <v>-1.070000000000022</v>
      </c>
      <c r="G78" t="n">
        <v>-1.590000000000003</v>
      </c>
      <c r="H78" t="n">
        <v>-29.08999999999997</v>
      </c>
      <c r="I78" t="inlineStr">
        <is>
          <t>-</t>
        </is>
      </c>
      <c r="J78" t="inlineStr">
        <is>
          <t>-</t>
        </is>
      </c>
      <c r="K78" t="inlineStr">
        <is>
          <t>-</t>
        </is>
      </c>
      <c r="L78" t="inlineStr">
        <is>
          <t>-</t>
        </is>
      </c>
      <c r="M78" t="inlineStr">
        <is>
          <t>-</t>
        </is>
      </c>
      <c r="N78" t="inlineStr">
        <is>
          <t>-</t>
        </is>
      </c>
      <c r="O78" t="inlineStr">
        <is>
          <t>-</t>
        </is>
      </c>
      <c r="P78" t="inlineStr">
        <is>
          <t>-</t>
        </is>
      </c>
    </row>
    <row r="79">
      <c r="A79" s="5" t="inlineStr">
        <is>
          <t>Umsatzwachstum 1J in %</t>
        </is>
      </c>
      <c r="B79" s="5" t="inlineStr">
        <is>
          <t>Revenue Growth 1Y in %</t>
        </is>
      </c>
      <c r="C79" t="n">
        <v>13.99</v>
      </c>
      <c r="D79" t="n">
        <v>-13.27</v>
      </c>
      <c r="E79" t="n">
        <v>-17.07</v>
      </c>
      <c r="F79" t="n">
        <v>3.2</v>
      </c>
      <c r="G79" t="n">
        <v>5.37</v>
      </c>
      <c r="H79" t="n">
        <v>11.49</v>
      </c>
      <c r="I79" t="n">
        <v>-7.79</v>
      </c>
      <c r="J79" t="n">
        <v>15.15</v>
      </c>
      <c r="K79" t="n">
        <v>-6.99</v>
      </c>
      <c r="L79" t="n">
        <v>-10.19</v>
      </c>
      <c r="M79" t="n">
        <v>10.22</v>
      </c>
      <c r="N79" t="n">
        <v>47.76</v>
      </c>
      <c r="O79" t="n">
        <v>57.3</v>
      </c>
      <c r="P79" t="n">
        <v>44.29</v>
      </c>
    </row>
    <row r="80">
      <c r="A80" s="5" t="inlineStr">
        <is>
          <t>Umsatzwachstum 3J in %</t>
        </is>
      </c>
      <c r="B80" s="5" t="inlineStr">
        <is>
          <t>Revenue Growth 3Y in %</t>
        </is>
      </c>
      <c r="C80" t="n">
        <v>-5.45</v>
      </c>
      <c r="D80" t="n">
        <v>-9.050000000000001</v>
      </c>
      <c r="E80" t="n">
        <v>-2.83</v>
      </c>
      <c r="F80" t="n">
        <v>6.69</v>
      </c>
      <c r="G80" t="n">
        <v>3.02</v>
      </c>
      <c r="H80" t="n">
        <v>6.28</v>
      </c>
      <c r="I80" t="n">
        <v>0.12</v>
      </c>
      <c r="J80" t="n">
        <v>-0.68</v>
      </c>
      <c r="K80" t="n">
        <v>-2.32</v>
      </c>
      <c r="L80" t="n">
        <v>15.93</v>
      </c>
      <c r="M80" t="n">
        <v>38.43</v>
      </c>
      <c r="N80" t="n">
        <v>49.78</v>
      </c>
      <c r="O80" t="inlineStr">
        <is>
          <t>-</t>
        </is>
      </c>
      <c r="P80" t="inlineStr">
        <is>
          <t>-</t>
        </is>
      </c>
    </row>
    <row r="81">
      <c r="A81" s="5" t="inlineStr">
        <is>
          <t>Umsatzwachstum 5J in %</t>
        </is>
      </c>
      <c r="B81" s="5" t="inlineStr">
        <is>
          <t>Revenue Growth 5Y in %</t>
        </is>
      </c>
      <c r="C81" t="n">
        <v>-1.56</v>
      </c>
      <c r="D81" t="n">
        <v>-2.06</v>
      </c>
      <c r="E81" t="n">
        <v>-0.96</v>
      </c>
      <c r="F81" t="n">
        <v>5.48</v>
      </c>
      <c r="G81" t="n">
        <v>3.45</v>
      </c>
      <c r="H81" t="n">
        <v>0.33</v>
      </c>
      <c r="I81" t="n">
        <v>0.08</v>
      </c>
      <c r="J81" t="n">
        <v>11.19</v>
      </c>
      <c r="K81" t="n">
        <v>19.62</v>
      </c>
      <c r="L81" t="n">
        <v>29.88</v>
      </c>
      <c r="M81" t="inlineStr">
        <is>
          <t>-</t>
        </is>
      </c>
      <c r="N81" t="inlineStr">
        <is>
          <t>-</t>
        </is>
      </c>
      <c r="O81" t="inlineStr">
        <is>
          <t>-</t>
        </is>
      </c>
      <c r="P81" t="inlineStr">
        <is>
          <t>-</t>
        </is>
      </c>
    </row>
    <row r="82">
      <c r="A82" s="5" t="inlineStr">
        <is>
          <t>Umsatzwachstum 10J in %</t>
        </is>
      </c>
      <c r="B82" s="5" t="inlineStr">
        <is>
          <t>Revenue Growth 10Y in %</t>
        </is>
      </c>
      <c r="C82" t="n">
        <v>-0.61</v>
      </c>
      <c r="D82" t="n">
        <v>-0.99</v>
      </c>
      <c r="E82" t="n">
        <v>5.12</v>
      </c>
      <c r="F82" t="n">
        <v>12.55</v>
      </c>
      <c r="G82" t="n">
        <v>16.66</v>
      </c>
      <c r="H82" t="inlineStr">
        <is>
          <t>-</t>
        </is>
      </c>
      <c r="I82" t="inlineStr">
        <is>
          <t>-</t>
        </is>
      </c>
      <c r="J82" t="inlineStr">
        <is>
          <t>-</t>
        </is>
      </c>
      <c r="K82" t="inlineStr">
        <is>
          <t>-</t>
        </is>
      </c>
      <c r="L82" t="inlineStr">
        <is>
          <t>-</t>
        </is>
      </c>
      <c r="M82" t="inlineStr">
        <is>
          <t>-</t>
        </is>
      </c>
      <c r="N82" t="inlineStr">
        <is>
          <t>-</t>
        </is>
      </c>
      <c r="O82" t="inlineStr">
        <is>
          <t>-</t>
        </is>
      </c>
      <c r="P82" t="inlineStr">
        <is>
          <t>-</t>
        </is>
      </c>
    </row>
    <row r="83">
      <c r="A83" s="5" t="inlineStr">
        <is>
          <t>Gewinnwachstum 1J in %</t>
        </is>
      </c>
      <c r="B83" s="5" t="inlineStr">
        <is>
          <t>Earnings Growth 1Y in %</t>
        </is>
      </c>
      <c r="C83" t="n">
        <v>1488.45</v>
      </c>
      <c r="D83" t="n">
        <v>-126.11</v>
      </c>
      <c r="E83" t="n">
        <v>-262.93</v>
      </c>
      <c r="F83" t="n">
        <v>-247.88</v>
      </c>
      <c r="G83" t="n">
        <v>65.90000000000001</v>
      </c>
      <c r="H83" t="n">
        <v>-27.9</v>
      </c>
      <c r="I83" t="n">
        <v>-398.61</v>
      </c>
      <c r="J83" t="n">
        <v>-141.78</v>
      </c>
      <c r="K83" t="n">
        <v>-299.05</v>
      </c>
      <c r="L83" t="n">
        <v>-194.2</v>
      </c>
      <c r="M83" t="n">
        <v>-47.76</v>
      </c>
      <c r="N83" t="n">
        <v>86.68000000000001</v>
      </c>
      <c r="O83" t="n">
        <v>-159.84</v>
      </c>
      <c r="P83" t="n">
        <v>-981.65</v>
      </c>
    </row>
    <row r="84">
      <c r="A84" s="5" t="inlineStr">
        <is>
          <t>Gewinnwachstum 3J in %</t>
        </is>
      </c>
      <c r="B84" s="5" t="inlineStr">
        <is>
          <t>Earnings Growth 3Y in %</t>
        </is>
      </c>
      <c r="C84" t="n">
        <v>366.47</v>
      </c>
      <c r="D84" t="n">
        <v>-212.31</v>
      </c>
      <c r="E84" t="n">
        <v>-148.3</v>
      </c>
      <c r="F84" t="n">
        <v>-69.95999999999999</v>
      </c>
      <c r="G84" t="n">
        <v>-120.2</v>
      </c>
      <c r="H84" t="n">
        <v>-189.43</v>
      </c>
      <c r="I84" t="n">
        <v>-279.81</v>
      </c>
      <c r="J84" t="n">
        <v>-211.68</v>
      </c>
      <c r="K84" t="n">
        <v>-180.34</v>
      </c>
      <c r="L84" t="n">
        <v>-51.76</v>
      </c>
      <c r="M84" t="n">
        <v>-40.31</v>
      </c>
      <c r="N84" t="n">
        <v>-351.6</v>
      </c>
      <c r="O84" t="inlineStr">
        <is>
          <t>-</t>
        </is>
      </c>
      <c r="P84" t="inlineStr">
        <is>
          <t>-</t>
        </is>
      </c>
    </row>
    <row r="85">
      <c r="A85" s="5" t="inlineStr">
        <is>
          <t>Gewinnwachstum 5J in %</t>
        </is>
      </c>
      <c r="B85" s="5" t="inlineStr">
        <is>
          <t>Earnings Growth 5Y in %</t>
        </is>
      </c>
      <c r="C85" t="n">
        <v>183.49</v>
      </c>
      <c r="D85" t="n">
        <v>-119.78</v>
      </c>
      <c r="E85" t="n">
        <v>-174.28</v>
      </c>
      <c r="F85" t="n">
        <v>-150.05</v>
      </c>
      <c r="G85" t="n">
        <v>-160.29</v>
      </c>
      <c r="H85" t="n">
        <v>-212.31</v>
      </c>
      <c r="I85" t="n">
        <v>-216.28</v>
      </c>
      <c r="J85" t="n">
        <v>-119.22</v>
      </c>
      <c r="K85" t="n">
        <v>-122.83</v>
      </c>
      <c r="L85" t="n">
        <v>-259.35</v>
      </c>
      <c r="M85" t="inlineStr">
        <is>
          <t>-</t>
        </is>
      </c>
      <c r="N85" t="inlineStr">
        <is>
          <t>-</t>
        </is>
      </c>
      <c r="O85" t="inlineStr">
        <is>
          <t>-</t>
        </is>
      </c>
      <c r="P85" t="inlineStr">
        <is>
          <t>-</t>
        </is>
      </c>
    </row>
    <row r="86">
      <c r="A86" s="5" t="inlineStr">
        <is>
          <t>Gewinnwachstum 10J in %</t>
        </is>
      </c>
      <c r="B86" s="5" t="inlineStr">
        <is>
          <t>Earnings Growth 10Y in %</t>
        </is>
      </c>
      <c r="C86" t="n">
        <v>-14.41</v>
      </c>
      <c r="D86" t="n">
        <v>-168.03</v>
      </c>
      <c r="E86" t="n">
        <v>-146.75</v>
      </c>
      <c r="F86" t="n">
        <v>-136.44</v>
      </c>
      <c r="G86" t="n">
        <v>-209.82</v>
      </c>
      <c r="H86" t="inlineStr">
        <is>
          <t>-</t>
        </is>
      </c>
      <c r="I86" t="inlineStr">
        <is>
          <t>-</t>
        </is>
      </c>
      <c r="J86" t="inlineStr">
        <is>
          <t>-</t>
        </is>
      </c>
      <c r="K86" t="inlineStr">
        <is>
          <t>-</t>
        </is>
      </c>
      <c r="L86" t="inlineStr">
        <is>
          <t>-</t>
        </is>
      </c>
      <c r="M86" t="inlineStr">
        <is>
          <t>-</t>
        </is>
      </c>
      <c r="N86" t="inlineStr">
        <is>
          <t>-</t>
        </is>
      </c>
      <c r="O86" t="inlineStr">
        <is>
          <t>-</t>
        </is>
      </c>
      <c r="P86" t="inlineStr">
        <is>
          <t>-</t>
        </is>
      </c>
    </row>
    <row r="87">
      <c r="A87" s="5" t="inlineStr">
        <is>
          <t>PEG Ratio</t>
        </is>
      </c>
      <c r="B87" s="5" t="inlineStr">
        <is>
          <t>KGW Kurs/Gewinn/Wachstum</t>
        </is>
      </c>
      <c r="C87" t="inlineStr">
        <is>
          <t>-</t>
        </is>
      </c>
      <c r="D87" t="inlineStr">
        <is>
          <t>-</t>
        </is>
      </c>
      <c r="E87" t="inlineStr">
        <is>
          <t>-</t>
        </is>
      </c>
      <c r="F87" t="n">
        <v>-0.1</v>
      </c>
      <c r="G87" t="inlineStr">
        <is>
          <t>-</t>
        </is>
      </c>
      <c r="H87" t="inlineStr">
        <is>
          <t>-</t>
        </is>
      </c>
      <c r="I87" t="inlineStr">
        <is>
          <t>-</t>
        </is>
      </c>
      <c r="J87" t="n">
        <v>-0.44</v>
      </c>
      <c r="K87" t="inlineStr">
        <is>
          <t>-</t>
        </is>
      </c>
      <c r="L87" t="n">
        <v>-0.09</v>
      </c>
      <c r="M87" t="inlineStr">
        <is>
          <t>-</t>
        </is>
      </c>
      <c r="N87" t="inlineStr">
        <is>
          <t>-</t>
        </is>
      </c>
      <c r="O87" t="inlineStr">
        <is>
          <t>-</t>
        </is>
      </c>
      <c r="P87" t="inlineStr">
        <is>
          <t>-</t>
        </is>
      </c>
    </row>
    <row r="88">
      <c r="A88" s="5" t="inlineStr">
        <is>
          <t>EBIT-Wachstum 1J in %</t>
        </is>
      </c>
      <c r="B88" s="5" t="inlineStr">
        <is>
          <t>EBIT Growth 1Y in %</t>
        </is>
      </c>
      <c r="C88" t="n">
        <v>-11.15</v>
      </c>
      <c r="D88" t="n">
        <v>-56.93</v>
      </c>
      <c r="E88" t="n">
        <v>-30.45</v>
      </c>
      <c r="F88" t="n">
        <v>19.24</v>
      </c>
      <c r="G88" t="n">
        <v>5.43</v>
      </c>
      <c r="H88" t="n">
        <v>10.74</v>
      </c>
      <c r="I88" t="n">
        <v>1.46</v>
      </c>
      <c r="J88" t="n">
        <v>9.08</v>
      </c>
      <c r="K88" t="n">
        <v>21.61</v>
      </c>
      <c r="L88" t="n">
        <v>-8.67</v>
      </c>
      <c r="M88" t="n">
        <v>20.1</v>
      </c>
      <c r="N88" t="n">
        <v>104.41</v>
      </c>
      <c r="O88" t="n">
        <v>89.27</v>
      </c>
      <c r="P88" t="n">
        <v>40.25</v>
      </c>
    </row>
    <row r="89">
      <c r="A89" s="5" t="inlineStr">
        <is>
          <t>EBIT-Wachstum 3J in %</t>
        </is>
      </c>
      <c r="B89" s="5" t="inlineStr">
        <is>
          <t>EBIT Growth 3Y in %</t>
        </is>
      </c>
      <c r="C89" t="n">
        <v>-32.84</v>
      </c>
      <c r="D89" t="n">
        <v>-22.71</v>
      </c>
      <c r="E89" t="n">
        <v>-1.93</v>
      </c>
      <c r="F89" t="n">
        <v>11.8</v>
      </c>
      <c r="G89" t="n">
        <v>5.88</v>
      </c>
      <c r="H89" t="n">
        <v>7.09</v>
      </c>
      <c r="I89" t="n">
        <v>10.72</v>
      </c>
      <c r="J89" t="n">
        <v>7.34</v>
      </c>
      <c r="K89" t="n">
        <v>11.01</v>
      </c>
      <c r="L89" t="n">
        <v>38.61</v>
      </c>
      <c r="M89" t="n">
        <v>71.26000000000001</v>
      </c>
      <c r="N89" t="n">
        <v>77.98</v>
      </c>
      <c r="O89" t="inlineStr">
        <is>
          <t>-</t>
        </is>
      </c>
      <c r="P89" t="inlineStr">
        <is>
          <t>-</t>
        </is>
      </c>
    </row>
    <row r="90">
      <c r="A90" s="5" t="inlineStr">
        <is>
          <t>EBIT-Wachstum 5J in %</t>
        </is>
      </c>
      <c r="B90" s="5" t="inlineStr">
        <is>
          <t>EBIT Growth 5Y in %</t>
        </is>
      </c>
      <c r="C90" t="n">
        <v>-14.77</v>
      </c>
      <c r="D90" t="n">
        <v>-10.39</v>
      </c>
      <c r="E90" t="n">
        <v>1.28</v>
      </c>
      <c r="F90" t="n">
        <v>9.19</v>
      </c>
      <c r="G90" t="n">
        <v>9.66</v>
      </c>
      <c r="H90" t="n">
        <v>6.84</v>
      </c>
      <c r="I90" t="n">
        <v>8.720000000000001</v>
      </c>
      <c r="J90" t="n">
        <v>29.31</v>
      </c>
      <c r="K90" t="n">
        <v>45.34</v>
      </c>
      <c r="L90" t="n">
        <v>49.07</v>
      </c>
      <c r="M90" t="inlineStr">
        <is>
          <t>-</t>
        </is>
      </c>
      <c r="N90" t="inlineStr">
        <is>
          <t>-</t>
        </is>
      </c>
      <c r="O90" t="inlineStr">
        <is>
          <t>-</t>
        </is>
      </c>
      <c r="P90" t="inlineStr">
        <is>
          <t>-</t>
        </is>
      </c>
    </row>
    <row r="91">
      <c r="A91" s="5" t="inlineStr">
        <is>
          <t>EBIT-Wachstum 10J in %</t>
        </is>
      </c>
      <c r="B91" s="5" t="inlineStr">
        <is>
          <t>EBIT Growth 10Y in %</t>
        </is>
      </c>
      <c r="C91" t="n">
        <v>-3.96</v>
      </c>
      <c r="D91" t="n">
        <v>-0.84</v>
      </c>
      <c r="E91" t="n">
        <v>15.29</v>
      </c>
      <c r="F91" t="n">
        <v>27.27</v>
      </c>
      <c r="G91" t="n">
        <v>29.37</v>
      </c>
      <c r="H91" t="inlineStr">
        <is>
          <t>-</t>
        </is>
      </c>
      <c r="I91" t="inlineStr">
        <is>
          <t>-</t>
        </is>
      </c>
      <c r="J91" t="inlineStr">
        <is>
          <t>-</t>
        </is>
      </c>
      <c r="K91" t="inlineStr">
        <is>
          <t>-</t>
        </is>
      </c>
      <c r="L91" t="inlineStr">
        <is>
          <t>-</t>
        </is>
      </c>
      <c r="M91" t="inlineStr">
        <is>
          <t>-</t>
        </is>
      </c>
      <c r="N91" t="inlineStr">
        <is>
          <t>-</t>
        </is>
      </c>
      <c r="O91" t="inlineStr">
        <is>
          <t>-</t>
        </is>
      </c>
      <c r="P91" t="inlineStr">
        <is>
          <t>-</t>
        </is>
      </c>
    </row>
    <row r="92">
      <c r="A92" s="5" t="inlineStr">
        <is>
          <t>Op.Cashflow Wachstum 1J in %</t>
        </is>
      </c>
      <c r="B92" s="5" t="inlineStr">
        <is>
          <t>Op.Cashflow Wachstum 1Y in %</t>
        </is>
      </c>
      <c r="C92" t="n">
        <v>19.39</v>
      </c>
      <c r="D92" t="n">
        <v>-48.63</v>
      </c>
      <c r="E92" t="n">
        <v>7.56</v>
      </c>
      <c r="F92" t="n">
        <v>-21.19</v>
      </c>
      <c r="G92" t="n">
        <v>-25.15</v>
      </c>
      <c r="H92" t="n">
        <v>-8.81</v>
      </c>
      <c r="I92" t="n">
        <v>58.6</v>
      </c>
      <c r="J92" t="n">
        <v>35.44</v>
      </c>
      <c r="K92" t="n">
        <v>9.57</v>
      </c>
      <c r="L92" t="n">
        <v>114.86</v>
      </c>
      <c r="M92" t="n">
        <v>22.38</v>
      </c>
      <c r="N92" t="n">
        <v>-73.70999999999999</v>
      </c>
      <c r="O92" t="n">
        <v>-12.68</v>
      </c>
      <c r="P92" t="n">
        <v>-5.03</v>
      </c>
    </row>
    <row r="93">
      <c r="A93" s="5" t="inlineStr">
        <is>
          <t>Op.Cashflow Wachstum 3J in %</t>
        </is>
      </c>
      <c r="B93" s="5" t="inlineStr">
        <is>
          <t>Op.Cashflow Wachstum 3Y in %</t>
        </is>
      </c>
      <c r="C93" t="n">
        <v>-7.23</v>
      </c>
      <c r="D93" t="n">
        <v>-20.75</v>
      </c>
      <c r="E93" t="n">
        <v>-12.93</v>
      </c>
      <c r="F93" t="n">
        <v>-18.38</v>
      </c>
      <c r="G93" t="n">
        <v>8.210000000000001</v>
      </c>
      <c r="H93" t="n">
        <v>28.41</v>
      </c>
      <c r="I93" t="n">
        <v>34.54</v>
      </c>
      <c r="J93" t="n">
        <v>53.29</v>
      </c>
      <c r="K93" t="n">
        <v>48.94</v>
      </c>
      <c r="L93" t="n">
        <v>21.18</v>
      </c>
      <c r="M93" t="n">
        <v>-21.34</v>
      </c>
      <c r="N93" t="n">
        <v>-30.47</v>
      </c>
      <c r="O93" t="inlineStr">
        <is>
          <t>-</t>
        </is>
      </c>
      <c r="P93" t="inlineStr">
        <is>
          <t>-</t>
        </is>
      </c>
    </row>
    <row r="94">
      <c r="A94" s="5" t="inlineStr">
        <is>
          <t>Op.Cashflow Wachstum 5J in %</t>
        </is>
      </c>
      <c r="B94" s="5" t="inlineStr">
        <is>
          <t>Op.Cashflow Wachstum 5Y in %</t>
        </is>
      </c>
      <c r="C94" t="n">
        <v>-13.6</v>
      </c>
      <c r="D94" t="n">
        <v>-19.24</v>
      </c>
      <c r="E94" t="n">
        <v>2.2</v>
      </c>
      <c r="F94" t="n">
        <v>7.78</v>
      </c>
      <c r="G94" t="n">
        <v>13.93</v>
      </c>
      <c r="H94" t="n">
        <v>41.93</v>
      </c>
      <c r="I94" t="n">
        <v>48.17</v>
      </c>
      <c r="J94" t="n">
        <v>21.71</v>
      </c>
      <c r="K94" t="n">
        <v>12.08</v>
      </c>
      <c r="L94" t="n">
        <v>9.16</v>
      </c>
      <c r="M94" t="inlineStr">
        <is>
          <t>-</t>
        </is>
      </c>
      <c r="N94" t="inlineStr">
        <is>
          <t>-</t>
        </is>
      </c>
      <c r="O94" t="inlineStr">
        <is>
          <t>-</t>
        </is>
      </c>
      <c r="P94" t="inlineStr">
        <is>
          <t>-</t>
        </is>
      </c>
    </row>
    <row r="95">
      <c r="A95" s="5" t="inlineStr">
        <is>
          <t>Op.Cashflow Wachstum 10J in %</t>
        </is>
      </c>
      <c r="B95" s="5" t="inlineStr">
        <is>
          <t>Op.Cashflow Wachstum 10Y in %</t>
        </is>
      </c>
      <c r="C95" t="n">
        <v>14.16</v>
      </c>
      <c r="D95" t="n">
        <v>14.46</v>
      </c>
      <c r="E95" t="n">
        <v>11.96</v>
      </c>
      <c r="F95" t="n">
        <v>9.93</v>
      </c>
      <c r="G95" t="n">
        <v>11.55</v>
      </c>
      <c r="H95" t="inlineStr">
        <is>
          <t>-</t>
        </is>
      </c>
      <c r="I95" t="inlineStr">
        <is>
          <t>-</t>
        </is>
      </c>
      <c r="J95" t="inlineStr">
        <is>
          <t>-</t>
        </is>
      </c>
      <c r="K95" t="inlineStr">
        <is>
          <t>-</t>
        </is>
      </c>
      <c r="L95" t="inlineStr">
        <is>
          <t>-</t>
        </is>
      </c>
      <c r="M95" t="inlineStr">
        <is>
          <t>-</t>
        </is>
      </c>
      <c r="N95" t="inlineStr">
        <is>
          <t>-</t>
        </is>
      </c>
      <c r="O95" t="inlineStr">
        <is>
          <t>-</t>
        </is>
      </c>
      <c r="P95" t="inlineStr">
        <is>
          <t>-</t>
        </is>
      </c>
    </row>
    <row r="96">
      <c r="A96" s="5" t="inlineStr">
        <is>
          <t>Working Capital in Mio</t>
        </is>
      </c>
      <c r="B96" s="5" t="inlineStr">
        <is>
          <t>Working Capital in M</t>
        </is>
      </c>
      <c r="C96" t="n">
        <v>1922</v>
      </c>
      <c r="D96" t="n">
        <v>-6165</v>
      </c>
      <c r="E96" t="n">
        <v>-5634</v>
      </c>
      <c r="F96" t="n">
        <v>-2671</v>
      </c>
      <c r="G96" t="n">
        <v>-5801</v>
      </c>
      <c r="H96" t="n">
        <v>-5270</v>
      </c>
      <c r="I96" t="n">
        <v>-2200</v>
      </c>
      <c r="J96" t="n">
        <v>-894.5</v>
      </c>
      <c r="K96" t="n">
        <v>-394.7</v>
      </c>
      <c r="L96" t="n">
        <v>1143</v>
      </c>
      <c r="M96" t="n">
        <v>742.3</v>
      </c>
      <c r="N96" t="n">
        <v>-1008</v>
      </c>
      <c r="O96" t="n">
        <v>67.09999999999999</v>
      </c>
      <c r="P96" t="n">
        <v>-182.2</v>
      </c>
      <c r="Q96" t="n">
        <v>-168.9</v>
      </c>
    </row>
  </sheetData>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Q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10"/>
  </cols>
  <sheetData>
    <row r="1">
      <c r="A1" s="1" t="inlineStr">
        <is>
          <t xml:space="preserve">LIBERTY GLOBAL C </t>
        </is>
      </c>
      <c r="B1" s="2" t="inlineStr">
        <is>
          <t>WKN: A1W0FN  ISIN: GB00B8W67B19  US-Symbol:LBTYK  Typ: Aktie</t>
        </is>
      </c>
      <c r="C1" s="2" t="inlineStr"/>
      <c r="D1" s="2" t="inlineStr"/>
      <c r="E1" s="2" t="inlineStr"/>
      <c r="F1" s="2">
        <f>HYPERLINK("Stock_Data.xlsx#INDEX!A1", "Back to INDEX")</f>
        <v/>
      </c>
      <c r="G1" s="2" t="inlineStr"/>
      <c r="H1" s="2" t="inlineStr"/>
      <c r="I1" s="2" t="inlineStr"/>
      <c r="J1" s="2" t="inlineStr"/>
      <c r="K1" s="2" t="inlineStr"/>
      <c r="L1" s="2" t="inlineStr"/>
      <c r="M1" s="2" t="inlineStr"/>
      <c r="N1" s="2" t="inlineStr"/>
      <c r="O1" s="2" t="inlineStr"/>
      <c r="P1" s="2" t="inlineStr"/>
      <c r="Q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2005</t>
        </is>
      </c>
      <c r="C4" s="5" t="inlineStr">
        <is>
          <t>Telefon / Phone</t>
        </is>
      </c>
      <c r="D4" s="5" t="inlineStr"/>
      <c r="E4" t="inlineStr">
        <is>
          <t>+44-208-483-6449</t>
        </is>
      </c>
      <c r="G4" t="inlineStr">
        <is>
          <t>13.02.2020</t>
        </is>
      </c>
      <c r="H4" t="inlineStr">
        <is>
          <t>Publication Of Annual Report</t>
        </is>
      </c>
      <c r="J4" t="inlineStr">
        <is>
          <t>Freefloat</t>
        </is>
      </c>
      <c r="K4" t="inlineStr">
        <is>
          <t>-</t>
        </is>
      </c>
    </row>
    <row r="5">
      <c r="A5" s="5" t="inlineStr">
        <is>
          <t>Ticker</t>
        </is>
      </c>
      <c r="B5" t="inlineStr">
        <is>
          <t>1LGC</t>
        </is>
      </c>
      <c r="C5" s="5" t="inlineStr">
        <is>
          <t>Fax</t>
        </is>
      </c>
      <c r="D5" s="5" t="inlineStr"/>
      <c r="E5" t="inlineStr">
        <is>
          <t>-</t>
        </is>
      </c>
      <c r="G5" t="inlineStr">
        <is>
          <t>06.05.2020</t>
        </is>
      </c>
      <c r="H5" t="inlineStr">
        <is>
          <t>Result Q1</t>
        </is>
      </c>
    </row>
    <row r="6">
      <c r="A6" s="5" t="inlineStr">
        <is>
          <t>Gelistet Seit / Listed Since</t>
        </is>
      </c>
      <c r="B6" t="inlineStr">
        <is>
          <t>-</t>
        </is>
      </c>
      <c r="C6" s="5" t="inlineStr">
        <is>
          <t>Internet</t>
        </is>
      </c>
      <c r="D6" s="5" t="inlineStr"/>
      <c r="E6" t="inlineStr">
        <is>
          <t>http://www.lgi.com</t>
        </is>
      </c>
    </row>
    <row r="7">
      <c r="A7" s="5" t="inlineStr">
        <is>
          <t>Nominalwert / Nominal Value</t>
        </is>
      </c>
      <c r="B7" t="inlineStr">
        <is>
          <t>0,01</t>
        </is>
      </c>
      <c r="C7" s="5" t="inlineStr">
        <is>
          <t>Inv. Relations Telefon / Phone</t>
        </is>
      </c>
      <c r="D7" s="5" t="inlineStr"/>
      <c r="E7" t="inlineStr">
        <is>
          <t>+44-208-483-6333</t>
        </is>
      </c>
    </row>
    <row r="8">
      <c r="A8" s="5" t="inlineStr">
        <is>
          <t>Land / Country</t>
        </is>
      </c>
      <c r="B8" t="inlineStr">
        <is>
          <t>Großbritannien</t>
        </is>
      </c>
      <c r="C8" s="5" t="inlineStr">
        <is>
          <t>Inv. Relations E-Mail</t>
        </is>
      </c>
      <c r="D8" s="5" t="inlineStr"/>
      <c r="E8" t="inlineStr">
        <is>
          <t>ir@libertyglobal.com</t>
        </is>
      </c>
    </row>
    <row r="9">
      <c r="A9" s="5" t="inlineStr">
        <is>
          <t>Währung / Currency</t>
        </is>
      </c>
      <c r="B9" t="inlineStr">
        <is>
          <t>USD</t>
        </is>
      </c>
      <c r="C9" s="5" t="inlineStr">
        <is>
          <t>Kontaktperson / Contact Person</t>
        </is>
      </c>
      <c r="D9" s="5" t="inlineStr"/>
      <c r="E9" t="inlineStr">
        <is>
          <t>Matt Coates</t>
        </is>
      </c>
    </row>
    <row r="10">
      <c r="A10" s="5" t="inlineStr">
        <is>
          <t>Branche / Industry</t>
        </is>
      </c>
      <c r="B10" t="inlineStr">
        <is>
          <t>Broadcasting (Tv And Radio)</t>
        </is>
      </c>
      <c r="C10" s="5" t="inlineStr"/>
      <c r="D10" s="5" t="inlineStr"/>
    </row>
    <row r="11">
      <c r="A11" s="5" t="inlineStr">
        <is>
          <t>Sektor / Sector</t>
        </is>
      </c>
      <c r="B11" t="inlineStr">
        <is>
          <t>Media / Entertainment / Leisure</t>
        </is>
      </c>
    </row>
    <row r="12">
      <c r="A12" s="5" t="inlineStr">
        <is>
          <t>Typ / Genre</t>
        </is>
      </c>
      <c r="B12" t="inlineStr">
        <is>
          <t>-</t>
        </is>
      </c>
    </row>
    <row r="13">
      <c r="A13" s="5" t="inlineStr">
        <is>
          <t>Adresse / Address</t>
        </is>
      </c>
      <c r="B13" t="inlineStr">
        <is>
          <t>Liberty Global plcGriffin House, 161 Hammersmith Road  UK-London W6 8BS</t>
        </is>
      </c>
    </row>
    <row r="14">
      <c r="A14" s="5" t="inlineStr">
        <is>
          <t>Management</t>
        </is>
      </c>
      <c r="B14" t="inlineStr">
        <is>
          <t>Michael T. Fries, Charles H. R. Bracken, Bryan H. Hall, Enrique Rodriguez, Amy M. Blair, Manuel Kohnstamm, James Ryan, Jason Waldron, Andrea Salvato, Rick Westerman, Robert Redeleanu, John Porter, Lutz Schüler, Severina Pascu, Baptiest Coopmans</t>
        </is>
      </c>
    </row>
    <row r="15">
      <c r="A15" s="5" t="inlineStr">
        <is>
          <t>Aufsichtsrat / Board</t>
        </is>
      </c>
      <c r="B15" t="inlineStr">
        <is>
          <t>John C. Malone, Andrew J. Cole, Miranda Curtis, John W. Dick, Paul A. Gould, Richard R. Green, David E. Rapley, Larry E. Romrell, J.C. Sparkman, J. David Wargo</t>
        </is>
      </c>
    </row>
    <row r="16">
      <c r="A16" s="5" t="inlineStr">
        <is>
          <t>Beschreibung</t>
        </is>
      </c>
      <c r="B16" t="inlineStr">
        <is>
          <t>Liberty Global plc ist ein Betreiber von Breitband-Kabelnetzen außerhalb der USA, der moderne Video-, Telefon- und Internetservices bietet. Der Konzern betreibt Netzwerke in 12 europäischen Ländern. In Europa werden diese durch die Marken Virgin Media, UPC, Unitymedia (Deutschland) und Telenet (Belgien) repräsentiert. Damit gilt das Unternehmen als einer der größten Kabelnetzbetreiber außerhalb der USA. Über die Liberty Global Europe Holding BV werden sämtliche Kommunikationsdienste wie Festnetztelefonie, Mobilfunk sowie Breitbandverbindungen abgewickelt. Die UPC Holding BV bietet zudem ergänzende Video- und Internetverbindungen an. Liberty Global arbeitet außerdem mit zahlreichen weiteren Tochtergesellschaften in der ganzen Welt zusammen, die verschiedene Dienste innerhalb des Leistungsspektrums des Gesamtkonzerns anbieten. Hierzu gehören die Wartung und Instandhaltung der Kabelnetze, die Konfiguration von Soft- und Hardware sowie ein umfangreicher Kundenservice. Copyright 2014 FINANCE BASE AG</t>
        </is>
      </c>
    </row>
    <row r="17">
      <c r="A17" s="5" t="inlineStr">
        <is>
          <t>Profile</t>
        </is>
      </c>
      <c r="B17" t="inlineStr">
        <is>
          <t>Liberty Global plc provides an operator of broadband cable networks outside the US, the advanced video, telephone and Internet services. The Group operates networks in 12 European countries. In Europe, these are represented by the brands Virgin Media, UPC, Unitymedia (Germany) and Telenet (Belgium). Thus, the company is considered one of the largest cable operator outside the US. About the Liberty Global Europe Holding BV, all communication services such as fixed telephony, mobile telephony and broadband connections are handled. The UPC Holding BV also offers complementary video and Internet connections. Liberty Global is also working with numerous other subsidiary companies throughout the world that offer various services within the power spectrum of the entire group. This includes the maintenance and repair of the cable networks, the configuration of software and hardware as well as comprehensive customer service.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row>
    <row r="20">
      <c r="A20" s="5" t="inlineStr">
        <is>
          <t>Umsatz</t>
        </is>
      </c>
      <c r="B20" s="5" t="inlineStr">
        <is>
          <t>Revenue</t>
        </is>
      </c>
      <c r="C20" t="n">
        <v>11542</v>
      </c>
      <c r="D20" t="n">
        <v>11958</v>
      </c>
      <c r="E20" t="n">
        <v>15049</v>
      </c>
      <c r="F20" t="n">
        <v>20009</v>
      </c>
      <c r="G20" t="n">
        <v>18280</v>
      </c>
      <c r="H20" t="n">
        <v>18248</v>
      </c>
      <c r="I20" t="n">
        <v>14474</v>
      </c>
      <c r="J20" t="n">
        <v>10311</v>
      </c>
      <c r="K20" t="n">
        <v>9511</v>
      </c>
      <c r="L20" t="n">
        <v>9017</v>
      </c>
      <c r="M20" t="n">
        <v>11080</v>
      </c>
      <c r="N20" t="n">
        <v>10561</v>
      </c>
      <c r="O20" t="n">
        <v>9003</v>
      </c>
      <c r="P20" t="n">
        <v>6488</v>
      </c>
      <c r="Q20" t="n">
        <v>5151</v>
      </c>
    </row>
    <row r="21">
      <c r="A21" s="5" t="inlineStr">
        <is>
          <t>Operatives Ergebnis (EBIT)</t>
        </is>
      </c>
      <c r="B21" s="5" t="inlineStr">
        <is>
          <t>EBIT Earning Before Interest &amp; Tax</t>
        </is>
      </c>
      <c r="C21" t="n">
        <v>745.5</v>
      </c>
      <c r="D21" t="n">
        <v>839.1</v>
      </c>
      <c r="E21" t="n">
        <v>1948</v>
      </c>
      <c r="F21" t="n">
        <v>2801</v>
      </c>
      <c r="G21" t="n">
        <v>2349</v>
      </c>
      <c r="H21" t="n">
        <v>2228</v>
      </c>
      <c r="I21" t="n">
        <v>2012</v>
      </c>
      <c r="J21" t="n">
        <v>1983</v>
      </c>
      <c r="K21" t="n">
        <v>1818</v>
      </c>
      <c r="L21" t="n">
        <v>1495</v>
      </c>
      <c r="M21" t="n">
        <v>1637</v>
      </c>
      <c r="N21" t="n">
        <v>1363</v>
      </c>
      <c r="O21" t="n">
        <v>666.8</v>
      </c>
      <c r="P21" t="n">
        <v>352.3</v>
      </c>
      <c r="Q21" t="n">
        <v>251.2</v>
      </c>
    </row>
    <row r="22">
      <c r="A22" s="5" t="inlineStr">
        <is>
          <t>Finanzergebnis</t>
        </is>
      </c>
      <c r="B22" s="5" t="inlineStr">
        <is>
          <t>Financial Result</t>
        </is>
      </c>
      <c r="C22" t="n">
        <v>-1902</v>
      </c>
      <c r="D22" t="n">
        <v>-677.3</v>
      </c>
      <c r="E22" t="n">
        <v>-3504</v>
      </c>
      <c r="F22" t="n">
        <v>-2252</v>
      </c>
      <c r="G22" t="n">
        <v>-3034</v>
      </c>
      <c r="H22" t="n">
        <v>-3284</v>
      </c>
      <c r="I22" t="n">
        <v>-2539</v>
      </c>
      <c r="J22" t="n">
        <v>-2466</v>
      </c>
      <c r="K22" t="n">
        <v>-2394</v>
      </c>
      <c r="L22" t="n">
        <v>-2596</v>
      </c>
      <c r="M22" t="n">
        <v>-1886</v>
      </c>
      <c r="N22" t="n">
        <v>-1530</v>
      </c>
      <c r="O22" t="n">
        <v>-617.1</v>
      </c>
      <c r="P22" t="n">
        <v>-522.5</v>
      </c>
      <c r="Q22" t="n">
        <v>-200.4</v>
      </c>
    </row>
    <row r="23">
      <c r="A23" s="5" t="inlineStr">
        <is>
          <t>Ergebnis vor Steuer (EBT)</t>
        </is>
      </c>
      <c r="B23" s="5" t="inlineStr">
        <is>
          <t>EBT Earning Before Tax</t>
        </is>
      </c>
      <c r="C23" t="n">
        <v>-1156</v>
      </c>
      <c r="D23" t="n">
        <v>161.8</v>
      </c>
      <c r="E23" t="n">
        <v>-1556</v>
      </c>
      <c r="F23" t="n">
        <v>549.4</v>
      </c>
      <c r="G23" t="n">
        <v>-684.6</v>
      </c>
      <c r="H23" t="n">
        <v>-1056</v>
      </c>
      <c r="I23" t="n">
        <v>-526.5</v>
      </c>
      <c r="J23" t="n">
        <v>-483.3</v>
      </c>
      <c r="K23" t="n">
        <v>-575.8</v>
      </c>
      <c r="L23" t="n">
        <v>-1101</v>
      </c>
      <c r="M23" t="n">
        <v>-248.8</v>
      </c>
      <c r="N23" t="n">
        <v>-167</v>
      </c>
      <c r="O23" t="n">
        <v>49.7</v>
      </c>
      <c r="P23" t="n">
        <v>-170.2</v>
      </c>
      <c r="Q23" t="n">
        <v>50.8</v>
      </c>
    </row>
    <row r="24">
      <c r="A24" s="5" t="inlineStr">
        <is>
          <t>Steuern auf Einkommen und Ertrag</t>
        </is>
      </c>
      <c r="B24" s="5" t="inlineStr">
        <is>
          <t>Taxes on income and earnings</t>
        </is>
      </c>
      <c r="C24" t="n">
        <v>253</v>
      </c>
      <c r="D24" t="n">
        <v>1573</v>
      </c>
      <c r="E24" t="n">
        <v>309.5</v>
      </c>
      <c r="F24" t="n">
        <v>-1218</v>
      </c>
      <c r="G24" t="n">
        <v>364.9</v>
      </c>
      <c r="H24" t="n">
        <v>-75</v>
      </c>
      <c r="I24" t="n">
        <v>355.5</v>
      </c>
      <c r="J24" t="n">
        <v>89</v>
      </c>
      <c r="K24" t="n">
        <v>231.7</v>
      </c>
      <c r="L24" t="n">
        <v>-224.9</v>
      </c>
      <c r="M24" t="n">
        <v>-233.7</v>
      </c>
      <c r="N24" t="n">
        <v>434.8</v>
      </c>
      <c r="O24" t="n">
        <v>233.1</v>
      </c>
      <c r="P24" t="n">
        <v>-7.9</v>
      </c>
      <c r="Q24" t="n">
        <v>29.8</v>
      </c>
    </row>
    <row r="25">
      <c r="A25" s="5" t="inlineStr">
        <is>
          <t>Ergebnis nach Steuer</t>
        </is>
      </c>
      <c r="B25" s="5" t="inlineStr">
        <is>
          <t>Earnings after tax</t>
        </is>
      </c>
      <c r="C25" t="n">
        <v>-1409</v>
      </c>
      <c r="D25" t="n">
        <v>-1412</v>
      </c>
      <c r="E25" t="n">
        <v>-1866</v>
      </c>
      <c r="F25" t="n">
        <v>1767</v>
      </c>
      <c r="G25" t="n">
        <v>-1050</v>
      </c>
      <c r="H25" t="n">
        <v>-980.9</v>
      </c>
      <c r="I25" t="n">
        <v>-882</v>
      </c>
      <c r="J25" t="n">
        <v>-572.3</v>
      </c>
      <c r="K25" t="n">
        <v>-807.5</v>
      </c>
      <c r="L25" t="n">
        <v>-876</v>
      </c>
      <c r="M25" t="n">
        <v>-15.1</v>
      </c>
      <c r="N25" t="n">
        <v>-601.8</v>
      </c>
      <c r="O25" t="n">
        <v>-183.4</v>
      </c>
      <c r="P25" t="n">
        <v>-162.3</v>
      </c>
      <c r="Q25" t="n">
        <v>21</v>
      </c>
    </row>
    <row r="26">
      <c r="A26" s="5" t="inlineStr">
        <is>
          <t>Minderheitenanteil</t>
        </is>
      </c>
      <c r="B26" s="5" t="inlineStr">
        <is>
          <t>Minority Share</t>
        </is>
      </c>
      <c r="C26" t="n">
        <v>-116.8</v>
      </c>
      <c r="D26" t="n">
        <v>-124.7</v>
      </c>
      <c r="E26" t="n">
        <v>-57.5</v>
      </c>
      <c r="F26" t="n">
        <v>-62</v>
      </c>
      <c r="G26" t="n">
        <v>-103</v>
      </c>
      <c r="H26" t="n">
        <v>-47.6</v>
      </c>
      <c r="I26" t="n">
        <v>-58.2</v>
      </c>
      <c r="J26" t="n">
        <v>-64.5</v>
      </c>
      <c r="K26" t="n">
        <v>-101.7</v>
      </c>
      <c r="L26" t="n">
        <v>-175.8</v>
      </c>
      <c r="M26" t="n">
        <v>-426.2</v>
      </c>
      <c r="N26" t="n">
        <v>-187.1</v>
      </c>
      <c r="O26" t="n">
        <v>-239.2</v>
      </c>
      <c r="P26" t="n">
        <v>-171.7</v>
      </c>
      <c r="Q26" t="n">
        <v>-104.5</v>
      </c>
    </row>
    <row r="27">
      <c r="A27" s="5" t="inlineStr">
        <is>
          <t>Jahresüberschuss/-fehlbetrag</t>
        </is>
      </c>
      <c r="B27" s="5" t="inlineStr">
        <is>
          <t>Net Profit</t>
        </is>
      </c>
      <c r="C27" t="n">
        <v>11521</v>
      </c>
      <c r="D27" t="n">
        <v>725.3</v>
      </c>
      <c r="E27" t="n">
        <v>-2778</v>
      </c>
      <c r="F27" t="n">
        <v>1705</v>
      </c>
      <c r="G27" t="n">
        <v>-1153</v>
      </c>
      <c r="H27" t="n">
        <v>-695</v>
      </c>
      <c r="I27" t="n">
        <v>-963.9</v>
      </c>
      <c r="J27" t="n">
        <v>322.8</v>
      </c>
      <c r="K27" t="n">
        <v>-772.7</v>
      </c>
      <c r="L27" t="n">
        <v>388.2</v>
      </c>
      <c r="M27" t="n">
        <v>-412.1</v>
      </c>
      <c r="N27" t="n">
        <v>-788.9</v>
      </c>
      <c r="O27" t="n">
        <v>-422.6</v>
      </c>
      <c r="P27" t="n">
        <v>706.2</v>
      </c>
      <c r="Q27" t="n">
        <v>-80.09999999999999</v>
      </c>
    </row>
    <row r="28">
      <c r="A28" s="5" t="inlineStr">
        <is>
          <t>Summe Umlaufvermögen</t>
        </is>
      </c>
      <c r="B28" s="5" t="inlineStr">
        <is>
          <t>Current Assets</t>
        </is>
      </c>
      <c r="C28" t="n">
        <v>10573</v>
      </c>
      <c r="D28" t="n">
        <v>4141</v>
      </c>
      <c r="E28" t="n">
        <v>4332</v>
      </c>
      <c r="F28" t="n">
        <v>7052</v>
      </c>
      <c r="G28" t="n">
        <v>3357</v>
      </c>
      <c r="H28" t="n">
        <v>3921</v>
      </c>
      <c r="I28" t="n">
        <v>5483</v>
      </c>
      <c r="J28" t="n">
        <v>3726</v>
      </c>
      <c r="K28" t="n">
        <v>3775</v>
      </c>
      <c r="L28" t="n">
        <v>5433</v>
      </c>
      <c r="M28" t="n">
        <v>5278</v>
      </c>
      <c r="N28" t="n">
        <v>3234</v>
      </c>
      <c r="O28" t="n">
        <v>3925</v>
      </c>
      <c r="P28" t="n">
        <v>3563</v>
      </c>
      <c r="Q28" t="n">
        <v>2262</v>
      </c>
    </row>
    <row r="29">
      <c r="A29" s="5" t="inlineStr">
        <is>
          <t>Summe Anlagevermögen</t>
        </is>
      </c>
      <c r="B29" s="5" t="inlineStr">
        <is>
          <t>Fixed Assets</t>
        </is>
      </c>
      <c r="C29" t="n">
        <v>38473</v>
      </c>
      <c r="D29" t="n">
        <v>49012</v>
      </c>
      <c r="E29" t="n">
        <v>53265</v>
      </c>
      <c r="F29" t="n">
        <v>61632</v>
      </c>
      <c r="G29" t="n">
        <v>64510</v>
      </c>
      <c r="H29" t="n">
        <v>68921</v>
      </c>
      <c r="I29" t="n">
        <v>62232</v>
      </c>
      <c r="J29" t="n">
        <v>34582</v>
      </c>
      <c r="K29" t="n">
        <v>32634</v>
      </c>
      <c r="L29" t="n">
        <v>27896</v>
      </c>
      <c r="M29" t="n">
        <v>34622</v>
      </c>
      <c r="N29" t="n">
        <v>30752</v>
      </c>
      <c r="O29" t="n">
        <v>28694</v>
      </c>
      <c r="P29" t="n">
        <v>22007</v>
      </c>
      <c r="Q29" t="n">
        <v>21116</v>
      </c>
    </row>
    <row r="30">
      <c r="A30" s="5" t="inlineStr">
        <is>
          <t>Summe Aktiva</t>
        </is>
      </c>
      <c r="B30" s="5" t="inlineStr">
        <is>
          <t>Total Assets</t>
        </is>
      </c>
      <c r="C30" t="n">
        <v>49046</v>
      </c>
      <c r="D30" t="n">
        <v>53154</v>
      </c>
      <c r="E30" t="n">
        <v>57597</v>
      </c>
      <c r="F30" t="n">
        <v>68684</v>
      </c>
      <c r="G30" t="n">
        <v>67867</v>
      </c>
      <c r="H30" t="n">
        <v>72842</v>
      </c>
      <c r="I30" t="n">
        <v>67714</v>
      </c>
      <c r="J30" t="n">
        <v>38308</v>
      </c>
      <c r="K30" t="n">
        <v>36409</v>
      </c>
      <c r="L30" t="n">
        <v>33329</v>
      </c>
      <c r="M30" t="n">
        <v>39900</v>
      </c>
      <c r="N30" t="n">
        <v>33986</v>
      </c>
      <c r="O30" t="n">
        <v>32619</v>
      </c>
      <c r="P30" t="n">
        <v>25569</v>
      </c>
      <c r="Q30" t="n">
        <v>23379</v>
      </c>
    </row>
    <row r="31">
      <c r="A31" s="5" t="inlineStr">
        <is>
          <t>Summe kurzfristiges Fremdkapital</t>
        </is>
      </c>
      <c r="B31" s="5" t="inlineStr">
        <is>
          <t>Short-Term Debt</t>
        </is>
      </c>
      <c r="C31" t="n">
        <v>8652</v>
      </c>
      <c r="D31" t="n">
        <v>10306</v>
      </c>
      <c r="E31" t="n">
        <v>9966</v>
      </c>
      <c r="F31" t="n">
        <v>9723</v>
      </c>
      <c r="G31" t="n">
        <v>9158</v>
      </c>
      <c r="H31" t="n">
        <v>9190</v>
      </c>
      <c r="I31" t="n">
        <v>7683</v>
      </c>
      <c r="J31" t="n">
        <v>4620</v>
      </c>
      <c r="K31" t="n">
        <v>4170</v>
      </c>
      <c r="L31" t="n">
        <v>4290</v>
      </c>
      <c r="M31" t="n">
        <v>4536</v>
      </c>
      <c r="N31" t="n">
        <v>4242</v>
      </c>
      <c r="O31" t="n">
        <v>3858</v>
      </c>
      <c r="P31" t="n">
        <v>3745</v>
      </c>
      <c r="Q31" t="n">
        <v>2431</v>
      </c>
    </row>
    <row r="32">
      <c r="A32" s="5" t="inlineStr">
        <is>
          <t>Summe langfristiges Fremdkapital</t>
        </is>
      </c>
      <c r="B32" s="5" t="inlineStr">
        <is>
          <t>Long-Term Debt</t>
        </is>
      </c>
      <c r="C32" t="n">
        <v>27196</v>
      </c>
      <c r="D32" t="n">
        <v>38699</v>
      </c>
      <c r="E32" t="n">
        <v>41238</v>
      </c>
      <c r="F32" t="n">
        <v>44229</v>
      </c>
      <c r="G32" t="n">
        <v>48535</v>
      </c>
      <c r="H32" t="n">
        <v>49536</v>
      </c>
      <c r="I32" t="n">
        <v>48490</v>
      </c>
      <c r="J32" t="n">
        <v>31602</v>
      </c>
      <c r="K32" t="n">
        <v>29308</v>
      </c>
      <c r="L32" t="n">
        <v>25581</v>
      </c>
      <c r="M32" t="n">
        <v>28867</v>
      </c>
      <c r="N32" t="n">
        <v>23249</v>
      </c>
      <c r="O32" t="n">
        <v>20479</v>
      </c>
      <c r="P32" t="n">
        <v>12666</v>
      </c>
      <c r="Q32" t="n">
        <v>11334</v>
      </c>
    </row>
    <row r="33">
      <c r="A33" s="5" t="inlineStr">
        <is>
          <t>Summe Fremdkapital</t>
        </is>
      </c>
      <c r="B33" s="5" t="inlineStr">
        <is>
          <t>Total Liabilities</t>
        </is>
      </c>
      <c r="C33" t="n">
        <v>35848</v>
      </c>
      <c r="D33" t="n">
        <v>49005</v>
      </c>
      <c r="E33" t="n">
        <v>51204</v>
      </c>
      <c r="F33" t="n">
        <v>53952</v>
      </c>
      <c r="G33" t="n">
        <v>57693</v>
      </c>
      <c r="H33" t="n">
        <v>58726</v>
      </c>
      <c r="I33" t="n">
        <v>56173</v>
      </c>
      <c r="J33" t="n">
        <v>36223</v>
      </c>
      <c r="K33" t="n">
        <v>33478</v>
      </c>
      <c r="L33" t="n">
        <v>29871</v>
      </c>
      <c r="M33" t="n">
        <v>33403</v>
      </c>
      <c r="N33" t="n">
        <v>27491</v>
      </c>
      <c r="O33" t="n">
        <v>24337</v>
      </c>
      <c r="P33" t="n">
        <v>16411</v>
      </c>
      <c r="Q33" t="n">
        <v>13766</v>
      </c>
    </row>
    <row r="34">
      <c r="A34" s="5" t="inlineStr">
        <is>
          <t>Minderheitenanteil</t>
        </is>
      </c>
      <c r="B34" s="5" t="inlineStr">
        <is>
          <t>Minority Share</t>
        </is>
      </c>
      <c r="C34" t="n">
        <v>-407.6</v>
      </c>
      <c r="D34" t="n">
        <v>-533.1</v>
      </c>
      <c r="E34" t="n">
        <v>-412</v>
      </c>
      <c r="F34" t="n">
        <v>970.7</v>
      </c>
      <c r="G34" t="n">
        <v>-478.1</v>
      </c>
      <c r="H34" t="n">
        <v>-598.5</v>
      </c>
      <c r="I34" t="n">
        <v>-484.3</v>
      </c>
      <c r="J34" t="n">
        <v>-124.9</v>
      </c>
      <c r="K34" t="n">
        <v>126</v>
      </c>
      <c r="L34" t="n">
        <v>413.1</v>
      </c>
      <c r="M34" t="n">
        <v>3377</v>
      </c>
      <c r="N34" t="n">
        <v>3102</v>
      </c>
      <c r="O34" t="n">
        <v>2446</v>
      </c>
      <c r="P34" t="n">
        <v>1912</v>
      </c>
      <c r="Q34" t="n">
        <v>1797</v>
      </c>
    </row>
    <row r="35">
      <c r="A35" s="5" t="inlineStr">
        <is>
          <t>Summe Eigenkapital</t>
        </is>
      </c>
      <c r="B35" s="5" t="inlineStr">
        <is>
          <t>Equity</t>
        </is>
      </c>
      <c r="C35" t="n">
        <v>13606</v>
      </c>
      <c r="D35" t="n">
        <v>4681</v>
      </c>
      <c r="E35" t="n">
        <v>6805</v>
      </c>
      <c r="F35" t="n">
        <v>13761</v>
      </c>
      <c r="G35" t="n">
        <v>10652</v>
      </c>
      <c r="H35" t="n">
        <v>14715</v>
      </c>
      <c r="I35" t="n">
        <v>12026</v>
      </c>
      <c r="J35" t="n">
        <v>2210</v>
      </c>
      <c r="K35" t="n">
        <v>2805</v>
      </c>
      <c r="L35" t="n">
        <v>3045</v>
      </c>
      <c r="M35" t="n">
        <v>3120</v>
      </c>
      <c r="N35" t="n">
        <v>3393</v>
      </c>
      <c r="O35" t="n">
        <v>5836</v>
      </c>
      <c r="P35" t="n">
        <v>7247</v>
      </c>
      <c r="Q35" t="n">
        <v>7816</v>
      </c>
    </row>
    <row r="36">
      <c r="A36" s="5" t="inlineStr">
        <is>
          <t>Summe Passiva</t>
        </is>
      </c>
      <c r="B36" s="5" t="inlineStr">
        <is>
          <t>Liabilities &amp; Shareholder Equity</t>
        </is>
      </c>
      <c r="C36" t="n">
        <v>49046</v>
      </c>
      <c r="D36" t="n">
        <v>53154</v>
      </c>
      <c r="E36" t="n">
        <v>57597</v>
      </c>
      <c r="F36" t="n">
        <v>68684</v>
      </c>
      <c r="G36" t="n">
        <v>67867</v>
      </c>
      <c r="H36" t="n">
        <v>72842</v>
      </c>
      <c r="I36" t="n">
        <v>67714</v>
      </c>
      <c r="J36" t="n">
        <v>38308</v>
      </c>
      <c r="K36" t="n">
        <v>36409</v>
      </c>
      <c r="L36" t="n">
        <v>33329</v>
      </c>
      <c r="M36" t="n">
        <v>39900</v>
      </c>
      <c r="N36" t="n">
        <v>33986</v>
      </c>
      <c r="O36" t="n">
        <v>32619</v>
      </c>
      <c r="P36" t="n">
        <v>25569</v>
      </c>
      <c r="Q36" t="n">
        <v>23379</v>
      </c>
    </row>
    <row r="37">
      <c r="A37" s="5" t="inlineStr">
        <is>
          <t>Mio.Aktien im Umlauf</t>
        </is>
      </c>
      <c r="B37" s="5" t="inlineStr">
        <is>
          <t>Million shares outstanding</t>
        </is>
      </c>
      <c r="C37" t="n">
        <v>632.58</v>
      </c>
      <c r="D37" t="n">
        <v>746.73</v>
      </c>
      <c r="E37" t="n">
        <v>815.1</v>
      </c>
      <c r="F37" t="n">
        <v>899.03</v>
      </c>
      <c r="G37" t="n">
        <v>847.55</v>
      </c>
      <c r="H37" t="n">
        <v>891.66</v>
      </c>
      <c r="I37" t="n">
        <v>788.45</v>
      </c>
      <c r="J37" t="n">
        <v>517.79</v>
      </c>
      <c r="K37" t="n">
        <v>550</v>
      </c>
      <c r="L37" t="n">
        <v>485</v>
      </c>
      <c r="M37" t="n">
        <v>535.2</v>
      </c>
      <c r="N37" t="n">
        <v>562.4</v>
      </c>
      <c r="O37" t="n">
        <v>708.2</v>
      </c>
      <c r="P37" t="n">
        <v>802.8</v>
      </c>
      <c r="Q37" t="n">
        <v>919.2</v>
      </c>
    </row>
    <row r="38">
      <c r="A38" s="5" t="inlineStr">
        <is>
          <t>Mio.Aktien im Umlauf</t>
        </is>
      </c>
      <c r="B38" s="5" t="inlineStr">
        <is>
          <t>Million shares outstanding</t>
        </is>
      </c>
      <c r="C38" t="n">
        <v>438.87</v>
      </c>
      <c r="D38" t="n">
        <v>531.17</v>
      </c>
      <c r="E38" t="n">
        <v>584.33</v>
      </c>
      <c r="F38" t="n">
        <v>634.39</v>
      </c>
      <c r="G38" t="n">
        <v>584.04</v>
      </c>
      <c r="H38" t="n">
        <v>625.74</v>
      </c>
      <c r="I38" t="inlineStr">
        <is>
          <t>-</t>
        </is>
      </c>
      <c r="J38" t="inlineStr">
        <is>
          <t>-</t>
        </is>
      </c>
      <c r="K38" t="inlineStr">
        <is>
          <t>-</t>
        </is>
      </c>
      <c r="L38" t="inlineStr">
        <is>
          <t>-</t>
        </is>
      </c>
      <c r="M38" t="inlineStr">
        <is>
          <t>-</t>
        </is>
      </c>
      <c r="N38" t="inlineStr">
        <is>
          <t>-</t>
        </is>
      </c>
      <c r="O38" t="inlineStr">
        <is>
          <t>-</t>
        </is>
      </c>
      <c r="P38" t="inlineStr">
        <is>
          <t>-</t>
        </is>
      </c>
      <c r="Q38" t="inlineStr">
        <is>
          <t>-</t>
        </is>
      </c>
    </row>
    <row r="39">
      <c r="A39" s="5" t="inlineStr">
        <is>
          <t>Ergebnis je Aktie (brutto)</t>
        </is>
      </c>
      <c r="B39" s="5" t="inlineStr">
        <is>
          <t>Earnings per share</t>
        </is>
      </c>
      <c r="C39" t="n">
        <v>-1.83</v>
      </c>
      <c r="D39" t="n">
        <v>0.22</v>
      </c>
      <c r="E39" t="n">
        <v>-1.91</v>
      </c>
      <c r="F39" t="n">
        <v>0.61</v>
      </c>
      <c r="G39" t="n">
        <v>-0.8100000000000001</v>
      </c>
      <c r="H39" t="n">
        <v>-1.18</v>
      </c>
      <c r="I39" t="n">
        <v>-0.67</v>
      </c>
      <c r="J39" t="n">
        <v>-0.93</v>
      </c>
      <c r="K39" t="n">
        <v>-1.05</v>
      </c>
      <c r="L39" t="n">
        <v>-2.27</v>
      </c>
      <c r="M39" t="n">
        <v>-0.46</v>
      </c>
      <c r="N39" t="n">
        <v>-0.3</v>
      </c>
      <c r="O39" t="n">
        <v>0.07000000000000001</v>
      </c>
      <c r="P39" t="n">
        <v>-0.21</v>
      </c>
      <c r="Q39" t="n">
        <v>0.06</v>
      </c>
    </row>
    <row r="40">
      <c r="A40" s="5" t="inlineStr">
        <is>
          <t>Ergebnis je Aktie (unverwässert)</t>
        </is>
      </c>
      <c r="B40" s="5" t="inlineStr">
        <is>
          <t>Basic Earnings per share</t>
        </is>
      </c>
      <c r="C40" t="n">
        <v>-2.16</v>
      </c>
      <c r="D40" t="n">
        <v>-1.97</v>
      </c>
      <c r="E40" t="n">
        <v>-2.29</v>
      </c>
      <c r="F40" t="n">
        <v>2.18</v>
      </c>
      <c r="G40" t="n">
        <v>-1.13</v>
      </c>
      <c r="H40" t="n">
        <v>-0.87</v>
      </c>
      <c r="I40" t="n">
        <v>-1.44</v>
      </c>
      <c r="J40" t="n">
        <v>0.61</v>
      </c>
      <c r="K40" t="n">
        <v>-1.47</v>
      </c>
      <c r="L40" t="n">
        <v>0.77</v>
      </c>
      <c r="M40" t="n">
        <v>-0.77</v>
      </c>
      <c r="N40" t="n">
        <v>-1.25</v>
      </c>
      <c r="O40" t="n">
        <v>-0.5600000000000001</v>
      </c>
      <c r="P40" t="n">
        <v>0.8100000000000001</v>
      </c>
      <c r="Q40" t="n">
        <v>-0.1</v>
      </c>
    </row>
    <row r="41">
      <c r="A41" s="5" t="inlineStr">
        <is>
          <t>Ergebnis je Aktie (verwässert)</t>
        </is>
      </c>
      <c r="B41" s="5" t="inlineStr">
        <is>
          <t>Diluted Earnings per share</t>
        </is>
      </c>
      <c r="C41" t="n">
        <v>-2.16</v>
      </c>
      <c r="D41" t="n">
        <v>-1.97</v>
      </c>
      <c r="E41" t="n">
        <v>-2.29</v>
      </c>
      <c r="F41" t="n">
        <v>2.16</v>
      </c>
      <c r="G41" t="n">
        <v>-1.13</v>
      </c>
      <c r="H41" t="n">
        <v>-0.87</v>
      </c>
      <c r="I41" t="n">
        <v>-1.44</v>
      </c>
      <c r="J41" t="n">
        <v>0.61</v>
      </c>
      <c r="K41" t="n">
        <v>-1.47</v>
      </c>
      <c r="L41" t="n">
        <v>0.77</v>
      </c>
      <c r="M41" t="n">
        <v>-0.77</v>
      </c>
      <c r="N41" t="n">
        <v>-1.25</v>
      </c>
      <c r="O41" t="n">
        <v>-0.5600000000000001</v>
      </c>
      <c r="P41" t="n">
        <v>0.8100000000000001</v>
      </c>
      <c r="Q41" t="n">
        <v>-0.1</v>
      </c>
    </row>
    <row r="42">
      <c r="A42" s="5" t="inlineStr">
        <is>
          <t>Dividende je Aktie</t>
        </is>
      </c>
      <c r="B42" s="5" t="inlineStr">
        <is>
          <t>Dividend per share</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c r="Q42" t="inlineStr">
        <is>
          <t>-</t>
        </is>
      </c>
    </row>
    <row r="43">
      <c r="A43" s="5" t="inlineStr">
        <is>
          <t>Umsatz</t>
        </is>
      </c>
      <c r="B43" s="5" t="inlineStr">
        <is>
          <t>Revenue</t>
        </is>
      </c>
      <c r="C43" t="n">
        <v>18.25</v>
      </c>
      <c r="D43" t="n">
        <v>16.01</v>
      </c>
      <c r="E43" t="n">
        <v>18.46</v>
      </c>
      <c r="F43" t="n">
        <v>22.26</v>
      </c>
      <c r="G43" t="n">
        <v>21.57</v>
      </c>
      <c r="H43" t="n">
        <v>20.47</v>
      </c>
      <c r="I43" t="n">
        <v>18.36</v>
      </c>
      <c r="J43" t="n">
        <v>19.91</v>
      </c>
      <c r="K43" t="n">
        <v>17.29</v>
      </c>
      <c r="L43" t="n">
        <v>18.59</v>
      </c>
      <c r="M43" t="n">
        <v>20.7</v>
      </c>
      <c r="N43" t="n">
        <v>18.78</v>
      </c>
      <c r="O43" t="n">
        <v>12.71</v>
      </c>
      <c r="P43" t="n">
        <v>8.08</v>
      </c>
      <c r="Q43" t="n">
        <v>5.6</v>
      </c>
    </row>
    <row r="44">
      <c r="A44" s="5" t="inlineStr">
        <is>
          <t>Buchwert je Aktie</t>
        </is>
      </c>
      <c r="B44" s="5" t="inlineStr">
        <is>
          <t>Book value per share</t>
        </is>
      </c>
      <c r="C44" t="n">
        <v>21.51</v>
      </c>
      <c r="D44" t="n">
        <v>6.27</v>
      </c>
      <c r="E44" t="n">
        <v>8.35</v>
      </c>
      <c r="F44" t="n">
        <v>15.31</v>
      </c>
      <c r="G44" t="n">
        <v>12.57</v>
      </c>
      <c r="H44" t="n">
        <v>16.5</v>
      </c>
      <c r="I44" t="n">
        <v>15.25</v>
      </c>
      <c r="J44" t="n">
        <v>4.27</v>
      </c>
      <c r="K44" t="n">
        <v>5.1</v>
      </c>
      <c r="L44" t="n">
        <v>6.28</v>
      </c>
      <c r="M44" t="n">
        <v>5.83</v>
      </c>
      <c r="N44" t="n">
        <v>6.03</v>
      </c>
      <c r="O44" t="n">
        <v>8.24</v>
      </c>
      <c r="P44" t="n">
        <v>9.029999999999999</v>
      </c>
      <c r="Q44" t="n">
        <v>8.5</v>
      </c>
    </row>
    <row r="45">
      <c r="A45" s="5" t="inlineStr">
        <is>
          <t>Cashflow je Aktie</t>
        </is>
      </c>
      <c r="B45" s="5" t="inlineStr">
        <is>
          <t>Cashflow per share</t>
        </is>
      </c>
      <c r="C45" t="n">
        <v>7.25</v>
      </c>
      <c r="D45" t="n">
        <v>7.99</v>
      </c>
      <c r="E45" t="n">
        <v>7</v>
      </c>
      <c r="F45" t="n">
        <v>6.6</v>
      </c>
      <c r="G45" t="n">
        <v>6.73</v>
      </c>
      <c r="H45" t="n">
        <v>6.28</v>
      </c>
      <c r="I45" t="n">
        <v>4.99</v>
      </c>
      <c r="J45" t="n">
        <v>5.64</v>
      </c>
      <c r="K45" t="n">
        <v>4.98</v>
      </c>
      <c r="L45" t="n">
        <v>4.7</v>
      </c>
      <c r="M45" t="n">
        <v>6.27</v>
      </c>
      <c r="N45" t="n">
        <v>5.58</v>
      </c>
      <c r="O45" t="n">
        <v>3.6</v>
      </c>
      <c r="P45" t="n">
        <v>2.34</v>
      </c>
      <c r="Q45" t="n">
        <v>1.71</v>
      </c>
    </row>
    <row r="46">
      <c r="A46" s="5" t="inlineStr">
        <is>
          <t>Bilanzsumme je Aktie</t>
        </is>
      </c>
      <c r="B46" s="5" t="inlineStr">
        <is>
          <t>Total assets per share</t>
        </is>
      </c>
      <c r="C46" t="n">
        <v>77.53</v>
      </c>
      <c r="D46" t="n">
        <v>71.18000000000001</v>
      </c>
      <c r="E46" t="n">
        <v>70.66</v>
      </c>
      <c r="F46" t="n">
        <v>76.40000000000001</v>
      </c>
      <c r="G46" t="n">
        <v>80.06999999999999</v>
      </c>
      <c r="H46" t="n">
        <v>81.69</v>
      </c>
      <c r="I46" t="n">
        <v>85.88</v>
      </c>
      <c r="J46" t="n">
        <v>73.98</v>
      </c>
      <c r="K46" t="n">
        <v>66.2</v>
      </c>
      <c r="L46" t="n">
        <v>68.72</v>
      </c>
      <c r="M46" t="n">
        <v>74.55</v>
      </c>
      <c r="N46" t="n">
        <v>60.43</v>
      </c>
      <c r="O46" t="n">
        <v>46.06</v>
      </c>
      <c r="P46" t="n">
        <v>31.85</v>
      </c>
      <c r="Q46" t="n">
        <v>25.43</v>
      </c>
    </row>
    <row r="47">
      <c r="A47" s="5" t="inlineStr">
        <is>
          <t>Personal am Ende des Jahres</t>
        </is>
      </c>
      <c r="B47" s="5" t="inlineStr">
        <is>
          <t>Staff at the end of year</t>
        </is>
      </c>
      <c r="C47" t="n">
        <v>20200</v>
      </c>
      <c r="D47" t="n">
        <v>26600</v>
      </c>
      <c r="E47" t="n">
        <v>26700</v>
      </c>
      <c r="F47" t="n">
        <v>41000</v>
      </c>
      <c r="G47" t="n">
        <v>37000</v>
      </c>
      <c r="H47" t="n">
        <v>38000</v>
      </c>
      <c r="I47" t="n">
        <v>35000</v>
      </c>
      <c r="J47" t="n">
        <v>22000</v>
      </c>
      <c r="K47" t="n">
        <v>22000</v>
      </c>
      <c r="L47" t="n">
        <v>20000</v>
      </c>
      <c r="M47" t="n">
        <v>23000</v>
      </c>
      <c r="N47" t="n">
        <v>22300</v>
      </c>
      <c r="O47" t="n">
        <v>22000</v>
      </c>
      <c r="P47" t="n">
        <v>20500</v>
      </c>
      <c r="Q47" t="n">
        <v>21600</v>
      </c>
    </row>
    <row r="48">
      <c r="A48" s="5" t="inlineStr">
        <is>
          <t>Personalaufwand in Mio. USD</t>
        </is>
      </c>
      <c r="B48" s="5" t="inlineStr">
        <is>
          <t>Personnel expenses in M</t>
        </is>
      </c>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c r="P48" t="inlineStr">
        <is>
          <t>-</t>
        </is>
      </c>
      <c r="Q48" t="inlineStr">
        <is>
          <t>-</t>
        </is>
      </c>
    </row>
    <row r="49">
      <c r="A49" s="5" t="inlineStr">
        <is>
          <t>Aufwand je Mitarbeiter in USD</t>
        </is>
      </c>
      <c r="B49" s="5" t="inlineStr">
        <is>
          <t>Effort per employee</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row>
    <row r="50">
      <c r="A50" s="5" t="inlineStr">
        <is>
          <t>Umsatz je Aktie</t>
        </is>
      </c>
      <c r="B50" s="5" t="inlineStr">
        <is>
          <t>Revenue per share</t>
        </is>
      </c>
      <c r="C50" t="n">
        <v>571361</v>
      </c>
      <c r="D50" t="n">
        <v>449545</v>
      </c>
      <c r="E50" t="n">
        <v>563629</v>
      </c>
      <c r="F50" t="n">
        <v>488020</v>
      </c>
      <c r="G50" t="n">
        <v>494054</v>
      </c>
      <c r="H50" t="n">
        <v>480218</v>
      </c>
      <c r="I50" t="n">
        <v>413549</v>
      </c>
      <c r="J50" t="n">
        <v>468673</v>
      </c>
      <c r="K50" t="n">
        <v>432309</v>
      </c>
      <c r="L50" t="n">
        <v>450845</v>
      </c>
      <c r="M50" t="n">
        <v>481748</v>
      </c>
      <c r="N50" t="n">
        <v>473591</v>
      </c>
      <c r="O50" t="n">
        <v>409240</v>
      </c>
      <c r="P50" t="n">
        <v>316463</v>
      </c>
      <c r="Q50" t="n">
        <v>209134</v>
      </c>
    </row>
    <row r="51">
      <c r="A51" s="5" t="inlineStr">
        <is>
          <t>Bruttoergebnis je Mitarbeiter in USD</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row>
    <row r="52">
      <c r="A52" s="5" t="inlineStr">
        <is>
          <t>Gewinn je Mitarbeiter in USD</t>
        </is>
      </c>
      <c r="B52" s="5" t="inlineStr">
        <is>
          <t>Earnings per employee</t>
        </is>
      </c>
      <c r="C52" t="n">
        <v>570366</v>
      </c>
      <c r="D52" t="n">
        <v>27267</v>
      </c>
      <c r="E52" t="n">
        <v>-104049</v>
      </c>
      <c r="F52" t="n">
        <v>41593</v>
      </c>
      <c r="G52" t="n">
        <v>-31149</v>
      </c>
      <c r="H52" t="n">
        <v>-18289</v>
      </c>
      <c r="I52" t="n">
        <v>-27540</v>
      </c>
      <c r="J52" t="n">
        <v>14673</v>
      </c>
      <c r="K52" t="n">
        <v>-35123</v>
      </c>
      <c r="L52" t="n">
        <v>19410</v>
      </c>
      <c r="M52" t="n">
        <v>-17917</v>
      </c>
      <c r="N52" t="n">
        <v>-35377</v>
      </c>
      <c r="O52" t="n">
        <v>-19209</v>
      </c>
      <c r="P52" t="n">
        <v>34449</v>
      </c>
      <c r="Q52" t="n">
        <v>-3708</v>
      </c>
    </row>
    <row r="53">
      <c r="A53" s="5" t="inlineStr">
        <is>
          <t>KGV (Kurs/Gewinn)</t>
        </is>
      </c>
      <c r="B53" s="5" t="inlineStr">
        <is>
          <t>PE (price/earnings)</t>
        </is>
      </c>
      <c r="C53" t="inlineStr">
        <is>
          <t>-</t>
        </is>
      </c>
      <c r="D53" t="inlineStr">
        <is>
          <t>-</t>
        </is>
      </c>
      <c r="E53" t="inlineStr">
        <is>
          <t>-</t>
        </is>
      </c>
      <c r="F53" t="n">
        <v>13.6</v>
      </c>
      <c r="G53" t="inlineStr">
        <is>
          <t>-</t>
        </is>
      </c>
      <c r="H53" t="inlineStr">
        <is>
          <t>-</t>
        </is>
      </c>
      <c r="I53" t="inlineStr">
        <is>
          <t>-</t>
        </is>
      </c>
      <c r="J53" t="inlineStr">
        <is>
          <t>-</t>
        </is>
      </c>
      <c r="K53" t="inlineStr">
        <is>
          <t>-</t>
        </is>
      </c>
      <c r="L53" t="inlineStr">
        <is>
          <t>-</t>
        </is>
      </c>
      <c r="M53" t="inlineStr">
        <is>
          <t>-</t>
        </is>
      </c>
      <c r="N53" t="inlineStr">
        <is>
          <t>-</t>
        </is>
      </c>
      <c r="O53" t="inlineStr">
        <is>
          <t>-</t>
        </is>
      </c>
      <c r="P53" t="inlineStr">
        <is>
          <t>-</t>
        </is>
      </c>
      <c r="Q53" t="inlineStr">
        <is>
          <t>-</t>
        </is>
      </c>
    </row>
    <row r="54">
      <c r="A54" s="5" t="inlineStr">
        <is>
          <t>KUV (Kurs/Umsatz)</t>
        </is>
      </c>
      <c r="B54" s="5" t="inlineStr">
        <is>
          <t>PS (price/sales)</t>
        </is>
      </c>
      <c r="C54" t="n">
        <v>1.19</v>
      </c>
      <c r="D54" t="n">
        <v>1.29</v>
      </c>
      <c r="E54" t="n">
        <v>1.83</v>
      </c>
      <c r="F54" t="n">
        <v>1.33</v>
      </c>
      <c r="G54" t="n">
        <v>1.89</v>
      </c>
      <c r="H54" t="n">
        <v>2.36</v>
      </c>
      <c r="I54" t="n">
        <v>4.59</v>
      </c>
      <c r="J54" t="inlineStr">
        <is>
          <t>-</t>
        </is>
      </c>
      <c r="K54" t="inlineStr">
        <is>
          <t>-</t>
        </is>
      </c>
      <c r="L54" t="inlineStr">
        <is>
          <t>-</t>
        </is>
      </c>
      <c r="M54" t="inlineStr">
        <is>
          <t>-</t>
        </is>
      </c>
      <c r="N54" t="inlineStr">
        <is>
          <t>-</t>
        </is>
      </c>
      <c r="O54" t="inlineStr">
        <is>
          <t>-</t>
        </is>
      </c>
      <c r="P54" t="inlineStr">
        <is>
          <t>-</t>
        </is>
      </c>
      <c r="Q54" t="inlineStr">
        <is>
          <t>-</t>
        </is>
      </c>
    </row>
    <row r="55">
      <c r="A55" s="5" t="inlineStr">
        <is>
          <t>KBV (Kurs/Buchwert)</t>
        </is>
      </c>
      <c r="B55" s="5" t="inlineStr">
        <is>
          <t>PB (price/book value)</t>
        </is>
      </c>
      <c r="C55" t="n">
        <v>1.01</v>
      </c>
      <c r="D55" t="n">
        <v>3.29</v>
      </c>
      <c r="E55" t="n">
        <v>4.05</v>
      </c>
      <c r="F55" t="n">
        <v>1.94</v>
      </c>
      <c r="G55" t="n">
        <v>3.24</v>
      </c>
      <c r="H55" t="n">
        <v>2.93</v>
      </c>
      <c r="I55" t="n">
        <v>5.53</v>
      </c>
      <c r="J55" t="inlineStr">
        <is>
          <t>-</t>
        </is>
      </c>
      <c r="K55" t="inlineStr">
        <is>
          <t>-</t>
        </is>
      </c>
      <c r="L55" t="inlineStr">
        <is>
          <t>-</t>
        </is>
      </c>
      <c r="M55" t="inlineStr">
        <is>
          <t>-</t>
        </is>
      </c>
      <c r="N55" t="inlineStr">
        <is>
          <t>-</t>
        </is>
      </c>
      <c r="O55" t="inlineStr">
        <is>
          <t>-</t>
        </is>
      </c>
      <c r="P55" t="inlineStr">
        <is>
          <t>-</t>
        </is>
      </c>
      <c r="Q55" t="inlineStr">
        <is>
          <t>-</t>
        </is>
      </c>
    </row>
    <row r="56">
      <c r="A56" s="5" t="inlineStr">
        <is>
          <t>KCV (Kurs/Cashflow)</t>
        </is>
      </c>
      <c r="B56" s="5" t="inlineStr">
        <is>
          <t>PC (price/cashflow)</t>
        </is>
      </c>
      <c r="C56" t="n">
        <v>3.01</v>
      </c>
      <c r="D56" t="n">
        <v>2.58</v>
      </c>
      <c r="E56" t="n">
        <v>4.83</v>
      </c>
      <c r="F56" t="n">
        <v>4.5</v>
      </c>
      <c r="G56" t="n">
        <v>6.06</v>
      </c>
      <c r="H56" t="n">
        <v>7.69</v>
      </c>
      <c r="I56" t="inlineStr">
        <is>
          <t>-</t>
        </is>
      </c>
      <c r="J56" t="inlineStr">
        <is>
          <t>-</t>
        </is>
      </c>
      <c r="K56" t="inlineStr">
        <is>
          <t>-</t>
        </is>
      </c>
      <c r="L56" t="inlineStr">
        <is>
          <t>-</t>
        </is>
      </c>
      <c r="M56" t="inlineStr">
        <is>
          <t>-</t>
        </is>
      </c>
      <c r="N56" t="inlineStr">
        <is>
          <t>-</t>
        </is>
      </c>
      <c r="O56" t="inlineStr">
        <is>
          <t>-</t>
        </is>
      </c>
      <c r="P56" t="inlineStr">
        <is>
          <t>-</t>
        </is>
      </c>
      <c r="Q56" t="inlineStr">
        <is>
          <t>-</t>
        </is>
      </c>
    </row>
    <row r="57">
      <c r="A57" s="5" t="inlineStr">
        <is>
          <t>Dividendenrendite in %</t>
        </is>
      </c>
      <c r="B57" s="5" t="inlineStr">
        <is>
          <t>Dividend Yield in %</t>
        </is>
      </c>
      <c r="C57" t="inlineStr">
        <is>
          <t>-</t>
        </is>
      </c>
      <c r="D57" t="inlineStr">
        <is>
          <t>-</t>
        </is>
      </c>
      <c r="E57" t="inlineStr">
        <is>
          <t>-</t>
        </is>
      </c>
      <c r="F57" t="inlineStr">
        <is>
          <t>-</t>
        </is>
      </c>
      <c r="G57" t="inlineStr">
        <is>
          <t>-</t>
        </is>
      </c>
      <c r="H57" t="inlineStr">
        <is>
          <t>-</t>
        </is>
      </c>
      <c r="I57" t="inlineStr">
        <is>
          <t>-</t>
        </is>
      </c>
      <c r="J57" t="inlineStr">
        <is>
          <t>-</t>
        </is>
      </c>
      <c r="K57" t="inlineStr">
        <is>
          <t>-</t>
        </is>
      </c>
      <c r="L57" t="inlineStr">
        <is>
          <t>-</t>
        </is>
      </c>
      <c r="M57" t="inlineStr">
        <is>
          <t>-</t>
        </is>
      </c>
      <c r="N57" t="inlineStr">
        <is>
          <t>-</t>
        </is>
      </c>
      <c r="O57" t="inlineStr">
        <is>
          <t>-</t>
        </is>
      </c>
      <c r="P57" t="inlineStr">
        <is>
          <t>-</t>
        </is>
      </c>
      <c r="Q57" t="inlineStr">
        <is>
          <t>-</t>
        </is>
      </c>
    </row>
    <row r="58">
      <c r="A58" s="5" t="inlineStr">
        <is>
          <t>Gewinnrendite in %</t>
        </is>
      </c>
      <c r="B58" s="5" t="inlineStr">
        <is>
          <t>Return on profit in %</t>
        </is>
      </c>
      <c r="C58" t="n">
        <v>-9.9</v>
      </c>
      <c r="D58" t="n">
        <v>-9.5</v>
      </c>
      <c r="E58" t="n">
        <v>-6.8</v>
      </c>
      <c r="F58" t="n">
        <v>7.3</v>
      </c>
      <c r="G58" t="n">
        <v>-2.8</v>
      </c>
      <c r="H58" t="n">
        <v>-1.8</v>
      </c>
      <c r="I58" t="inlineStr">
        <is>
          <t>-</t>
        </is>
      </c>
      <c r="J58" t="inlineStr">
        <is>
          <t>-</t>
        </is>
      </c>
      <c r="K58" t="inlineStr">
        <is>
          <t>-</t>
        </is>
      </c>
      <c r="L58" t="inlineStr">
        <is>
          <t>-</t>
        </is>
      </c>
      <c r="M58" t="inlineStr">
        <is>
          <t>-</t>
        </is>
      </c>
      <c r="N58" t="inlineStr">
        <is>
          <t>-</t>
        </is>
      </c>
      <c r="O58" t="inlineStr">
        <is>
          <t>-</t>
        </is>
      </c>
      <c r="P58" t="inlineStr">
        <is>
          <t>-</t>
        </is>
      </c>
      <c r="Q58" t="inlineStr">
        <is>
          <t>-</t>
        </is>
      </c>
    </row>
    <row r="59">
      <c r="A59" s="5" t="inlineStr">
        <is>
          <t>Eigenkapitalrendite in %</t>
        </is>
      </c>
      <c r="B59" s="5" t="inlineStr">
        <is>
          <t>Return on Equity in %</t>
        </is>
      </c>
      <c r="C59" t="n">
        <v>84.68000000000001</v>
      </c>
      <c r="D59" t="n">
        <v>15.49</v>
      </c>
      <c r="E59" t="n">
        <v>-40.82</v>
      </c>
      <c r="F59" t="n">
        <v>12.39</v>
      </c>
      <c r="G59" t="n">
        <v>-10.82</v>
      </c>
      <c r="H59" t="n">
        <v>-4.72</v>
      </c>
      <c r="I59" t="n">
        <v>-8.02</v>
      </c>
      <c r="J59" t="n">
        <v>14.61</v>
      </c>
      <c r="K59" t="n">
        <v>-27.54</v>
      </c>
      <c r="L59" t="n">
        <v>12.75</v>
      </c>
      <c r="M59" t="n">
        <v>-13.21</v>
      </c>
      <c r="N59" t="n">
        <v>-23.25</v>
      </c>
      <c r="O59" t="n">
        <v>-7.24</v>
      </c>
      <c r="P59" t="n">
        <v>9.74</v>
      </c>
      <c r="Q59" t="n">
        <v>-1.02</v>
      </c>
    </row>
    <row r="60">
      <c r="A60" s="5" t="inlineStr">
        <is>
          <t>Umsatzrendite in %</t>
        </is>
      </c>
      <c r="B60" s="5" t="inlineStr">
        <is>
          <t>Return on sales in %</t>
        </is>
      </c>
      <c r="C60" t="n">
        <v>99.83</v>
      </c>
      <c r="D60" t="n">
        <v>6.07</v>
      </c>
      <c r="E60" t="n">
        <v>-18.46</v>
      </c>
      <c r="F60" t="n">
        <v>8.52</v>
      </c>
      <c r="G60" t="n">
        <v>-6.3</v>
      </c>
      <c r="H60" t="n">
        <v>-3.81</v>
      </c>
      <c r="I60" t="n">
        <v>-6.66</v>
      </c>
      <c r="J60" t="n">
        <v>3.13</v>
      </c>
      <c r="K60" t="n">
        <v>-8.119999999999999</v>
      </c>
      <c r="L60" t="n">
        <v>4.31</v>
      </c>
      <c r="M60" t="n">
        <v>-3.72</v>
      </c>
      <c r="N60" t="n">
        <v>-7.47</v>
      </c>
      <c r="O60" t="n">
        <v>-4.69</v>
      </c>
      <c r="P60" t="n">
        <v>10.89</v>
      </c>
      <c r="Q60" t="n">
        <v>-1.55</v>
      </c>
    </row>
    <row r="61">
      <c r="A61" s="5" t="inlineStr">
        <is>
          <t>Gesamtkapitalrendite in %</t>
        </is>
      </c>
      <c r="B61" s="5" t="inlineStr">
        <is>
          <t>Total Return on Investment in %</t>
        </is>
      </c>
      <c r="C61" t="n">
        <v>26.32</v>
      </c>
      <c r="D61" t="n">
        <v>4.15</v>
      </c>
      <c r="E61" t="n">
        <v>-1.54</v>
      </c>
      <c r="F61" t="n">
        <v>6.32</v>
      </c>
      <c r="G61" t="n">
        <v>1.9</v>
      </c>
      <c r="H61" t="n">
        <v>2.54</v>
      </c>
      <c r="I61" t="n">
        <v>1.95</v>
      </c>
      <c r="J61" t="n">
        <v>5.22</v>
      </c>
      <c r="K61" t="n">
        <v>1.87</v>
      </c>
      <c r="L61" t="n">
        <v>5.2</v>
      </c>
      <c r="M61" t="n">
        <v>1.34</v>
      </c>
      <c r="N61" t="n">
        <v>1.05</v>
      </c>
      <c r="O61" t="n">
        <v>1.72</v>
      </c>
      <c r="P61" t="n">
        <v>5.4</v>
      </c>
      <c r="Q61" t="n">
        <v>1.51</v>
      </c>
    </row>
    <row r="62">
      <c r="A62" s="5" t="inlineStr">
        <is>
          <t>Return on Investment in %</t>
        </is>
      </c>
      <c r="B62" s="5" t="inlineStr">
        <is>
          <t>Return on Investment in %</t>
        </is>
      </c>
      <c r="C62" t="n">
        <v>23.49</v>
      </c>
      <c r="D62" t="n">
        <v>1.36</v>
      </c>
      <c r="E62" t="n">
        <v>-4.82</v>
      </c>
      <c r="F62" t="n">
        <v>2.48</v>
      </c>
      <c r="G62" t="n">
        <v>-1.7</v>
      </c>
      <c r="H62" t="n">
        <v>-0.95</v>
      </c>
      <c r="I62" t="n">
        <v>-1.42</v>
      </c>
      <c r="J62" t="n">
        <v>0.84</v>
      </c>
      <c r="K62" t="n">
        <v>-2.12</v>
      </c>
      <c r="L62" t="n">
        <v>1.16</v>
      </c>
      <c r="M62" t="n">
        <v>-1.03</v>
      </c>
      <c r="N62" t="n">
        <v>-2.32</v>
      </c>
      <c r="O62" t="n">
        <v>-1.3</v>
      </c>
      <c r="P62" t="n">
        <v>2.76</v>
      </c>
      <c r="Q62" t="n">
        <v>-0.34</v>
      </c>
    </row>
    <row r="63">
      <c r="A63" s="5" t="inlineStr">
        <is>
          <t>Arbeitsintensität in %</t>
        </is>
      </c>
      <c r="B63" s="5" t="inlineStr">
        <is>
          <t>Work Intensity in %</t>
        </is>
      </c>
      <c r="C63" t="n">
        <v>21.56</v>
      </c>
      <c r="D63" t="n">
        <v>7.79</v>
      </c>
      <c r="E63" t="n">
        <v>7.52</v>
      </c>
      <c r="F63" t="n">
        <v>10.27</v>
      </c>
      <c r="G63" t="n">
        <v>4.95</v>
      </c>
      <c r="H63" t="n">
        <v>5.38</v>
      </c>
      <c r="I63" t="n">
        <v>8.1</v>
      </c>
      <c r="J63" t="n">
        <v>9.73</v>
      </c>
      <c r="K63" t="n">
        <v>10.37</v>
      </c>
      <c r="L63" t="n">
        <v>16.3</v>
      </c>
      <c r="M63" t="n">
        <v>13.23</v>
      </c>
      <c r="N63" t="n">
        <v>9.51</v>
      </c>
      <c r="O63" t="n">
        <v>12.03</v>
      </c>
      <c r="P63" t="n">
        <v>13.93</v>
      </c>
      <c r="Q63" t="n">
        <v>9.68</v>
      </c>
    </row>
    <row r="64">
      <c r="A64" s="5" t="inlineStr">
        <is>
          <t>Eigenkapitalquote in %</t>
        </is>
      </c>
      <c r="B64" s="5" t="inlineStr">
        <is>
          <t>Equity Ratio in %</t>
        </is>
      </c>
      <c r="C64" t="n">
        <v>27.74</v>
      </c>
      <c r="D64" t="n">
        <v>8.81</v>
      </c>
      <c r="E64" t="n">
        <v>11.81</v>
      </c>
      <c r="F64" t="n">
        <v>20.04</v>
      </c>
      <c r="G64" t="n">
        <v>15.7</v>
      </c>
      <c r="H64" t="n">
        <v>20.2</v>
      </c>
      <c r="I64" t="n">
        <v>17.76</v>
      </c>
      <c r="J64" t="n">
        <v>5.77</v>
      </c>
      <c r="K64" t="n">
        <v>7.71</v>
      </c>
      <c r="L64" t="n">
        <v>9.140000000000001</v>
      </c>
      <c r="M64" t="n">
        <v>7.82</v>
      </c>
      <c r="N64" t="n">
        <v>9.98</v>
      </c>
      <c r="O64" t="n">
        <v>17.89</v>
      </c>
      <c r="P64" t="n">
        <v>28.34</v>
      </c>
      <c r="Q64" t="n">
        <v>33.43</v>
      </c>
    </row>
    <row r="65">
      <c r="A65" s="5" t="inlineStr">
        <is>
          <t>Fremdkapitalquote in %</t>
        </is>
      </c>
      <c r="B65" s="5" t="inlineStr">
        <is>
          <t>Debt Ratio in %</t>
        </is>
      </c>
      <c r="C65" t="n">
        <v>72.26000000000001</v>
      </c>
      <c r="D65" t="n">
        <v>91.19</v>
      </c>
      <c r="E65" t="n">
        <v>88.19</v>
      </c>
      <c r="F65" t="n">
        <v>79.95999999999999</v>
      </c>
      <c r="G65" t="n">
        <v>84.3</v>
      </c>
      <c r="H65" t="n">
        <v>79.8</v>
      </c>
      <c r="I65" t="n">
        <v>82.23999999999999</v>
      </c>
      <c r="J65" t="n">
        <v>94.23</v>
      </c>
      <c r="K65" t="n">
        <v>92.29000000000001</v>
      </c>
      <c r="L65" t="n">
        <v>90.86</v>
      </c>
      <c r="M65" t="n">
        <v>92.18000000000001</v>
      </c>
      <c r="N65" t="n">
        <v>90.02</v>
      </c>
      <c r="O65" t="n">
        <v>82.11</v>
      </c>
      <c r="P65" t="n">
        <v>71.66</v>
      </c>
      <c r="Q65" t="n">
        <v>66.56999999999999</v>
      </c>
    </row>
    <row r="66">
      <c r="A66" s="5" t="inlineStr">
        <is>
          <t>Verschuldungsgrad in %</t>
        </is>
      </c>
      <c r="B66" s="5" t="inlineStr">
        <is>
          <t>Finance Gearing in %</t>
        </is>
      </c>
      <c r="C66" t="n">
        <v>260.47</v>
      </c>
      <c r="D66" t="n">
        <v>1035</v>
      </c>
      <c r="E66" t="n">
        <v>746.39</v>
      </c>
      <c r="F66" t="n">
        <v>399.11</v>
      </c>
      <c r="G66" t="n">
        <v>537.11</v>
      </c>
      <c r="H66" t="n">
        <v>395.03</v>
      </c>
      <c r="I66" t="n">
        <v>463.08</v>
      </c>
      <c r="J66" t="n">
        <v>1633</v>
      </c>
      <c r="K66" t="n">
        <v>1198</v>
      </c>
      <c r="L66" t="n">
        <v>994.6900000000001</v>
      </c>
      <c r="M66" t="n">
        <v>1179</v>
      </c>
      <c r="N66" t="n">
        <v>901.65</v>
      </c>
      <c r="O66" t="n">
        <v>458.91</v>
      </c>
      <c r="P66" t="n">
        <v>252.82</v>
      </c>
      <c r="Q66" t="n">
        <v>199.1</v>
      </c>
    </row>
    <row r="67">
      <c r="A67" s="5" t="inlineStr"/>
      <c r="B67" s="5" t="inlineStr"/>
    </row>
    <row r="68">
      <c r="A68" s="5" t="inlineStr">
        <is>
          <t>Kurzfristige Vermögensquote in %</t>
        </is>
      </c>
      <c r="B68" s="5" t="inlineStr">
        <is>
          <t>Current Assets Ratio in %</t>
        </is>
      </c>
      <c r="C68" t="n">
        <v>21.56</v>
      </c>
      <c r="D68" t="n">
        <v>7.79</v>
      </c>
      <c r="E68" t="n">
        <v>7.52</v>
      </c>
      <c r="F68" t="n">
        <v>10.27</v>
      </c>
      <c r="G68" t="n">
        <v>4.95</v>
      </c>
      <c r="H68" t="n">
        <v>5.38</v>
      </c>
      <c r="I68" t="n">
        <v>8.1</v>
      </c>
      <c r="J68" t="n">
        <v>9.73</v>
      </c>
      <c r="K68" t="n">
        <v>10.37</v>
      </c>
      <c r="L68" t="n">
        <v>16.3</v>
      </c>
      <c r="M68" t="n">
        <v>13.23</v>
      </c>
      <c r="N68" t="n">
        <v>9.52</v>
      </c>
      <c r="O68" t="n">
        <v>12.03</v>
      </c>
      <c r="P68" t="n">
        <v>13.93</v>
      </c>
    </row>
    <row r="69">
      <c r="A69" s="5" t="inlineStr">
        <is>
          <t>Nettogewinn Marge in %</t>
        </is>
      </c>
      <c r="B69" s="5" t="inlineStr">
        <is>
          <t>Net Profit Marge in %</t>
        </is>
      </c>
      <c r="C69" t="n">
        <v>63128.77</v>
      </c>
      <c r="D69" t="n">
        <v>4530.29</v>
      </c>
      <c r="E69" t="n">
        <v>-15048.75</v>
      </c>
      <c r="F69" t="n">
        <v>7659.48</v>
      </c>
      <c r="G69" t="n">
        <v>-5345.39</v>
      </c>
      <c r="H69" t="n">
        <v>-3395.21</v>
      </c>
      <c r="I69" t="n">
        <v>-5250</v>
      </c>
      <c r="J69" t="n">
        <v>1621.3</v>
      </c>
      <c r="K69" t="n">
        <v>-4469.06</v>
      </c>
      <c r="L69" t="n">
        <v>2088.22</v>
      </c>
      <c r="M69" t="n">
        <v>-1990.82</v>
      </c>
      <c r="N69" t="n">
        <v>-4200.75</v>
      </c>
      <c r="O69" t="n">
        <v>-3324.94</v>
      </c>
      <c r="P69" t="n">
        <v>8740.1</v>
      </c>
    </row>
    <row r="70">
      <c r="A70" s="5" t="inlineStr">
        <is>
          <t>Operative Ergebnis Marge in %</t>
        </is>
      </c>
      <c r="B70" s="5" t="inlineStr">
        <is>
          <t>EBIT Marge in %</t>
        </is>
      </c>
      <c r="C70" t="n">
        <v>4084.93</v>
      </c>
      <c r="D70" t="n">
        <v>5241.1</v>
      </c>
      <c r="E70" t="n">
        <v>10552.55</v>
      </c>
      <c r="F70" t="n">
        <v>12583.11</v>
      </c>
      <c r="G70" t="n">
        <v>10890.13</v>
      </c>
      <c r="H70" t="n">
        <v>10884.22</v>
      </c>
      <c r="I70" t="n">
        <v>10958.61</v>
      </c>
      <c r="J70" t="n">
        <v>9959.82</v>
      </c>
      <c r="K70" t="n">
        <v>10514.75</v>
      </c>
      <c r="L70" t="n">
        <v>8041.96</v>
      </c>
      <c r="M70" t="n">
        <v>7908.21</v>
      </c>
      <c r="N70" t="n">
        <v>7257.72</v>
      </c>
      <c r="O70" t="n">
        <v>5246.26</v>
      </c>
      <c r="P70" t="n">
        <v>4360.15</v>
      </c>
    </row>
    <row r="71">
      <c r="A71" s="5" t="inlineStr">
        <is>
          <t>Vermögensumsschlag in %</t>
        </is>
      </c>
      <c r="B71" s="5" t="inlineStr">
        <is>
          <t>Asset Turnover in %</t>
        </is>
      </c>
      <c r="C71" t="n">
        <v>0.04</v>
      </c>
      <c r="D71" t="n">
        <v>0.03</v>
      </c>
      <c r="E71" t="n">
        <v>0.03</v>
      </c>
      <c r="F71" t="n">
        <v>0.03</v>
      </c>
      <c r="G71" t="n">
        <v>0.03</v>
      </c>
      <c r="H71" t="n">
        <v>0.03</v>
      </c>
      <c r="I71" t="n">
        <v>0.03</v>
      </c>
      <c r="J71" t="n">
        <v>0.05</v>
      </c>
      <c r="K71" t="n">
        <v>0.05</v>
      </c>
      <c r="L71" t="n">
        <v>0.06</v>
      </c>
      <c r="M71" t="n">
        <v>0.05</v>
      </c>
      <c r="N71" t="n">
        <v>0.06</v>
      </c>
      <c r="O71" t="n">
        <v>0.04</v>
      </c>
      <c r="P71" t="n">
        <v>0.03</v>
      </c>
    </row>
    <row r="72">
      <c r="A72" s="5" t="inlineStr">
        <is>
          <t>Langfristige Vermögensquote in %</t>
        </is>
      </c>
      <c r="B72" s="5" t="inlineStr">
        <is>
          <t>Non-Current Assets Ratio in %</t>
        </is>
      </c>
      <c r="C72" t="n">
        <v>78.44</v>
      </c>
      <c r="D72" t="n">
        <v>92.20999999999999</v>
      </c>
      <c r="E72" t="n">
        <v>92.48</v>
      </c>
      <c r="F72" t="n">
        <v>89.73</v>
      </c>
      <c r="G72" t="n">
        <v>95.05</v>
      </c>
      <c r="H72" t="n">
        <v>94.62</v>
      </c>
      <c r="I72" t="n">
        <v>91.90000000000001</v>
      </c>
      <c r="J72" t="n">
        <v>90.27</v>
      </c>
      <c r="K72" t="n">
        <v>89.63</v>
      </c>
      <c r="L72" t="n">
        <v>83.7</v>
      </c>
      <c r="M72" t="n">
        <v>86.77</v>
      </c>
      <c r="N72" t="n">
        <v>90.48</v>
      </c>
      <c r="O72" t="n">
        <v>87.97</v>
      </c>
      <c r="P72" t="n">
        <v>86.06999999999999</v>
      </c>
    </row>
    <row r="73">
      <c r="A73" s="5" t="inlineStr">
        <is>
          <t>Gesamtkapitalrentabilität</t>
        </is>
      </c>
      <c r="B73" s="5" t="inlineStr">
        <is>
          <t>ROA Return on Assets in %</t>
        </is>
      </c>
      <c r="C73" t="n">
        <v>23.49</v>
      </c>
      <c r="D73" t="n">
        <v>1.36</v>
      </c>
      <c r="E73" t="n">
        <v>-4.82</v>
      </c>
      <c r="F73" t="n">
        <v>2.48</v>
      </c>
      <c r="G73" t="n">
        <v>-1.7</v>
      </c>
      <c r="H73" t="n">
        <v>-0.95</v>
      </c>
      <c r="I73" t="n">
        <v>-1.42</v>
      </c>
      <c r="J73" t="n">
        <v>0.84</v>
      </c>
      <c r="K73" t="n">
        <v>-2.12</v>
      </c>
      <c r="L73" t="n">
        <v>1.16</v>
      </c>
      <c r="M73" t="n">
        <v>-1.03</v>
      </c>
      <c r="N73" t="n">
        <v>-2.32</v>
      </c>
      <c r="O73" t="n">
        <v>-1.3</v>
      </c>
      <c r="P73" t="n">
        <v>2.76</v>
      </c>
    </row>
    <row r="74">
      <c r="A74" s="5" t="inlineStr">
        <is>
          <t>Ertrag des eingesetzten Kapitals</t>
        </is>
      </c>
      <c r="B74" s="5" t="inlineStr">
        <is>
          <t>ROCE Return on Cap. Empl. in %</t>
        </is>
      </c>
      <c r="C74" t="n">
        <v>1.85</v>
      </c>
      <c r="D74" t="n">
        <v>1.96</v>
      </c>
      <c r="E74" t="n">
        <v>4.09</v>
      </c>
      <c r="F74" t="n">
        <v>4.75</v>
      </c>
      <c r="G74" t="n">
        <v>4</v>
      </c>
      <c r="H74" t="n">
        <v>3.5</v>
      </c>
      <c r="I74" t="n">
        <v>3.35</v>
      </c>
      <c r="J74" t="n">
        <v>5.89</v>
      </c>
      <c r="K74" t="n">
        <v>5.64</v>
      </c>
      <c r="L74" t="n">
        <v>5.15</v>
      </c>
      <c r="M74" t="n">
        <v>4.63</v>
      </c>
      <c r="N74" t="n">
        <v>4.58</v>
      </c>
      <c r="O74" t="n">
        <v>2.32</v>
      </c>
      <c r="P74" t="n">
        <v>1.61</v>
      </c>
    </row>
    <row r="75">
      <c r="A75" s="5" t="inlineStr">
        <is>
          <t>Eigenkapital zu Anlagevermögen</t>
        </is>
      </c>
      <c r="B75" s="5" t="inlineStr">
        <is>
          <t>Equity to Fixed Assets in %</t>
        </is>
      </c>
      <c r="C75" t="n">
        <v>35.37</v>
      </c>
      <c r="D75" t="n">
        <v>9.550000000000001</v>
      </c>
      <c r="E75" t="n">
        <v>12.78</v>
      </c>
      <c r="F75" t="n">
        <v>22.33</v>
      </c>
      <c r="G75" t="n">
        <v>16.51</v>
      </c>
      <c r="H75" t="n">
        <v>21.35</v>
      </c>
      <c r="I75" t="n">
        <v>19.32</v>
      </c>
      <c r="J75" t="n">
        <v>6.39</v>
      </c>
      <c r="K75" t="n">
        <v>8.6</v>
      </c>
      <c r="L75" t="n">
        <v>10.92</v>
      </c>
      <c r="M75" t="n">
        <v>9.01</v>
      </c>
      <c r="N75" t="n">
        <v>11.03</v>
      </c>
      <c r="O75" t="n">
        <v>20.34</v>
      </c>
      <c r="P75" t="n">
        <v>32.93</v>
      </c>
    </row>
    <row r="76">
      <c r="A76" s="5" t="inlineStr">
        <is>
          <t>Liquidität Dritten Grades</t>
        </is>
      </c>
      <c r="B76" s="5" t="inlineStr">
        <is>
          <t>Current Ratio in %</t>
        </is>
      </c>
      <c r="C76" t="n">
        <v>122.2</v>
      </c>
      <c r="D76" t="n">
        <v>40.18</v>
      </c>
      <c r="E76" t="n">
        <v>43.47</v>
      </c>
      <c r="F76" t="n">
        <v>72.53</v>
      </c>
      <c r="G76" t="n">
        <v>36.66</v>
      </c>
      <c r="H76" t="n">
        <v>42.67</v>
      </c>
      <c r="I76" t="n">
        <v>71.37</v>
      </c>
      <c r="J76" t="n">
        <v>80.65000000000001</v>
      </c>
      <c r="K76" t="n">
        <v>90.53</v>
      </c>
      <c r="L76" t="n">
        <v>126.64</v>
      </c>
      <c r="M76" t="n">
        <v>116.36</v>
      </c>
      <c r="N76" t="n">
        <v>76.23999999999999</v>
      </c>
      <c r="O76" t="n">
        <v>101.74</v>
      </c>
      <c r="P76" t="n">
        <v>95.14</v>
      </c>
    </row>
    <row r="77">
      <c r="A77" s="5" t="inlineStr">
        <is>
          <t>Operativer Cashflow</t>
        </is>
      </c>
      <c r="B77" s="5" t="inlineStr">
        <is>
          <t>Operating Cashflow in M</t>
        </is>
      </c>
      <c r="C77" t="n">
        <v>1320.9987</v>
      </c>
      <c r="D77" t="n">
        <v>1370.4186</v>
      </c>
      <c r="E77" t="n">
        <v>2822.3139</v>
      </c>
      <c r="F77" t="n">
        <v>2854.755</v>
      </c>
      <c r="G77" t="n">
        <v>3539.2824</v>
      </c>
      <c r="H77" t="n">
        <v>4811.9406</v>
      </c>
      <c r="I77" t="inlineStr">
        <is>
          <t>-</t>
        </is>
      </c>
      <c r="J77" t="inlineStr">
        <is>
          <t>-</t>
        </is>
      </c>
      <c r="K77" t="inlineStr">
        <is>
          <t>-</t>
        </is>
      </c>
      <c r="L77" t="inlineStr">
        <is>
          <t>-</t>
        </is>
      </c>
      <c r="M77" t="inlineStr">
        <is>
          <t>-</t>
        </is>
      </c>
      <c r="N77" t="inlineStr">
        <is>
          <t>-</t>
        </is>
      </c>
      <c r="O77" t="inlineStr">
        <is>
          <t>-</t>
        </is>
      </c>
      <c r="P77" t="inlineStr">
        <is>
          <t>-</t>
        </is>
      </c>
    </row>
    <row r="78">
      <c r="A78" s="5" t="inlineStr">
        <is>
          <t>Aktienrückkauf</t>
        </is>
      </c>
      <c r="B78" s="5" t="inlineStr">
        <is>
          <t>Share Buyback in M</t>
        </is>
      </c>
      <c r="C78" t="n">
        <v>92.29999999999995</v>
      </c>
      <c r="D78" t="n">
        <v>53.16000000000008</v>
      </c>
      <c r="E78" t="n">
        <v>50.05999999999995</v>
      </c>
      <c r="F78" t="n">
        <v>-50.35000000000002</v>
      </c>
      <c r="G78" t="n">
        <v>41.70000000000005</v>
      </c>
      <c r="H78" t="inlineStr">
        <is>
          <t>-</t>
        </is>
      </c>
      <c r="I78" t="inlineStr">
        <is>
          <t>-</t>
        </is>
      </c>
      <c r="J78" t="inlineStr">
        <is>
          <t>-</t>
        </is>
      </c>
      <c r="K78" t="inlineStr">
        <is>
          <t>-</t>
        </is>
      </c>
      <c r="L78" t="inlineStr">
        <is>
          <t>-</t>
        </is>
      </c>
      <c r="M78" t="inlineStr">
        <is>
          <t>-</t>
        </is>
      </c>
      <c r="N78" t="inlineStr">
        <is>
          <t>-</t>
        </is>
      </c>
      <c r="O78" t="inlineStr">
        <is>
          <t>-</t>
        </is>
      </c>
      <c r="P78" t="inlineStr">
        <is>
          <t>-</t>
        </is>
      </c>
    </row>
    <row r="79">
      <c r="A79" s="5" t="inlineStr">
        <is>
          <t>Umsatzwachstum 1J in %</t>
        </is>
      </c>
      <c r="B79" s="5" t="inlineStr">
        <is>
          <t>Revenue Growth 1Y in %</t>
        </is>
      </c>
      <c r="C79" t="n">
        <v>13.99</v>
      </c>
      <c r="D79" t="n">
        <v>-13.27</v>
      </c>
      <c r="E79" t="n">
        <v>-17.07</v>
      </c>
      <c r="F79" t="n">
        <v>3.2</v>
      </c>
      <c r="G79" t="n">
        <v>5.37</v>
      </c>
      <c r="H79" t="n">
        <v>11.49</v>
      </c>
      <c r="I79" t="n">
        <v>-7.79</v>
      </c>
      <c r="J79" t="n">
        <v>15.15</v>
      </c>
      <c r="K79" t="n">
        <v>-6.99</v>
      </c>
      <c r="L79" t="n">
        <v>-10.19</v>
      </c>
      <c r="M79" t="n">
        <v>10.22</v>
      </c>
      <c r="N79" t="n">
        <v>47.76</v>
      </c>
      <c r="O79" t="n">
        <v>57.3</v>
      </c>
      <c r="P79" t="n">
        <v>44.29</v>
      </c>
    </row>
    <row r="80">
      <c r="A80" s="5" t="inlineStr">
        <is>
          <t>Umsatzwachstum 3J in %</t>
        </is>
      </c>
      <c r="B80" s="5" t="inlineStr">
        <is>
          <t>Revenue Growth 3Y in %</t>
        </is>
      </c>
      <c r="C80" t="n">
        <v>-5.45</v>
      </c>
      <c r="D80" t="n">
        <v>-9.050000000000001</v>
      </c>
      <c r="E80" t="n">
        <v>-2.83</v>
      </c>
      <c r="F80" t="n">
        <v>6.69</v>
      </c>
      <c r="G80" t="n">
        <v>3.02</v>
      </c>
      <c r="H80" t="n">
        <v>6.28</v>
      </c>
      <c r="I80" t="n">
        <v>0.12</v>
      </c>
      <c r="J80" t="n">
        <v>-0.68</v>
      </c>
      <c r="K80" t="n">
        <v>-2.32</v>
      </c>
      <c r="L80" t="n">
        <v>15.93</v>
      </c>
      <c r="M80" t="n">
        <v>38.43</v>
      </c>
      <c r="N80" t="n">
        <v>49.78</v>
      </c>
      <c r="O80" t="inlineStr">
        <is>
          <t>-</t>
        </is>
      </c>
      <c r="P80" t="inlineStr">
        <is>
          <t>-</t>
        </is>
      </c>
    </row>
    <row r="81">
      <c r="A81" s="5" t="inlineStr">
        <is>
          <t>Umsatzwachstum 5J in %</t>
        </is>
      </c>
      <c r="B81" s="5" t="inlineStr">
        <is>
          <t>Revenue Growth 5Y in %</t>
        </is>
      </c>
      <c r="C81" t="n">
        <v>-1.56</v>
      </c>
      <c r="D81" t="n">
        <v>-2.06</v>
      </c>
      <c r="E81" t="n">
        <v>-0.96</v>
      </c>
      <c r="F81" t="n">
        <v>5.48</v>
      </c>
      <c r="G81" t="n">
        <v>3.45</v>
      </c>
      <c r="H81" t="n">
        <v>0.33</v>
      </c>
      <c r="I81" t="n">
        <v>0.08</v>
      </c>
      <c r="J81" t="n">
        <v>11.19</v>
      </c>
      <c r="K81" t="n">
        <v>19.62</v>
      </c>
      <c r="L81" t="n">
        <v>29.88</v>
      </c>
      <c r="M81" t="inlineStr">
        <is>
          <t>-</t>
        </is>
      </c>
      <c r="N81" t="inlineStr">
        <is>
          <t>-</t>
        </is>
      </c>
      <c r="O81" t="inlineStr">
        <is>
          <t>-</t>
        </is>
      </c>
      <c r="P81" t="inlineStr">
        <is>
          <t>-</t>
        </is>
      </c>
    </row>
    <row r="82">
      <c r="A82" s="5" t="inlineStr">
        <is>
          <t>Umsatzwachstum 10J in %</t>
        </is>
      </c>
      <c r="B82" s="5" t="inlineStr">
        <is>
          <t>Revenue Growth 10Y in %</t>
        </is>
      </c>
      <c r="C82" t="n">
        <v>-0.61</v>
      </c>
      <c r="D82" t="n">
        <v>-0.99</v>
      </c>
      <c r="E82" t="n">
        <v>5.12</v>
      </c>
      <c r="F82" t="n">
        <v>12.55</v>
      </c>
      <c r="G82" t="n">
        <v>16.66</v>
      </c>
      <c r="H82" t="inlineStr">
        <is>
          <t>-</t>
        </is>
      </c>
      <c r="I82" t="inlineStr">
        <is>
          <t>-</t>
        </is>
      </c>
      <c r="J82" t="inlineStr">
        <is>
          <t>-</t>
        </is>
      </c>
      <c r="K82" t="inlineStr">
        <is>
          <t>-</t>
        </is>
      </c>
      <c r="L82" t="inlineStr">
        <is>
          <t>-</t>
        </is>
      </c>
      <c r="M82" t="inlineStr">
        <is>
          <t>-</t>
        </is>
      </c>
      <c r="N82" t="inlineStr">
        <is>
          <t>-</t>
        </is>
      </c>
      <c r="O82" t="inlineStr">
        <is>
          <t>-</t>
        </is>
      </c>
      <c r="P82" t="inlineStr">
        <is>
          <t>-</t>
        </is>
      </c>
    </row>
    <row r="83">
      <c r="A83" s="5" t="inlineStr">
        <is>
          <t>Gewinnwachstum 1J in %</t>
        </is>
      </c>
      <c r="B83" s="5" t="inlineStr">
        <is>
          <t>Earnings Growth 1Y in %</t>
        </is>
      </c>
      <c r="C83" t="n">
        <v>1488.45</v>
      </c>
      <c r="D83" t="n">
        <v>-126.11</v>
      </c>
      <c r="E83" t="n">
        <v>-262.93</v>
      </c>
      <c r="F83" t="n">
        <v>-247.88</v>
      </c>
      <c r="G83" t="n">
        <v>65.90000000000001</v>
      </c>
      <c r="H83" t="n">
        <v>-27.9</v>
      </c>
      <c r="I83" t="n">
        <v>-398.61</v>
      </c>
      <c r="J83" t="n">
        <v>-141.78</v>
      </c>
      <c r="K83" t="n">
        <v>-299.05</v>
      </c>
      <c r="L83" t="n">
        <v>-194.2</v>
      </c>
      <c r="M83" t="n">
        <v>-47.76</v>
      </c>
      <c r="N83" t="n">
        <v>86.68000000000001</v>
      </c>
      <c r="O83" t="n">
        <v>-159.84</v>
      </c>
      <c r="P83" t="n">
        <v>-981.65</v>
      </c>
    </row>
    <row r="84">
      <c r="A84" s="5" t="inlineStr">
        <is>
          <t>Gewinnwachstum 3J in %</t>
        </is>
      </c>
      <c r="B84" s="5" t="inlineStr">
        <is>
          <t>Earnings Growth 3Y in %</t>
        </is>
      </c>
      <c r="C84" t="n">
        <v>366.47</v>
      </c>
      <c r="D84" t="n">
        <v>-212.31</v>
      </c>
      <c r="E84" t="n">
        <v>-148.3</v>
      </c>
      <c r="F84" t="n">
        <v>-69.95999999999999</v>
      </c>
      <c r="G84" t="n">
        <v>-120.2</v>
      </c>
      <c r="H84" t="n">
        <v>-189.43</v>
      </c>
      <c r="I84" t="n">
        <v>-279.81</v>
      </c>
      <c r="J84" t="n">
        <v>-211.68</v>
      </c>
      <c r="K84" t="n">
        <v>-180.34</v>
      </c>
      <c r="L84" t="n">
        <v>-51.76</v>
      </c>
      <c r="M84" t="n">
        <v>-40.31</v>
      </c>
      <c r="N84" t="n">
        <v>-351.6</v>
      </c>
      <c r="O84" t="inlineStr">
        <is>
          <t>-</t>
        </is>
      </c>
      <c r="P84" t="inlineStr">
        <is>
          <t>-</t>
        </is>
      </c>
    </row>
    <row r="85">
      <c r="A85" s="5" t="inlineStr">
        <is>
          <t>Gewinnwachstum 5J in %</t>
        </is>
      </c>
      <c r="B85" s="5" t="inlineStr">
        <is>
          <t>Earnings Growth 5Y in %</t>
        </is>
      </c>
      <c r="C85" t="n">
        <v>183.49</v>
      </c>
      <c r="D85" t="n">
        <v>-119.78</v>
      </c>
      <c r="E85" t="n">
        <v>-174.28</v>
      </c>
      <c r="F85" t="n">
        <v>-150.05</v>
      </c>
      <c r="G85" t="n">
        <v>-160.29</v>
      </c>
      <c r="H85" t="n">
        <v>-212.31</v>
      </c>
      <c r="I85" t="n">
        <v>-216.28</v>
      </c>
      <c r="J85" t="n">
        <v>-119.22</v>
      </c>
      <c r="K85" t="n">
        <v>-122.83</v>
      </c>
      <c r="L85" t="n">
        <v>-259.35</v>
      </c>
      <c r="M85" t="inlineStr">
        <is>
          <t>-</t>
        </is>
      </c>
      <c r="N85" t="inlineStr">
        <is>
          <t>-</t>
        </is>
      </c>
      <c r="O85" t="inlineStr">
        <is>
          <t>-</t>
        </is>
      </c>
      <c r="P85" t="inlineStr">
        <is>
          <t>-</t>
        </is>
      </c>
    </row>
    <row r="86">
      <c r="A86" s="5" t="inlineStr">
        <is>
          <t>Gewinnwachstum 10J in %</t>
        </is>
      </c>
      <c r="B86" s="5" t="inlineStr">
        <is>
          <t>Earnings Growth 10Y in %</t>
        </is>
      </c>
      <c r="C86" t="n">
        <v>-14.41</v>
      </c>
      <c r="D86" t="n">
        <v>-168.03</v>
      </c>
      <c r="E86" t="n">
        <v>-146.75</v>
      </c>
      <c r="F86" t="n">
        <v>-136.44</v>
      </c>
      <c r="G86" t="n">
        <v>-209.82</v>
      </c>
      <c r="H86" t="inlineStr">
        <is>
          <t>-</t>
        </is>
      </c>
      <c r="I86" t="inlineStr">
        <is>
          <t>-</t>
        </is>
      </c>
      <c r="J86" t="inlineStr">
        <is>
          <t>-</t>
        </is>
      </c>
      <c r="K86" t="inlineStr">
        <is>
          <t>-</t>
        </is>
      </c>
      <c r="L86" t="inlineStr">
        <is>
          <t>-</t>
        </is>
      </c>
      <c r="M86" t="inlineStr">
        <is>
          <t>-</t>
        </is>
      </c>
      <c r="N86" t="inlineStr">
        <is>
          <t>-</t>
        </is>
      </c>
      <c r="O86" t="inlineStr">
        <is>
          <t>-</t>
        </is>
      </c>
      <c r="P86" t="inlineStr">
        <is>
          <t>-</t>
        </is>
      </c>
    </row>
    <row r="87">
      <c r="A87" s="5" t="inlineStr">
        <is>
          <t>PEG Ratio</t>
        </is>
      </c>
      <c r="B87" s="5" t="inlineStr">
        <is>
          <t>KGW Kurs/Gewinn/Wachstum</t>
        </is>
      </c>
      <c r="C87" t="inlineStr">
        <is>
          <t>-</t>
        </is>
      </c>
      <c r="D87" t="inlineStr">
        <is>
          <t>-</t>
        </is>
      </c>
      <c r="E87" t="inlineStr">
        <is>
          <t>-</t>
        </is>
      </c>
      <c r="F87" t="n">
        <v>-0.09</v>
      </c>
      <c r="G87" t="inlineStr">
        <is>
          <t>-</t>
        </is>
      </c>
      <c r="H87" t="inlineStr">
        <is>
          <t>-</t>
        </is>
      </c>
      <c r="I87" t="inlineStr">
        <is>
          <t>-</t>
        </is>
      </c>
      <c r="J87" t="inlineStr">
        <is>
          <t>-</t>
        </is>
      </c>
      <c r="K87" t="inlineStr">
        <is>
          <t>-</t>
        </is>
      </c>
      <c r="L87" t="inlineStr">
        <is>
          <t>-</t>
        </is>
      </c>
      <c r="M87" t="inlineStr">
        <is>
          <t>-</t>
        </is>
      </c>
      <c r="N87" t="inlineStr">
        <is>
          <t>-</t>
        </is>
      </c>
      <c r="O87" t="inlineStr">
        <is>
          <t>-</t>
        </is>
      </c>
      <c r="P87" t="inlineStr">
        <is>
          <t>-</t>
        </is>
      </c>
    </row>
    <row r="88">
      <c r="A88" s="5" t="inlineStr">
        <is>
          <t>EBIT-Wachstum 1J in %</t>
        </is>
      </c>
      <c r="B88" s="5" t="inlineStr">
        <is>
          <t>EBIT Growth 1Y in %</t>
        </is>
      </c>
      <c r="C88" t="n">
        <v>-11.15</v>
      </c>
      <c r="D88" t="n">
        <v>-56.93</v>
      </c>
      <c r="E88" t="n">
        <v>-30.45</v>
      </c>
      <c r="F88" t="n">
        <v>19.24</v>
      </c>
      <c r="G88" t="n">
        <v>5.43</v>
      </c>
      <c r="H88" t="n">
        <v>10.74</v>
      </c>
      <c r="I88" t="n">
        <v>1.46</v>
      </c>
      <c r="J88" t="n">
        <v>9.08</v>
      </c>
      <c r="K88" t="n">
        <v>21.61</v>
      </c>
      <c r="L88" t="n">
        <v>-8.67</v>
      </c>
      <c r="M88" t="n">
        <v>20.1</v>
      </c>
      <c r="N88" t="n">
        <v>104.41</v>
      </c>
      <c r="O88" t="n">
        <v>89.27</v>
      </c>
      <c r="P88" t="n">
        <v>40.25</v>
      </c>
    </row>
    <row r="89">
      <c r="A89" s="5" t="inlineStr">
        <is>
          <t>EBIT-Wachstum 3J in %</t>
        </is>
      </c>
      <c r="B89" s="5" t="inlineStr">
        <is>
          <t>EBIT Growth 3Y in %</t>
        </is>
      </c>
      <c r="C89" t="n">
        <v>-32.84</v>
      </c>
      <c r="D89" t="n">
        <v>-22.71</v>
      </c>
      <c r="E89" t="n">
        <v>-1.93</v>
      </c>
      <c r="F89" t="n">
        <v>11.8</v>
      </c>
      <c r="G89" t="n">
        <v>5.88</v>
      </c>
      <c r="H89" t="n">
        <v>7.09</v>
      </c>
      <c r="I89" t="n">
        <v>10.72</v>
      </c>
      <c r="J89" t="n">
        <v>7.34</v>
      </c>
      <c r="K89" t="n">
        <v>11.01</v>
      </c>
      <c r="L89" t="n">
        <v>38.61</v>
      </c>
      <c r="M89" t="n">
        <v>71.26000000000001</v>
      </c>
      <c r="N89" t="n">
        <v>77.98</v>
      </c>
      <c r="O89" t="inlineStr">
        <is>
          <t>-</t>
        </is>
      </c>
      <c r="P89" t="inlineStr">
        <is>
          <t>-</t>
        </is>
      </c>
    </row>
    <row r="90">
      <c r="A90" s="5" t="inlineStr">
        <is>
          <t>EBIT-Wachstum 5J in %</t>
        </is>
      </c>
      <c r="B90" s="5" t="inlineStr">
        <is>
          <t>EBIT Growth 5Y in %</t>
        </is>
      </c>
      <c r="C90" t="n">
        <v>-14.77</v>
      </c>
      <c r="D90" t="n">
        <v>-10.39</v>
      </c>
      <c r="E90" t="n">
        <v>1.28</v>
      </c>
      <c r="F90" t="n">
        <v>9.19</v>
      </c>
      <c r="G90" t="n">
        <v>9.66</v>
      </c>
      <c r="H90" t="n">
        <v>6.84</v>
      </c>
      <c r="I90" t="n">
        <v>8.720000000000001</v>
      </c>
      <c r="J90" t="n">
        <v>29.31</v>
      </c>
      <c r="K90" t="n">
        <v>45.34</v>
      </c>
      <c r="L90" t="n">
        <v>49.07</v>
      </c>
      <c r="M90" t="inlineStr">
        <is>
          <t>-</t>
        </is>
      </c>
      <c r="N90" t="inlineStr">
        <is>
          <t>-</t>
        </is>
      </c>
      <c r="O90" t="inlineStr">
        <is>
          <t>-</t>
        </is>
      </c>
      <c r="P90" t="inlineStr">
        <is>
          <t>-</t>
        </is>
      </c>
    </row>
    <row r="91">
      <c r="A91" s="5" t="inlineStr">
        <is>
          <t>EBIT-Wachstum 10J in %</t>
        </is>
      </c>
      <c r="B91" s="5" t="inlineStr">
        <is>
          <t>EBIT Growth 10Y in %</t>
        </is>
      </c>
      <c r="C91" t="n">
        <v>-3.96</v>
      </c>
      <c r="D91" t="n">
        <v>-0.84</v>
      </c>
      <c r="E91" t="n">
        <v>15.29</v>
      </c>
      <c r="F91" t="n">
        <v>27.27</v>
      </c>
      <c r="G91" t="n">
        <v>29.37</v>
      </c>
      <c r="H91" t="inlineStr">
        <is>
          <t>-</t>
        </is>
      </c>
      <c r="I91" t="inlineStr">
        <is>
          <t>-</t>
        </is>
      </c>
      <c r="J91" t="inlineStr">
        <is>
          <t>-</t>
        </is>
      </c>
      <c r="K91" t="inlineStr">
        <is>
          <t>-</t>
        </is>
      </c>
      <c r="L91" t="inlineStr">
        <is>
          <t>-</t>
        </is>
      </c>
      <c r="M91" t="inlineStr">
        <is>
          <t>-</t>
        </is>
      </c>
      <c r="N91" t="inlineStr">
        <is>
          <t>-</t>
        </is>
      </c>
      <c r="O91" t="inlineStr">
        <is>
          <t>-</t>
        </is>
      </c>
      <c r="P91" t="inlineStr">
        <is>
          <t>-</t>
        </is>
      </c>
    </row>
    <row r="92">
      <c r="A92" s="5" t="inlineStr">
        <is>
          <t>Op.Cashflow Wachstum 1J in %</t>
        </is>
      </c>
      <c r="B92" s="5" t="inlineStr">
        <is>
          <t>Op.Cashflow Wachstum 1Y in %</t>
        </is>
      </c>
      <c r="C92" t="n">
        <v>16.67</v>
      </c>
      <c r="D92" t="n">
        <v>-46.58</v>
      </c>
      <c r="E92" t="n">
        <v>7.33</v>
      </c>
      <c r="F92" t="n">
        <v>-25.74</v>
      </c>
      <c r="G92" t="n">
        <v>-21.2</v>
      </c>
      <c r="H92" t="inlineStr">
        <is>
          <t>-</t>
        </is>
      </c>
      <c r="I92" t="inlineStr">
        <is>
          <t>-</t>
        </is>
      </c>
      <c r="J92" t="inlineStr">
        <is>
          <t>-</t>
        </is>
      </c>
      <c r="K92" t="inlineStr">
        <is>
          <t>-</t>
        </is>
      </c>
      <c r="L92" t="inlineStr">
        <is>
          <t>-</t>
        </is>
      </c>
      <c r="M92" t="inlineStr">
        <is>
          <t>-</t>
        </is>
      </c>
      <c r="N92" t="inlineStr">
        <is>
          <t>-</t>
        </is>
      </c>
      <c r="O92" t="inlineStr">
        <is>
          <t>-</t>
        </is>
      </c>
      <c r="P92" t="inlineStr">
        <is>
          <t>-</t>
        </is>
      </c>
    </row>
    <row r="93">
      <c r="A93" s="5" t="inlineStr">
        <is>
          <t>Op.Cashflow Wachstum 3J in %</t>
        </is>
      </c>
      <c r="B93" s="5" t="inlineStr">
        <is>
          <t>Op.Cashflow Wachstum 3Y in %</t>
        </is>
      </c>
      <c r="C93" t="n">
        <v>-7.53</v>
      </c>
      <c r="D93" t="n">
        <v>-21.66</v>
      </c>
      <c r="E93" t="n">
        <v>-13.2</v>
      </c>
      <c r="F93" t="inlineStr">
        <is>
          <t>-</t>
        </is>
      </c>
      <c r="G93" t="inlineStr">
        <is>
          <t>-</t>
        </is>
      </c>
      <c r="H93" t="inlineStr">
        <is>
          <t>-</t>
        </is>
      </c>
      <c r="I93" t="inlineStr">
        <is>
          <t>-</t>
        </is>
      </c>
      <c r="J93" t="inlineStr">
        <is>
          <t>-</t>
        </is>
      </c>
      <c r="K93" t="inlineStr">
        <is>
          <t>-</t>
        </is>
      </c>
      <c r="L93" t="inlineStr">
        <is>
          <t>-</t>
        </is>
      </c>
      <c r="M93" t="inlineStr">
        <is>
          <t>-</t>
        </is>
      </c>
      <c r="N93" t="inlineStr">
        <is>
          <t>-</t>
        </is>
      </c>
      <c r="O93" t="inlineStr">
        <is>
          <t>-</t>
        </is>
      </c>
      <c r="P93" t="inlineStr">
        <is>
          <t>-</t>
        </is>
      </c>
    </row>
    <row r="94">
      <c r="A94" s="5" t="inlineStr">
        <is>
          <t>Op.Cashflow Wachstum 5J in %</t>
        </is>
      </c>
      <c r="B94" s="5" t="inlineStr">
        <is>
          <t>Op.Cashflow Wachstum 5Y in %</t>
        </is>
      </c>
      <c r="C94" t="n">
        <v>-13.9</v>
      </c>
      <c r="D94" t="inlineStr">
        <is>
          <t>-</t>
        </is>
      </c>
      <c r="E94" t="inlineStr">
        <is>
          <t>-</t>
        </is>
      </c>
      <c r="F94" t="inlineStr">
        <is>
          <t>-</t>
        </is>
      </c>
      <c r="G94" t="inlineStr">
        <is>
          <t>-</t>
        </is>
      </c>
      <c r="H94" t="inlineStr">
        <is>
          <t>-</t>
        </is>
      </c>
      <c r="I94" t="inlineStr">
        <is>
          <t>-</t>
        </is>
      </c>
      <c r="J94" t="inlineStr">
        <is>
          <t>-</t>
        </is>
      </c>
      <c r="K94" t="inlineStr">
        <is>
          <t>-</t>
        </is>
      </c>
      <c r="L94" t="inlineStr">
        <is>
          <t>-</t>
        </is>
      </c>
      <c r="M94" t="inlineStr">
        <is>
          <t>-</t>
        </is>
      </c>
      <c r="N94" t="inlineStr">
        <is>
          <t>-</t>
        </is>
      </c>
      <c r="O94" t="inlineStr">
        <is>
          <t>-</t>
        </is>
      </c>
      <c r="P94" t="inlineStr">
        <is>
          <t>-</t>
        </is>
      </c>
    </row>
    <row r="95">
      <c r="A95" s="5" t="inlineStr">
        <is>
          <t>Op.Cashflow Wachstum 10J in %</t>
        </is>
      </c>
      <c r="B95" s="5" t="inlineStr">
        <is>
          <t>Op.Cashflow Wachstum 10Y in %</t>
        </is>
      </c>
      <c r="C95" t="inlineStr">
        <is>
          <t>-</t>
        </is>
      </c>
      <c r="D95" t="inlineStr">
        <is>
          <t>-</t>
        </is>
      </c>
      <c r="E95" t="inlineStr">
        <is>
          <t>-</t>
        </is>
      </c>
      <c r="F95" t="inlineStr">
        <is>
          <t>-</t>
        </is>
      </c>
      <c r="G95" t="inlineStr">
        <is>
          <t>-</t>
        </is>
      </c>
      <c r="H95" t="inlineStr">
        <is>
          <t>-</t>
        </is>
      </c>
      <c r="I95" t="inlineStr">
        <is>
          <t>-</t>
        </is>
      </c>
      <c r="J95" t="inlineStr">
        <is>
          <t>-</t>
        </is>
      </c>
      <c r="K95" t="inlineStr">
        <is>
          <t>-</t>
        </is>
      </c>
      <c r="L95" t="inlineStr">
        <is>
          <t>-</t>
        </is>
      </c>
      <c r="M95" t="inlineStr">
        <is>
          <t>-</t>
        </is>
      </c>
      <c r="N95" t="inlineStr">
        <is>
          <t>-</t>
        </is>
      </c>
      <c r="O95" t="inlineStr">
        <is>
          <t>-</t>
        </is>
      </c>
      <c r="P95" t="inlineStr">
        <is>
          <t>-</t>
        </is>
      </c>
    </row>
    <row r="96">
      <c r="A96" s="5" t="inlineStr">
        <is>
          <t>Working Capital in Mio</t>
        </is>
      </c>
      <c r="B96" s="5" t="inlineStr">
        <is>
          <t>Working Capital in M</t>
        </is>
      </c>
      <c r="C96" t="n">
        <v>1922</v>
      </c>
      <c r="D96" t="n">
        <v>-6165</v>
      </c>
      <c r="E96" t="n">
        <v>-5634</v>
      </c>
      <c r="F96" t="n">
        <v>-2671</v>
      </c>
      <c r="G96" t="n">
        <v>-5801</v>
      </c>
      <c r="H96" t="n">
        <v>-5270</v>
      </c>
      <c r="I96" t="n">
        <v>-2200</v>
      </c>
      <c r="J96" t="n">
        <v>-894.5</v>
      </c>
      <c r="K96" t="n">
        <v>-394.7</v>
      </c>
      <c r="L96" t="n">
        <v>1143</v>
      </c>
      <c r="M96" t="n">
        <v>742.3</v>
      </c>
      <c r="N96" t="n">
        <v>-1008</v>
      </c>
      <c r="O96" t="n">
        <v>67.09999999999999</v>
      </c>
      <c r="P96" t="n">
        <v>-182.2</v>
      </c>
      <c r="Q96" t="n">
        <v>-168.9</v>
      </c>
    </row>
  </sheetData>
  <pageMargins bottom="1" footer="0.5" header="0.5" left="0.75" right="0.75" top="1"/>
</worksheet>
</file>

<file path=xl/worksheets/sheet12.xml><?xml version="1.0" encoding="utf-8"?>
<worksheet xmlns="http://schemas.openxmlformats.org/spreadsheetml/2006/main">
  <sheetPr>
    <outlinePr summaryBelow="1" summaryRight="1"/>
    <pageSetUpPr/>
  </sheetPr>
  <dimension ref="A1:L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LULULEMON ATHLETICA </t>
        </is>
      </c>
      <c r="B1" s="2" t="inlineStr">
        <is>
          <t>WKN: A0MXBY  ISIN: US5500211090  US-Symbol:LULU  Typ: Aktie</t>
        </is>
      </c>
      <c r="C1" s="2" t="inlineStr"/>
      <c r="D1" s="2" t="inlineStr"/>
      <c r="E1" s="2" t="inlineStr"/>
      <c r="F1" s="2">
        <f>HYPERLINK("Stock_Data.xlsx#INDEX!A1",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+1-604-732-6124</t>
        </is>
      </c>
      <c r="G4" t="inlineStr">
        <is>
          <t>26.03.2020</t>
        </is>
      </c>
      <c r="H4" t="inlineStr">
        <is>
          <t>Publication Of Annual Report</t>
        </is>
      </c>
      <c r="J4" t="inlineStr">
        <is>
          <t>FMR LLC</t>
        </is>
      </c>
      <c r="L4" t="inlineStr">
        <is>
          <t>14,10%</t>
        </is>
      </c>
    </row>
    <row r="5">
      <c r="A5" s="5" t="inlineStr">
        <is>
          <t>Ticker</t>
        </is>
      </c>
      <c r="B5" t="inlineStr">
        <is>
          <t>33L</t>
        </is>
      </c>
      <c r="C5" s="5" t="inlineStr">
        <is>
          <t>Fax</t>
        </is>
      </c>
      <c r="D5" s="5" t="inlineStr"/>
      <c r="E5" t="inlineStr">
        <is>
          <t>-</t>
        </is>
      </c>
      <c r="J5" t="inlineStr">
        <is>
          <t>Dennis J. Wilson</t>
        </is>
      </c>
      <c r="L5" t="inlineStr">
        <is>
          <t>9,40%</t>
        </is>
      </c>
    </row>
    <row r="6">
      <c r="A6" s="5" t="inlineStr">
        <is>
          <t>Gelistet Seit / Listed Since</t>
        </is>
      </c>
      <c r="B6" t="inlineStr">
        <is>
          <t>-</t>
        </is>
      </c>
      <c r="C6" s="5" t="inlineStr">
        <is>
          <t>Internet</t>
        </is>
      </c>
      <c r="D6" s="5" t="inlineStr"/>
      <c r="E6" t="inlineStr">
        <is>
          <t>https://info.lululemon.com/about</t>
        </is>
      </c>
      <c r="J6" t="inlineStr">
        <is>
          <t>The Vanguard Group, Inc.</t>
        </is>
      </c>
      <c r="L6" t="inlineStr">
        <is>
          <t>7,30%</t>
        </is>
      </c>
    </row>
    <row r="7">
      <c r="A7" s="5" t="inlineStr">
        <is>
          <t>Nominalwert / Nominal Value</t>
        </is>
      </c>
      <c r="B7" t="inlineStr">
        <is>
          <t>0,01</t>
        </is>
      </c>
      <c r="C7" s="5" t="inlineStr">
        <is>
          <t>Inv. Relations E-Mail</t>
        </is>
      </c>
      <c r="D7" s="5" t="inlineStr"/>
      <c r="E7" t="inlineStr">
        <is>
          <t>investors@lululemon.com</t>
        </is>
      </c>
      <c r="J7" t="inlineStr">
        <is>
          <t>Freefloat</t>
        </is>
      </c>
      <c r="L7" t="inlineStr">
        <is>
          <t>69,20%</t>
        </is>
      </c>
    </row>
    <row r="8">
      <c r="A8" s="5" t="inlineStr">
        <is>
          <t>Land / Country</t>
        </is>
      </c>
      <c r="B8" t="inlineStr">
        <is>
          <t>Kanada</t>
        </is>
      </c>
      <c r="C8" s="5" t="inlineStr">
        <is>
          <t>Kontaktperson / Contact Person</t>
        </is>
      </c>
      <c r="D8" s="5" t="inlineStr"/>
      <c r="E8" t="inlineStr">
        <is>
          <t>Howard Tubin</t>
        </is>
      </c>
    </row>
    <row r="9">
      <c r="A9" s="5" t="inlineStr">
        <is>
          <t>Währung / Currency</t>
        </is>
      </c>
      <c r="B9" t="inlineStr">
        <is>
          <t>USD</t>
        </is>
      </c>
      <c r="C9" s="5" t="inlineStr"/>
      <c r="D9" s="5" t="inlineStr"/>
    </row>
    <row r="10">
      <c r="A10" s="5" t="inlineStr">
        <is>
          <t>Branche / Industry</t>
        </is>
      </c>
      <c r="B10" t="inlineStr">
        <is>
          <t>Sporting Goods</t>
        </is>
      </c>
      <c r="C10" s="5" t="inlineStr"/>
      <c r="D10" s="5" t="inlineStr"/>
    </row>
    <row r="11">
      <c r="A11" s="5" t="inlineStr">
        <is>
          <t>Sektor / Sector</t>
        </is>
      </c>
      <c r="B11" t="inlineStr">
        <is>
          <t>Consumer Goods</t>
        </is>
      </c>
    </row>
    <row r="12">
      <c r="A12" s="5" t="inlineStr">
        <is>
          <t>Typ / Genre</t>
        </is>
      </c>
      <c r="B12" t="inlineStr">
        <is>
          <t>Namensaktie</t>
        </is>
      </c>
    </row>
    <row r="13">
      <c r="A13" s="5" t="inlineStr">
        <is>
          <t>Adresse / Address</t>
        </is>
      </c>
      <c r="B13" t="inlineStr">
        <is>
          <t>Lululemon Athletica Inc.1818 Cornwall Avenue  Vancouver, British Columbia V6J 1C7</t>
        </is>
      </c>
    </row>
    <row r="14">
      <c r="A14" s="5" t="inlineStr">
        <is>
          <t>Management</t>
        </is>
      </c>
      <c r="B14" t="inlineStr">
        <is>
          <t>Calvin McDonald, Julie Averill, Celeste Burgoyne, Sun Choe, Ted Dagnese, Susan Gelinas, Patrick Guido, Nikki Neuburger, Shannon Higginson, Dr. Tom Waller</t>
        </is>
      </c>
    </row>
    <row r="15">
      <c r="A15" s="5" t="inlineStr">
        <is>
          <t>Aufsichtsrat / Board</t>
        </is>
      </c>
      <c r="B15" t="inlineStr">
        <is>
          <t>Glenn K. Murphy, Calvin McDonald, Michael Casey, Stephanie Ferris, Kathryn Henry, Jon McNeill, Martha A.M. Morfitt, David Mussafer, Tricia Glynn, Emily White</t>
        </is>
      </c>
    </row>
    <row r="16">
      <c r="A16" s="5" t="inlineStr">
        <is>
          <t>Beschreibung</t>
        </is>
      </c>
      <c r="B16" t="inlineStr">
        <is>
          <t>lululemon athletica inc ist ein US-amerikanisches Sportbekleidungsunternehmen. Neben Jogginghosen, Shirts, Bademode oder Sportwäsche vertreibt lululemon auch zahlreiche Acessoires wie Yoga-Matten, Sporttaschen, Haarbänder oder Trinkflaschen. Dabei setzt das Unternehmen nach eigenen Angaben auf technische Stoffe und funktionales Design und arbeitet mit Yogis und Athleten vor Ort zusammen, um kontinuierliche Forschung und Produktrückmeldungen zu erhalten. Copyright 2014 FINANCE BASE AG</t>
        </is>
      </c>
    </row>
    <row r="17">
      <c r="A17" s="5" t="inlineStr">
        <is>
          <t>Profile</t>
        </is>
      </c>
      <c r="B17" t="inlineStr">
        <is>
          <t>lululemon athletica inc is a US-based sportswear companies. In addition to jogging pants, shirts, swimwear or sportswear lululemon numerous Acessoires as yoga mats, sport bags, hair ribbons or bottles sells. The company relies claims to technical fabrics and functional design and works with yogis and athletes on site together to obtain continuous research and product feedback.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USD per  31.01</t>
        </is>
      </c>
      <c r="B19" s="5" t="inlineStr">
        <is>
          <t>Balance Sheet in M  USD per  31.01</t>
        </is>
      </c>
      <c r="C19" s="5" t="n">
        <v>2020</v>
      </c>
      <c r="D19" s="5" t="n">
        <v>2019</v>
      </c>
      <c r="E19" s="5" t="n">
        <v>2018</v>
      </c>
      <c r="F19" s="5" t="inlineStr"/>
      <c r="G19" s="5" t="inlineStr"/>
      <c r="H19" s="5" t="inlineStr"/>
      <c r="I19" s="5" t="inlineStr"/>
      <c r="J19" s="5" t="inlineStr"/>
      <c r="K19" s="5" t="inlineStr"/>
      <c r="L19" s="5" t="inlineStr"/>
    </row>
    <row r="20">
      <c r="A20" s="5" t="inlineStr">
        <is>
          <t>Umsatz</t>
        </is>
      </c>
      <c r="B20" s="5" t="inlineStr">
        <is>
          <t>Revenue</t>
        </is>
      </c>
      <c r="C20" t="n">
        <v>3979</v>
      </c>
      <c r="D20" t="n">
        <v>3288</v>
      </c>
      <c r="E20" t="n">
        <v>2649</v>
      </c>
    </row>
    <row r="21">
      <c r="A21" s="5" t="inlineStr">
        <is>
          <t>Bruttoergebnis vom Umsatz</t>
        </is>
      </c>
      <c r="B21" s="5" t="inlineStr">
        <is>
          <t>Gross Profit</t>
        </is>
      </c>
      <c r="C21" t="n">
        <v>2223</v>
      </c>
      <c r="D21" t="n">
        <v>1816</v>
      </c>
      <c r="E21" t="n">
        <v>1399</v>
      </c>
    </row>
    <row r="22">
      <c r="A22" s="5" t="inlineStr">
        <is>
          <t>Operatives Ergebnis (EBIT)</t>
        </is>
      </c>
      <c r="B22" s="5" t="inlineStr">
        <is>
          <t>EBIT Earning Before Interest &amp; Tax</t>
        </is>
      </c>
      <c r="C22" t="n">
        <v>889.1</v>
      </c>
      <c r="D22" t="n">
        <v>705.8</v>
      </c>
      <c r="E22" t="n">
        <v>456</v>
      </c>
    </row>
    <row r="23">
      <c r="A23" s="5" t="inlineStr">
        <is>
          <t>Finanzergebnis</t>
        </is>
      </c>
      <c r="B23" s="5" t="inlineStr">
        <is>
          <t>Financial Result</t>
        </is>
      </c>
      <c r="C23" t="inlineStr">
        <is>
          <t>-</t>
        </is>
      </c>
      <c r="D23" t="n">
        <v>9.5</v>
      </c>
      <c r="E23" t="n">
        <v>4</v>
      </c>
    </row>
    <row r="24">
      <c r="A24" s="5" t="inlineStr">
        <is>
          <t>Ergebnis vor Steuer (EBT)</t>
        </is>
      </c>
      <c r="B24" s="5" t="inlineStr">
        <is>
          <t>EBT Earning Before Tax</t>
        </is>
      </c>
      <c r="C24" t="n">
        <v>897.4</v>
      </c>
      <c r="D24" t="n">
        <v>715.3</v>
      </c>
      <c r="E24" t="n">
        <v>460</v>
      </c>
    </row>
    <row r="25">
      <c r="A25" s="5" t="inlineStr">
        <is>
          <t>Steuern auf Einkommen und Ertrag</t>
        </is>
      </c>
      <c r="B25" s="5" t="inlineStr">
        <is>
          <t>Taxes on income and earnings</t>
        </is>
      </c>
      <c r="C25" t="n">
        <v>251.8</v>
      </c>
      <c r="D25" t="n">
        <v>231.4</v>
      </c>
      <c r="E25" t="n">
        <v>201.3</v>
      </c>
    </row>
    <row r="26">
      <c r="A26" s="5" t="inlineStr">
        <is>
          <t>Ergebnis nach Steuer</t>
        </is>
      </c>
      <c r="B26" s="5" t="inlineStr">
        <is>
          <t>Earnings after tax</t>
        </is>
      </c>
      <c r="C26" t="n">
        <v>645.6</v>
      </c>
      <c r="D26" t="n">
        <v>483.8</v>
      </c>
      <c r="E26" t="n">
        <v>258.7</v>
      </c>
    </row>
    <row r="27">
      <c r="A27" s="5" t="inlineStr">
        <is>
          <t>Jahresüberschuss/-fehlbetrag</t>
        </is>
      </c>
      <c r="B27" s="5" t="inlineStr">
        <is>
          <t>Net Profit</t>
        </is>
      </c>
      <c r="C27" t="n">
        <v>645.6</v>
      </c>
      <c r="D27" t="n">
        <v>483.8</v>
      </c>
      <c r="E27" t="n">
        <v>258.7</v>
      </c>
    </row>
    <row r="28">
      <c r="A28" s="5" t="inlineStr">
        <is>
          <t>Summe Umlaufvermögen</t>
        </is>
      </c>
      <c r="B28" s="5" t="inlineStr">
        <is>
          <t>Current Assets</t>
        </is>
      </c>
      <c r="C28" t="n">
        <v>1808</v>
      </c>
      <c r="D28" t="n">
        <v>1429</v>
      </c>
      <c r="E28" t="n">
        <v>1436</v>
      </c>
    </row>
    <row r="29">
      <c r="A29" s="5" t="inlineStr">
        <is>
          <t>Summe Anlagevermögen</t>
        </is>
      </c>
      <c r="B29" s="5" t="inlineStr">
        <is>
          <t>Fixed Assets</t>
        </is>
      </c>
      <c r="C29" t="inlineStr">
        <is>
          <t>-</t>
        </is>
      </c>
      <c r="D29" t="n">
        <v>655.4</v>
      </c>
      <c r="E29" t="n">
        <v>562.2</v>
      </c>
    </row>
    <row r="30">
      <c r="A30" s="5" t="inlineStr">
        <is>
          <t>Summe Aktiva</t>
        </is>
      </c>
      <c r="B30" s="5" t="inlineStr">
        <is>
          <t>Total Assets</t>
        </is>
      </c>
      <c r="C30" t="n">
        <v>3281</v>
      </c>
      <c r="D30" t="n">
        <v>2085</v>
      </c>
      <c r="E30" t="n">
        <v>1999</v>
      </c>
    </row>
    <row r="31">
      <c r="A31" s="5" t="inlineStr">
        <is>
          <t>Summe kurzfristiges Fremdkapital</t>
        </is>
      </c>
      <c r="B31" s="5" t="inlineStr">
        <is>
          <t>Short-Term Debt</t>
        </is>
      </c>
      <c r="C31" t="n">
        <v>620.4</v>
      </c>
      <c r="D31" t="n">
        <v>500.5</v>
      </c>
      <c r="E31" t="n">
        <v>292.6</v>
      </c>
    </row>
    <row r="32">
      <c r="A32" s="5" t="inlineStr">
        <is>
          <t>Summe langfristiges Fremdkapital</t>
        </is>
      </c>
      <c r="B32" s="5" t="inlineStr">
        <is>
          <t>Long-Term Debt</t>
        </is>
      </c>
      <c r="C32" t="inlineStr">
        <is>
          <t>-</t>
        </is>
      </c>
      <c r="D32" t="n">
        <v>138.2</v>
      </c>
      <c r="E32" t="n">
        <v>108.9</v>
      </c>
    </row>
    <row r="33">
      <c r="A33" s="5" t="inlineStr">
        <is>
          <t>Summe Fremdkapital</t>
        </is>
      </c>
      <c r="B33" s="5" t="inlineStr">
        <is>
          <t>Total Liabilities</t>
        </is>
      </c>
      <c r="C33" t="inlineStr">
        <is>
          <t>-</t>
        </is>
      </c>
      <c r="D33" t="n">
        <v>638.7</v>
      </c>
      <c r="E33" t="n">
        <v>401.5</v>
      </c>
    </row>
    <row r="34">
      <c r="A34" s="5" t="inlineStr">
        <is>
          <t>Minderheitenanteil</t>
        </is>
      </c>
      <c r="B34" s="5" t="inlineStr">
        <is>
          <t>Minority Share</t>
        </is>
      </c>
      <c r="C34" t="inlineStr">
        <is>
          <t>-</t>
        </is>
      </c>
      <c r="D34" t="inlineStr">
        <is>
          <t>-</t>
        </is>
      </c>
      <c r="E34" t="inlineStr">
        <is>
          <t>-</t>
        </is>
      </c>
    </row>
    <row r="35">
      <c r="A35" s="5" t="inlineStr">
        <is>
          <t>Summe Eigenkapital</t>
        </is>
      </c>
      <c r="B35" s="5" t="inlineStr">
        <is>
          <t>Equity</t>
        </is>
      </c>
      <c r="C35" t="inlineStr">
        <is>
          <t>-</t>
        </is>
      </c>
      <c r="D35" t="n">
        <v>1446</v>
      </c>
      <c r="E35" t="n">
        <v>1597</v>
      </c>
    </row>
    <row r="36">
      <c r="A36" s="5" t="inlineStr">
        <is>
          <t>Summe Passiva</t>
        </is>
      </c>
      <c r="B36" s="5" t="inlineStr">
        <is>
          <t>Liabilities &amp; Shareholder Equity</t>
        </is>
      </c>
      <c r="C36" t="n">
        <v>3281</v>
      </c>
      <c r="D36" t="n">
        <v>2085</v>
      </c>
      <c r="E36" t="n">
        <v>1999</v>
      </c>
    </row>
    <row r="37">
      <c r="A37" s="5" t="inlineStr">
        <is>
          <t>Mio.Aktien im Umlauf</t>
        </is>
      </c>
      <c r="B37" s="5" t="inlineStr">
        <is>
          <t>Million shares outstanding</t>
        </is>
      </c>
      <c r="C37" t="n">
        <v>133.58</v>
      </c>
      <c r="D37" t="n">
        <v>140.26</v>
      </c>
      <c r="E37" t="n">
        <v>145.21</v>
      </c>
    </row>
    <row r="38">
      <c r="A38" s="5" t="inlineStr">
        <is>
          <t>Mio.Aktien im Umlauf</t>
        </is>
      </c>
      <c r="B38" s="5" t="inlineStr">
        <is>
          <t>Million shares outstanding</t>
        </is>
      </c>
      <c r="C38" t="n">
        <v>124.12</v>
      </c>
      <c r="D38" t="n">
        <v>121.6</v>
      </c>
      <c r="E38" t="n">
        <v>125.65</v>
      </c>
    </row>
    <row r="39">
      <c r="A39" s="5" t="inlineStr">
        <is>
          <t>Gezeichnetes Kapital (in Mio.)</t>
        </is>
      </c>
      <c r="B39" s="5" t="inlineStr">
        <is>
          <t>Subscribed Capital in M</t>
        </is>
      </c>
      <c r="C39" t="n">
        <v>0.62</v>
      </c>
      <c r="D39" t="n">
        <v>0.61</v>
      </c>
      <c r="E39" t="n">
        <v>0.63</v>
      </c>
    </row>
    <row r="40">
      <c r="A40" s="5" t="inlineStr">
        <is>
          <t>Ergebnis je Aktie (brutto)</t>
        </is>
      </c>
      <c r="B40" s="5" t="inlineStr">
        <is>
          <t>Earnings per share</t>
        </is>
      </c>
      <c r="C40" t="inlineStr">
        <is>
          <t>-</t>
        </is>
      </c>
      <c r="D40" t="n">
        <v>5.1</v>
      </c>
      <c r="E40" t="n">
        <v>3.17</v>
      </c>
    </row>
    <row r="41">
      <c r="A41" s="5" t="inlineStr">
        <is>
          <t>Ergebnis je Aktie (unverwässert)</t>
        </is>
      </c>
      <c r="B41" s="5" t="inlineStr">
        <is>
          <t>Basic Earnings per share</t>
        </is>
      </c>
      <c r="C41" t="n">
        <v>4.95</v>
      </c>
      <c r="D41" t="n">
        <v>3.63</v>
      </c>
      <c r="E41" t="n">
        <v>1.9</v>
      </c>
    </row>
    <row r="42">
      <c r="A42" s="5" t="inlineStr">
        <is>
          <t>Ergebnis je Aktie (verwässert)</t>
        </is>
      </c>
      <c r="B42" s="5" t="inlineStr">
        <is>
          <t>Diluted Earnings per share</t>
        </is>
      </c>
      <c r="C42" t="n">
        <v>4.93</v>
      </c>
      <c r="D42" t="n">
        <v>3.61</v>
      </c>
      <c r="E42" t="n">
        <v>1.9</v>
      </c>
    </row>
    <row r="43">
      <c r="A43" s="5" t="inlineStr">
        <is>
          <t>Dividende je Aktie</t>
        </is>
      </c>
      <c r="B43" s="5" t="inlineStr">
        <is>
          <t>Dividend per share</t>
        </is>
      </c>
      <c r="C43" t="inlineStr">
        <is>
          <t>-</t>
        </is>
      </c>
      <c r="D43" t="inlineStr">
        <is>
          <t>-</t>
        </is>
      </c>
      <c r="E43" t="inlineStr">
        <is>
          <t>-</t>
        </is>
      </c>
    </row>
    <row r="44">
      <c r="A44" s="5" t="inlineStr">
        <is>
          <t>Dividendenausschüttung in Mio</t>
        </is>
      </c>
      <c r="B44" s="5" t="inlineStr">
        <is>
          <t>Dividend Payment in M</t>
        </is>
      </c>
      <c r="C44" t="inlineStr">
        <is>
          <t>-</t>
        </is>
      </c>
      <c r="D44" t="inlineStr">
        <is>
          <t>-</t>
        </is>
      </c>
      <c r="E44" t="inlineStr">
        <is>
          <t>-</t>
        </is>
      </c>
    </row>
    <row r="45">
      <c r="A45" s="5" t="inlineStr">
        <is>
          <t>Umsatz je Aktie</t>
        </is>
      </c>
      <c r="B45" s="5" t="inlineStr">
        <is>
          <t>Revenue per share</t>
        </is>
      </c>
      <c r="C45" t="n">
        <v>29.79</v>
      </c>
      <c r="D45" t="n">
        <v>23.44</v>
      </c>
      <c r="E45" t="n">
        <v>18.24</v>
      </c>
    </row>
    <row r="46">
      <c r="A46" s="5" t="inlineStr">
        <is>
          <t>Buchwert je Aktie</t>
        </is>
      </c>
      <c r="B46" s="5" t="inlineStr">
        <is>
          <t>Book value per share</t>
        </is>
      </c>
      <c r="C46" t="inlineStr">
        <is>
          <t>-</t>
        </is>
      </c>
      <c r="D46" t="n">
        <v>10.31</v>
      </c>
      <c r="E46" t="n">
        <v>11</v>
      </c>
    </row>
    <row r="47">
      <c r="A47" s="5" t="inlineStr">
        <is>
          <t>Cashflow je Aktie</t>
        </is>
      </c>
      <c r="B47" s="5" t="inlineStr">
        <is>
          <t>Cashflow per share</t>
        </is>
      </c>
      <c r="C47" t="inlineStr">
        <is>
          <t>-</t>
        </is>
      </c>
      <c r="D47" t="n">
        <v>5.3</v>
      </c>
      <c r="E47" t="n">
        <v>3.37</v>
      </c>
    </row>
    <row r="48">
      <c r="A48" s="5" t="inlineStr">
        <is>
          <t>Bilanzsumme je Aktie</t>
        </is>
      </c>
      <c r="B48" s="5" t="inlineStr">
        <is>
          <t>Total assets per share</t>
        </is>
      </c>
      <c r="C48" t="n">
        <v>24.57</v>
      </c>
      <c r="D48" t="n">
        <v>14.86</v>
      </c>
      <c r="E48" t="n">
        <v>13.76</v>
      </c>
    </row>
    <row r="49">
      <c r="A49" s="5" t="inlineStr">
        <is>
          <t>Personal am Ende des Jahres</t>
        </is>
      </c>
      <c r="B49" s="5" t="inlineStr">
        <is>
          <t>Staff at the end of year</t>
        </is>
      </c>
      <c r="C49" t="n">
        <v>19000</v>
      </c>
      <c r="D49" t="n">
        <v>15700</v>
      </c>
      <c r="E49" t="n">
        <v>13400</v>
      </c>
    </row>
    <row r="50">
      <c r="A50" s="5" t="inlineStr">
        <is>
          <t>Personalaufwand in Mio. USD</t>
        </is>
      </c>
      <c r="B50" s="5" t="inlineStr">
        <is>
          <t>Personnel expenses in M</t>
        </is>
      </c>
      <c r="C50" t="inlineStr">
        <is>
          <t>-</t>
        </is>
      </c>
      <c r="D50" t="inlineStr">
        <is>
          <t>-</t>
        </is>
      </c>
      <c r="E50" t="inlineStr">
        <is>
          <t>-</t>
        </is>
      </c>
    </row>
    <row r="51">
      <c r="A51" s="5" t="inlineStr">
        <is>
          <t>Aufwand je Mitarbeiter in USD</t>
        </is>
      </c>
      <c r="B51" s="5" t="inlineStr">
        <is>
          <t>Effort per employee</t>
        </is>
      </c>
      <c r="C51" t="inlineStr">
        <is>
          <t>-</t>
        </is>
      </c>
      <c r="D51" t="inlineStr">
        <is>
          <t>-</t>
        </is>
      </c>
      <c r="E51" t="inlineStr">
        <is>
          <t>-</t>
        </is>
      </c>
    </row>
    <row r="52">
      <c r="A52" s="5" t="inlineStr">
        <is>
          <t>Umsatz je Mitarbeiter in USD</t>
        </is>
      </c>
      <c r="B52" s="5" t="inlineStr">
        <is>
          <t>Turnover per employee</t>
        </is>
      </c>
      <c r="C52" t="n">
        <v>209437</v>
      </c>
      <c r="D52" t="n">
        <v>209447</v>
      </c>
      <c r="E52" t="n">
        <v>197700</v>
      </c>
    </row>
    <row r="53">
      <c r="A53" s="5" t="inlineStr">
        <is>
          <t>Bruttoergebnis je Mitarbeiter in USD</t>
        </is>
      </c>
      <c r="B53" s="5" t="inlineStr">
        <is>
          <t>Gross Profit per employee</t>
        </is>
      </c>
      <c r="C53" t="inlineStr">
        <is>
          <t>-</t>
        </is>
      </c>
      <c r="D53" t="n">
        <v>115688</v>
      </c>
      <c r="E53" t="n">
        <v>104388</v>
      </c>
    </row>
    <row r="54">
      <c r="A54" s="5" t="inlineStr">
        <is>
          <t>Gewinn je Mitarbeiter in USD</t>
        </is>
      </c>
      <c r="B54" s="5" t="inlineStr">
        <is>
          <t>Earnings per employee</t>
        </is>
      </c>
      <c r="C54" t="n">
        <v>33979</v>
      </c>
      <c r="D54" t="n">
        <v>30815</v>
      </c>
      <c r="E54" t="n">
        <v>19306</v>
      </c>
    </row>
    <row r="55">
      <c r="A55" s="5" t="inlineStr">
        <is>
          <t>KGV (Kurs/Gewinn)</t>
        </is>
      </c>
      <c r="B55" s="5" t="inlineStr">
        <is>
          <t>PE (price/earnings)</t>
        </is>
      </c>
      <c r="C55" t="n">
        <v>42.86</v>
      </c>
      <c r="D55" t="n">
        <v>33.5</v>
      </c>
      <c r="E55" t="n">
        <v>41.4</v>
      </c>
    </row>
    <row r="56">
      <c r="A56" s="5" t="inlineStr">
        <is>
          <t>KUV (Kurs/Umsatz)</t>
        </is>
      </c>
      <c r="B56" s="5" t="inlineStr">
        <is>
          <t>PS (price/sales)</t>
        </is>
      </c>
      <c r="C56" t="n">
        <v>7.12</v>
      </c>
      <c r="D56" t="n">
        <v>5.19</v>
      </c>
      <c r="E56" t="n">
        <v>4.31</v>
      </c>
    </row>
    <row r="57">
      <c r="A57" s="5" t="inlineStr">
        <is>
          <t>KBV (Kurs/Buchwert)</t>
        </is>
      </c>
      <c r="B57" s="5" t="inlineStr">
        <is>
          <t>PB (price/book value)</t>
        </is>
      </c>
      <c r="C57" t="inlineStr">
        <is>
          <t>-</t>
        </is>
      </c>
      <c r="D57" t="n">
        <v>11.8</v>
      </c>
      <c r="E57" t="n">
        <v>7.15</v>
      </c>
    </row>
    <row r="58">
      <c r="A58" s="5" t="inlineStr">
        <is>
          <t>KCV (Kurs/Cashflow)</t>
        </is>
      </c>
      <c r="B58" s="5" t="inlineStr">
        <is>
          <t>PC (price/cashflow)</t>
        </is>
      </c>
      <c r="C58" t="inlineStr">
        <is>
          <t>-</t>
        </is>
      </c>
      <c r="D58" t="n">
        <v>22.96</v>
      </c>
      <c r="E58" t="n">
        <v>23.32</v>
      </c>
    </row>
    <row r="59">
      <c r="A59" s="5" t="inlineStr">
        <is>
          <t>Dividendenrendite in %</t>
        </is>
      </c>
      <c r="B59" s="5" t="inlineStr">
        <is>
          <t>Dividend Yield in %</t>
        </is>
      </c>
      <c r="C59" t="inlineStr">
        <is>
          <t>-</t>
        </is>
      </c>
      <c r="D59" t="inlineStr">
        <is>
          <t>-</t>
        </is>
      </c>
      <c r="E59" t="inlineStr">
        <is>
          <t>-</t>
        </is>
      </c>
    </row>
    <row r="60">
      <c r="A60" s="5" t="inlineStr">
        <is>
          <t>Gewinnrendite in %</t>
        </is>
      </c>
      <c r="B60" s="5" t="inlineStr">
        <is>
          <t>Return on profit in %</t>
        </is>
      </c>
      <c r="C60" t="inlineStr">
        <is>
          <t>-</t>
        </is>
      </c>
      <c r="D60" t="n">
        <v>3</v>
      </c>
      <c r="E60" t="n">
        <v>2.4</v>
      </c>
    </row>
    <row r="61">
      <c r="A61" s="5" t="inlineStr">
        <is>
          <t>Eigenkapitalrendite in %</t>
        </is>
      </c>
      <c r="B61" s="5" t="inlineStr">
        <is>
          <t>Return on Equity in %</t>
        </is>
      </c>
      <c r="C61" t="inlineStr">
        <is>
          <t>-</t>
        </is>
      </c>
      <c r="D61" t="n">
        <v>33.46</v>
      </c>
      <c r="E61" t="n">
        <v>16.2</v>
      </c>
    </row>
    <row r="62">
      <c r="A62" s="5" t="inlineStr">
        <is>
          <t>Umsatzrendite in %</t>
        </is>
      </c>
      <c r="B62" s="5" t="inlineStr">
        <is>
          <t>Return on sales in %</t>
        </is>
      </c>
      <c r="C62" t="inlineStr">
        <is>
          <t>-</t>
        </is>
      </c>
      <c r="D62" t="n">
        <v>14.71</v>
      </c>
      <c r="E62" t="n">
        <v>9.77</v>
      </c>
    </row>
    <row r="63">
      <c r="A63" s="5" t="inlineStr">
        <is>
          <t>Gesamtkapitalrendite in %</t>
        </is>
      </c>
      <c r="B63" s="5" t="inlineStr">
        <is>
          <t>Total Return on Investment in %</t>
        </is>
      </c>
      <c r="C63" t="inlineStr">
        <is>
          <t>-</t>
        </is>
      </c>
      <c r="D63" t="n">
        <v>23.21</v>
      </c>
      <c r="E63" t="n">
        <v>12.94</v>
      </c>
    </row>
    <row r="64">
      <c r="A64" s="5" t="inlineStr">
        <is>
          <t>Return on Investment in %</t>
        </is>
      </c>
      <c r="B64" s="5" t="inlineStr">
        <is>
          <t>Return on Investment in %</t>
        </is>
      </c>
      <c r="C64" t="inlineStr">
        <is>
          <t>-</t>
        </is>
      </c>
      <c r="D64" t="n">
        <v>23.21</v>
      </c>
      <c r="E64" t="n">
        <v>12.94</v>
      </c>
    </row>
    <row r="65">
      <c r="A65" s="5" t="inlineStr">
        <is>
          <t>Arbeitsintensität in %</t>
        </is>
      </c>
      <c r="B65" s="5" t="inlineStr">
        <is>
          <t>Work Intensity in %</t>
        </is>
      </c>
      <c r="C65" t="inlineStr">
        <is>
          <t>-</t>
        </is>
      </c>
      <c r="D65" t="n">
        <v>68.56</v>
      </c>
      <c r="E65" t="n">
        <v>71.87</v>
      </c>
    </row>
    <row r="66">
      <c r="A66" s="5" t="inlineStr">
        <is>
          <t>Eigenkapitalquote in %</t>
        </is>
      </c>
      <c r="B66" s="5" t="inlineStr">
        <is>
          <t>Equity Ratio in %</t>
        </is>
      </c>
      <c r="C66" t="inlineStr">
        <is>
          <t>-</t>
        </is>
      </c>
      <c r="D66" t="n">
        <v>69.36</v>
      </c>
      <c r="E66" t="n">
        <v>79.91</v>
      </c>
    </row>
    <row r="67">
      <c r="A67" s="5" t="inlineStr">
        <is>
          <t>Fremdkapitalquote in %</t>
        </is>
      </c>
      <c r="B67" s="5" t="inlineStr">
        <is>
          <t>Debt Ratio in %</t>
        </is>
      </c>
      <c r="C67" t="inlineStr">
        <is>
          <t>-</t>
        </is>
      </c>
      <c r="D67" t="n">
        <v>30.64</v>
      </c>
      <c r="E67" t="n">
        <v>20.09</v>
      </c>
    </row>
    <row r="68">
      <c r="A68" s="5" t="inlineStr">
        <is>
          <t>Verschuldungsgrad in %</t>
        </is>
      </c>
      <c r="B68" s="5" t="inlineStr">
        <is>
          <t>Finance Gearing in %</t>
        </is>
      </c>
      <c r="C68" t="inlineStr">
        <is>
          <t>-</t>
        </is>
      </c>
      <c r="D68" t="n">
        <v>44.17</v>
      </c>
      <c r="E68" t="n">
        <v>25.14</v>
      </c>
    </row>
    <row r="69">
      <c r="A69" s="5" t="inlineStr">
        <is>
          <t>Bruttoergebnis Marge in %</t>
        </is>
      </c>
      <c r="B69" s="5" t="inlineStr">
        <is>
          <t>Gross Profit Marge in %</t>
        </is>
      </c>
      <c r="C69" t="n">
        <v>55.87</v>
      </c>
      <c r="D69" t="n">
        <v>55.23</v>
      </c>
    </row>
    <row r="70">
      <c r="A70" s="5" t="inlineStr">
        <is>
          <t>Kurzfristige Vermögensquote in %</t>
        </is>
      </c>
      <c r="B70" s="5" t="inlineStr">
        <is>
          <t>Current Assets Ratio in %</t>
        </is>
      </c>
      <c r="C70" t="n">
        <v>55.11</v>
      </c>
      <c r="D70" t="n">
        <v>68.54000000000001</v>
      </c>
    </row>
    <row r="71">
      <c r="A71" s="5" t="inlineStr">
        <is>
          <t>Nettogewinn Marge in %</t>
        </is>
      </c>
      <c r="B71" s="5" t="inlineStr">
        <is>
          <t>Net Profit Marge in %</t>
        </is>
      </c>
      <c r="C71" t="n">
        <v>16.23</v>
      </c>
      <c r="D71" t="n">
        <v>14.71</v>
      </c>
    </row>
    <row r="72">
      <c r="A72" s="5" t="inlineStr">
        <is>
          <t>Operative Ergebnis Marge in %</t>
        </is>
      </c>
      <c r="B72" s="5" t="inlineStr">
        <is>
          <t>EBIT Marge in %</t>
        </is>
      </c>
      <c r="C72" t="n">
        <v>22.34</v>
      </c>
      <c r="D72" t="n">
        <v>21.47</v>
      </c>
    </row>
    <row r="73">
      <c r="A73" s="5" t="inlineStr">
        <is>
          <t>Vermögensumsschlag in %</t>
        </is>
      </c>
      <c r="B73" s="5" t="inlineStr">
        <is>
          <t>Asset Turnover in %</t>
        </is>
      </c>
      <c r="C73" t="n">
        <v>121.27</v>
      </c>
      <c r="D73" t="n">
        <v>157.7</v>
      </c>
    </row>
    <row r="74">
      <c r="A74" s="5" t="inlineStr">
        <is>
          <t>Langfristige Vermögensquote in %</t>
        </is>
      </c>
      <c r="B74" s="5" t="inlineStr">
        <is>
          <t>Non-Current Assets Ratio in %</t>
        </is>
      </c>
      <c r="C74" t="inlineStr">
        <is>
          <t>-</t>
        </is>
      </c>
      <c r="D74" t="n">
        <v>31.43</v>
      </c>
    </row>
    <row r="75">
      <c r="A75" s="5" t="inlineStr">
        <is>
          <t>Gesamtkapitalrentabilität</t>
        </is>
      </c>
      <c r="B75" s="5" t="inlineStr">
        <is>
          <t>ROA Return on Assets in %</t>
        </is>
      </c>
      <c r="C75" t="n">
        <v>19.68</v>
      </c>
      <c r="D75" t="n">
        <v>23.2</v>
      </c>
    </row>
    <row r="76">
      <c r="A76" s="5" t="inlineStr">
        <is>
          <t>Ertrag des eingesetzten Kapitals</t>
        </is>
      </c>
      <c r="B76" s="5" t="inlineStr">
        <is>
          <t>ROCE Return on Cap. Empl. in %</t>
        </is>
      </c>
      <c r="C76" t="n">
        <v>33.42</v>
      </c>
      <c r="D76" t="n">
        <v>44.54</v>
      </c>
    </row>
    <row r="77">
      <c r="A77" s="5" t="inlineStr">
        <is>
          <t>Eigenkapital zu Anlagevermögen</t>
        </is>
      </c>
      <c r="B77" s="5" t="inlineStr">
        <is>
          <t>Equity to Fixed Assets in %</t>
        </is>
      </c>
      <c r="C77" t="inlineStr">
        <is>
          <t>-</t>
        </is>
      </c>
      <c r="D77" t="n">
        <v>220.63</v>
      </c>
    </row>
    <row r="78">
      <c r="A78" s="5" t="inlineStr">
        <is>
          <t>Liquidität Dritten Grades</t>
        </is>
      </c>
      <c r="B78" s="5" t="inlineStr">
        <is>
          <t>Current Ratio in %</t>
        </is>
      </c>
      <c r="C78" t="n">
        <v>291.42</v>
      </c>
      <c r="D78" t="n">
        <v>285.51</v>
      </c>
    </row>
    <row r="79">
      <c r="A79" s="5" t="inlineStr">
        <is>
          <t>Operativer Cashflow</t>
        </is>
      </c>
      <c r="B79" s="5" t="inlineStr">
        <is>
          <t>Operating Cashflow in M</t>
        </is>
      </c>
      <c r="C79" t="inlineStr">
        <is>
          <t>-</t>
        </is>
      </c>
      <c r="D79" t="n">
        <v>2791.936</v>
      </c>
    </row>
    <row r="80">
      <c r="A80" s="5" t="inlineStr">
        <is>
          <t>Aktienrückkauf</t>
        </is>
      </c>
      <c r="B80" s="5" t="inlineStr">
        <is>
          <t>Share Buyback in M</t>
        </is>
      </c>
      <c r="C80" t="n">
        <v>-2.52000000000001</v>
      </c>
      <c r="D80" t="n">
        <v>4.050000000000011</v>
      </c>
    </row>
    <row r="81">
      <c r="A81" s="5" t="inlineStr">
        <is>
          <t>Umsatzwachstum 1J in %</t>
        </is>
      </c>
      <c r="B81" s="5" t="inlineStr">
        <is>
          <t>Revenue Growth 1Y in %</t>
        </is>
      </c>
      <c r="C81" t="n">
        <v>21.02</v>
      </c>
      <c r="D81" t="n">
        <v>24.12</v>
      </c>
    </row>
    <row r="82">
      <c r="A82" s="5" t="inlineStr">
        <is>
          <t>Umsatzwachstum 3J in %</t>
        </is>
      </c>
      <c r="B82" s="5" t="inlineStr">
        <is>
          <t>Revenue Growth 3Y in %</t>
        </is>
      </c>
      <c r="C82" t="inlineStr">
        <is>
          <t>-</t>
        </is>
      </c>
      <c r="D82" t="inlineStr">
        <is>
          <t>-</t>
        </is>
      </c>
    </row>
    <row r="83">
      <c r="A83" s="5" t="inlineStr">
        <is>
          <t>Umsatzwachstum 5J in %</t>
        </is>
      </c>
      <c r="B83" s="5" t="inlineStr">
        <is>
          <t>Revenue Growth 5Y in %</t>
        </is>
      </c>
      <c r="C83" t="inlineStr">
        <is>
          <t>-</t>
        </is>
      </c>
      <c r="D83" t="inlineStr">
        <is>
          <t>-</t>
        </is>
      </c>
    </row>
    <row r="84">
      <c r="A84" s="5" t="inlineStr">
        <is>
          <t>Umsatzwachstum 10J in %</t>
        </is>
      </c>
      <c r="B84" s="5" t="inlineStr">
        <is>
          <t>Revenue Growth 10Y in %</t>
        </is>
      </c>
      <c r="C84" t="inlineStr">
        <is>
          <t>-</t>
        </is>
      </c>
      <c r="D84" t="inlineStr">
        <is>
          <t>-</t>
        </is>
      </c>
    </row>
    <row r="85">
      <c r="A85" s="5" t="inlineStr">
        <is>
          <t>Gewinnwachstum 1J in %</t>
        </is>
      </c>
      <c r="B85" s="5" t="inlineStr">
        <is>
          <t>Earnings Growth 1Y in %</t>
        </is>
      </c>
      <c r="C85" t="n">
        <v>33.44</v>
      </c>
      <c r="D85" t="n">
        <v>87.01000000000001</v>
      </c>
    </row>
    <row r="86">
      <c r="A86" s="5" t="inlineStr">
        <is>
          <t>Gewinnwachstum 3J in %</t>
        </is>
      </c>
      <c r="B86" s="5" t="inlineStr">
        <is>
          <t>Earnings Growth 3Y in %</t>
        </is>
      </c>
      <c r="C86" t="inlineStr">
        <is>
          <t>-</t>
        </is>
      </c>
      <c r="D86" t="inlineStr">
        <is>
          <t>-</t>
        </is>
      </c>
    </row>
    <row r="87">
      <c r="A87" s="5" t="inlineStr">
        <is>
          <t>Gewinnwachstum 5J in %</t>
        </is>
      </c>
      <c r="B87" s="5" t="inlineStr">
        <is>
          <t>Earnings Growth 5Y in %</t>
        </is>
      </c>
      <c r="C87" t="inlineStr">
        <is>
          <t>-</t>
        </is>
      </c>
      <c r="D87" t="inlineStr">
        <is>
          <t>-</t>
        </is>
      </c>
    </row>
    <row r="88">
      <c r="A88" s="5" t="inlineStr">
        <is>
          <t>Gewinnwachstum 10J in %</t>
        </is>
      </c>
      <c r="B88" s="5" t="inlineStr">
        <is>
          <t>Earnings Growth 10Y in %</t>
        </is>
      </c>
      <c r="C88" t="inlineStr">
        <is>
          <t>-</t>
        </is>
      </c>
      <c r="D88" t="inlineStr">
        <is>
          <t>-</t>
        </is>
      </c>
    </row>
    <row r="89">
      <c r="A89" s="5" t="inlineStr">
        <is>
          <t>PEG Ratio</t>
        </is>
      </c>
      <c r="B89" s="5" t="inlineStr">
        <is>
          <t>KGW Kurs/Gewinn/Wachstum</t>
        </is>
      </c>
      <c r="C89" t="inlineStr">
        <is>
          <t>-</t>
        </is>
      </c>
      <c r="D89" t="inlineStr">
        <is>
          <t>-</t>
        </is>
      </c>
    </row>
    <row r="90">
      <c r="A90" s="5" t="inlineStr">
        <is>
          <t>EBIT-Wachstum 1J in %</t>
        </is>
      </c>
      <c r="B90" s="5" t="inlineStr">
        <is>
          <t>EBIT Growth 1Y in %</t>
        </is>
      </c>
      <c r="C90" t="n">
        <v>25.97</v>
      </c>
      <c r="D90" t="n">
        <v>54.78</v>
      </c>
    </row>
    <row r="91">
      <c r="A91" s="5" t="inlineStr">
        <is>
          <t>EBIT-Wachstum 3J in %</t>
        </is>
      </c>
      <c r="B91" s="5" t="inlineStr">
        <is>
          <t>EBIT Growth 3Y in %</t>
        </is>
      </c>
      <c r="C91" t="inlineStr">
        <is>
          <t>-</t>
        </is>
      </c>
      <c r="D91" t="inlineStr">
        <is>
          <t>-</t>
        </is>
      </c>
    </row>
    <row r="92">
      <c r="A92" s="5" t="inlineStr">
        <is>
          <t>EBIT-Wachstum 5J in %</t>
        </is>
      </c>
      <c r="B92" s="5" t="inlineStr">
        <is>
          <t>EBIT Growth 5Y in %</t>
        </is>
      </c>
      <c r="C92" t="inlineStr">
        <is>
          <t>-</t>
        </is>
      </c>
      <c r="D92" t="inlineStr">
        <is>
          <t>-</t>
        </is>
      </c>
    </row>
    <row r="93">
      <c r="A93" s="5" t="inlineStr">
        <is>
          <t>EBIT-Wachstum 10J in %</t>
        </is>
      </c>
      <c r="B93" s="5" t="inlineStr">
        <is>
          <t>EBIT Growth 10Y in %</t>
        </is>
      </c>
      <c r="C93" t="inlineStr">
        <is>
          <t>-</t>
        </is>
      </c>
      <c r="D93" t="inlineStr">
        <is>
          <t>-</t>
        </is>
      </c>
    </row>
    <row r="94">
      <c r="A94" s="5" t="inlineStr">
        <is>
          <t>Op.Cashflow Wachstum 1J in %</t>
        </is>
      </c>
      <c r="B94" s="5" t="inlineStr">
        <is>
          <t>Op.Cashflow Wachstum 1Y in %</t>
        </is>
      </c>
      <c r="C94" t="inlineStr">
        <is>
          <t>-</t>
        </is>
      </c>
      <c r="D94" t="n">
        <v>-1.54</v>
      </c>
    </row>
    <row r="95">
      <c r="A95" s="5" t="inlineStr">
        <is>
          <t>Op.Cashflow Wachstum 3J in %</t>
        </is>
      </c>
      <c r="B95" s="5" t="inlineStr">
        <is>
          <t>Op.Cashflow Wachstum 3Y in %</t>
        </is>
      </c>
      <c r="C95" t="inlineStr">
        <is>
          <t>-</t>
        </is>
      </c>
      <c r="D95" t="inlineStr">
        <is>
          <t>-</t>
        </is>
      </c>
    </row>
    <row r="96">
      <c r="A96" s="5" t="inlineStr">
        <is>
          <t>Op.Cashflow Wachstum 5J in %</t>
        </is>
      </c>
      <c r="B96" s="5" t="inlineStr">
        <is>
          <t>Op.Cashflow Wachstum 5Y in %</t>
        </is>
      </c>
      <c r="C96" t="inlineStr">
        <is>
          <t>-</t>
        </is>
      </c>
      <c r="D96" t="inlineStr">
        <is>
          <t>-</t>
        </is>
      </c>
    </row>
    <row r="97">
      <c r="A97" s="5" t="inlineStr">
        <is>
          <t>Op.Cashflow Wachstum 10J in %</t>
        </is>
      </c>
      <c r="B97" s="5" t="inlineStr">
        <is>
          <t>Op.Cashflow Wachstum 10Y in %</t>
        </is>
      </c>
      <c r="C97" t="inlineStr">
        <is>
          <t>-</t>
        </is>
      </c>
      <c r="D97" t="inlineStr">
        <is>
          <t>-</t>
        </is>
      </c>
    </row>
    <row r="98">
      <c r="A98" s="5" t="inlineStr">
        <is>
          <t>Working Capital in Mio</t>
        </is>
      </c>
      <c r="B98" s="5" t="inlineStr">
        <is>
          <t>Working Capital in M</t>
        </is>
      </c>
      <c r="C98" t="inlineStr">
        <is>
          <t>-</t>
        </is>
      </c>
      <c r="D98" t="n">
        <v>928.8</v>
      </c>
      <c r="E98" t="n">
        <v>1144</v>
      </c>
    </row>
  </sheetData>
  <pageMargins bottom="1" footer="0.5" header="0.5" left="0.75" right="0.75" top="1"/>
</worksheet>
</file>

<file path=xl/worksheets/sheet13.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MERCADOLIBRE INC </t>
        </is>
      </c>
      <c r="B1" s="2" t="inlineStr">
        <is>
          <t>WKN: A0MYNP  ISIN: US58733R1023  US-Symbol:MELI  Typ: Aktie</t>
        </is>
      </c>
      <c r="C1" s="2" t="inlineStr"/>
      <c r="D1" s="2" t="inlineStr"/>
      <c r="E1" s="2" t="inlineStr"/>
      <c r="F1" s="2">
        <f>HYPERLINK("Stock_Data.xlsx#INDEX!A1",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1999</t>
        </is>
      </c>
      <c r="C4" s="5" t="inlineStr">
        <is>
          <t>Telefon / Phone</t>
        </is>
      </c>
      <c r="D4" s="5" t="inlineStr"/>
      <c r="E4" t="inlineStr">
        <is>
          <t>+54-11-4640-8000</t>
        </is>
      </c>
      <c r="G4" t="inlineStr">
        <is>
          <t>10.02.2020</t>
        </is>
      </c>
      <c r="H4" t="inlineStr">
        <is>
          <t>Q4 Result</t>
        </is>
      </c>
      <c r="J4" t="inlineStr">
        <is>
          <t>Baillie Gifford &amp; Co.</t>
        </is>
      </c>
      <c r="L4" t="inlineStr">
        <is>
          <t>8,86%</t>
        </is>
      </c>
    </row>
    <row r="5">
      <c r="A5" s="5" t="inlineStr">
        <is>
          <t>Ticker</t>
        </is>
      </c>
      <c r="B5" t="inlineStr">
        <is>
          <t>MLB1</t>
        </is>
      </c>
      <c r="C5" s="5" t="inlineStr">
        <is>
          <t>Fax</t>
        </is>
      </c>
      <c r="D5" s="5" t="inlineStr"/>
      <c r="E5" t="inlineStr">
        <is>
          <t>-</t>
        </is>
      </c>
      <c r="G5" t="inlineStr">
        <is>
          <t>14.02.2020</t>
        </is>
      </c>
      <c r="H5" t="inlineStr">
        <is>
          <t>Publication Of Annual Report</t>
        </is>
      </c>
      <c r="J5" t="inlineStr">
        <is>
          <t>Galperin Trust</t>
        </is>
      </c>
      <c r="L5" t="inlineStr">
        <is>
          <t>8,05%</t>
        </is>
      </c>
    </row>
    <row r="6">
      <c r="A6" s="5" t="inlineStr">
        <is>
          <t>Gelistet Seit / Listed Since</t>
        </is>
      </c>
      <c r="B6" t="inlineStr">
        <is>
          <t>-</t>
        </is>
      </c>
      <c r="C6" s="5" t="inlineStr">
        <is>
          <t>Internet</t>
        </is>
      </c>
      <c r="D6" s="5" t="inlineStr"/>
      <c r="E6" t="inlineStr">
        <is>
          <t>https://www.mercadolibre.com.</t>
        </is>
      </c>
      <c r="G6" t="inlineStr">
        <is>
          <t>05.05.2020</t>
        </is>
      </c>
      <c r="H6" t="inlineStr">
        <is>
          <t>Result Q1</t>
        </is>
      </c>
      <c r="J6" t="inlineStr">
        <is>
          <t>EuroPacific Growth Fund</t>
        </is>
      </c>
      <c r="L6" t="inlineStr">
        <is>
          <t>6,89%</t>
        </is>
      </c>
    </row>
    <row r="7">
      <c r="A7" s="5" t="inlineStr">
        <is>
          <t>Nominalwert / Nominal Value</t>
        </is>
      </c>
      <c r="B7" t="inlineStr">
        <is>
          <t>-</t>
        </is>
      </c>
      <c r="C7" s="5" t="inlineStr">
        <is>
          <t>Inv. Relations E-Mail</t>
        </is>
      </c>
      <c r="D7" s="5" t="inlineStr"/>
      <c r="E7" t="inlineStr">
        <is>
          <t>investor@mercadolibre.com</t>
        </is>
      </c>
      <c r="G7" t="inlineStr">
        <is>
          <t>08.06.2020</t>
        </is>
      </c>
      <c r="H7" t="inlineStr">
        <is>
          <t>Annual General Meeting</t>
        </is>
      </c>
      <c r="J7" t="inlineStr">
        <is>
          <t>Capital Research Global Investors</t>
        </is>
      </c>
      <c r="L7" t="inlineStr">
        <is>
          <t>7,29%</t>
        </is>
      </c>
    </row>
    <row r="8">
      <c r="A8" s="5" t="inlineStr">
        <is>
          <t>Land / Country</t>
        </is>
      </c>
      <c r="B8" t="inlineStr">
        <is>
          <t>-</t>
        </is>
      </c>
      <c r="C8" s="5" t="inlineStr">
        <is>
          <t>Kontaktperson / Contact Person</t>
        </is>
      </c>
      <c r="D8" s="5" t="inlineStr"/>
      <c r="E8" t="inlineStr">
        <is>
          <t>-</t>
        </is>
      </c>
      <c r="G8" t="inlineStr">
        <is>
          <t>31.07.2020</t>
        </is>
      </c>
      <c r="H8" t="inlineStr">
        <is>
          <t>Score Half Year</t>
        </is>
      </c>
      <c r="J8" t="inlineStr">
        <is>
          <t>Freefloat</t>
        </is>
      </c>
      <c r="L8" t="inlineStr">
        <is>
          <t>68,91%</t>
        </is>
      </c>
    </row>
    <row r="9">
      <c r="A9" s="5" t="inlineStr">
        <is>
          <t>Währung / Currency</t>
        </is>
      </c>
      <c r="B9" t="inlineStr">
        <is>
          <t>USD</t>
        </is>
      </c>
      <c r="C9" s="5" t="inlineStr">
        <is>
          <t>05.11.2020</t>
        </is>
      </c>
      <c r="D9" s="5" t="inlineStr">
        <is>
          <t>Q3 Earnings</t>
        </is>
      </c>
    </row>
    <row r="10">
      <c r="A10" s="5" t="inlineStr">
        <is>
          <t>Branche / Industry</t>
        </is>
      </c>
      <c r="B10" t="inlineStr">
        <is>
          <t>Internet Commerce</t>
        </is>
      </c>
      <c r="C10" s="5" t="inlineStr"/>
      <c r="D10" s="5" t="inlineStr"/>
    </row>
    <row r="11">
      <c r="A11" s="5" t="inlineStr">
        <is>
          <t>Sektor / Sector</t>
        </is>
      </c>
      <c r="B11" t="inlineStr">
        <is>
          <t>Information Technology</t>
        </is>
      </c>
    </row>
    <row r="12">
      <c r="A12" s="5" t="inlineStr">
        <is>
          <t>Typ / Genre</t>
        </is>
      </c>
      <c r="B12" t="inlineStr">
        <is>
          <t>Namensaktie</t>
        </is>
      </c>
    </row>
    <row r="13">
      <c r="A13" s="5" t="inlineStr">
        <is>
          <t>Adresse / Address</t>
        </is>
      </c>
      <c r="B13" t="inlineStr">
        <is>
          <t>Mercadolibre Inc.Arias 3751, 7th Floor  Buenos Aires, C1430CRG, Argentina</t>
        </is>
      </c>
    </row>
    <row r="14">
      <c r="A14" s="5" t="inlineStr">
        <is>
          <t>Management</t>
        </is>
      </c>
      <c r="B14" t="inlineStr">
        <is>
          <t>Marcos Galperin, Pedro Arnt</t>
        </is>
      </c>
    </row>
    <row r="15">
      <c r="A15" s="5" t="inlineStr">
        <is>
          <t>Aufsichtsrat / Board</t>
        </is>
      </c>
      <c r="B15" t="inlineStr">
        <is>
          <t>Nicolás Aguzin, Roberto Balls Sallouti, Emiliano Calemzuk, Marcos Galperin, Nicolas Galperin, Meyer Malka Rais, Susan Segal, Mario Vazquez</t>
        </is>
      </c>
    </row>
    <row r="16">
      <c r="A16" s="5" t="inlineStr">
        <is>
          <t>Beschreibung</t>
        </is>
      </c>
      <c r="B16" t="inlineStr">
        <is>
          <t>Mercadolibre ist das größte E-Commerce-Unternehmen im lateinamerikanischen Raum. Es dient als integrierte Plattform sowie als Anbieter der technologiebasierten Tools, mit denen Unternehmen und Einzelpersonen Produkte und Dienstleistungen in der Region handeln können. Das Unternehmen ermöglicht den Handel über seine Marktplatzplattform, mit der Nutzer in den meisten Teilen Lateinamerikas kaufen und verkaufen können. Dazu zählen auch Online-Kleinanzeigen für Kraftfahrzeuge, Schiffe, Flugzeuge, Dienstleistungen und Immobilien. Kooperationspartner ist u.a. die US-amerikanische Plattform Ebay. Copyright 2014 FINANCE BASE AG</t>
        </is>
      </c>
    </row>
    <row r="17">
      <c r="A17" s="5" t="inlineStr">
        <is>
          <t>Profile</t>
        </is>
      </c>
      <c r="B17" t="inlineStr">
        <is>
          <t>MercadoLibre is the largest e-commerce company in Latin America. It serves as an integrated platform as well as a provider of technology-based tools that can trade in the region businesses and individuals products and services. The company offers trading on its Marketplace platform can buy with the user in most parts of Latin America and sell. This includes online classified ads for motor vehicles, ships, aircraft, services and real estate. The cooperation partner is, inter alia, the US platform Ebay.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USD per  31.12</t>
        </is>
      </c>
      <c r="B19" s="5" t="inlineStr">
        <is>
          <t>Balance Sheet in M  USD per  31.12</t>
        </is>
      </c>
      <c r="C19" s="5" t="n">
        <v>2019</v>
      </c>
      <c r="D19" s="5" t="n">
        <v>2018</v>
      </c>
      <c r="E19" s="5" t="n">
        <v>2017</v>
      </c>
      <c r="F19" s="5" t="inlineStr"/>
      <c r="G19" s="5" t="inlineStr"/>
      <c r="H19" s="5" t="inlineStr"/>
      <c r="I19" s="5" t="inlineStr"/>
      <c r="J19" s="5" t="inlineStr"/>
      <c r="K19" s="5" t="inlineStr"/>
      <c r="L19" s="5" t="inlineStr"/>
    </row>
    <row r="20">
      <c r="A20" s="5" t="inlineStr">
        <is>
          <t>Umsatz</t>
        </is>
      </c>
      <c r="B20" s="5" t="inlineStr">
        <is>
          <t>Revenue</t>
        </is>
      </c>
      <c r="C20" t="n">
        <v>2296</v>
      </c>
      <c r="D20" t="n">
        <v>1440</v>
      </c>
      <c r="E20" t="n">
        <v>1217</v>
      </c>
    </row>
    <row r="21">
      <c r="A21" s="5" t="inlineStr">
        <is>
          <t>Bruttoergebnis vom Umsatz</t>
        </is>
      </c>
      <c r="B21" s="5" t="inlineStr">
        <is>
          <t>Gross Profit</t>
        </is>
      </c>
      <c r="C21" t="n">
        <v>1102</v>
      </c>
      <c r="D21" t="n">
        <v>697</v>
      </c>
      <c r="E21" t="n">
        <v>719.6</v>
      </c>
    </row>
    <row r="22">
      <c r="A22" s="5" t="inlineStr">
        <is>
          <t>Operatives Ergebnis (EBIT)</t>
        </is>
      </c>
      <c r="B22" s="5" t="inlineStr">
        <is>
          <t>EBIT Earning Before Interest &amp; Tax</t>
        </is>
      </c>
      <c r="C22" t="n">
        <v>-153.2</v>
      </c>
      <c r="D22" t="n">
        <v>-69.5</v>
      </c>
      <c r="E22" t="n">
        <v>56.3</v>
      </c>
    </row>
    <row r="23">
      <c r="A23" s="5" t="inlineStr">
        <is>
          <t>Finanzergebnis</t>
        </is>
      </c>
      <c r="B23" s="5" t="inlineStr">
        <is>
          <t>Financial Result</t>
        </is>
      </c>
      <c r="C23" t="n">
        <v>46</v>
      </c>
      <c r="D23" t="n">
        <v>4</v>
      </c>
      <c r="E23" t="n">
        <v>-2.2</v>
      </c>
    </row>
    <row r="24">
      <c r="A24" s="5" t="inlineStr">
        <is>
          <t>Ergebnis vor Steuer (EBT)</t>
        </is>
      </c>
      <c r="B24" s="5" t="inlineStr">
        <is>
          <t>EBT Earning Before Tax</t>
        </is>
      </c>
      <c r="C24" t="n">
        <v>-107.2</v>
      </c>
      <c r="D24" t="n">
        <v>-65.5</v>
      </c>
      <c r="E24" t="n">
        <v>54.1</v>
      </c>
    </row>
    <row r="25">
      <c r="A25" s="5" t="inlineStr">
        <is>
          <t>Steuern auf Einkommen und Ertrag</t>
        </is>
      </c>
      <c r="B25" s="5" t="inlineStr">
        <is>
          <t>Taxes on income and earnings</t>
        </is>
      </c>
      <c r="C25" t="n">
        <v>64.8</v>
      </c>
      <c r="D25" t="n">
        <v>-28.9</v>
      </c>
      <c r="E25" t="n">
        <v>40.3</v>
      </c>
    </row>
    <row r="26">
      <c r="A26" s="5" t="inlineStr">
        <is>
          <t>Ergebnis nach Steuer</t>
        </is>
      </c>
      <c r="B26" s="5" t="inlineStr">
        <is>
          <t>Earnings after tax</t>
        </is>
      </c>
      <c r="C26" t="n">
        <v>-172</v>
      </c>
      <c r="D26" t="n">
        <v>-36.6</v>
      </c>
      <c r="E26" t="n">
        <v>13.8</v>
      </c>
    </row>
    <row r="27">
      <c r="A27" s="5" t="inlineStr">
        <is>
          <t>Jahresüberschuss/-fehlbetrag</t>
        </is>
      </c>
      <c r="B27" s="5" t="inlineStr">
        <is>
          <t>Net Profit</t>
        </is>
      </c>
      <c r="C27" t="n">
        <v>-172</v>
      </c>
      <c r="D27" t="n">
        <v>-36.6</v>
      </c>
      <c r="E27" t="n">
        <v>13.8</v>
      </c>
    </row>
    <row r="28">
      <c r="A28" s="5" t="inlineStr">
        <is>
          <t>Summe Umlaufvermögen</t>
        </is>
      </c>
      <c r="B28" s="5" t="inlineStr">
        <is>
          <t>Current Assets</t>
        </is>
      </c>
      <c r="C28" t="n">
        <v>3789</v>
      </c>
      <c r="D28" t="n">
        <v>1511</v>
      </c>
      <c r="E28" t="n">
        <v>1287</v>
      </c>
    </row>
    <row r="29">
      <c r="A29" s="5" t="inlineStr">
        <is>
          <t>Summe Anlagevermögen</t>
        </is>
      </c>
      <c r="B29" s="5" t="inlineStr">
        <is>
          <t>Fixed Assets</t>
        </is>
      </c>
      <c r="C29" t="n">
        <v>992.8</v>
      </c>
      <c r="D29" t="n">
        <v>728.4</v>
      </c>
      <c r="E29" t="n">
        <v>386.3</v>
      </c>
    </row>
    <row r="30">
      <c r="A30" s="5" t="inlineStr">
        <is>
          <t>Summe Aktiva</t>
        </is>
      </c>
      <c r="B30" s="5" t="inlineStr">
        <is>
          <t>Total Assets</t>
        </is>
      </c>
      <c r="C30" t="n">
        <v>4782</v>
      </c>
      <c r="D30" t="n">
        <v>2240</v>
      </c>
      <c r="E30" t="n">
        <v>1673</v>
      </c>
    </row>
    <row r="31">
      <c r="A31" s="5" t="inlineStr">
        <is>
          <t>Summe kurzfristiges Fremdkapital</t>
        </is>
      </c>
      <c r="B31" s="5" t="inlineStr">
        <is>
          <t>Short-Term Debt</t>
        </is>
      </c>
      <c r="C31" t="n">
        <v>1752</v>
      </c>
      <c r="D31" t="n">
        <v>1166</v>
      </c>
      <c r="E31" t="n">
        <v>968</v>
      </c>
    </row>
    <row r="32">
      <c r="A32" s="5" t="inlineStr">
        <is>
          <t>Summe langfristiges Fremdkapital</t>
        </is>
      </c>
      <c r="B32" s="5" t="inlineStr">
        <is>
          <t>Long-Term Debt</t>
        </is>
      </c>
      <c r="C32" t="n">
        <v>947.4</v>
      </c>
      <c r="D32" t="n">
        <v>736.6</v>
      </c>
      <c r="E32" t="n">
        <v>379.4</v>
      </c>
    </row>
    <row r="33">
      <c r="A33" s="5" t="inlineStr">
        <is>
          <t>Summe Fremdkapital</t>
        </is>
      </c>
      <c r="B33" s="5" t="inlineStr">
        <is>
          <t>Total Liabilities</t>
        </is>
      </c>
      <c r="C33" t="n">
        <v>2700</v>
      </c>
      <c r="D33" t="n">
        <v>1903</v>
      </c>
      <c r="E33" t="n">
        <v>1347</v>
      </c>
    </row>
    <row r="34">
      <c r="A34" s="5" t="inlineStr">
        <is>
          <t>Minderheitenanteil</t>
        </is>
      </c>
      <c r="B34" s="5" t="inlineStr">
        <is>
          <t>Minority Share</t>
        </is>
      </c>
      <c r="C34" t="inlineStr">
        <is>
          <t>-</t>
        </is>
      </c>
      <c r="D34" t="inlineStr">
        <is>
          <t>-</t>
        </is>
      </c>
      <c r="E34" t="inlineStr">
        <is>
          <t>-</t>
        </is>
      </c>
    </row>
    <row r="35">
      <c r="A35" s="5" t="inlineStr">
        <is>
          <t>Summe Eigenkapital</t>
        </is>
      </c>
      <c r="B35" s="5" t="inlineStr">
        <is>
          <t>Equity</t>
        </is>
      </c>
      <c r="C35" t="n">
        <v>1983</v>
      </c>
      <c r="D35" t="n">
        <v>336.7</v>
      </c>
      <c r="E35" t="n">
        <v>325.8</v>
      </c>
    </row>
    <row r="36">
      <c r="A36" s="5" t="inlineStr">
        <is>
          <t>Summe Passiva</t>
        </is>
      </c>
      <c r="B36" s="5" t="inlineStr">
        <is>
          <t>Liabilities &amp; Shareholder Equity</t>
        </is>
      </c>
      <c r="C36" t="n">
        <v>4782</v>
      </c>
      <c r="D36" t="n">
        <v>2240</v>
      </c>
      <c r="E36" t="n">
        <v>1673</v>
      </c>
    </row>
    <row r="37">
      <c r="A37" s="5" t="inlineStr">
        <is>
          <t>Mio.Aktien im Umlauf</t>
        </is>
      </c>
      <c r="B37" s="5" t="inlineStr">
        <is>
          <t>Million shares outstanding</t>
        </is>
      </c>
      <c r="C37" t="n">
        <v>49.71</v>
      </c>
      <c r="D37" t="n">
        <v>45.2</v>
      </c>
      <c r="E37" t="n">
        <v>44.16</v>
      </c>
    </row>
    <row r="38">
      <c r="A38" s="5" t="inlineStr">
        <is>
          <t>Gezeichnetes Kapital (in Mio.)</t>
        </is>
      </c>
      <c r="B38" s="5" t="inlineStr">
        <is>
          <t>Subscribed Capital in M</t>
        </is>
      </c>
      <c r="C38" t="n">
        <v>0.05</v>
      </c>
      <c r="D38" t="n">
        <v>0.045</v>
      </c>
      <c r="E38" t="n">
        <v>0.044</v>
      </c>
    </row>
    <row r="39">
      <c r="A39" s="5" t="inlineStr">
        <is>
          <t>Ergebnis je Aktie (brutto)</t>
        </is>
      </c>
      <c r="B39" s="5" t="inlineStr">
        <is>
          <t>Earnings per share</t>
        </is>
      </c>
      <c r="C39" t="n">
        <v>-2.16</v>
      </c>
      <c r="D39" t="n">
        <v>-1.45</v>
      </c>
      <c r="E39" t="n">
        <v>1.23</v>
      </c>
    </row>
    <row r="40">
      <c r="A40" s="5" t="inlineStr">
        <is>
          <t>Ergebnis je Aktie (unverwässert)</t>
        </is>
      </c>
      <c r="B40" s="5" t="inlineStr">
        <is>
          <t>Basic Earnings per share</t>
        </is>
      </c>
      <c r="C40" t="n">
        <v>-3.71</v>
      </c>
      <c r="D40" t="n">
        <v>-0.82</v>
      </c>
      <c r="E40" t="n">
        <v>0.31</v>
      </c>
    </row>
    <row r="41">
      <c r="A41" s="5" t="inlineStr">
        <is>
          <t>Ergebnis je Aktie (verwässert)</t>
        </is>
      </c>
      <c r="B41" s="5" t="inlineStr">
        <is>
          <t>Diluted Earnings per share</t>
        </is>
      </c>
      <c r="C41" t="n">
        <v>-3.71</v>
      </c>
      <c r="D41" t="n">
        <v>-0.82</v>
      </c>
      <c r="E41" t="n">
        <v>0.31</v>
      </c>
    </row>
    <row r="42">
      <c r="A42" s="5" t="inlineStr">
        <is>
          <t>Dividende je Aktie</t>
        </is>
      </c>
      <c r="B42" s="5" t="inlineStr">
        <is>
          <t>Dividend per share</t>
        </is>
      </c>
      <c r="C42" t="inlineStr">
        <is>
          <t>-</t>
        </is>
      </c>
      <c r="D42" t="inlineStr">
        <is>
          <t>-</t>
        </is>
      </c>
      <c r="E42" t="n">
        <v>0.6</v>
      </c>
    </row>
    <row r="43">
      <c r="A43" s="5" t="inlineStr">
        <is>
          <t>Dividendenausschüttung in Mio</t>
        </is>
      </c>
      <c r="B43" s="5" t="inlineStr">
        <is>
          <t>Dividend Payment in M</t>
        </is>
      </c>
      <c r="C43" t="inlineStr">
        <is>
          <t>-</t>
        </is>
      </c>
      <c r="D43" t="inlineStr">
        <is>
          <t>-</t>
        </is>
      </c>
      <c r="E43" t="n">
        <v>6.6</v>
      </c>
    </row>
    <row r="44">
      <c r="A44" s="5" t="inlineStr">
        <is>
          <t>Umsatz je Aktie</t>
        </is>
      </c>
      <c r="B44" s="5" t="inlineStr">
        <is>
          <t>Revenue per share</t>
        </is>
      </c>
      <c r="C44" t="n">
        <v>46.19</v>
      </c>
      <c r="D44" t="n">
        <v>31.85</v>
      </c>
      <c r="E44" t="n">
        <v>27.55</v>
      </c>
    </row>
    <row r="45">
      <c r="A45" s="5" t="inlineStr">
        <is>
          <t>Buchwert je Aktie</t>
        </is>
      </c>
      <c r="B45" s="5" t="inlineStr">
        <is>
          <t>Book value per share</t>
        </is>
      </c>
      <c r="C45" t="n">
        <v>39.89</v>
      </c>
      <c r="D45" t="n">
        <v>7.45</v>
      </c>
      <c r="E45" t="n">
        <v>7.38</v>
      </c>
    </row>
    <row r="46">
      <c r="A46" s="5" t="inlineStr">
        <is>
          <t>Cashflow je Aktie</t>
        </is>
      </c>
      <c r="B46" s="5" t="inlineStr">
        <is>
          <t>Cashflow per share</t>
        </is>
      </c>
      <c r="C46" t="n">
        <v>9.07</v>
      </c>
      <c r="D46" t="n">
        <v>5.11</v>
      </c>
      <c r="E46" t="n">
        <v>6.09</v>
      </c>
    </row>
    <row r="47">
      <c r="A47" s="5" t="inlineStr">
        <is>
          <t>Bilanzsumme je Aktie</t>
        </is>
      </c>
      <c r="B47" s="5" t="inlineStr">
        <is>
          <t>Total assets per share</t>
        </is>
      </c>
      <c r="C47" t="n">
        <v>96.19</v>
      </c>
      <c r="D47" t="n">
        <v>49.54</v>
      </c>
      <c r="E47" t="n">
        <v>37.89</v>
      </c>
    </row>
    <row r="48">
      <c r="A48" s="5" t="inlineStr">
        <is>
          <t>Personal am Ende des Jahres</t>
        </is>
      </c>
      <c r="B48" s="5" t="inlineStr">
        <is>
          <t>Staff at the end of year</t>
        </is>
      </c>
      <c r="C48" t="n">
        <v>9703</v>
      </c>
      <c r="D48" t="n">
        <v>7239</v>
      </c>
      <c r="E48" t="n">
        <v>5582</v>
      </c>
    </row>
    <row r="49">
      <c r="A49" s="5" t="inlineStr">
        <is>
          <t>Personalaufwand in Mio. USD</t>
        </is>
      </c>
      <c r="B49" s="5" t="inlineStr">
        <is>
          <t>Personnel expenses in M</t>
        </is>
      </c>
      <c r="C49" t="inlineStr">
        <is>
          <t>-</t>
        </is>
      </c>
      <c r="D49" t="inlineStr">
        <is>
          <t>-</t>
        </is>
      </c>
      <c r="E49" t="inlineStr">
        <is>
          <t>-</t>
        </is>
      </c>
    </row>
    <row r="50">
      <c r="A50" s="5" t="inlineStr">
        <is>
          <t>Aufwand je Mitarbeiter in USD</t>
        </is>
      </c>
      <c r="B50" s="5" t="inlineStr">
        <is>
          <t>Effort per employee</t>
        </is>
      </c>
      <c r="C50" t="inlineStr">
        <is>
          <t>-</t>
        </is>
      </c>
      <c r="D50" t="inlineStr">
        <is>
          <t>-</t>
        </is>
      </c>
      <c r="E50" t="inlineStr">
        <is>
          <t>-</t>
        </is>
      </c>
    </row>
    <row r="51">
      <c r="A51" s="5" t="inlineStr">
        <is>
          <t>Umsatz je Mitarbeiter in USD</t>
        </is>
      </c>
      <c r="B51" s="5" t="inlineStr">
        <is>
          <t>Turnover per employee</t>
        </is>
      </c>
      <c r="C51" t="n">
        <v>236660</v>
      </c>
      <c r="D51" t="n">
        <v>198875</v>
      </c>
      <c r="E51" t="n">
        <v>217940</v>
      </c>
    </row>
    <row r="52">
      <c r="A52" s="5" t="inlineStr">
        <is>
          <t>Bruttoergebnis je Mitarbeiter in USD</t>
        </is>
      </c>
      <c r="B52" s="5" t="inlineStr">
        <is>
          <t>Gross Profit per employee</t>
        </is>
      </c>
      <c r="C52" t="n">
        <v>113583</v>
      </c>
      <c r="D52" t="n">
        <v>96284</v>
      </c>
      <c r="E52" t="n">
        <v>128914</v>
      </c>
    </row>
    <row r="53">
      <c r="A53" s="5" t="inlineStr">
        <is>
          <t>Gewinn je Mitarbeiter in USD</t>
        </is>
      </c>
      <c r="B53" s="5" t="inlineStr">
        <is>
          <t>Earnings per employee</t>
        </is>
      </c>
      <c r="C53" t="n">
        <v>-17726</v>
      </c>
      <c r="D53" t="n">
        <v>-5056</v>
      </c>
      <c r="E53" t="n">
        <v>2472</v>
      </c>
    </row>
    <row r="54">
      <c r="A54" s="5" t="inlineStr">
        <is>
          <t>KGV (Kurs/Gewinn)</t>
        </is>
      </c>
      <c r="B54" s="5" t="inlineStr">
        <is>
          <t>PE (price/earnings)</t>
        </is>
      </c>
      <c r="C54" t="inlineStr">
        <is>
          <t>-</t>
        </is>
      </c>
      <c r="D54" t="inlineStr">
        <is>
          <t>-</t>
        </is>
      </c>
      <c r="E54" t="n">
        <v>1015</v>
      </c>
    </row>
    <row r="55">
      <c r="A55" s="5" t="inlineStr">
        <is>
          <t>KUV (Kurs/Umsatz)</t>
        </is>
      </c>
      <c r="B55" s="5" t="inlineStr">
        <is>
          <t>PS (price/sales)</t>
        </is>
      </c>
      <c r="C55" t="n">
        <v>12.38</v>
      </c>
      <c r="D55" t="n">
        <v>9.19</v>
      </c>
      <c r="E55" t="n">
        <v>11.42</v>
      </c>
    </row>
    <row r="56">
      <c r="A56" s="5" t="inlineStr">
        <is>
          <t>KBV (Kurs/Buchwert)</t>
        </is>
      </c>
      <c r="B56" s="5" t="inlineStr">
        <is>
          <t>PB (price/book value)</t>
        </is>
      </c>
      <c r="C56" t="n">
        <v>14.34</v>
      </c>
      <c r="D56" t="n">
        <v>39.32</v>
      </c>
      <c r="E56" t="n">
        <v>42.65</v>
      </c>
    </row>
    <row r="57">
      <c r="A57" s="5" t="inlineStr">
        <is>
          <t>KCV (Kurs/Cashflow)</t>
        </is>
      </c>
      <c r="B57" s="5" t="inlineStr">
        <is>
          <t>PC (price/cashflow)</t>
        </is>
      </c>
      <c r="C57" t="n">
        <v>63.03</v>
      </c>
      <c r="D57" t="n">
        <v>57.33</v>
      </c>
      <c r="E57" t="n">
        <v>51.65</v>
      </c>
    </row>
    <row r="58">
      <c r="A58" s="5" t="inlineStr">
        <is>
          <t>Dividendenrendite in %</t>
        </is>
      </c>
      <c r="B58" s="5" t="inlineStr">
        <is>
          <t>Dividend Yield in %</t>
        </is>
      </c>
      <c r="C58" t="inlineStr">
        <is>
          <t>-</t>
        </is>
      </c>
      <c r="D58" t="inlineStr">
        <is>
          <t>-</t>
        </is>
      </c>
      <c r="E58" t="n">
        <v>0.19</v>
      </c>
    </row>
    <row r="59">
      <c r="A59" s="5" t="inlineStr">
        <is>
          <t>Gewinnrendite in %</t>
        </is>
      </c>
      <c r="B59" s="5" t="inlineStr">
        <is>
          <t>Return on profit in %</t>
        </is>
      </c>
      <c r="C59" t="n">
        <v>-0.6</v>
      </c>
      <c r="D59" t="n">
        <v>-0.3</v>
      </c>
      <c r="E59" t="n">
        <v>0.1</v>
      </c>
    </row>
    <row r="60">
      <c r="A60" s="5" t="inlineStr">
        <is>
          <t>Eigenkapitalrendite in %</t>
        </is>
      </c>
      <c r="B60" s="5" t="inlineStr">
        <is>
          <t>Return on Equity in %</t>
        </is>
      </c>
      <c r="C60" t="n">
        <v>-8.67</v>
      </c>
      <c r="D60" t="n">
        <v>-10.87</v>
      </c>
      <c r="E60" t="n">
        <v>4.24</v>
      </c>
    </row>
    <row r="61">
      <c r="A61" s="5" t="inlineStr">
        <is>
          <t>Umsatzrendite in %</t>
        </is>
      </c>
      <c r="B61" s="5" t="inlineStr">
        <is>
          <t>Return on sales in %</t>
        </is>
      </c>
      <c r="C61" t="n">
        <v>-7.49</v>
      </c>
      <c r="D61" t="n">
        <v>-2.54</v>
      </c>
      <c r="E61" t="n">
        <v>1.13</v>
      </c>
    </row>
    <row r="62">
      <c r="A62" s="5" t="inlineStr">
        <is>
          <t>Gesamtkapitalrendite in %</t>
        </is>
      </c>
      <c r="B62" s="5" t="inlineStr">
        <is>
          <t>Total Return on Investment in %</t>
        </is>
      </c>
      <c r="C62" t="n">
        <v>-2.22</v>
      </c>
      <c r="D62" t="n">
        <v>0.88</v>
      </c>
      <c r="E62" t="n">
        <v>2.41</v>
      </c>
    </row>
    <row r="63">
      <c r="A63" s="5" t="inlineStr">
        <is>
          <t>Return on Investment in %</t>
        </is>
      </c>
      <c r="B63" s="5" t="inlineStr">
        <is>
          <t>Return on Investment in %</t>
        </is>
      </c>
      <c r="C63" t="n">
        <v>-3.6</v>
      </c>
      <c r="D63" t="n">
        <v>-1.63</v>
      </c>
      <c r="E63" t="n">
        <v>0.82</v>
      </c>
    </row>
    <row r="64">
      <c r="A64" s="5" t="inlineStr">
        <is>
          <t>Arbeitsintensität in %</t>
        </is>
      </c>
      <c r="B64" s="5" t="inlineStr">
        <is>
          <t>Work Intensity in %</t>
        </is>
      </c>
      <c r="C64" t="n">
        <v>79.23999999999999</v>
      </c>
      <c r="D64" t="n">
        <v>67.47</v>
      </c>
      <c r="E64" t="n">
        <v>76.91</v>
      </c>
    </row>
    <row r="65">
      <c r="A65" s="5" t="inlineStr">
        <is>
          <t>Eigenkapitalquote in %</t>
        </is>
      </c>
      <c r="B65" s="5" t="inlineStr">
        <is>
          <t>Equity Ratio in %</t>
        </is>
      </c>
      <c r="C65" t="n">
        <v>41.47</v>
      </c>
      <c r="D65" t="n">
        <v>15.03</v>
      </c>
      <c r="E65" t="n">
        <v>19.47</v>
      </c>
    </row>
    <row r="66">
      <c r="A66" s="5" t="inlineStr">
        <is>
          <t>Fremdkapitalquote in %</t>
        </is>
      </c>
      <c r="B66" s="5" t="inlineStr">
        <is>
          <t>Debt Ratio in %</t>
        </is>
      </c>
      <c r="C66" t="n">
        <v>58.53</v>
      </c>
      <c r="D66" t="n">
        <v>84.97</v>
      </c>
      <c r="E66" t="n">
        <v>80.53</v>
      </c>
    </row>
    <row r="67">
      <c r="A67" s="5" t="inlineStr">
        <is>
          <t>Verschuldungsgrad in %</t>
        </is>
      </c>
      <c r="B67" s="5" t="inlineStr">
        <is>
          <t>Finance Gearing in %</t>
        </is>
      </c>
      <c r="C67" t="n">
        <v>141.12</v>
      </c>
      <c r="D67" t="n">
        <v>565.13</v>
      </c>
      <c r="E67" t="n">
        <v>413.57</v>
      </c>
    </row>
    <row r="68">
      <c r="A68" s="5" t="inlineStr">
        <is>
          <t>Bruttoergebnis Marge in %</t>
        </is>
      </c>
      <c r="B68" s="5" t="inlineStr">
        <is>
          <t>Gross Profit Marge in %</t>
        </is>
      </c>
      <c r="C68" t="n">
        <v>48</v>
      </c>
      <c r="D68" t="n">
        <v>48.4</v>
      </c>
    </row>
    <row r="69">
      <c r="A69" s="5" t="inlineStr">
        <is>
          <t>Kurzfristige Vermögensquote in %</t>
        </is>
      </c>
      <c r="B69" s="5" t="inlineStr">
        <is>
          <t>Current Assets Ratio in %</t>
        </is>
      </c>
      <c r="C69" t="n">
        <v>79.23</v>
      </c>
      <c r="D69" t="n">
        <v>67.45999999999999</v>
      </c>
    </row>
    <row r="70">
      <c r="A70" s="5" t="inlineStr">
        <is>
          <t>Nettogewinn Marge in %</t>
        </is>
      </c>
      <c r="B70" s="5" t="inlineStr">
        <is>
          <t>Net Profit Marge in %</t>
        </is>
      </c>
      <c r="C70" t="n">
        <v>-7.49</v>
      </c>
      <c r="D70" t="n">
        <v>-2.54</v>
      </c>
    </row>
    <row r="71">
      <c r="A71" s="5" t="inlineStr">
        <is>
          <t>Operative Ergebnis Marge in %</t>
        </is>
      </c>
      <c r="B71" s="5" t="inlineStr">
        <is>
          <t>EBIT Marge in %</t>
        </is>
      </c>
      <c r="C71" t="n">
        <v>-6.67</v>
      </c>
      <c r="D71" t="n">
        <v>-4.83</v>
      </c>
    </row>
    <row r="72">
      <c r="A72" s="5" t="inlineStr">
        <is>
          <t>Vermögensumsschlag in %</t>
        </is>
      </c>
      <c r="B72" s="5" t="inlineStr">
        <is>
          <t>Asset Turnover in %</t>
        </is>
      </c>
      <c r="C72" t="n">
        <v>48.01</v>
      </c>
      <c r="D72" t="n">
        <v>64.29000000000001</v>
      </c>
    </row>
    <row r="73">
      <c r="A73" s="5" t="inlineStr">
        <is>
          <t>Langfristige Vermögensquote in %</t>
        </is>
      </c>
      <c r="B73" s="5" t="inlineStr">
        <is>
          <t>Non-Current Assets Ratio in %</t>
        </is>
      </c>
      <c r="C73" t="n">
        <v>20.76</v>
      </c>
      <c r="D73" t="n">
        <v>32.52</v>
      </c>
    </row>
    <row r="74">
      <c r="A74" s="5" t="inlineStr">
        <is>
          <t>Gesamtkapitalrentabilität</t>
        </is>
      </c>
      <c r="B74" s="5" t="inlineStr">
        <is>
          <t>ROA Return on Assets in %</t>
        </is>
      </c>
      <c r="C74" t="n">
        <v>-3.6</v>
      </c>
      <c r="D74" t="n">
        <v>-1.63</v>
      </c>
    </row>
    <row r="75">
      <c r="A75" s="5" t="inlineStr">
        <is>
          <t>Ertrag des eingesetzten Kapitals</t>
        </is>
      </c>
      <c r="B75" s="5" t="inlineStr">
        <is>
          <t>ROCE Return on Cap. Empl. in %</t>
        </is>
      </c>
      <c r="C75" t="n">
        <v>-5.06</v>
      </c>
      <c r="D75" t="n">
        <v>-6.47</v>
      </c>
    </row>
    <row r="76">
      <c r="A76" s="5" t="inlineStr">
        <is>
          <t>Eigenkapital zu Anlagevermögen</t>
        </is>
      </c>
      <c r="B76" s="5" t="inlineStr">
        <is>
          <t>Equity to Fixed Assets in %</t>
        </is>
      </c>
      <c r="C76" t="n">
        <v>199.74</v>
      </c>
      <c r="D76" t="n">
        <v>46.22</v>
      </c>
    </row>
    <row r="77">
      <c r="A77" s="5" t="inlineStr">
        <is>
          <t>Liquidität Dritten Grades</t>
        </is>
      </c>
      <c r="B77" s="5" t="inlineStr">
        <is>
          <t>Current Ratio in %</t>
        </is>
      </c>
      <c r="C77" t="n">
        <v>216.27</v>
      </c>
      <c r="D77" t="n">
        <v>129.59</v>
      </c>
    </row>
    <row r="78">
      <c r="A78" s="5" t="inlineStr">
        <is>
          <t>Operativer Cashflow</t>
        </is>
      </c>
      <c r="B78" s="5" t="inlineStr">
        <is>
          <t>Operating Cashflow in M</t>
        </is>
      </c>
      <c r="C78" t="n">
        <v>3133.2213</v>
      </c>
      <c r="D78" t="n">
        <v>2591.316</v>
      </c>
    </row>
    <row r="79">
      <c r="A79" s="5" t="inlineStr">
        <is>
          <t>Aktienrückkauf</t>
        </is>
      </c>
      <c r="B79" s="5" t="inlineStr">
        <is>
          <t>Share Buyback in M</t>
        </is>
      </c>
      <c r="C79" t="n">
        <v>-4.509999999999998</v>
      </c>
      <c r="D79" t="n">
        <v>-1.040000000000006</v>
      </c>
    </row>
    <row r="80">
      <c r="A80" s="5" t="inlineStr">
        <is>
          <t>Umsatzwachstum 1J in %</t>
        </is>
      </c>
      <c r="B80" s="5" t="inlineStr">
        <is>
          <t>Revenue Growth 1Y in %</t>
        </is>
      </c>
      <c r="C80" t="n">
        <v>59.44</v>
      </c>
      <c r="D80" t="n">
        <v>18.32</v>
      </c>
    </row>
    <row r="81">
      <c r="A81" s="5" t="inlineStr">
        <is>
          <t>Umsatzwachstum 3J in %</t>
        </is>
      </c>
      <c r="B81" s="5" t="inlineStr">
        <is>
          <t>Revenue Growth 3Y in %</t>
        </is>
      </c>
      <c r="C81" t="inlineStr">
        <is>
          <t>-</t>
        </is>
      </c>
      <c r="D81" t="inlineStr">
        <is>
          <t>-</t>
        </is>
      </c>
    </row>
    <row r="82">
      <c r="A82" s="5" t="inlineStr">
        <is>
          <t>Umsatzwachstum 5J in %</t>
        </is>
      </c>
      <c r="B82" s="5" t="inlineStr">
        <is>
          <t>Revenue Growth 5Y in %</t>
        </is>
      </c>
      <c r="C82" t="inlineStr">
        <is>
          <t>-</t>
        </is>
      </c>
      <c r="D82" t="inlineStr">
        <is>
          <t>-</t>
        </is>
      </c>
    </row>
    <row r="83">
      <c r="A83" s="5" t="inlineStr">
        <is>
          <t>Umsatzwachstum 10J in %</t>
        </is>
      </c>
      <c r="B83" s="5" t="inlineStr">
        <is>
          <t>Revenue Growth 10Y in %</t>
        </is>
      </c>
      <c r="C83" t="inlineStr">
        <is>
          <t>-</t>
        </is>
      </c>
      <c r="D83" t="inlineStr">
        <is>
          <t>-</t>
        </is>
      </c>
    </row>
    <row r="84">
      <c r="A84" s="5" t="inlineStr">
        <is>
          <t>Gewinnwachstum 1J in %</t>
        </is>
      </c>
      <c r="B84" s="5" t="inlineStr">
        <is>
          <t>Earnings Growth 1Y in %</t>
        </is>
      </c>
      <c r="C84" t="n">
        <v>369.95</v>
      </c>
      <c r="D84" t="n">
        <v>-365.22</v>
      </c>
    </row>
    <row r="85">
      <c r="A85" s="5" t="inlineStr">
        <is>
          <t>Gewinnwachstum 3J in %</t>
        </is>
      </c>
      <c r="B85" s="5" t="inlineStr">
        <is>
          <t>Earnings Growth 3Y in %</t>
        </is>
      </c>
      <c r="C85" t="inlineStr">
        <is>
          <t>-</t>
        </is>
      </c>
      <c r="D85" t="inlineStr">
        <is>
          <t>-</t>
        </is>
      </c>
    </row>
    <row r="86">
      <c r="A86" s="5" t="inlineStr">
        <is>
          <t>Gewinnwachstum 5J in %</t>
        </is>
      </c>
      <c r="B86" s="5" t="inlineStr">
        <is>
          <t>Earnings Growth 5Y in %</t>
        </is>
      </c>
      <c r="C86" t="inlineStr">
        <is>
          <t>-</t>
        </is>
      </c>
      <c r="D86" t="inlineStr">
        <is>
          <t>-</t>
        </is>
      </c>
    </row>
    <row r="87">
      <c r="A87" s="5" t="inlineStr">
        <is>
          <t>Gewinnwachstum 10J in %</t>
        </is>
      </c>
      <c r="B87" s="5" t="inlineStr">
        <is>
          <t>Earnings Growth 10Y in %</t>
        </is>
      </c>
      <c r="C87" t="inlineStr">
        <is>
          <t>-</t>
        </is>
      </c>
      <c r="D87" t="inlineStr">
        <is>
          <t>-</t>
        </is>
      </c>
    </row>
    <row r="88">
      <c r="A88" s="5" t="inlineStr">
        <is>
          <t>PEG Ratio</t>
        </is>
      </c>
      <c r="B88" s="5" t="inlineStr">
        <is>
          <t>KGW Kurs/Gewinn/Wachstum</t>
        </is>
      </c>
      <c r="C88" t="inlineStr">
        <is>
          <t>-</t>
        </is>
      </c>
      <c r="D88" t="inlineStr">
        <is>
          <t>-</t>
        </is>
      </c>
    </row>
    <row r="89">
      <c r="A89" s="5" t="inlineStr">
        <is>
          <t>EBIT-Wachstum 1J in %</t>
        </is>
      </c>
      <c r="B89" s="5" t="inlineStr">
        <is>
          <t>EBIT Growth 1Y in %</t>
        </is>
      </c>
      <c r="C89" t="n">
        <v>120.43</v>
      </c>
      <c r="D89" t="n">
        <v>-223.45</v>
      </c>
    </row>
    <row r="90">
      <c r="A90" s="5" t="inlineStr">
        <is>
          <t>EBIT-Wachstum 3J in %</t>
        </is>
      </c>
      <c r="B90" s="5" t="inlineStr">
        <is>
          <t>EBIT Growth 3Y in %</t>
        </is>
      </c>
      <c r="C90" t="inlineStr">
        <is>
          <t>-</t>
        </is>
      </c>
      <c r="D90" t="inlineStr">
        <is>
          <t>-</t>
        </is>
      </c>
    </row>
    <row r="91">
      <c r="A91" s="5" t="inlineStr">
        <is>
          <t>EBIT-Wachstum 5J in %</t>
        </is>
      </c>
      <c r="B91" s="5" t="inlineStr">
        <is>
          <t>EBIT Growth 5Y in %</t>
        </is>
      </c>
      <c r="C91" t="inlineStr">
        <is>
          <t>-</t>
        </is>
      </c>
      <c r="D91" t="inlineStr">
        <is>
          <t>-</t>
        </is>
      </c>
    </row>
    <row r="92">
      <c r="A92" s="5" t="inlineStr">
        <is>
          <t>EBIT-Wachstum 10J in %</t>
        </is>
      </c>
      <c r="B92" s="5" t="inlineStr">
        <is>
          <t>EBIT Growth 10Y in %</t>
        </is>
      </c>
      <c r="C92" t="inlineStr">
        <is>
          <t>-</t>
        </is>
      </c>
      <c r="D92" t="inlineStr">
        <is>
          <t>-</t>
        </is>
      </c>
    </row>
    <row r="93">
      <c r="A93" s="5" t="inlineStr">
        <is>
          <t>Op.Cashflow Wachstum 1J in %</t>
        </is>
      </c>
      <c r="B93" s="5" t="inlineStr">
        <is>
          <t>Op.Cashflow Wachstum 1Y in %</t>
        </is>
      </c>
      <c r="C93" t="n">
        <v>9.94</v>
      </c>
      <c r="D93" t="n">
        <v>11</v>
      </c>
    </row>
    <row r="94">
      <c r="A94" s="5" t="inlineStr">
        <is>
          <t>Op.Cashflow Wachstum 3J in %</t>
        </is>
      </c>
      <c r="B94" s="5" t="inlineStr">
        <is>
          <t>Op.Cashflow Wachstum 3Y in %</t>
        </is>
      </c>
      <c r="C94" t="inlineStr">
        <is>
          <t>-</t>
        </is>
      </c>
      <c r="D94" t="inlineStr">
        <is>
          <t>-</t>
        </is>
      </c>
    </row>
    <row r="95">
      <c r="A95" s="5" t="inlineStr">
        <is>
          <t>Op.Cashflow Wachstum 5J in %</t>
        </is>
      </c>
      <c r="B95" s="5" t="inlineStr">
        <is>
          <t>Op.Cashflow Wachstum 5Y in %</t>
        </is>
      </c>
      <c r="C95" t="inlineStr">
        <is>
          <t>-</t>
        </is>
      </c>
      <c r="D95" t="inlineStr">
        <is>
          <t>-</t>
        </is>
      </c>
    </row>
    <row r="96">
      <c r="A96" s="5" t="inlineStr">
        <is>
          <t>Op.Cashflow Wachstum 10J in %</t>
        </is>
      </c>
      <c r="B96" s="5" t="inlineStr">
        <is>
          <t>Op.Cashflow Wachstum 10Y in %</t>
        </is>
      </c>
      <c r="C96" t="inlineStr">
        <is>
          <t>-</t>
        </is>
      </c>
      <c r="D96" t="inlineStr">
        <is>
          <t>-</t>
        </is>
      </c>
    </row>
    <row r="97">
      <c r="A97" s="5" t="inlineStr">
        <is>
          <t>Working Capital in Mio</t>
        </is>
      </c>
      <c r="B97" s="5" t="inlineStr">
        <is>
          <t>Working Capital in M</t>
        </is>
      </c>
      <c r="C97" t="n">
        <v>2037</v>
      </c>
      <c r="D97" t="n">
        <v>344.9</v>
      </c>
      <c r="E97" t="n">
        <v>318.9</v>
      </c>
    </row>
  </sheetData>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L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NETEASE ADR </t>
        </is>
      </c>
      <c r="B1" s="2" t="inlineStr">
        <is>
          <t>WKN: 501822  ISIN: US64110W1027  US-Symbol:NTES  Typ: Aktie</t>
        </is>
      </c>
      <c r="C1" s="2" t="inlineStr"/>
      <c r="D1" s="2" t="inlineStr"/>
      <c r="E1" s="2" t="inlineStr"/>
      <c r="F1" s="2">
        <f>HYPERLINK("Stock_Data.xlsx#INDEX!A1",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+86-571-8985-3378</t>
        </is>
      </c>
      <c r="G4" t="inlineStr">
        <is>
          <t>26.02.2020</t>
        </is>
      </c>
      <c r="H4" t="inlineStr">
        <is>
          <t>Q4 Result</t>
        </is>
      </c>
      <c r="J4" t="inlineStr">
        <is>
          <t>Shining Globe International Limited/​William Lei Ding</t>
        </is>
      </c>
      <c r="L4" t="inlineStr">
        <is>
          <t>45,50%</t>
        </is>
      </c>
    </row>
    <row r="5">
      <c r="A5" s="5" t="inlineStr">
        <is>
          <t>Ticker</t>
        </is>
      </c>
      <c r="B5" t="inlineStr">
        <is>
          <t>NEH</t>
        </is>
      </c>
      <c r="C5" s="5" t="inlineStr">
        <is>
          <t>Fax</t>
        </is>
      </c>
      <c r="D5" s="5" t="inlineStr"/>
      <c r="E5" t="inlineStr">
        <is>
          <t>+86-571-8738-1002</t>
        </is>
      </c>
      <c r="G5" t="inlineStr">
        <is>
          <t>19.05.2020</t>
        </is>
      </c>
      <c r="H5" t="inlineStr">
        <is>
          <t>Result Q1</t>
        </is>
      </c>
      <c r="J5" t="inlineStr">
        <is>
          <t>Orbis Investment Management Limited</t>
        </is>
      </c>
      <c r="L5" t="inlineStr">
        <is>
          <t>7,80%</t>
        </is>
      </c>
    </row>
    <row r="6">
      <c r="A6" s="5" t="inlineStr">
        <is>
          <t>Gelistet Seit / Listed Since</t>
        </is>
      </c>
      <c r="B6" t="inlineStr">
        <is>
          <t>-</t>
        </is>
      </c>
      <c r="C6" s="5" t="inlineStr">
        <is>
          <t>Internet</t>
        </is>
      </c>
      <c r="D6" s="5" t="inlineStr"/>
      <c r="E6" t="inlineStr">
        <is>
          <t>http://www.netease.com/</t>
        </is>
      </c>
      <c r="J6" t="inlineStr">
        <is>
          <t>Freefloat</t>
        </is>
      </c>
      <c r="L6" t="inlineStr">
        <is>
          <t>46,70%</t>
        </is>
      </c>
    </row>
    <row r="7">
      <c r="A7" s="5" t="inlineStr">
        <is>
          <t>Nominalwert / Nominal Value</t>
        </is>
      </c>
      <c r="B7" t="inlineStr">
        <is>
          <t>-</t>
        </is>
      </c>
      <c r="C7" s="5" t="inlineStr">
        <is>
          <t>Inv. Relations E-Mail</t>
        </is>
      </c>
      <c r="D7" s="5" t="inlineStr"/>
      <c r="E7" t="inlineStr">
        <is>
          <t>ir@service.netease.com</t>
        </is>
      </c>
    </row>
    <row r="8">
      <c r="A8" s="5" t="inlineStr">
        <is>
          <t>Land / Country</t>
        </is>
      </c>
      <c r="B8" t="inlineStr">
        <is>
          <t>China</t>
        </is>
      </c>
      <c r="C8" s="5" t="inlineStr">
        <is>
          <t>Kontaktperson / Contact Person</t>
        </is>
      </c>
      <c r="D8" s="5" t="inlineStr"/>
      <c r="E8" t="inlineStr">
        <is>
          <t>Margaret Shi</t>
        </is>
      </c>
    </row>
    <row r="9">
      <c r="A9" s="5" t="inlineStr">
        <is>
          <t>Währung / Currency</t>
        </is>
      </c>
      <c r="B9" t="inlineStr">
        <is>
          <t>USD</t>
        </is>
      </c>
      <c r="C9" s="5" t="inlineStr"/>
      <c r="D9" s="5" t="inlineStr"/>
    </row>
    <row r="10">
      <c r="A10" s="5" t="inlineStr">
        <is>
          <t>Branche / Industry</t>
        </is>
      </c>
      <c r="B10" t="inlineStr">
        <is>
          <t>Internet Commerce</t>
        </is>
      </c>
      <c r="C10" s="5" t="inlineStr"/>
      <c r="D10" s="5" t="inlineStr"/>
    </row>
    <row r="11">
      <c r="A11" s="5" t="inlineStr">
        <is>
          <t>Sektor / Sector</t>
        </is>
      </c>
      <c r="B11" t="inlineStr">
        <is>
          <t>Information Technology</t>
        </is>
      </c>
    </row>
    <row r="12">
      <c r="A12" s="5" t="inlineStr">
        <is>
          <t>Typ / Genre</t>
        </is>
      </c>
      <c r="B12" t="inlineStr">
        <is>
          <t>ADR</t>
        </is>
      </c>
    </row>
    <row r="13">
      <c r="A13" s="5" t="inlineStr">
        <is>
          <t>Adresse / Address</t>
        </is>
      </c>
      <c r="B13" t="inlineStr">
        <is>
          <t>NetEase Inc.Building No. 7, West Zone, Zhongguancun Software Park (Phase II)  No. 10 Xibeiwang East Road, Haidian District</t>
        </is>
      </c>
    </row>
    <row r="14">
      <c r="A14" s="5" t="inlineStr">
        <is>
          <t>Management</t>
        </is>
      </c>
      <c r="B14" t="inlineStr">
        <is>
          <t>William Ding, Charles Zhaoxuan Yang</t>
        </is>
      </c>
    </row>
    <row r="15">
      <c r="A15" s="5" t="inlineStr">
        <is>
          <t>Aufsichtsrat / Board</t>
        </is>
      </c>
      <c r="B15" t="inlineStr">
        <is>
          <t>William Ding, Alice Cheng, Denny Lee, Joseph Tong, Lun Feng, Michael Leung, Michael Tong</t>
        </is>
      </c>
    </row>
    <row r="16">
      <c r="A16" s="5" t="inlineStr">
        <is>
          <t>Beschreibung</t>
        </is>
      </c>
      <c r="B16" t="inlineStr">
        <is>
          <t>NetEase Inc. gehört in China zu den führenden Internettechnologie-Unternehmen. Die Gruppe entwickelt Anwendungen, Services sowie andere Technolgien für das Internet in China, stellt aber insbesondere Nutzern Onlinegames und damit zusammenhängende Dienste zur Verfügung. Zu den in-house entwickelten Onlinerollenspielen zählen "Fantasy Westward Journey", "Tianxia III" oder "Heroes of Tang Dynastie" u.a. Das Unternehmen hat seinen Hauptsitz in Beijing. Copyright 2014 FINANCE BASE AG</t>
        </is>
      </c>
    </row>
    <row r="17">
      <c r="A17" s="5" t="inlineStr">
        <is>
          <t>Profile</t>
        </is>
      </c>
      <c r="B17" t="inlineStr">
        <is>
          <t>NetEase Inc. is China's leading Internet technology companies. The group develops applications, services and other Technolgien for the Internet in China, but is especially users with online games and related services. To the house in-developed online role-playing games include "Fantasy Westward Journey," "Tianxia III" or "Heroes of Tang Dynasty" among others The company is headquartered in Beijing.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USD per  31.12</t>
        </is>
      </c>
      <c r="B19" s="5" t="inlineStr">
        <is>
          <t>Balance Sheet in M  USD per  31.12</t>
        </is>
      </c>
      <c r="C19" s="5" t="n">
        <v>2018</v>
      </c>
      <c r="D19" s="5" t="n">
        <v>2017</v>
      </c>
      <c r="E19" s="5" t="n">
        <v>2016</v>
      </c>
      <c r="F19" s="5" t="n">
        <v>2015</v>
      </c>
      <c r="G19" s="5" t="n">
        <v>2014</v>
      </c>
      <c r="H19" s="5" t="n">
        <v>2013</v>
      </c>
      <c r="I19" s="5" t="inlineStr"/>
      <c r="J19" s="5" t="inlineStr"/>
      <c r="K19" s="5" t="inlineStr"/>
      <c r="L19" s="5" t="inlineStr"/>
    </row>
    <row r="20">
      <c r="A20" s="5" t="inlineStr">
        <is>
          <t>Umsatz</t>
        </is>
      </c>
      <c r="B20" s="5" t="inlineStr">
        <is>
          <t>Revenue</t>
        </is>
      </c>
      <c r="C20" t="n">
        <v>9768</v>
      </c>
      <c r="D20" t="n">
        <v>8315</v>
      </c>
      <c r="E20" t="n">
        <v>5499</v>
      </c>
      <c r="F20" t="n">
        <v>3520</v>
      </c>
      <c r="G20" t="n">
        <v>1888</v>
      </c>
      <c r="H20" t="inlineStr">
        <is>
          <t>-</t>
        </is>
      </c>
    </row>
    <row r="21">
      <c r="A21" s="5" t="inlineStr">
        <is>
          <t>Bruttoergebnis vom Umsatz</t>
        </is>
      </c>
      <c r="B21" s="5" t="inlineStr">
        <is>
          <t>Gross Profit</t>
        </is>
      </c>
      <c r="C21" t="n">
        <v>4131</v>
      </c>
      <c r="D21" t="n">
        <v>3983</v>
      </c>
      <c r="E21" t="n">
        <v>3120</v>
      </c>
      <c r="F21" t="n">
        <v>2069</v>
      </c>
      <c r="G21" t="n">
        <v>1362</v>
      </c>
      <c r="H21" t="inlineStr">
        <is>
          <t>-</t>
        </is>
      </c>
    </row>
    <row r="22">
      <c r="A22" s="5" t="inlineStr">
        <is>
          <t>Operatives Ergebnis (EBIT)</t>
        </is>
      </c>
      <c r="B22" s="5" t="inlineStr">
        <is>
          <t>EBIT Earning Before Interest &amp; Tax</t>
        </is>
      </c>
      <c r="C22" t="n">
        <v>1148</v>
      </c>
      <c r="D22" t="n">
        <v>1868</v>
      </c>
      <c r="E22" t="n">
        <v>1819</v>
      </c>
      <c r="F22" t="n">
        <v>1123</v>
      </c>
      <c r="G22" t="n">
        <v>768</v>
      </c>
      <c r="H22" t="inlineStr">
        <is>
          <t>-</t>
        </is>
      </c>
    </row>
    <row r="23">
      <c r="A23" s="5" t="inlineStr">
        <is>
          <t>Finanzergebnis</t>
        </is>
      </c>
      <c r="B23" s="5" t="inlineStr">
        <is>
          <t>Financial Result</t>
        </is>
      </c>
      <c r="C23" t="n">
        <v>152.9</v>
      </c>
      <c r="D23" t="n">
        <v>131.8</v>
      </c>
      <c r="E23" t="n">
        <v>182.4</v>
      </c>
      <c r="F23" t="n">
        <v>129.4</v>
      </c>
      <c r="G23" t="n">
        <v>111.7</v>
      </c>
      <c r="H23" t="inlineStr">
        <is>
          <t>-</t>
        </is>
      </c>
    </row>
    <row r="24">
      <c r="A24" s="5" t="inlineStr">
        <is>
          <t>Ergebnis vor Steuer (EBT)</t>
        </is>
      </c>
      <c r="B24" s="5" t="inlineStr">
        <is>
          <t>EBT Earning Before Tax</t>
        </is>
      </c>
      <c r="C24" t="n">
        <v>1301</v>
      </c>
      <c r="D24" t="n">
        <v>2000</v>
      </c>
      <c r="E24" t="n">
        <v>2001</v>
      </c>
      <c r="F24" t="n">
        <v>1252</v>
      </c>
      <c r="G24" t="n">
        <v>879.7</v>
      </c>
      <c r="H24" t="inlineStr">
        <is>
          <t>-</t>
        </is>
      </c>
    </row>
    <row r="25">
      <c r="A25" s="5" t="inlineStr">
        <is>
          <t>Steuern auf Einkommen und Ertrag</t>
        </is>
      </c>
      <c r="B25" s="5" t="inlineStr">
        <is>
          <t>Taxes on income and earnings</t>
        </is>
      </c>
      <c r="C25" t="n">
        <v>358.8</v>
      </c>
      <c r="D25" t="n">
        <v>332.3</v>
      </c>
      <c r="E25" t="n">
        <v>302.8</v>
      </c>
      <c r="F25" t="n">
        <v>196.6</v>
      </c>
      <c r="G25" t="n">
        <v>106.8</v>
      </c>
      <c r="H25" t="inlineStr">
        <is>
          <t>-</t>
        </is>
      </c>
    </row>
    <row r="26">
      <c r="A26" s="5" t="inlineStr">
        <is>
          <t>Ergebnis nach Steuer</t>
        </is>
      </c>
      <c r="B26" s="5" t="inlineStr">
        <is>
          <t>Earnings after tax</t>
        </is>
      </c>
      <c r="C26" t="n">
        <v>942.1</v>
      </c>
      <c r="D26" t="n">
        <v>1668</v>
      </c>
      <c r="E26" t="n">
        <v>1699</v>
      </c>
      <c r="F26" t="n">
        <v>1055</v>
      </c>
      <c r="G26" t="n">
        <v>772.9</v>
      </c>
      <c r="H26" t="inlineStr">
        <is>
          <t>-</t>
        </is>
      </c>
    </row>
    <row r="27">
      <c r="A27" s="5" t="inlineStr">
        <is>
          <t>Minderheitenanteil</t>
        </is>
      </c>
      <c r="B27" s="5" t="inlineStr">
        <is>
          <t>Minority Share</t>
        </is>
      </c>
      <c r="C27" t="n">
        <v>-47.3</v>
      </c>
      <c r="D27" t="n">
        <v>-21.7</v>
      </c>
      <c r="E27" t="n">
        <v>-27.1</v>
      </c>
      <c r="F27" t="n">
        <v>-15.7</v>
      </c>
      <c r="G27" t="n">
        <v>-6.3</v>
      </c>
      <c r="H27" t="inlineStr">
        <is>
          <t>-</t>
        </is>
      </c>
    </row>
    <row r="28">
      <c r="A28" s="5" t="inlineStr">
        <is>
          <t>Jahresüberschuss/-fehlbetrag</t>
        </is>
      </c>
      <c r="B28" s="5" t="inlineStr">
        <is>
          <t>Net Profit</t>
        </is>
      </c>
      <c r="C28" t="n">
        <v>894.8</v>
      </c>
      <c r="D28" t="n">
        <v>1646</v>
      </c>
      <c r="E28" t="n">
        <v>1671</v>
      </c>
      <c r="F28" t="n">
        <v>1040</v>
      </c>
      <c r="G28" t="n">
        <v>766.6</v>
      </c>
      <c r="H28" t="inlineStr">
        <is>
          <t>-</t>
        </is>
      </c>
    </row>
    <row r="29">
      <c r="A29" s="5" t="inlineStr">
        <is>
          <t>Summe Umlaufvermögen</t>
        </is>
      </c>
      <c r="B29" s="5" t="inlineStr">
        <is>
          <t>Current Assets</t>
        </is>
      </c>
      <c r="C29" t="n">
        <v>9994</v>
      </c>
      <c r="D29" t="n">
        <v>9521</v>
      </c>
      <c r="E29" t="n">
        <v>7190</v>
      </c>
      <c r="F29" t="n">
        <v>5312</v>
      </c>
      <c r="G29" t="n">
        <v>4470</v>
      </c>
      <c r="H29" t="inlineStr">
        <is>
          <t>-</t>
        </is>
      </c>
    </row>
    <row r="30">
      <c r="A30" s="5" t="inlineStr">
        <is>
          <t>Summe Anlagevermögen</t>
        </is>
      </c>
      <c r="B30" s="5" t="inlineStr">
        <is>
          <t>Fixed Assets</t>
        </is>
      </c>
      <c r="C30" t="n">
        <v>2655</v>
      </c>
      <c r="D30" t="n">
        <v>1396</v>
      </c>
      <c r="E30" t="n">
        <v>1168</v>
      </c>
      <c r="F30" t="n">
        <v>1042</v>
      </c>
      <c r="G30" t="n">
        <v>422.6</v>
      </c>
      <c r="H30" t="inlineStr">
        <is>
          <t>-</t>
        </is>
      </c>
    </row>
    <row r="31">
      <c r="A31" s="5" t="inlineStr">
        <is>
          <t>Summe Aktiva</t>
        </is>
      </c>
      <c r="B31" s="5" t="inlineStr">
        <is>
          <t>Total Assets</t>
        </is>
      </c>
      <c r="C31" t="n">
        <v>12649</v>
      </c>
      <c r="D31" t="n">
        <v>10917</v>
      </c>
      <c r="E31" t="n">
        <v>8358</v>
      </c>
      <c r="F31" t="n">
        <v>6354</v>
      </c>
      <c r="G31" t="n">
        <v>4892</v>
      </c>
      <c r="H31" t="inlineStr">
        <is>
          <t>-</t>
        </is>
      </c>
    </row>
    <row r="32">
      <c r="A32" s="5" t="inlineStr">
        <is>
          <t>Summe kurzfristiges Fremdkapital</t>
        </is>
      </c>
      <c r="B32" s="5" t="inlineStr">
        <is>
          <t>Short-Term Debt</t>
        </is>
      </c>
      <c r="C32" t="n">
        <v>5106</v>
      </c>
      <c r="D32" t="n">
        <v>3650</v>
      </c>
      <c r="E32" t="n">
        <v>2814</v>
      </c>
      <c r="F32" t="n">
        <v>1801</v>
      </c>
      <c r="G32" t="n">
        <v>1089</v>
      </c>
      <c r="H32" t="inlineStr">
        <is>
          <t>-</t>
        </is>
      </c>
    </row>
    <row r="33">
      <c r="A33" s="5" t="inlineStr">
        <is>
          <t>Summe langfristiges Fremdkapital</t>
        </is>
      </c>
      <c r="B33" s="5" t="inlineStr">
        <is>
          <t>Long-Term Debt</t>
        </is>
      </c>
      <c r="C33" t="n">
        <v>65.09999999999999</v>
      </c>
      <c r="D33" t="n">
        <v>35.6</v>
      </c>
      <c r="E33" t="n">
        <v>4.9</v>
      </c>
      <c r="F33" t="n">
        <v>25.7</v>
      </c>
      <c r="G33" t="n">
        <v>17.2</v>
      </c>
      <c r="H33" t="inlineStr">
        <is>
          <t>-</t>
        </is>
      </c>
    </row>
    <row r="34">
      <c r="A34" s="5" t="inlineStr">
        <is>
          <t>Summe Fremdkapital</t>
        </is>
      </c>
      <c r="B34" s="5" t="inlineStr">
        <is>
          <t>Total Liabilities</t>
        </is>
      </c>
      <c r="C34" t="n">
        <v>5172</v>
      </c>
      <c r="D34" t="n">
        <v>3686</v>
      </c>
      <c r="E34" t="n">
        <v>2819</v>
      </c>
      <c r="F34" t="n">
        <v>1827</v>
      </c>
      <c r="G34" t="n">
        <v>1106</v>
      </c>
      <c r="H34" t="inlineStr">
        <is>
          <t>-</t>
        </is>
      </c>
    </row>
    <row r="35">
      <c r="A35" s="5" t="inlineStr">
        <is>
          <t>Minderheitenanteil</t>
        </is>
      </c>
      <c r="B35" s="5" t="inlineStr">
        <is>
          <t>Minority Share</t>
        </is>
      </c>
      <c r="C35" t="n">
        <v>898.8</v>
      </c>
      <c r="D35" t="n">
        <v>202.6</v>
      </c>
      <c r="E35" t="n">
        <v>39.2</v>
      </c>
      <c r="F35" t="n">
        <v>12.9</v>
      </c>
      <c r="G35" t="n">
        <v>16.3</v>
      </c>
      <c r="H35" t="inlineStr">
        <is>
          <t>-</t>
        </is>
      </c>
    </row>
    <row r="36">
      <c r="A36" s="5" t="inlineStr">
        <is>
          <t>Summe Eigenkapital</t>
        </is>
      </c>
      <c r="B36" s="5" t="inlineStr">
        <is>
          <t>Equity</t>
        </is>
      </c>
      <c r="C36" t="n">
        <v>6579</v>
      </c>
      <c r="D36" t="n">
        <v>7029</v>
      </c>
      <c r="E36" t="n">
        <v>5501</v>
      </c>
      <c r="F36" t="n">
        <v>4514</v>
      </c>
      <c r="G36" t="n">
        <v>3770</v>
      </c>
      <c r="H36" t="inlineStr">
        <is>
          <t>-</t>
        </is>
      </c>
    </row>
    <row r="37">
      <c r="A37" s="5" t="inlineStr">
        <is>
          <t>Summe Passiva</t>
        </is>
      </c>
      <c r="B37" s="5" t="inlineStr">
        <is>
          <t>Liabilities &amp; Shareholder Equity</t>
        </is>
      </c>
      <c r="C37" t="n">
        <v>12649</v>
      </c>
      <c r="D37" t="n">
        <v>10917</v>
      </c>
      <c r="E37" t="n">
        <v>8358</v>
      </c>
      <c r="F37" t="n">
        <v>6354</v>
      </c>
      <c r="G37" t="n">
        <v>4892</v>
      </c>
      <c r="H37" t="inlineStr">
        <is>
          <t>-</t>
        </is>
      </c>
    </row>
    <row r="38">
      <c r="A38" s="5" t="inlineStr">
        <is>
          <t>Mio.Aktien im Umlauf</t>
        </is>
      </c>
      <c r="B38" s="5" t="inlineStr">
        <is>
          <t>Million shares outstanding</t>
        </is>
      </c>
      <c r="C38" t="n">
        <v>127.96</v>
      </c>
      <c r="D38" t="n">
        <v>131.33</v>
      </c>
      <c r="E38" t="n">
        <v>131.26</v>
      </c>
      <c r="F38" t="n">
        <v>131.48</v>
      </c>
      <c r="G38" t="n">
        <v>130.72</v>
      </c>
      <c r="H38" t="inlineStr">
        <is>
          <t>-</t>
        </is>
      </c>
    </row>
    <row r="39">
      <c r="A39" s="5" t="inlineStr">
        <is>
          <t>Gezeichnetes Kapital (in Mio.)</t>
        </is>
      </c>
      <c r="B39" s="5" t="inlineStr">
        <is>
          <t>Subscribed Capital in M</t>
        </is>
      </c>
      <c r="C39" t="n">
        <v>0.38</v>
      </c>
      <c r="D39" t="n">
        <v>0.41</v>
      </c>
      <c r="E39" t="n">
        <v>0.39</v>
      </c>
      <c r="F39" t="n">
        <v>0.42</v>
      </c>
      <c r="G39" t="n">
        <v>0.43</v>
      </c>
      <c r="H39" t="n">
        <v>0.44</v>
      </c>
    </row>
    <row r="40">
      <c r="A40" s="5" t="inlineStr">
        <is>
          <t>Ergebnis je Aktie (brutto)</t>
        </is>
      </c>
      <c r="B40" s="5" t="inlineStr">
        <is>
          <t>Earnings per share</t>
        </is>
      </c>
      <c r="C40" t="n">
        <v>10.17</v>
      </c>
      <c r="D40" t="n">
        <v>15.23</v>
      </c>
      <c r="E40" t="n">
        <v>15.25</v>
      </c>
      <c r="F40" t="n">
        <v>9.52</v>
      </c>
      <c r="G40" t="n">
        <v>6.73</v>
      </c>
      <c r="H40" t="inlineStr">
        <is>
          <t>-</t>
        </is>
      </c>
    </row>
    <row r="41">
      <c r="A41" s="5" t="inlineStr">
        <is>
          <t>Ergebnis je Aktie (unverwässert)</t>
        </is>
      </c>
      <c r="B41" s="5" t="inlineStr">
        <is>
          <t>Basic Earnings per share</t>
        </is>
      </c>
      <c r="C41" t="n">
        <v>6.91</v>
      </c>
      <c r="D41" t="n">
        <v>12.5</v>
      </c>
      <c r="E41" t="n">
        <v>12.73</v>
      </c>
      <c r="F41" t="n">
        <v>7.91</v>
      </c>
      <c r="G41" t="n">
        <v>5.87</v>
      </c>
      <c r="H41" t="n">
        <v>5.65</v>
      </c>
    </row>
    <row r="42">
      <c r="A42" s="5" t="inlineStr">
        <is>
          <t>Ergebnis je Aktie (verwässert)</t>
        </is>
      </c>
      <c r="B42" s="5" t="inlineStr">
        <is>
          <t>Diluted Earnings per share</t>
        </is>
      </c>
      <c r="C42" t="n">
        <v>6.87</v>
      </c>
      <c r="D42" t="n">
        <v>12.41</v>
      </c>
      <c r="E42" t="n">
        <v>12.63</v>
      </c>
      <c r="F42" t="n">
        <v>7.86</v>
      </c>
      <c r="G42" t="n">
        <v>5.85</v>
      </c>
      <c r="H42" t="n">
        <v>5.64</v>
      </c>
    </row>
    <row r="43">
      <c r="A43" s="5" t="inlineStr">
        <is>
          <t>Dividende je Aktie</t>
        </is>
      </c>
      <c r="B43" s="5" t="inlineStr">
        <is>
          <t>Dividend per share</t>
        </is>
      </c>
      <c r="C43" t="inlineStr">
        <is>
          <t>-</t>
        </is>
      </c>
      <c r="D43" t="inlineStr">
        <is>
          <t>-</t>
        </is>
      </c>
      <c r="E43" t="inlineStr">
        <is>
          <t>-</t>
        </is>
      </c>
      <c r="F43" t="inlineStr">
        <is>
          <t>-</t>
        </is>
      </c>
      <c r="G43" t="inlineStr">
        <is>
          <t>-</t>
        </is>
      </c>
      <c r="H43" t="inlineStr">
        <is>
          <t>-</t>
        </is>
      </c>
    </row>
    <row r="44">
      <c r="A44" s="5" t="inlineStr">
        <is>
          <t>Dividendenausschüttung in Mio</t>
        </is>
      </c>
      <c r="B44" s="5" t="inlineStr">
        <is>
          <t>Dividend Payment in M</t>
        </is>
      </c>
      <c r="C44" t="inlineStr">
        <is>
          <t>-</t>
        </is>
      </c>
      <c r="D44" t="inlineStr">
        <is>
          <t>-</t>
        </is>
      </c>
      <c r="E44" t="inlineStr">
        <is>
          <t>-</t>
        </is>
      </c>
      <c r="F44" t="inlineStr">
        <is>
          <t>-</t>
        </is>
      </c>
      <c r="G44" t="inlineStr">
        <is>
          <t>-</t>
        </is>
      </c>
      <c r="H44" t="inlineStr">
        <is>
          <t>-</t>
        </is>
      </c>
    </row>
    <row r="45">
      <c r="A45" s="5" t="inlineStr">
        <is>
          <t>Umsatz je Aktie</t>
        </is>
      </c>
      <c r="B45" s="5" t="inlineStr">
        <is>
          <t>Revenue per share</t>
        </is>
      </c>
      <c r="C45" t="n">
        <v>76.33</v>
      </c>
      <c r="D45" t="n">
        <v>63.32</v>
      </c>
      <c r="E45" t="n">
        <v>41.89</v>
      </c>
      <c r="F45" t="n">
        <v>26.77</v>
      </c>
      <c r="G45" t="n">
        <v>14.44</v>
      </c>
      <c r="H45" t="inlineStr">
        <is>
          <t>-</t>
        </is>
      </c>
    </row>
    <row r="46">
      <c r="A46" s="5" t="inlineStr">
        <is>
          <t>Buchwert je Aktie</t>
        </is>
      </c>
      <c r="B46" s="5" t="inlineStr">
        <is>
          <t>Book value per share</t>
        </is>
      </c>
      <c r="C46" t="n">
        <v>52.31</v>
      </c>
      <c r="D46" t="n">
        <v>54.34</v>
      </c>
      <c r="E46" t="n">
        <v>42.21</v>
      </c>
      <c r="F46" t="n">
        <v>34.43</v>
      </c>
      <c r="G46" t="n">
        <v>28.8</v>
      </c>
      <c r="H46" t="inlineStr">
        <is>
          <t>-</t>
        </is>
      </c>
    </row>
    <row r="47">
      <c r="A47" s="5" t="inlineStr">
        <is>
          <t>Cashflow je Aktie</t>
        </is>
      </c>
      <c r="B47" s="5" t="inlineStr">
        <is>
          <t>Cashflow per share</t>
        </is>
      </c>
      <c r="C47" t="n">
        <v>15.25</v>
      </c>
      <c r="D47" t="n">
        <v>13.91</v>
      </c>
      <c r="E47" t="n">
        <v>17</v>
      </c>
      <c r="F47" t="n">
        <v>9.48</v>
      </c>
      <c r="G47" t="n">
        <v>7.24</v>
      </c>
      <c r="H47" t="inlineStr">
        <is>
          <t>-</t>
        </is>
      </c>
    </row>
    <row r="48">
      <c r="A48" s="5" t="inlineStr">
        <is>
          <t>Bilanzsumme je Aktie</t>
        </is>
      </c>
      <c r="B48" s="5" t="inlineStr">
        <is>
          <t>Total assets per share</t>
        </is>
      </c>
      <c r="C48" t="n">
        <v>98.84999999999999</v>
      </c>
      <c r="D48" t="n">
        <v>83.13</v>
      </c>
      <c r="E48" t="n">
        <v>63.68</v>
      </c>
      <c r="F48" t="n">
        <v>48.32</v>
      </c>
      <c r="G48" t="n">
        <v>37.43</v>
      </c>
      <c r="H48" t="inlineStr">
        <is>
          <t>-</t>
        </is>
      </c>
    </row>
    <row r="49">
      <c r="A49" s="5" t="inlineStr">
        <is>
          <t>Personal am Ende des Jahres</t>
        </is>
      </c>
      <c r="B49" s="5" t="inlineStr">
        <is>
          <t>Staff at the end of year</t>
        </is>
      </c>
      <c r="C49" t="n">
        <v>22726</v>
      </c>
      <c r="D49" t="n">
        <v>18129</v>
      </c>
      <c r="E49" t="n">
        <v>15948</v>
      </c>
      <c r="F49" t="n">
        <v>12919</v>
      </c>
      <c r="G49" t="n">
        <v>10004</v>
      </c>
      <c r="H49" t="n">
        <v>7688</v>
      </c>
    </row>
    <row r="50">
      <c r="A50" s="5" t="inlineStr">
        <is>
          <t>Personalaufwand in Mio. USD</t>
        </is>
      </c>
      <c r="B50" s="5" t="inlineStr">
        <is>
          <t>Personnel expenses in M</t>
        </is>
      </c>
      <c r="C50" t="inlineStr">
        <is>
          <t>-</t>
        </is>
      </c>
      <c r="D50" t="inlineStr">
        <is>
          <t>-</t>
        </is>
      </c>
      <c r="E50" t="inlineStr">
        <is>
          <t>-</t>
        </is>
      </c>
      <c r="F50" t="inlineStr">
        <is>
          <t>-</t>
        </is>
      </c>
      <c r="G50" t="inlineStr">
        <is>
          <t>-</t>
        </is>
      </c>
      <c r="H50" t="inlineStr">
        <is>
          <t>-</t>
        </is>
      </c>
    </row>
    <row r="51">
      <c r="A51" s="5" t="inlineStr">
        <is>
          <t>Aufwand je Mitarbeiter in USD</t>
        </is>
      </c>
      <c r="B51" s="5" t="inlineStr">
        <is>
          <t>Effort per employee</t>
        </is>
      </c>
      <c r="C51" t="inlineStr">
        <is>
          <t>-</t>
        </is>
      </c>
      <c r="D51" t="inlineStr">
        <is>
          <t>-</t>
        </is>
      </c>
      <c r="E51" t="inlineStr">
        <is>
          <t>-</t>
        </is>
      </c>
      <c r="F51" t="inlineStr">
        <is>
          <t>-</t>
        </is>
      </c>
      <c r="G51" t="inlineStr">
        <is>
          <t>-</t>
        </is>
      </c>
      <c r="H51" t="inlineStr">
        <is>
          <t>-</t>
        </is>
      </c>
    </row>
    <row r="52">
      <c r="A52" s="5" t="inlineStr">
        <is>
          <t>Umsatz je Mitarbeiter in USD</t>
        </is>
      </c>
      <c r="B52" s="5" t="inlineStr">
        <is>
          <t>Turnover per employee</t>
        </is>
      </c>
      <c r="C52" t="n">
        <v>429794</v>
      </c>
      <c r="D52" t="n">
        <v>458675</v>
      </c>
      <c r="E52" t="n">
        <v>344802</v>
      </c>
      <c r="F52" t="n">
        <v>272479</v>
      </c>
      <c r="G52" t="n">
        <v>188701</v>
      </c>
      <c r="H52" t="inlineStr">
        <is>
          <t>-</t>
        </is>
      </c>
    </row>
    <row r="53">
      <c r="A53" s="5" t="inlineStr">
        <is>
          <t>Bruttoergebnis je Mitarbeiter in USD</t>
        </is>
      </c>
      <c r="B53" s="5" t="inlineStr">
        <is>
          <t>Gross Profit per employee</t>
        </is>
      </c>
      <c r="C53" t="n">
        <v>181779</v>
      </c>
      <c r="D53" t="n">
        <v>219687</v>
      </c>
      <c r="E53" t="n">
        <v>195648</v>
      </c>
      <c r="F53" t="n">
        <v>160167</v>
      </c>
      <c r="G53" t="n">
        <v>136156</v>
      </c>
      <c r="H53" t="inlineStr">
        <is>
          <t>-</t>
        </is>
      </c>
    </row>
    <row r="54">
      <c r="A54" s="5" t="inlineStr">
        <is>
          <t>Gewinn je Mitarbeiter in USD</t>
        </is>
      </c>
      <c r="B54" s="5" t="inlineStr">
        <is>
          <t>Earnings per employee</t>
        </is>
      </c>
      <c r="C54" t="n">
        <v>39373</v>
      </c>
      <c r="D54" t="n">
        <v>90783</v>
      </c>
      <c r="E54" t="n">
        <v>104803</v>
      </c>
      <c r="F54" t="n">
        <v>80478</v>
      </c>
      <c r="G54" t="n">
        <v>76629</v>
      </c>
      <c r="H54" t="inlineStr">
        <is>
          <t>-</t>
        </is>
      </c>
    </row>
    <row r="55">
      <c r="A55" s="5" t="inlineStr">
        <is>
          <t>KGV (Kurs/Gewinn)</t>
        </is>
      </c>
      <c r="B55" s="5" t="inlineStr">
        <is>
          <t>PE (price/earnings)</t>
        </is>
      </c>
      <c r="C55" t="n">
        <v>34.1</v>
      </c>
      <c r="D55" t="n">
        <v>27.6</v>
      </c>
      <c r="E55" t="n">
        <v>17.6</v>
      </c>
      <c r="F55" t="n">
        <v>22.9</v>
      </c>
      <c r="G55" t="n">
        <v>16.9</v>
      </c>
      <c r="H55" t="n">
        <v>13.9</v>
      </c>
    </row>
    <row r="56">
      <c r="A56" s="5" t="inlineStr">
        <is>
          <t>KUV (Kurs/Umsatz)</t>
        </is>
      </c>
      <c r="B56" s="5" t="inlineStr">
        <is>
          <t>PS (price/sales)</t>
        </is>
      </c>
      <c r="C56" t="n">
        <v>3.08</v>
      </c>
      <c r="D56" t="n">
        <v>5.45</v>
      </c>
      <c r="E56" t="n">
        <v>5.34</v>
      </c>
      <c r="F56" t="n">
        <v>6.77</v>
      </c>
      <c r="G56" t="n">
        <v>6.86</v>
      </c>
      <c r="H56" t="inlineStr">
        <is>
          <t>-</t>
        </is>
      </c>
    </row>
    <row r="57">
      <c r="A57" s="5" t="inlineStr">
        <is>
          <t>KBV (Kurs/Buchwert)</t>
        </is>
      </c>
      <c r="B57" s="5" t="inlineStr">
        <is>
          <t>PB (price/book value)</t>
        </is>
      </c>
      <c r="C57" t="n">
        <v>4.58</v>
      </c>
      <c r="D57" t="n">
        <v>6.45</v>
      </c>
      <c r="E57" t="n">
        <v>5.33</v>
      </c>
      <c r="F57" t="n">
        <v>5.28</v>
      </c>
      <c r="G57" t="n">
        <v>3.44</v>
      </c>
      <c r="H57" t="inlineStr">
        <is>
          <t>-</t>
        </is>
      </c>
    </row>
    <row r="58">
      <c r="A58" s="5" t="inlineStr">
        <is>
          <t>KCV (Kurs/Cashflow)</t>
        </is>
      </c>
      <c r="B58" s="5" t="inlineStr">
        <is>
          <t>PC (price/cashflow)</t>
        </is>
      </c>
      <c r="C58" t="n">
        <v>15.43</v>
      </c>
      <c r="D58" t="n">
        <v>24.8</v>
      </c>
      <c r="E58" t="n">
        <v>13.15</v>
      </c>
      <c r="F58" t="n">
        <v>19.11</v>
      </c>
      <c r="G58" t="n">
        <v>13.69</v>
      </c>
      <c r="H58" t="inlineStr">
        <is>
          <t>-</t>
        </is>
      </c>
    </row>
    <row r="59">
      <c r="A59" s="5" t="inlineStr">
        <is>
          <t>Dividendenrendite in %</t>
        </is>
      </c>
      <c r="B59" s="5" t="inlineStr">
        <is>
          <t>Dividend Yield in %</t>
        </is>
      </c>
      <c r="C59" t="inlineStr">
        <is>
          <t>-</t>
        </is>
      </c>
      <c r="D59" t="inlineStr">
        <is>
          <t>-</t>
        </is>
      </c>
      <c r="E59" t="inlineStr">
        <is>
          <t>-</t>
        </is>
      </c>
      <c r="F59" t="inlineStr">
        <is>
          <t>-</t>
        </is>
      </c>
      <c r="G59" t="inlineStr">
        <is>
          <t>-</t>
        </is>
      </c>
      <c r="H59" t="inlineStr">
        <is>
          <t>-</t>
        </is>
      </c>
    </row>
    <row r="60">
      <c r="A60" s="5" t="inlineStr">
        <is>
          <t>Gewinnrendite in %</t>
        </is>
      </c>
      <c r="B60" s="5" t="inlineStr">
        <is>
          <t>Return on profit in %</t>
        </is>
      </c>
      <c r="C60" t="n">
        <v>2.9</v>
      </c>
      <c r="D60" t="n">
        <v>3.6</v>
      </c>
      <c r="E60" t="n">
        <v>5.7</v>
      </c>
      <c r="F60" t="n">
        <v>4.4</v>
      </c>
      <c r="G60" t="n">
        <v>5.9</v>
      </c>
      <c r="H60" t="n">
        <v>7.2</v>
      </c>
    </row>
    <row r="61">
      <c r="A61" s="5" t="inlineStr">
        <is>
          <t>Eigenkapitalrendite in %</t>
        </is>
      </c>
      <c r="B61" s="5" t="inlineStr">
        <is>
          <t>Return on Equity in %</t>
        </is>
      </c>
      <c r="C61" t="n">
        <v>13.37</v>
      </c>
      <c r="D61" t="n">
        <v>23.06</v>
      </c>
      <c r="E61" t="n">
        <v>30.17</v>
      </c>
      <c r="F61" t="n">
        <v>22.97</v>
      </c>
      <c r="G61" t="n">
        <v>20.36</v>
      </c>
      <c r="H61" t="inlineStr">
        <is>
          <t>-</t>
        </is>
      </c>
    </row>
    <row r="62">
      <c r="A62" s="5" t="inlineStr">
        <is>
          <t>Umsatzrendite in %</t>
        </is>
      </c>
      <c r="B62" s="5" t="inlineStr">
        <is>
          <t>Return on sales in %</t>
        </is>
      </c>
      <c r="C62" t="n">
        <v>9.16</v>
      </c>
      <c r="D62" t="n">
        <v>19.79</v>
      </c>
      <c r="E62" t="n">
        <v>30.4</v>
      </c>
      <c r="F62" t="n">
        <v>29.54</v>
      </c>
      <c r="G62" t="n">
        <v>40.61</v>
      </c>
      <c r="H62" t="inlineStr">
        <is>
          <t>-</t>
        </is>
      </c>
    </row>
    <row r="63">
      <c r="A63" s="5" t="inlineStr">
        <is>
          <t>Gesamtkapitalrendite in %</t>
        </is>
      </c>
      <c r="B63" s="5" t="inlineStr">
        <is>
          <t>Total Return on Investment in %</t>
        </is>
      </c>
      <c r="C63" t="n">
        <v>7.07</v>
      </c>
      <c r="D63" t="n">
        <v>15.08</v>
      </c>
      <c r="E63" t="n">
        <v>20</v>
      </c>
      <c r="F63" t="n">
        <v>16.36</v>
      </c>
      <c r="G63" t="n">
        <v>15.67</v>
      </c>
      <c r="H63" t="inlineStr">
        <is>
          <t>-</t>
        </is>
      </c>
    </row>
    <row r="64">
      <c r="A64" s="5" t="inlineStr">
        <is>
          <t>Return on Investment in %</t>
        </is>
      </c>
      <c r="B64" s="5" t="inlineStr">
        <is>
          <t>Return on Investment in %</t>
        </is>
      </c>
      <c r="C64" t="n">
        <v>7.07</v>
      </c>
      <c r="D64" t="n">
        <v>15.08</v>
      </c>
      <c r="E64" t="n">
        <v>20</v>
      </c>
      <c r="F64" t="n">
        <v>16.36</v>
      </c>
      <c r="G64" t="n">
        <v>15.67</v>
      </c>
      <c r="H64" t="inlineStr">
        <is>
          <t>-</t>
        </is>
      </c>
    </row>
    <row r="65">
      <c r="A65" s="5" t="inlineStr">
        <is>
          <t>Arbeitsintensität in %</t>
        </is>
      </c>
      <c r="B65" s="5" t="inlineStr">
        <is>
          <t>Work Intensity in %</t>
        </is>
      </c>
      <c r="C65" t="n">
        <v>79.01000000000001</v>
      </c>
      <c r="D65" t="n">
        <v>87.20999999999999</v>
      </c>
      <c r="E65" t="n">
        <v>86.02</v>
      </c>
      <c r="F65" t="n">
        <v>83.59999999999999</v>
      </c>
      <c r="G65" t="n">
        <v>91.36</v>
      </c>
      <c r="H65" t="inlineStr">
        <is>
          <t>-</t>
        </is>
      </c>
    </row>
    <row r="66">
      <c r="A66" s="5" t="inlineStr">
        <is>
          <t>Eigenkapitalquote in %</t>
        </is>
      </c>
      <c r="B66" s="5" t="inlineStr">
        <is>
          <t>Equity Ratio in %</t>
        </is>
      </c>
      <c r="C66" t="n">
        <v>52.92</v>
      </c>
      <c r="D66" t="n">
        <v>65.37</v>
      </c>
      <c r="E66" t="n">
        <v>66.28</v>
      </c>
      <c r="F66" t="n">
        <v>71.25</v>
      </c>
      <c r="G66" t="n">
        <v>76.95</v>
      </c>
      <c r="H66" t="inlineStr">
        <is>
          <t>-</t>
        </is>
      </c>
    </row>
    <row r="67">
      <c r="A67" s="5" t="inlineStr">
        <is>
          <t>Fremdkapitalquote in %</t>
        </is>
      </c>
      <c r="B67" s="5" t="inlineStr">
        <is>
          <t>Debt Ratio in %</t>
        </is>
      </c>
      <c r="C67" t="n">
        <v>47.08</v>
      </c>
      <c r="D67" t="n">
        <v>34.63</v>
      </c>
      <c r="E67" t="n">
        <v>33.72</v>
      </c>
      <c r="F67" t="n">
        <v>28.75</v>
      </c>
      <c r="G67" t="n">
        <v>23.05</v>
      </c>
      <c r="H67" t="inlineStr">
        <is>
          <t>-</t>
        </is>
      </c>
    </row>
    <row r="68">
      <c r="A68" s="5" t="inlineStr">
        <is>
          <t>Verschuldungsgrad in %</t>
        </is>
      </c>
      <c r="B68" s="5" t="inlineStr">
        <is>
          <t>Finance Gearing in %</t>
        </is>
      </c>
      <c r="C68" t="n">
        <v>88.95</v>
      </c>
      <c r="D68" t="n">
        <v>52.97</v>
      </c>
      <c r="E68" t="n">
        <v>50.88</v>
      </c>
      <c r="F68" t="n">
        <v>40.36</v>
      </c>
      <c r="G68" t="n">
        <v>29.95</v>
      </c>
      <c r="H68" t="inlineStr">
        <is>
          <t>-</t>
        </is>
      </c>
    </row>
    <row r="69">
      <c r="A69" s="5" t="inlineStr">
        <is>
          <t>Bruttoergebnis Marge in %</t>
        </is>
      </c>
      <c r="B69" s="5" t="inlineStr">
        <is>
          <t>Gross Profit Marge in %</t>
        </is>
      </c>
      <c r="C69" t="n">
        <v>42.29</v>
      </c>
      <c r="D69" t="n">
        <v>47.9</v>
      </c>
      <c r="E69" t="n">
        <v>56.74</v>
      </c>
      <c r="F69" t="n">
        <v>58.78</v>
      </c>
      <c r="G69" t="n">
        <v>72.14</v>
      </c>
    </row>
    <row r="70">
      <c r="A70" s="5" t="inlineStr">
        <is>
          <t>Kurzfristige Vermögensquote in %</t>
        </is>
      </c>
      <c r="B70" s="5" t="inlineStr">
        <is>
          <t>Current Assets Ratio in %</t>
        </is>
      </c>
      <c r="C70" t="n">
        <v>79.01000000000001</v>
      </c>
      <c r="D70" t="n">
        <v>87.20999999999999</v>
      </c>
      <c r="E70" t="n">
        <v>86.03</v>
      </c>
      <c r="F70" t="n">
        <v>83.59999999999999</v>
      </c>
      <c r="G70" t="n">
        <v>91.37</v>
      </c>
    </row>
    <row r="71">
      <c r="A71" s="5" t="inlineStr">
        <is>
          <t>Nettogewinn Marge in %</t>
        </is>
      </c>
      <c r="B71" s="5" t="inlineStr">
        <is>
          <t>Net Profit Marge in %</t>
        </is>
      </c>
      <c r="C71" t="n">
        <v>9.16</v>
      </c>
      <c r="D71" t="n">
        <v>19.8</v>
      </c>
      <c r="E71" t="n">
        <v>30.39</v>
      </c>
      <c r="F71" t="n">
        <v>29.55</v>
      </c>
      <c r="G71" t="n">
        <v>40.6</v>
      </c>
    </row>
    <row r="72">
      <c r="A72" s="5" t="inlineStr">
        <is>
          <t>Operative Ergebnis Marge in %</t>
        </is>
      </c>
      <c r="B72" s="5" t="inlineStr">
        <is>
          <t>EBIT Marge in %</t>
        </is>
      </c>
      <c r="C72" t="n">
        <v>11.75</v>
      </c>
      <c r="D72" t="n">
        <v>22.47</v>
      </c>
      <c r="E72" t="n">
        <v>33.08</v>
      </c>
      <c r="F72" t="n">
        <v>31.9</v>
      </c>
      <c r="G72" t="n">
        <v>40.68</v>
      </c>
    </row>
    <row r="73">
      <c r="A73" s="5" t="inlineStr">
        <is>
          <t>Vermögensumsschlag in %</t>
        </is>
      </c>
      <c r="B73" s="5" t="inlineStr">
        <is>
          <t>Asset Turnover in %</t>
        </is>
      </c>
      <c r="C73" t="n">
        <v>77.22</v>
      </c>
      <c r="D73" t="n">
        <v>76.17</v>
      </c>
      <c r="E73" t="n">
        <v>65.79000000000001</v>
      </c>
      <c r="F73" t="n">
        <v>55.4</v>
      </c>
      <c r="G73" t="n">
        <v>38.59</v>
      </c>
    </row>
    <row r="74">
      <c r="A74" s="5" t="inlineStr">
        <is>
          <t>Langfristige Vermögensquote in %</t>
        </is>
      </c>
      <c r="B74" s="5" t="inlineStr">
        <is>
          <t>Non-Current Assets Ratio in %</t>
        </is>
      </c>
      <c r="C74" t="n">
        <v>20.99</v>
      </c>
      <c r="D74" t="n">
        <v>12.79</v>
      </c>
      <c r="E74" t="n">
        <v>13.97</v>
      </c>
      <c r="F74" t="n">
        <v>16.4</v>
      </c>
      <c r="G74" t="n">
        <v>8.640000000000001</v>
      </c>
    </row>
    <row r="75">
      <c r="A75" s="5" t="inlineStr">
        <is>
          <t>Gesamtkapitalrentabilität</t>
        </is>
      </c>
      <c r="B75" s="5" t="inlineStr">
        <is>
          <t>ROA Return on Assets in %</t>
        </is>
      </c>
      <c r="C75" t="n">
        <v>7.07</v>
      </c>
      <c r="D75" t="n">
        <v>15.08</v>
      </c>
      <c r="E75" t="n">
        <v>19.99</v>
      </c>
      <c r="F75" t="n">
        <v>16.37</v>
      </c>
      <c r="G75" t="n">
        <v>15.67</v>
      </c>
    </row>
    <row r="76">
      <c r="A76" s="5" t="inlineStr">
        <is>
          <t>Ertrag des eingesetzten Kapitals</t>
        </is>
      </c>
      <c r="B76" s="5" t="inlineStr">
        <is>
          <t>ROCE Return on Cap. Empl. in %</t>
        </is>
      </c>
      <c r="C76" t="n">
        <v>15.22</v>
      </c>
      <c r="D76" t="n">
        <v>25.71</v>
      </c>
      <c r="E76" t="n">
        <v>32.81</v>
      </c>
      <c r="F76" t="n">
        <v>24.67</v>
      </c>
      <c r="G76" t="n">
        <v>20.19</v>
      </c>
    </row>
    <row r="77">
      <c r="A77" s="5" t="inlineStr">
        <is>
          <t>Eigenkapital zu Anlagevermögen</t>
        </is>
      </c>
      <c r="B77" s="5" t="inlineStr">
        <is>
          <t>Equity to Fixed Assets in %</t>
        </is>
      </c>
      <c r="C77" t="n">
        <v>247.8</v>
      </c>
      <c r="D77" t="n">
        <v>503.51</v>
      </c>
      <c r="E77" t="n">
        <v>470.98</v>
      </c>
      <c r="F77" t="n">
        <v>433.21</v>
      </c>
      <c r="G77" t="n">
        <v>892.1</v>
      </c>
    </row>
    <row r="78">
      <c r="A78" s="5" t="inlineStr">
        <is>
          <t>Liquidität Dritten Grades</t>
        </is>
      </c>
      <c r="B78" s="5" t="inlineStr">
        <is>
          <t>Current Ratio in %</t>
        </is>
      </c>
      <c r="C78" t="n">
        <v>195.73</v>
      </c>
      <c r="D78" t="n">
        <v>260.85</v>
      </c>
      <c r="E78" t="n">
        <v>255.51</v>
      </c>
      <c r="F78" t="n">
        <v>294.95</v>
      </c>
      <c r="G78" t="n">
        <v>410.47</v>
      </c>
    </row>
    <row r="79">
      <c r="A79" s="5" t="inlineStr">
        <is>
          <t>Operativer Cashflow</t>
        </is>
      </c>
      <c r="B79" s="5" t="inlineStr">
        <is>
          <t>Operating Cashflow in M</t>
        </is>
      </c>
      <c r="C79" t="n">
        <v>1974.4228</v>
      </c>
      <c r="D79" t="n">
        <v>3256.984</v>
      </c>
      <c r="E79" t="n">
        <v>1726.069</v>
      </c>
      <c r="F79" t="n">
        <v>2512.5828</v>
      </c>
      <c r="G79" t="n">
        <v>1789.5568</v>
      </c>
    </row>
    <row r="80">
      <c r="A80" s="5" t="inlineStr">
        <is>
          <t>Aktienrückkauf</t>
        </is>
      </c>
      <c r="B80" s="5" t="inlineStr">
        <is>
          <t>Share Buyback in M</t>
        </is>
      </c>
      <c r="C80" t="n">
        <v>3.370000000000019</v>
      </c>
      <c r="D80" t="n">
        <v>-0.0700000000000216</v>
      </c>
      <c r="E80" t="n">
        <v>0.2199999999999989</v>
      </c>
      <c r="F80" t="n">
        <v>-0.7599999999999909</v>
      </c>
      <c r="G80" t="inlineStr">
        <is>
          <t>-</t>
        </is>
      </c>
    </row>
    <row r="81">
      <c r="A81" s="5" t="inlineStr">
        <is>
          <t>Umsatzwachstum 1J in %</t>
        </is>
      </c>
      <c r="B81" s="5" t="inlineStr">
        <is>
          <t>Revenue Growth 1Y in %</t>
        </is>
      </c>
      <c r="C81" t="n">
        <v>17.47</v>
      </c>
      <c r="D81" t="n">
        <v>51.21</v>
      </c>
      <c r="E81" t="n">
        <v>56.22</v>
      </c>
      <c r="F81" t="n">
        <v>86.44</v>
      </c>
      <c r="G81" t="inlineStr">
        <is>
          <t>-</t>
        </is>
      </c>
    </row>
    <row r="82">
      <c r="A82" s="5" t="inlineStr">
        <is>
          <t>Umsatzwachstum 3J in %</t>
        </is>
      </c>
      <c r="B82" s="5" t="inlineStr">
        <is>
          <t>Revenue Growth 3Y in %</t>
        </is>
      </c>
      <c r="C82" t="n">
        <v>41.63</v>
      </c>
      <c r="D82" t="n">
        <v>64.62</v>
      </c>
      <c r="E82" t="inlineStr">
        <is>
          <t>-</t>
        </is>
      </c>
      <c r="F82" t="inlineStr">
        <is>
          <t>-</t>
        </is>
      </c>
      <c r="G82" t="inlineStr">
        <is>
          <t>-</t>
        </is>
      </c>
    </row>
    <row r="83">
      <c r="A83" s="5" t="inlineStr">
        <is>
          <t>Umsatzwachstum 5J in %</t>
        </is>
      </c>
      <c r="B83" s="5" t="inlineStr">
        <is>
          <t>Revenue Growth 5Y in %</t>
        </is>
      </c>
      <c r="C83" t="inlineStr">
        <is>
          <t>-</t>
        </is>
      </c>
      <c r="D83" t="inlineStr">
        <is>
          <t>-</t>
        </is>
      </c>
      <c r="E83" t="inlineStr">
        <is>
          <t>-</t>
        </is>
      </c>
      <c r="F83" t="inlineStr">
        <is>
          <t>-</t>
        </is>
      </c>
      <c r="G83" t="inlineStr">
        <is>
          <t>-</t>
        </is>
      </c>
    </row>
    <row r="84">
      <c r="A84" s="5" t="inlineStr">
        <is>
          <t>Umsatzwachstum 10J in %</t>
        </is>
      </c>
      <c r="B84" s="5" t="inlineStr">
        <is>
          <t>Revenue Growth 10Y in %</t>
        </is>
      </c>
      <c r="C84" t="inlineStr">
        <is>
          <t>-</t>
        </is>
      </c>
      <c r="D84" t="inlineStr">
        <is>
          <t>-</t>
        </is>
      </c>
      <c r="E84" t="inlineStr">
        <is>
          <t>-</t>
        </is>
      </c>
      <c r="F84" t="inlineStr">
        <is>
          <t>-</t>
        </is>
      </c>
      <c r="G84" t="inlineStr">
        <is>
          <t>-</t>
        </is>
      </c>
    </row>
    <row r="85">
      <c r="A85" s="5" t="inlineStr">
        <is>
          <t>Gewinnwachstum 1J in %</t>
        </is>
      </c>
      <c r="B85" s="5" t="inlineStr">
        <is>
          <t>Earnings Growth 1Y in %</t>
        </is>
      </c>
      <c r="C85" t="n">
        <v>-45.64</v>
      </c>
      <c r="D85" t="n">
        <v>-1.5</v>
      </c>
      <c r="E85" t="n">
        <v>60.67</v>
      </c>
      <c r="F85" t="n">
        <v>35.66</v>
      </c>
      <c r="G85" t="inlineStr">
        <is>
          <t>-</t>
        </is>
      </c>
    </row>
    <row r="86">
      <c r="A86" s="5" t="inlineStr">
        <is>
          <t>Gewinnwachstum 3J in %</t>
        </is>
      </c>
      <c r="B86" s="5" t="inlineStr">
        <is>
          <t>Earnings Growth 3Y in %</t>
        </is>
      </c>
      <c r="C86" t="n">
        <v>4.51</v>
      </c>
      <c r="D86" t="n">
        <v>31.61</v>
      </c>
      <c r="E86" t="inlineStr">
        <is>
          <t>-</t>
        </is>
      </c>
      <c r="F86" t="inlineStr">
        <is>
          <t>-</t>
        </is>
      </c>
      <c r="G86" t="inlineStr">
        <is>
          <t>-</t>
        </is>
      </c>
    </row>
    <row r="87">
      <c r="A87" s="5" t="inlineStr">
        <is>
          <t>Gewinnwachstum 5J in %</t>
        </is>
      </c>
      <c r="B87" s="5" t="inlineStr">
        <is>
          <t>Earnings Growth 5Y in %</t>
        </is>
      </c>
      <c r="C87" t="inlineStr">
        <is>
          <t>-</t>
        </is>
      </c>
      <c r="D87" t="inlineStr">
        <is>
          <t>-</t>
        </is>
      </c>
      <c r="E87" t="inlineStr">
        <is>
          <t>-</t>
        </is>
      </c>
      <c r="F87" t="inlineStr">
        <is>
          <t>-</t>
        </is>
      </c>
      <c r="G87" t="inlineStr">
        <is>
          <t>-</t>
        </is>
      </c>
    </row>
    <row r="88">
      <c r="A88" s="5" t="inlineStr">
        <is>
          <t>Gewinnwachstum 10J in %</t>
        </is>
      </c>
      <c r="B88" s="5" t="inlineStr">
        <is>
          <t>Earnings Growth 10Y in %</t>
        </is>
      </c>
      <c r="C88" t="inlineStr">
        <is>
          <t>-</t>
        </is>
      </c>
      <c r="D88" t="inlineStr">
        <is>
          <t>-</t>
        </is>
      </c>
      <c r="E88" t="inlineStr">
        <is>
          <t>-</t>
        </is>
      </c>
      <c r="F88" t="inlineStr">
        <is>
          <t>-</t>
        </is>
      </c>
      <c r="G88" t="inlineStr">
        <is>
          <t>-</t>
        </is>
      </c>
    </row>
    <row r="89">
      <c r="A89" s="5" t="inlineStr">
        <is>
          <t>PEG Ratio</t>
        </is>
      </c>
      <c r="B89" s="5" t="inlineStr">
        <is>
          <t>KGW Kurs/Gewinn/Wachstum</t>
        </is>
      </c>
      <c r="C89" t="inlineStr">
        <is>
          <t>-</t>
        </is>
      </c>
      <c r="D89" t="inlineStr">
        <is>
          <t>-</t>
        </is>
      </c>
      <c r="E89" t="inlineStr">
        <is>
          <t>-</t>
        </is>
      </c>
      <c r="F89" t="inlineStr">
        <is>
          <t>-</t>
        </is>
      </c>
      <c r="G89" t="inlineStr">
        <is>
          <t>-</t>
        </is>
      </c>
    </row>
    <row r="90">
      <c r="A90" s="5" t="inlineStr">
        <is>
          <t>EBIT-Wachstum 1J in %</t>
        </is>
      </c>
      <c r="B90" s="5" t="inlineStr">
        <is>
          <t>EBIT Growth 1Y in %</t>
        </is>
      </c>
      <c r="C90" t="n">
        <v>-38.54</v>
      </c>
      <c r="D90" t="n">
        <v>2.69</v>
      </c>
      <c r="E90" t="n">
        <v>61.98</v>
      </c>
      <c r="F90" t="n">
        <v>46.22</v>
      </c>
      <c r="G90" t="inlineStr">
        <is>
          <t>-</t>
        </is>
      </c>
    </row>
    <row r="91">
      <c r="A91" s="5" t="inlineStr">
        <is>
          <t>EBIT-Wachstum 3J in %</t>
        </is>
      </c>
      <c r="B91" s="5" t="inlineStr">
        <is>
          <t>EBIT Growth 3Y in %</t>
        </is>
      </c>
      <c r="C91" t="n">
        <v>8.710000000000001</v>
      </c>
      <c r="D91" t="n">
        <v>36.96</v>
      </c>
      <c r="E91" t="inlineStr">
        <is>
          <t>-</t>
        </is>
      </c>
      <c r="F91" t="inlineStr">
        <is>
          <t>-</t>
        </is>
      </c>
      <c r="G91" t="inlineStr">
        <is>
          <t>-</t>
        </is>
      </c>
    </row>
    <row r="92">
      <c r="A92" s="5" t="inlineStr">
        <is>
          <t>EBIT-Wachstum 5J in %</t>
        </is>
      </c>
      <c r="B92" s="5" t="inlineStr">
        <is>
          <t>EBIT Growth 5Y in %</t>
        </is>
      </c>
      <c r="C92" t="inlineStr">
        <is>
          <t>-</t>
        </is>
      </c>
      <c r="D92" t="inlineStr">
        <is>
          <t>-</t>
        </is>
      </c>
      <c r="E92" t="inlineStr">
        <is>
          <t>-</t>
        </is>
      </c>
      <c r="F92" t="inlineStr">
        <is>
          <t>-</t>
        </is>
      </c>
      <c r="G92" t="inlineStr">
        <is>
          <t>-</t>
        </is>
      </c>
    </row>
    <row r="93">
      <c r="A93" s="5" t="inlineStr">
        <is>
          <t>EBIT-Wachstum 10J in %</t>
        </is>
      </c>
      <c r="B93" s="5" t="inlineStr">
        <is>
          <t>EBIT Growth 10Y in %</t>
        </is>
      </c>
      <c r="C93" t="inlineStr">
        <is>
          <t>-</t>
        </is>
      </c>
      <c r="D93" t="inlineStr">
        <is>
          <t>-</t>
        </is>
      </c>
      <c r="E93" t="inlineStr">
        <is>
          <t>-</t>
        </is>
      </c>
      <c r="F93" t="inlineStr">
        <is>
          <t>-</t>
        </is>
      </c>
      <c r="G93" t="inlineStr">
        <is>
          <t>-</t>
        </is>
      </c>
    </row>
    <row r="94">
      <c r="A94" s="5" t="inlineStr">
        <is>
          <t>Op.Cashflow Wachstum 1J in %</t>
        </is>
      </c>
      <c r="B94" s="5" t="inlineStr">
        <is>
          <t>Op.Cashflow Wachstum 1Y in %</t>
        </is>
      </c>
      <c r="C94" t="n">
        <v>-37.78</v>
      </c>
      <c r="D94" t="n">
        <v>88.59</v>
      </c>
      <c r="E94" t="n">
        <v>-31.19</v>
      </c>
      <c r="F94" t="n">
        <v>39.59</v>
      </c>
      <c r="G94" t="inlineStr">
        <is>
          <t>-</t>
        </is>
      </c>
    </row>
    <row r="95">
      <c r="A95" s="5" t="inlineStr">
        <is>
          <t>Op.Cashflow Wachstum 3J in %</t>
        </is>
      </c>
      <c r="B95" s="5" t="inlineStr">
        <is>
          <t>Op.Cashflow Wachstum 3Y in %</t>
        </is>
      </c>
      <c r="C95" t="n">
        <v>6.54</v>
      </c>
      <c r="D95" t="n">
        <v>32.33</v>
      </c>
      <c r="E95" t="inlineStr">
        <is>
          <t>-</t>
        </is>
      </c>
      <c r="F95" t="inlineStr">
        <is>
          <t>-</t>
        </is>
      </c>
      <c r="G95" t="inlineStr">
        <is>
          <t>-</t>
        </is>
      </c>
    </row>
    <row r="96">
      <c r="A96" s="5" t="inlineStr">
        <is>
          <t>Op.Cashflow Wachstum 5J in %</t>
        </is>
      </c>
      <c r="B96" s="5" t="inlineStr">
        <is>
          <t>Op.Cashflow Wachstum 5Y in %</t>
        </is>
      </c>
      <c r="C96" t="inlineStr">
        <is>
          <t>-</t>
        </is>
      </c>
      <c r="D96" t="inlineStr">
        <is>
          <t>-</t>
        </is>
      </c>
      <c r="E96" t="inlineStr">
        <is>
          <t>-</t>
        </is>
      </c>
      <c r="F96" t="inlineStr">
        <is>
          <t>-</t>
        </is>
      </c>
      <c r="G96" t="inlineStr">
        <is>
          <t>-</t>
        </is>
      </c>
    </row>
    <row r="97">
      <c r="A97" s="5" t="inlineStr">
        <is>
          <t>Op.Cashflow Wachstum 10J in %</t>
        </is>
      </c>
      <c r="B97" s="5" t="inlineStr">
        <is>
          <t>Op.Cashflow Wachstum 10Y in %</t>
        </is>
      </c>
      <c r="C97" t="inlineStr">
        <is>
          <t>-</t>
        </is>
      </c>
      <c r="D97" t="inlineStr">
        <is>
          <t>-</t>
        </is>
      </c>
      <c r="E97" t="inlineStr">
        <is>
          <t>-</t>
        </is>
      </c>
      <c r="F97" t="inlineStr">
        <is>
          <t>-</t>
        </is>
      </c>
      <c r="G97" t="inlineStr">
        <is>
          <t>-</t>
        </is>
      </c>
    </row>
    <row r="98">
      <c r="A98" s="5" t="inlineStr">
        <is>
          <t>Working Capital in Mio</t>
        </is>
      </c>
      <c r="B98" s="5" t="inlineStr">
        <is>
          <t>Working Capital in M</t>
        </is>
      </c>
      <c r="C98" t="n">
        <v>4888</v>
      </c>
      <c r="D98" t="n">
        <v>5871</v>
      </c>
      <c r="E98" t="n">
        <v>4376</v>
      </c>
      <c r="F98" t="n">
        <v>3511</v>
      </c>
      <c r="G98" t="n">
        <v>3381</v>
      </c>
      <c r="H98" t="inlineStr">
        <is>
          <t>-</t>
        </is>
      </c>
    </row>
  </sheetData>
  <pageMargins bottom="1" footer="0.5" header="0.5" left="0.75" right="0.75" top="1"/>
</worksheet>
</file>

<file path=xl/worksheets/sheet15.xml><?xml version="1.0" encoding="utf-8"?>
<worksheet xmlns="http://schemas.openxmlformats.org/spreadsheetml/2006/main">
  <sheetPr>
    <outlinePr summaryBelow="1" summaryRight="1"/>
    <pageSetUpPr/>
  </sheetPr>
  <dimension ref="A1:L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NXP SEMICONDUCTORS </t>
        </is>
      </c>
      <c r="B1" s="2" t="inlineStr">
        <is>
          <t>WKN: A1C5WJ  ISIN: NL0009538784  US-Symbol:NXPI  Typ: Aktie</t>
        </is>
      </c>
      <c r="C1" s="2" t="inlineStr"/>
      <c r="D1" s="2" t="inlineStr"/>
      <c r="E1" s="2" t="inlineStr"/>
      <c r="F1" s="2">
        <f>HYPERLINK("Stock_Data.xlsx#INDEX!A1",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2006</t>
        </is>
      </c>
      <c r="C4" s="5" t="inlineStr">
        <is>
          <t>Telefon / Phone</t>
        </is>
      </c>
      <c r="D4" s="5" t="inlineStr"/>
      <c r="E4" t="inlineStr">
        <is>
          <t>+31-40-27-29999</t>
        </is>
      </c>
      <c r="G4" t="inlineStr">
        <is>
          <t>06.01.2020</t>
        </is>
      </c>
      <c r="H4" t="inlineStr">
        <is>
          <t>Dividend Payout</t>
        </is>
      </c>
      <c r="J4" t="inlineStr">
        <is>
          <t>T. Rowe</t>
        </is>
      </c>
      <c r="L4" t="inlineStr">
        <is>
          <t>7,47%</t>
        </is>
      </c>
    </row>
    <row r="5">
      <c r="A5" s="5" t="inlineStr">
        <is>
          <t>Ticker</t>
        </is>
      </c>
      <c r="B5" t="inlineStr">
        <is>
          <t>VNX</t>
        </is>
      </c>
      <c r="C5" s="5" t="inlineStr">
        <is>
          <t>Fax</t>
        </is>
      </c>
      <c r="D5" s="5" t="inlineStr"/>
      <c r="E5" t="inlineStr">
        <is>
          <t>-</t>
        </is>
      </c>
      <c r="G5" t="inlineStr">
        <is>
          <t>03.02.2020</t>
        </is>
      </c>
      <c r="H5" t="inlineStr">
        <is>
          <t>Q4 Result</t>
        </is>
      </c>
      <c r="J5" t="inlineStr">
        <is>
          <t>BlackRock, Inc.</t>
        </is>
      </c>
      <c r="L5" t="inlineStr">
        <is>
          <t>6,26%</t>
        </is>
      </c>
    </row>
    <row r="6">
      <c r="A6" s="5" t="inlineStr">
        <is>
          <t>Gelistet Seit / Listed Since</t>
        </is>
      </c>
      <c r="B6" t="inlineStr">
        <is>
          <t>06.08.2010</t>
        </is>
      </c>
      <c r="C6" s="5" t="inlineStr">
        <is>
          <t>Internet</t>
        </is>
      </c>
      <c r="D6" s="5" t="inlineStr"/>
      <c r="E6" t="inlineStr">
        <is>
          <t>http://www.nxp.com/</t>
        </is>
      </c>
      <c r="G6" t="inlineStr">
        <is>
          <t>27.02.2020</t>
        </is>
      </c>
      <c r="H6" t="inlineStr">
        <is>
          <t>Publication Of Annual Report</t>
        </is>
      </c>
      <c r="J6" t="inlineStr">
        <is>
          <t>Freefloat</t>
        </is>
      </c>
      <c r="L6" t="inlineStr">
        <is>
          <t>86,27%</t>
        </is>
      </c>
    </row>
    <row r="7">
      <c r="A7" s="5" t="inlineStr">
        <is>
          <t>Nominalwert / Nominal Value</t>
        </is>
      </c>
      <c r="B7" t="inlineStr">
        <is>
          <t>0,20</t>
        </is>
      </c>
      <c r="C7" s="5" t="inlineStr">
        <is>
          <t>Inv. Relations Telefon / Phone</t>
        </is>
      </c>
      <c r="D7" s="5" t="inlineStr"/>
      <c r="E7" t="inlineStr">
        <is>
          <t>+1-408-518-5411</t>
        </is>
      </c>
      <c r="G7" t="inlineStr">
        <is>
          <t>06.04.2020</t>
        </is>
      </c>
      <c r="H7" t="inlineStr">
        <is>
          <t>Dividend Payout</t>
        </is>
      </c>
    </row>
    <row r="8">
      <c r="A8" s="5" t="inlineStr">
        <is>
          <t>Land / Country</t>
        </is>
      </c>
      <c r="B8" t="inlineStr">
        <is>
          <t>Niederlande</t>
        </is>
      </c>
      <c r="C8" s="5" t="inlineStr">
        <is>
          <t>Inv. Relations E-Mail</t>
        </is>
      </c>
      <c r="D8" s="5" t="inlineStr"/>
      <c r="E8" t="inlineStr">
        <is>
          <t>jeff.palmer@nxp.com</t>
        </is>
      </c>
      <c r="G8" t="inlineStr">
        <is>
          <t>27.04.2020</t>
        </is>
      </c>
      <c r="H8" t="inlineStr">
        <is>
          <t>Result Q1</t>
        </is>
      </c>
    </row>
    <row r="9">
      <c r="A9" s="5" t="inlineStr">
        <is>
          <t>Währung / Currency</t>
        </is>
      </c>
      <c r="B9" t="inlineStr">
        <is>
          <t>USD</t>
        </is>
      </c>
      <c r="C9" s="5" t="inlineStr">
        <is>
          <t>Kontaktperson / Contact Person</t>
        </is>
      </c>
      <c r="D9" s="5" t="inlineStr"/>
      <c r="E9" t="inlineStr">
        <is>
          <t>Jeff Palmer</t>
        </is>
      </c>
    </row>
    <row r="10">
      <c r="A10" s="5" t="inlineStr">
        <is>
          <t>Branche / Industry</t>
        </is>
      </c>
      <c r="B10" t="inlineStr">
        <is>
          <t>Semiconductor Industry</t>
        </is>
      </c>
      <c r="C10" s="5" t="inlineStr"/>
      <c r="D10" s="5" t="inlineStr"/>
    </row>
    <row r="11">
      <c r="A11" s="5" t="inlineStr">
        <is>
          <t>Sektor / Sector</t>
        </is>
      </c>
      <c r="B11" t="inlineStr">
        <is>
          <t>Technology</t>
        </is>
      </c>
    </row>
    <row r="12">
      <c r="A12" s="5" t="inlineStr">
        <is>
          <t>Typ / Genre</t>
        </is>
      </c>
      <c r="B12" t="inlineStr">
        <is>
          <t>Inhaberaktie</t>
        </is>
      </c>
    </row>
    <row r="13">
      <c r="A13" s="5" t="inlineStr">
        <is>
          <t>Adresse / Address</t>
        </is>
      </c>
      <c r="B13" t="inlineStr">
        <is>
          <t>NXP Semiconductors N.V.High Tech Campus 60  NL-5656 AG Eindhoven</t>
        </is>
      </c>
    </row>
    <row r="14">
      <c r="A14" s="5" t="inlineStr">
        <is>
          <t>Management</t>
        </is>
      </c>
      <c r="B14" t="inlineStr">
        <is>
          <t>Richard L. Clemmer, Kurt Sievers, Peter Kelly, Steve Owen, Jennifer Wuamett, David Reed, Keith Shull</t>
        </is>
      </c>
    </row>
    <row r="15">
      <c r="A15" s="5" t="inlineStr">
        <is>
          <t>Aufsichtsrat / Board</t>
        </is>
      </c>
      <c r="B15" t="inlineStr">
        <is>
          <t>Sir Peter Bonfield, Richard Clemmer, Kenneth A. Goldman, Josef Kaeser, Lena Olving, Peter Smitham, Julie Southern, Jasmin Staiblin, Gregory L. Summe, Karl-Henrik Sundström</t>
        </is>
      </c>
    </row>
    <row r="16">
      <c r="A16" s="5" t="inlineStr">
        <is>
          <t>Beschreibung</t>
        </is>
      </c>
      <c r="B16" t="inlineStr">
        <is>
          <t>Die NXP Semiconductors ist ein Halbleiterhersteller, der 2006 aus dem ausgegliederten Halbleiterbereich der Royal Philips hervorging. NXP konzentriert sich auf Halbleiterprodukte und Systemlösungen für die Märkte Automobil, Identifikation, Heimelektronik, Standard-Halbleiter und Software. Das Unternehmen bietet unter anderem Halbleiter und Systemlösungen, für Fernseher oder Mobiltelefone aber auch Sicherheitslösungen etwa für elektronische Ausweise, Gesundheitskarten oder Bankkarten. Es liegt ein Übernahmeangebot des US-amerikanischen Konkurrenten Qualcomm vor. Copyright 2014 FINANCE BASE AG</t>
        </is>
      </c>
    </row>
    <row r="17">
      <c r="A17" s="5" t="inlineStr">
        <is>
          <t>Profile</t>
        </is>
      </c>
      <c r="B17" t="inlineStr">
        <is>
          <t>The NXP is a semiconductor manufacturer that in 2006 emerged from the outsourced semiconductor division of Royal Philips. NXP focuses on semiconductor products and system solutions for the markets automotive, identification, home electronics, standard semiconductor and software. The company offers, among other semiconductor and system solutions for TVs and mobile phones as well as security solutions for electronic ID cards, health cards or bank cards. There is a takeover bid from US rival Qualcomm.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inlineStr"/>
    </row>
    <row r="20">
      <c r="A20" s="5" t="inlineStr">
        <is>
          <t>Umsatz</t>
        </is>
      </c>
      <c r="B20" s="5" t="inlineStr">
        <is>
          <t>Revenue</t>
        </is>
      </c>
      <c r="C20" t="n">
        <v>8877</v>
      </c>
      <c r="D20" t="n">
        <v>9407</v>
      </c>
      <c r="E20" t="n">
        <v>9256</v>
      </c>
      <c r="F20" t="n">
        <v>9498</v>
      </c>
      <c r="G20" t="n">
        <v>6101</v>
      </c>
      <c r="H20" t="n">
        <v>5647</v>
      </c>
      <c r="I20" t="n">
        <v>4815</v>
      </c>
      <c r="J20" t="n">
        <v>4358</v>
      </c>
      <c r="K20" t="n">
        <v>4194</v>
      </c>
    </row>
    <row r="21">
      <c r="A21" s="5" t="inlineStr">
        <is>
          <t>Bruttoergebnis vom Umsatz</t>
        </is>
      </c>
      <c r="B21" s="5" t="inlineStr">
        <is>
          <t>Gross Profit</t>
        </is>
      </c>
      <c r="C21" t="n">
        <v>4618</v>
      </c>
      <c r="D21" t="n">
        <v>4851</v>
      </c>
      <c r="E21" t="n">
        <v>4619</v>
      </c>
      <c r="F21" t="n">
        <v>4069</v>
      </c>
      <c r="G21" t="n">
        <v>2787</v>
      </c>
      <c r="H21" t="n">
        <v>2640</v>
      </c>
      <c r="I21" t="n">
        <v>2177</v>
      </c>
      <c r="J21" t="n">
        <v>1988</v>
      </c>
      <c r="K21" t="n">
        <v>1906</v>
      </c>
    </row>
    <row r="22">
      <c r="A22" s="5" t="inlineStr">
        <is>
          <t>Operatives Ergebnis (EBIT)</t>
        </is>
      </c>
      <c r="B22" s="5" t="inlineStr">
        <is>
          <t>EBIT Earning Before Interest &amp; Tax</t>
        </is>
      </c>
      <c r="C22" t="n">
        <v>641</v>
      </c>
      <c r="D22" t="n">
        <v>2710</v>
      </c>
      <c r="E22" t="n">
        <v>2102</v>
      </c>
      <c r="F22" t="n">
        <v>-150</v>
      </c>
      <c r="G22" t="n">
        <v>2015</v>
      </c>
      <c r="H22" t="n">
        <v>1049</v>
      </c>
      <c r="I22" t="n">
        <v>651</v>
      </c>
      <c r="J22" t="n">
        <v>412</v>
      </c>
      <c r="K22" t="n">
        <v>357</v>
      </c>
    </row>
    <row r="23">
      <c r="A23" s="5" t="inlineStr">
        <is>
          <t>Finanzergebnis</t>
        </is>
      </c>
      <c r="B23" s="5" t="inlineStr">
        <is>
          <t>Financial Result</t>
        </is>
      </c>
      <c r="C23" t="n">
        <v>-350</v>
      </c>
      <c r="D23" t="n">
        <v>-335</v>
      </c>
      <c r="E23" t="n">
        <v>-366</v>
      </c>
      <c r="F23" t="n">
        <v>-453</v>
      </c>
      <c r="G23" t="n">
        <v>-529</v>
      </c>
      <c r="H23" t="n">
        <v>-410</v>
      </c>
      <c r="I23" t="n">
        <v>-274</v>
      </c>
      <c r="J23" t="n">
        <v>-437</v>
      </c>
      <c r="K23" t="n">
        <v>-257</v>
      </c>
    </row>
    <row r="24">
      <c r="A24" s="5" t="inlineStr">
        <is>
          <t>Ergebnis vor Steuer (EBT)</t>
        </is>
      </c>
      <c r="B24" s="5" t="inlineStr">
        <is>
          <t>EBT Earning Before Tax</t>
        </is>
      </c>
      <c r="C24" t="n">
        <v>291</v>
      </c>
      <c r="D24" t="n">
        <v>2375</v>
      </c>
      <c r="E24" t="n">
        <v>1736</v>
      </c>
      <c r="F24" t="n">
        <v>-603</v>
      </c>
      <c r="G24" t="n">
        <v>1486</v>
      </c>
      <c r="H24" t="n">
        <v>639</v>
      </c>
      <c r="I24" t="n">
        <v>377</v>
      </c>
      <c r="J24" t="n">
        <v>-25</v>
      </c>
      <c r="K24" t="n">
        <v>100</v>
      </c>
    </row>
    <row r="25">
      <c r="A25" s="5" t="inlineStr">
        <is>
          <t>Steuern auf Einkommen und Ertrag</t>
        </is>
      </c>
      <c r="B25" s="5" t="inlineStr">
        <is>
          <t>Taxes on income and earnings</t>
        </is>
      </c>
      <c r="C25" t="n">
        <v>20</v>
      </c>
      <c r="D25" t="n">
        <v>176</v>
      </c>
      <c r="E25" t="n">
        <v>-483</v>
      </c>
      <c r="F25" t="n">
        <v>-459</v>
      </c>
      <c r="G25" t="n">
        <v>-104</v>
      </c>
      <c r="H25" t="n">
        <v>40</v>
      </c>
      <c r="I25" t="n">
        <v>20</v>
      </c>
      <c r="J25" t="n">
        <v>1</v>
      </c>
      <c r="K25" t="n">
        <v>21</v>
      </c>
    </row>
    <row r="26">
      <c r="A26" s="5" t="inlineStr">
        <is>
          <t>Ergebnis nach Steuer</t>
        </is>
      </c>
      <c r="B26" s="5" t="inlineStr">
        <is>
          <t>Earnings after tax</t>
        </is>
      </c>
      <c r="C26" t="n">
        <v>271</v>
      </c>
      <c r="D26" t="n">
        <v>2199</v>
      </c>
      <c r="E26" t="n">
        <v>2219</v>
      </c>
      <c r="F26" t="n">
        <v>-144</v>
      </c>
      <c r="G26" t="n">
        <v>1590</v>
      </c>
      <c r="H26" t="n">
        <v>599</v>
      </c>
      <c r="I26" t="n">
        <v>357</v>
      </c>
      <c r="J26" t="n">
        <v>-26</v>
      </c>
      <c r="K26" t="n">
        <v>79</v>
      </c>
    </row>
    <row r="27">
      <c r="A27" s="5" t="inlineStr">
        <is>
          <t>Minderheitenanteil</t>
        </is>
      </c>
      <c r="B27" s="5" t="inlineStr">
        <is>
          <t>Minority Share</t>
        </is>
      </c>
      <c r="C27" t="n">
        <v>-29</v>
      </c>
      <c r="D27" t="n">
        <v>-50</v>
      </c>
      <c r="E27" t="n">
        <v>-57</v>
      </c>
      <c r="F27" t="n">
        <v>-59</v>
      </c>
      <c r="G27" t="n">
        <v>-73</v>
      </c>
      <c r="H27" t="n">
        <v>-68</v>
      </c>
      <c r="I27" t="n">
        <v>-67</v>
      </c>
      <c r="J27" t="n">
        <v>-63</v>
      </c>
      <c r="K27" t="n">
        <v>-46</v>
      </c>
    </row>
    <row r="28">
      <c r="A28" s="5" t="inlineStr">
        <is>
          <t>Jahresüberschuss/-fehlbetrag</t>
        </is>
      </c>
      <c r="B28" s="5" t="inlineStr">
        <is>
          <t>Net Profit</t>
        </is>
      </c>
      <c r="C28" t="n">
        <v>243</v>
      </c>
      <c r="D28" t="n">
        <v>2208</v>
      </c>
      <c r="E28" t="n">
        <v>2215</v>
      </c>
      <c r="F28" t="n">
        <v>-192</v>
      </c>
      <c r="G28" t="n">
        <v>1526</v>
      </c>
      <c r="H28" t="n">
        <v>539</v>
      </c>
      <c r="I28" t="n">
        <v>348</v>
      </c>
      <c r="J28" t="n">
        <v>-115</v>
      </c>
      <c r="K28" t="n">
        <v>390</v>
      </c>
    </row>
    <row r="29">
      <c r="A29" s="5" t="inlineStr">
        <is>
          <t>Summe Umlaufvermögen</t>
        </is>
      </c>
      <c r="B29" s="5" t="inlineStr">
        <is>
          <t>Current Assets</t>
        </is>
      </c>
      <c r="C29" t="n">
        <v>3267</v>
      </c>
      <c r="D29" t="n">
        <v>5225</v>
      </c>
      <c r="E29" t="n">
        <v>6044</v>
      </c>
      <c r="F29" t="n">
        <v>5398</v>
      </c>
      <c r="G29" t="n">
        <v>4812</v>
      </c>
      <c r="H29" t="n">
        <v>2640</v>
      </c>
      <c r="I29" t="n">
        <v>2092</v>
      </c>
      <c r="J29" t="n">
        <v>1954</v>
      </c>
      <c r="K29" t="n">
        <v>1966</v>
      </c>
    </row>
    <row r="30">
      <c r="A30" s="5" t="inlineStr">
        <is>
          <t>Summe Anlagevermögen</t>
        </is>
      </c>
      <c r="B30" s="5" t="inlineStr">
        <is>
          <t>Fixed Assets</t>
        </is>
      </c>
      <c r="C30" t="n">
        <v>16749</v>
      </c>
      <c r="D30" t="n">
        <v>16305</v>
      </c>
      <c r="E30" t="n">
        <v>18005</v>
      </c>
      <c r="F30" t="n">
        <v>19500</v>
      </c>
      <c r="G30" t="n">
        <v>21542</v>
      </c>
      <c r="H30" t="n">
        <v>4253</v>
      </c>
      <c r="I30" t="n">
        <v>4357</v>
      </c>
      <c r="J30" t="n">
        <v>4485</v>
      </c>
      <c r="K30" t="n">
        <v>4646</v>
      </c>
    </row>
    <row r="31">
      <c r="A31" s="5" t="inlineStr">
        <is>
          <t>Summe Aktiva</t>
        </is>
      </c>
      <c r="B31" s="5" t="inlineStr">
        <is>
          <t>Total Assets</t>
        </is>
      </c>
      <c r="C31" t="n">
        <v>20016</v>
      </c>
      <c r="D31" t="n">
        <v>21530</v>
      </c>
      <c r="E31" t="n">
        <v>24049</v>
      </c>
      <c r="F31" t="n">
        <v>24898</v>
      </c>
      <c r="G31" t="n">
        <v>26354</v>
      </c>
      <c r="H31" t="n">
        <v>6893</v>
      </c>
      <c r="I31" t="n">
        <v>6449</v>
      </c>
      <c r="J31" t="n">
        <v>6439</v>
      </c>
      <c r="K31" t="n">
        <v>6612</v>
      </c>
    </row>
    <row r="32">
      <c r="A32" s="5" t="inlineStr">
        <is>
          <t>Summe kurzfristiges Fremdkapital</t>
        </is>
      </c>
      <c r="B32" s="5" t="inlineStr">
        <is>
          <t>Short-Term Debt</t>
        </is>
      </c>
      <c r="C32" t="n">
        <v>1791</v>
      </c>
      <c r="D32" t="n">
        <v>3385</v>
      </c>
      <c r="E32" t="n">
        <v>2718</v>
      </c>
      <c r="F32" t="n">
        <v>2433</v>
      </c>
      <c r="G32" t="n">
        <v>2548</v>
      </c>
      <c r="H32" t="n">
        <v>1320</v>
      </c>
      <c r="I32" t="n">
        <v>1193</v>
      </c>
      <c r="J32" t="n">
        <v>1496</v>
      </c>
      <c r="K32" t="n">
        <v>1049</v>
      </c>
    </row>
    <row r="33">
      <c r="A33" s="5" t="inlineStr">
        <is>
          <t>Summe langfristiges Fremdkapital</t>
        </is>
      </c>
      <c r="B33" s="5" t="inlineStr">
        <is>
          <t>Long-Term Debt</t>
        </is>
      </c>
      <c r="C33" t="n">
        <v>8570</v>
      </c>
      <c r="D33" t="n">
        <v>7455</v>
      </c>
      <c r="E33" t="n">
        <v>7615</v>
      </c>
      <c r="F33" t="n">
        <v>11309</v>
      </c>
      <c r="G33" t="n">
        <v>12003</v>
      </c>
      <c r="H33" t="n">
        <v>4772</v>
      </c>
      <c r="I33" t="n">
        <v>3710</v>
      </c>
      <c r="J33" t="n">
        <v>3659</v>
      </c>
      <c r="K33" t="n">
        <v>4206</v>
      </c>
    </row>
    <row r="34">
      <c r="A34" s="5" t="inlineStr">
        <is>
          <t>Summe Fremdkapital</t>
        </is>
      </c>
      <c r="B34" s="5" t="inlineStr">
        <is>
          <t>Total Liabilities</t>
        </is>
      </c>
      <c r="C34" t="n">
        <v>10361</v>
      </c>
      <c r="D34" t="n">
        <v>10840</v>
      </c>
      <c r="E34" t="n">
        <v>10333</v>
      </c>
      <c r="F34" t="n">
        <v>13742</v>
      </c>
      <c r="G34" t="n">
        <v>14551</v>
      </c>
      <c r="H34" t="n">
        <v>6092</v>
      </c>
      <c r="I34" t="n">
        <v>4903</v>
      </c>
      <c r="J34" t="n">
        <v>5155</v>
      </c>
      <c r="K34" t="n">
        <v>5255</v>
      </c>
    </row>
    <row r="35">
      <c r="A35" s="5" t="inlineStr">
        <is>
          <t>Minderheitenanteil</t>
        </is>
      </c>
      <c r="B35" s="5" t="inlineStr">
        <is>
          <t>Minority Share</t>
        </is>
      </c>
      <c r="C35" t="n">
        <v>214</v>
      </c>
      <c r="D35" t="n">
        <v>185</v>
      </c>
      <c r="E35" t="n">
        <v>189</v>
      </c>
      <c r="F35" t="n">
        <v>221</v>
      </c>
      <c r="G35" t="n">
        <v>288</v>
      </c>
      <c r="H35" t="n">
        <v>263</v>
      </c>
      <c r="I35" t="n">
        <v>245</v>
      </c>
      <c r="J35" t="n">
        <v>235</v>
      </c>
      <c r="K35" t="n">
        <v>212</v>
      </c>
    </row>
    <row r="36">
      <c r="A36" s="5" t="inlineStr">
        <is>
          <t>Summe Eigenkapital</t>
        </is>
      </c>
      <c r="B36" s="5" t="inlineStr">
        <is>
          <t>Equity</t>
        </is>
      </c>
      <c r="C36" t="n">
        <v>9441</v>
      </c>
      <c r="D36" t="n">
        <v>10505</v>
      </c>
      <c r="E36" t="n">
        <v>13527</v>
      </c>
      <c r="F36" t="n">
        <v>10935</v>
      </c>
      <c r="G36" t="n">
        <v>11515</v>
      </c>
      <c r="H36" t="n">
        <v>538</v>
      </c>
      <c r="I36" t="n">
        <v>1301</v>
      </c>
      <c r="J36" t="n">
        <v>1049</v>
      </c>
      <c r="K36" t="n">
        <v>1145</v>
      </c>
    </row>
    <row r="37">
      <c r="A37" s="5" t="inlineStr">
        <is>
          <t>Summe Passiva</t>
        </is>
      </c>
      <c r="B37" s="5" t="inlineStr">
        <is>
          <t>Liabilities &amp; Shareholder Equity</t>
        </is>
      </c>
      <c r="C37" t="n">
        <v>20016</v>
      </c>
      <c r="D37" t="n">
        <v>21530</v>
      </c>
      <c r="E37" t="n">
        <v>24049</v>
      </c>
      <c r="F37" t="n">
        <v>24898</v>
      </c>
      <c r="G37" t="n">
        <v>26354</v>
      </c>
      <c r="H37" t="n">
        <v>6893</v>
      </c>
      <c r="I37" t="n">
        <v>6449</v>
      </c>
      <c r="J37" t="n">
        <v>6439</v>
      </c>
      <c r="K37" t="n">
        <v>6612</v>
      </c>
    </row>
    <row r="38">
      <c r="A38" s="5" t="inlineStr">
        <is>
          <t>Mio.Aktien im Umlauf</t>
        </is>
      </c>
      <c r="B38" s="5" t="inlineStr">
        <is>
          <t>Million shares outstanding</t>
        </is>
      </c>
      <c r="C38" t="n">
        <v>281.44</v>
      </c>
      <c r="D38" t="n">
        <v>292.79</v>
      </c>
      <c r="E38" t="n">
        <v>342.92</v>
      </c>
      <c r="F38" t="n">
        <v>335.39</v>
      </c>
      <c r="G38" t="n">
        <v>342</v>
      </c>
      <c r="H38" t="n">
        <v>232.58</v>
      </c>
      <c r="I38" t="n">
        <v>247.58</v>
      </c>
      <c r="J38" t="n">
        <v>249.03</v>
      </c>
      <c r="K38" t="n">
        <v>247.84</v>
      </c>
    </row>
    <row r="39">
      <c r="A39" s="5" t="inlineStr">
        <is>
          <t>Gezeichnetes Kapital (in Mio.)</t>
        </is>
      </c>
      <c r="B39" s="5" t="inlineStr">
        <is>
          <t>Subscribed Capital in M</t>
        </is>
      </c>
      <c r="C39" t="n">
        <v>64</v>
      </c>
      <c r="D39" t="n">
        <v>67</v>
      </c>
      <c r="E39" t="n">
        <v>71</v>
      </c>
      <c r="F39" t="n">
        <v>71</v>
      </c>
      <c r="G39" t="n">
        <v>68</v>
      </c>
      <c r="H39" t="n">
        <v>51</v>
      </c>
      <c r="I39" t="n">
        <v>51</v>
      </c>
      <c r="J39" t="n">
        <v>51</v>
      </c>
      <c r="K39" t="n">
        <v>51</v>
      </c>
    </row>
    <row r="40">
      <c r="A40" s="5" t="inlineStr">
        <is>
          <t>Ergebnis je Aktie (brutto)</t>
        </is>
      </c>
      <c r="B40" s="5" t="inlineStr">
        <is>
          <t>Earnings per share</t>
        </is>
      </c>
      <c r="C40" t="n">
        <v>1.03</v>
      </c>
      <c r="D40" t="n">
        <v>8.109999999999999</v>
      </c>
      <c r="E40" t="n">
        <v>5.06</v>
      </c>
      <c r="F40" t="n">
        <v>-1.8</v>
      </c>
      <c r="G40" t="n">
        <v>4.34</v>
      </c>
      <c r="H40" t="n">
        <v>2.75</v>
      </c>
      <c r="I40" t="n">
        <v>1.52</v>
      </c>
      <c r="J40" t="n">
        <v>-0.1</v>
      </c>
      <c r="K40" t="n">
        <v>0.4</v>
      </c>
    </row>
    <row r="41">
      <c r="A41" s="5" t="inlineStr">
        <is>
          <t>Ergebnis je Aktie (unverwässert)</t>
        </is>
      </c>
      <c r="B41" s="5" t="inlineStr">
        <is>
          <t>Basic Earnings per share</t>
        </is>
      </c>
      <c r="C41" t="n">
        <v>0.86</v>
      </c>
      <c r="D41" t="n">
        <v>6.78</v>
      </c>
      <c r="E41" t="n">
        <v>6.54</v>
      </c>
      <c r="F41" t="n">
        <v>0.59</v>
      </c>
      <c r="G41" t="n">
        <v>6.36</v>
      </c>
      <c r="H41" t="n">
        <v>2.27</v>
      </c>
      <c r="I41" t="n">
        <v>1.4</v>
      </c>
      <c r="J41" t="n">
        <v>-0.46</v>
      </c>
      <c r="K41" t="n">
        <v>-0.78</v>
      </c>
    </row>
    <row r="42">
      <c r="A42" s="5" t="inlineStr">
        <is>
          <t>Ergebnis je Aktie (verwässert)</t>
        </is>
      </c>
      <c r="B42" s="5" t="inlineStr">
        <is>
          <t>Diluted Earnings per share</t>
        </is>
      </c>
      <c r="C42" t="n">
        <v>0.85</v>
      </c>
      <c r="D42" t="n">
        <v>6.72</v>
      </c>
      <c r="E42" t="n">
        <v>6.41</v>
      </c>
      <c r="F42" t="n">
        <v>0.58</v>
      </c>
      <c r="G42" t="n">
        <v>6.1</v>
      </c>
      <c r="H42" t="n">
        <v>2.17</v>
      </c>
      <c r="I42" t="n">
        <v>1.36</v>
      </c>
      <c r="J42" t="n">
        <v>-0.46</v>
      </c>
      <c r="K42" t="n">
        <v>-0.78</v>
      </c>
    </row>
    <row r="43">
      <c r="A43" s="5" t="inlineStr">
        <is>
          <t>Dividende je Aktie</t>
        </is>
      </c>
      <c r="B43" s="5" t="inlineStr">
        <is>
          <t>Dividend per share</t>
        </is>
      </c>
      <c r="C43" t="n">
        <v>1.25</v>
      </c>
      <c r="D43" t="n">
        <v>0.25</v>
      </c>
      <c r="E43" t="inlineStr">
        <is>
          <t>-</t>
        </is>
      </c>
      <c r="F43" t="inlineStr">
        <is>
          <t>-</t>
        </is>
      </c>
      <c r="G43" t="inlineStr">
        <is>
          <t>-</t>
        </is>
      </c>
      <c r="H43" t="inlineStr">
        <is>
          <t>-</t>
        </is>
      </c>
      <c r="I43" t="inlineStr">
        <is>
          <t>-</t>
        </is>
      </c>
      <c r="J43" t="inlineStr">
        <is>
          <t>-</t>
        </is>
      </c>
      <c r="K43" t="inlineStr">
        <is>
          <t>-</t>
        </is>
      </c>
    </row>
    <row r="44">
      <c r="A44" s="5" t="inlineStr">
        <is>
          <t>Dividendenausschüttung in Mio</t>
        </is>
      </c>
      <c r="B44" s="5" t="inlineStr">
        <is>
          <t>Dividend Payment in M</t>
        </is>
      </c>
      <c r="C44" t="n">
        <v>319</v>
      </c>
      <c r="D44" t="n">
        <v>74</v>
      </c>
      <c r="E44" t="inlineStr">
        <is>
          <t>-</t>
        </is>
      </c>
      <c r="F44" t="inlineStr">
        <is>
          <t>-</t>
        </is>
      </c>
      <c r="G44" t="inlineStr">
        <is>
          <t>-</t>
        </is>
      </c>
      <c r="H44" t="inlineStr">
        <is>
          <t>-</t>
        </is>
      </c>
      <c r="I44" t="inlineStr">
        <is>
          <t>-</t>
        </is>
      </c>
      <c r="J44" t="inlineStr">
        <is>
          <t>-</t>
        </is>
      </c>
      <c r="K44" t="inlineStr">
        <is>
          <t>-</t>
        </is>
      </c>
    </row>
    <row r="45">
      <c r="A45" s="5" t="inlineStr">
        <is>
          <t>Umsatz je Aktie</t>
        </is>
      </c>
      <c r="B45" s="5" t="inlineStr">
        <is>
          <t>Revenue per share</t>
        </is>
      </c>
      <c r="C45" t="n">
        <v>31.54</v>
      </c>
      <c r="D45" t="n">
        <v>32.13</v>
      </c>
      <c r="E45" t="n">
        <v>26.99</v>
      </c>
      <c r="F45" t="n">
        <v>28.32</v>
      </c>
      <c r="G45" t="n">
        <v>17.84</v>
      </c>
      <c r="H45" t="n">
        <v>24.28</v>
      </c>
      <c r="I45" t="n">
        <v>19.45</v>
      </c>
      <c r="J45" t="n">
        <v>17.5</v>
      </c>
      <c r="K45" t="n">
        <v>16.92</v>
      </c>
    </row>
    <row r="46">
      <c r="A46" s="5" t="inlineStr">
        <is>
          <t>Buchwert je Aktie</t>
        </is>
      </c>
      <c r="B46" s="5" t="inlineStr">
        <is>
          <t>Book value per share</t>
        </is>
      </c>
      <c r="C46" t="n">
        <v>33.55</v>
      </c>
      <c r="D46" t="n">
        <v>35.88</v>
      </c>
      <c r="E46" t="n">
        <v>39.45</v>
      </c>
      <c r="F46" t="n">
        <v>32.6</v>
      </c>
      <c r="G46" t="n">
        <v>33.67</v>
      </c>
      <c r="H46" t="n">
        <v>2.31</v>
      </c>
      <c r="I46" t="n">
        <v>5.25</v>
      </c>
      <c r="J46" t="n">
        <v>4.21</v>
      </c>
      <c r="K46" t="n">
        <v>4.62</v>
      </c>
    </row>
    <row r="47">
      <c r="A47" s="5" t="inlineStr">
        <is>
          <t>Cashflow je Aktie</t>
        </is>
      </c>
      <c r="B47" s="5" t="inlineStr">
        <is>
          <t>Cashflow per share</t>
        </is>
      </c>
      <c r="C47" t="n">
        <v>8.43</v>
      </c>
      <c r="D47" t="n">
        <v>14.92</v>
      </c>
      <c r="E47" t="n">
        <v>7.14</v>
      </c>
      <c r="F47" t="n">
        <v>6.87</v>
      </c>
      <c r="G47" t="n">
        <v>3.89</v>
      </c>
      <c r="H47" t="n">
        <v>6.31</v>
      </c>
      <c r="I47" t="n">
        <v>3.6</v>
      </c>
      <c r="J47" t="n">
        <v>2.9</v>
      </c>
      <c r="K47" t="n">
        <v>0.71</v>
      </c>
    </row>
    <row r="48">
      <c r="A48" s="5" t="inlineStr">
        <is>
          <t>Bilanzsumme je Aktie</t>
        </is>
      </c>
      <c r="B48" s="5" t="inlineStr">
        <is>
          <t>Total assets per share</t>
        </is>
      </c>
      <c r="C48" t="n">
        <v>71.12</v>
      </c>
      <c r="D48" t="n">
        <v>73.53</v>
      </c>
      <c r="E48" t="n">
        <v>70.13</v>
      </c>
      <c r="F48" t="n">
        <v>74.23999999999999</v>
      </c>
      <c r="G48" t="n">
        <v>77.06</v>
      </c>
      <c r="H48" t="n">
        <v>29.64</v>
      </c>
      <c r="I48" t="n">
        <v>26.05</v>
      </c>
      <c r="J48" t="n">
        <v>25.86</v>
      </c>
      <c r="K48" t="n">
        <v>26.68</v>
      </c>
    </row>
    <row r="49">
      <c r="A49" s="5" t="inlineStr">
        <is>
          <t>Personal am Ende des Jahres</t>
        </is>
      </c>
      <c r="B49" s="5" t="inlineStr">
        <is>
          <t>Staff at the end of year</t>
        </is>
      </c>
      <c r="C49" t="n">
        <v>29400</v>
      </c>
      <c r="D49" t="n">
        <v>30000</v>
      </c>
      <c r="E49" t="n">
        <v>30100</v>
      </c>
      <c r="F49" t="n">
        <v>40400</v>
      </c>
      <c r="G49" t="n">
        <v>44000</v>
      </c>
      <c r="H49" t="n">
        <v>27884</v>
      </c>
      <c r="I49" t="n">
        <v>25700</v>
      </c>
      <c r="J49" t="n">
        <v>25300</v>
      </c>
      <c r="K49" t="n">
        <v>23660</v>
      </c>
    </row>
    <row r="50">
      <c r="A50" s="5" t="inlineStr">
        <is>
          <t>Personalaufwand in Mio. USD</t>
        </is>
      </c>
      <c r="B50" s="5" t="inlineStr">
        <is>
          <t>Personnel expenses in M</t>
        </is>
      </c>
      <c r="C50" t="inlineStr">
        <is>
          <t>-</t>
        </is>
      </c>
      <c r="D50" t="inlineStr">
        <is>
          <t>-</t>
        </is>
      </c>
      <c r="E50" t="inlineStr">
        <is>
          <t>-</t>
        </is>
      </c>
      <c r="F50" t="inlineStr">
        <is>
          <t>-</t>
        </is>
      </c>
      <c r="G50" t="inlineStr">
        <is>
          <t>-</t>
        </is>
      </c>
      <c r="H50" t="inlineStr">
        <is>
          <t>-</t>
        </is>
      </c>
      <c r="I50" t="inlineStr">
        <is>
          <t>-</t>
        </is>
      </c>
      <c r="J50" t="inlineStr">
        <is>
          <t>-</t>
        </is>
      </c>
      <c r="K50" t="inlineStr">
        <is>
          <t>-</t>
        </is>
      </c>
    </row>
    <row r="51">
      <c r="A51" s="5" t="inlineStr">
        <is>
          <t>Aufwand je Mitarbeiter in USD</t>
        </is>
      </c>
      <c r="B51" s="5" t="inlineStr">
        <is>
          <t>Effort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row>
    <row r="52">
      <c r="A52" s="5" t="inlineStr">
        <is>
          <t>Umsatz je Mitarbeiter in USD</t>
        </is>
      </c>
      <c r="B52" s="5" t="inlineStr">
        <is>
          <t>Turnover per employee</t>
        </is>
      </c>
      <c r="C52" t="n">
        <v>301939</v>
      </c>
      <c r="D52" t="n">
        <v>313567</v>
      </c>
      <c r="E52" t="n">
        <v>307508</v>
      </c>
      <c r="F52" t="n">
        <v>235099</v>
      </c>
      <c r="G52" t="n">
        <v>138659</v>
      </c>
      <c r="H52" t="n">
        <v>202518</v>
      </c>
      <c r="I52" t="n">
        <v>187354</v>
      </c>
      <c r="J52" t="n">
        <v>172253</v>
      </c>
      <c r="K52" t="n">
        <v>177261</v>
      </c>
    </row>
    <row r="53">
      <c r="A53" s="5" t="inlineStr">
        <is>
          <t>Bruttoergebnis je Mitarbeiter in USD</t>
        </is>
      </c>
      <c r="B53" s="5" t="inlineStr">
        <is>
          <t>Gross Profit per employee</t>
        </is>
      </c>
      <c r="C53" t="n">
        <v>157075</v>
      </c>
      <c r="D53" t="n">
        <v>161700</v>
      </c>
      <c r="E53" t="n">
        <v>153455</v>
      </c>
      <c r="F53" t="n">
        <v>100718</v>
      </c>
      <c r="G53" t="n">
        <v>63341</v>
      </c>
      <c r="H53" t="n">
        <v>94678</v>
      </c>
      <c r="I53" t="n">
        <v>84708</v>
      </c>
      <c r="J53" t="n">
        <v>78577</v>
      </c>
      <c r="K53" t="n">
        <v>80558</v>
      </c>
    </row>
    <row r="54">
      <c r="A54" s="5" t="inlineStr">
        <is>
          <t>Gewinn je Mitarbeiter in USD</t>
        </is>
      </c>
      <c r="B54" s="5" t="inlineStr">
        <is>
          <t>Earnings per employee</t>
        </is>
      </c>
      <c r="C54" t="n">
        <v>8265</v>
      </c>
      <c r="D54" t="n">
        <v>73600</v>
      </c>
      <c r="E54" t="n">
        <v>73588</v>
      </c>
      <c r="F54" t="n">
        <v>-4752</v>
      </c>
      <c r="G54" t="n">
        <v>34682</v>
      </c>
      <c r="H54" t="n">
        <v>19330</v>
      </c>
      <c r="I54" t="n">
        <v>13541</v>
      </c>
      <c r="J54" t="n">
        <v>-4545</v>
      </c>
      <c r="K54" t="n">
        <v>16484</v>
      </c>
    </row>
    <row r="55">
      <c r="A55" s="5" t="inlineStr">
        <is>
          <t>KGV (Kurs/Gewinn)</t>
        </is>
      </c>
      <c r="B55" s="5" t="inlineStr">
        <is>
          <t>PE (price/earnings)</t>
        </is>
      </c>
      <c r="C55" t="n">
        <v>148</v>
      </c>
      <c r="D55" t="n">
        <v>10.8</v>
      </c>
      <c r="E55" t="n">
        <v>17.9</v>
      </c>
      <c r="F55" t="n">
        <v>166.1</v>
      </c>
      <c r="G55" t="n">
        <v>13.2</v>
      </c>
      <c r="H55" t="n">
        <v>33.7</v>
      </c>
      <c r="I55" t="n">
        <v>32.8</v>
      </c>
      <c r="J55" t="inlineStr">
        <is>
          <t>-</t>
        </is>
      </c>
      <c r="K55" t="inlineStr">
        <is>
          <t>-</t>
        </is>
      </c>
    </row>
    <row r="56">
      <c r="A56" s="5" t="inlineStr">
        <is>
          <t>KUV (Kurs/Umsatz)</t>
        </is>
      </c>
      <c r="B56" s="5" t="inlineStr">
        <is>
          <t>PS (price/sales)</t>
        </is>
      </c>
      <c r="C56" t="n">
        <v>4.03</v>
      </c>
      <c r="D56" t="n">
        <v>2.28</v>
      </c>
      <c r="E56" t="n">
        <v>4.34</v>
      </c>
      <c r="F56" t="n">
        <v>3.46</v>
      </c>
      <c r="G56" t="n">
        <v>4.72</v>
      </c>
      <c r="H56" t="n">
        <v>3.15</v>
      </c>
      <c r="I56" t="n">
        <v>2.36</v>
      </c>
      <c r="J56" t="n">
        <v>1.5</v>
      </c>
      <c r="K56" t="n">
        <v>0.91</v>
      </c>
    </row>
    <row r="57">
      <c r="A57" s="5" t="inlineStr">
        <is>
          <t>KBV (Kurs/Buchwert)</t>
        </is>
      </c>
      <c r="B57" s="5" t="inlineStr">
        <is>
          <t>PB (price/book value)</t>
        </is>
      </c>
      <c r="C57" t="n">
        <v>3.79</v>
      </c>
      <c r="D57" t="n">
        <v>2.04</v>
      </c>
      <c r="E57" t="n">
        <v>2.97</v>
      </c>
      <c r="F57" t="n">
        <v>3.01</v>
      </c>
      <c r="G57" t="n">
        <v>2.5</v>
      </c>
      <c r="H57" t="n">
        <v>33.03</v>
      </c>
      <c r="I57" t="n">
        <v>8.74</v>
      </c>
      <c r="J57" t="n">
        <v>6.25</v>
      </c>
      <c r="K57" t="n">
        <v>3.33</v>
      </c>
    </row>
    <row r="58">
      <c r="A58" s="5" t="inlineStr">
        <is>
          <t>KCV (Kurs/Cashflow)</t>
        </is>
      </c>
      <c r="B58" s="5" t="inlineStr">
        <is>
          <t>PC (price/cashflow)</t>
        </is>
      </c>
      <c r="C58" t="n">
        <v>15.09</v>
      </c>
      <c r="D58" t="n">
        <v>4.91</v>
      </c>
      <c r="E58" t="n">
        <v>16.41</v>
      </c>
      <c r="F58" t="n">
        <v>14.27</v>
      </c>
      <c r="G58" t="n">
        <v>21.66</v>
      </c>
      <c r="H58" t="n">
        <v>12.1</v>
      </c>
      <c r="I58" t="n">
        <v>12.76</v>
      </c>
      <c r="J58" t="n">
        <v>9.08</v>
      </c>
      <c r="K58" t="n">
        <v>21.77</v>
      </c>
    </row>
    <row r="59">
      <c r="A59" s="5" t="inlineStr">
        <is>
          <t>Dividendenrendite in %</t>
        </is>
      </c>
      <c r="B59" s="5" t="inlineStr">
        <is>
          <t>Dividend Yield in %</t>
        </is>
      </c>
      <c r="C59" t="n">
        <v>0.98</v>
      </c>
      <c r="D59" t="n">
        <v>0.34</v>
      </c>
      <c r="E59" t="inlineStr">
        <is>
          <t>-</t>
        </is>
      </c>
      <c r="F59" t="inlineStr">
        <is>
          <t>-</t>
        </is>
      </c>
      <c r="G59" t="inlineStr">
        <is>
          <t>-</t>
        </is>
      </c>
      <c r="H59" t="inlineStr">
        <is>
          <t>-</t>
        </is>
      </c>
      <c r="I59" t="inlineStr">
        <is>
          <t>-</t>
        </is>
      </c>
      <c r="J59" t="inlineStr">
        <is>
          <t>-</t>
        </is>
      </c>
      <c r="K59" t="inlineStr">
        <is>
          <t>-</t>
        </is>
      </c>
    </row>
    <row r="60">
      <c r="A60" s="5" t="inlineStr">
        <is>
          <t>Gewinnrendite in %</t>
        </is>
      </c>
      <c r="B60" s="5" t="inlineStr">
        <is>
          <t>Return on profit in %</t>
        </is>
      </c>
      <c r="C60" t="n">
        <v>0.7</v>
      </c>
      <c r="D60" t="n">
        <v>9.300000000000001</v>
      </c>
      <c r="E60" t="n">
        <v>5.6</v>
      </c>
      <c r="F60" t="n">
        <v>0.6</v>
      </c>
      <c r="G60" t="n">
        <v>7.5</v>
      </c>
      <c r="H60" t="n">
        <v>3</v>
      </c>
      <c r="I60" t="n">
        <v>3</v>
      </c>
      <c r="J60" t="n">
        <v>-1.7</v>
      </c>
      <c r="K60" t="n">
        <v>-5.1</v>
      </c>
    </row>
    <row r="61">
      <c r="A61" s="5" t="inlineStr">
        <is>
          <t>Eigenkapitalrendite in %</t>
        </is>
      </c>
      <c r="B61" s="5" t="inlineStr">
        <is>
          <t>Return on Equity in %</t>
        </is>
      </c>
      <c r="C61" t="n">
        <v>2.57</v>
      </c>
      <c r="D61" t="n">
        <v>21.02</v>
      </c>
      <c r="E61" t="n">
        <v>16.37</v>
      </c>
      <c r="F61" t="n">
        <v>-1.76</v>
      </c>
      <c r="G61" t="n">
        <v>13.25</v>
      </c>
      <c r="H61" t="n">
        <v>100.19</v>
      </c>
      <c r="I61" t="n">
        <v>26.75</v>
      </c>
      <c r="J61" t="n">
        <v>-10.96</v>
      </c>
      <c r="K61" t="n">
        <v>34.06</v>
      </c>
    </row>
    <row r="62">
      <c r="A62" s="5" t="inlineStr">
        <is>
          <t>Umsatzrendite in %</t>
        </is>
      </c>
      <c r="B62" s="5" t="inlineStr">
        <is>
          <t>Return on sales in %</t>
        </is>
      </c>
      <c r="C62" t="n">
        <v>2.74</v>
      </c>
      <c r="D62" t="n">
        <v>23.47</v>
      </c>
      <c r="E62" t="n">
        <v>23.93</v>
      </c>
      <c r="F62" t="n">
        <v>-2.02</v>
      </c>
      <c r="G62" t="n">
        <v>25.01</v>
      </c>
      <c r="H62" t="n">
        <v>9.539999999999999</v>
      </c>
      <c r="I62" t="n">
        <v>7.23</v>
      </c>
      <c r="J62" t="n">
        <v>-2.64</v>
      </c>
      <c r="K62" t="n">
        <v>9.300000000000001</v>
      </c>
    </row>
    <row r="63">
      <c r="A63" s="5" t="inlineStr">
        <is>
          <t>Gesamtkapitalrendite in %</t>
        </is>
      </c>
      <c r="B63" s="5" t="inlineStr">
        <is>
          <t>Total Return on Investment in %</t>
        </is>
      </c>
      <c r="C63" t="n">
        <v>2.91</v>
      </c>
      <c r="D63" t="n">
        <v>11.69</v>
      </c>
      <c r="E63" t="n">
        <v>10.56</v>
      </c>
      <c r="F63" t="n">
        <v>0.92</v>
      </c>
      <c r="G63" t="n">
        <v>7.8</v>
      </c>
      <c r="H63" t="n">
        <v>13.72</v>
      </c>
      <c r="I63" t="n">
        <v>7.88</v>
      </c>
      <c r="J63" t="n">
        <v>2.5</v>
      </c>
      <c r="K63" t="n">
        <v>9.300000000000001</v>
      </c>
    </row>
    <row r="64">
      <c r="A64" s="5" t="inlineStr">
        <is>
          <t>Return on Investment in %</t>
        </is>
      </c>
      <c r="B64" s="5" t="inlineStr">
        <is>
          <t>Return on Investment in %</t>
        </is>
      </c>
      <c r="C64" t="n">
        <v>1.21</v>
      </c>
      <c r="D64" t="n">
        <v>10.26</v>
      </c>
      <c r="E64" t="n">
        <v>9.210000000000001</v>
      </c>
      <c r="F64" t="n">
        <v>-0.77</v>
      </c>
      <c r="G64" t="n">
        <v>5.79</v>
      </c>
      <c r="H64" t="n">
        <v>7.82</v>
      </c>
      <c r="I64" t="n">
        <v>5.4</v>
      </c>
      <c r="J64" t="n">
        <v>-1.79</v>
      </c>
      <c r="K64" t="n">
        <v>5.9</v>
      </c>
    </row>
    <row r="65">
      <c r="A65" s="5" t="inlineStr">
        <is>
          <t>Arbeitsintensität in %</t>
        </is>
      </c>
      <c r="B65" s="5" t="inlineStr">
        <is>
          <t>Work Intensity in %</t>
        </is>
      </c>
      <c r="C65" t="n">
        <v>16.32</v>
      </c>
      <c r="D65" t="n">
        <v>24.27</v>
      </c>
      <c r="E65" t="n">
        <v>25.13</v>
      </c>
      <c r="F65" t="n">
        <v>21.68</v>
      </c>
      <c r="G65" t="n">
        <v>18.26</v>
      </c>
      <c r="H65" t="n">
        <v>38.3</v>
      </c>
      <c r="I65" t="n">
        <v>32.44</v>
      </c>
      <c r="J65" t="n">
        <v>30.35</v>
      </c>
      <c r="K65" t="n">
        <v>29.73</v>
      </c>
    </row>
    <row r="66">
      <c r="A66" s="5" t="inlineStr">
        <is>
          <t>Eigenkapitalquote in %</t>
        </is>
      </c>
      <c r="B66" s="5" t="inlineStr">
        <is>
          <t>Equity Ratio in %</t>
        </is>
      </c>
      <c r="C66" t="n">
        <v>47.17</v>
      </c>
      <c r="D66" t="n">
        <v>48.79</v>
      </c>
      <c r="E66" t="n">
        <v>56.25</v>
      </c>
      <c r="F66" t="n">
        <v>43.92</v>
      </c>
      <c r="G66" t="n">
        <v>43.69</v>
      </c>
      <c r="H66" t="n">
        <v>7.81</v>
      </c>
      <c r="I66" t="n">
        <v>20.17</v>
      </c>
      <c r="J66" t="n">
        <v>16.29</v>
      </c>
      <c r="K66" t="n">
        <v>17.32</v>
      </c>
    </row>
    <row r="67">
      <c r="A67" s="5" t="inlineStr">
        <is>
          <t>Fremdkapitalquote in %</t>
        </is>
      </c>
      <c r="B67" s="5" t="inlineStr">
        <is>
          <t>Debt Ratio in %</t>
        </is>
      </c>
      <c r="C67" t="n">
        <v>52.83</v>
      </c>
      <c r="D67" t="n">
        <v>51.21</v>
      </c>
      <c r="E67" t="n">
        <v>43.75</v>
      </c>
      <c r="F67" t="n">
        <v>56.08</v>
      </c>
      <c r="G67" t="n">
        <v>56.31</v>
      </c>
      <c r="H67" t="n">
        <v>92.19</v>
      </c>
      <c r="I67" t="n">
        <v>79.83</v>
      </c>
      <c r="J67" t="n">
        <v>83.70999999999999</v>
      </c>
      <c r="K67" t="n">
        <v>82.68000000000001</v>
      </c>
    </row>
    <row r="68">
      <c r="A68" s="5" t="inlineStr">
        <is>
          <t>Verschuldungsgrad in %</t>
        </is>
      </c>
      <c r="B68" s="5" t="inlineStr">
        <is>
          <t>Finance Gearing in %</t>
        </is>
      </c>
      <c r="C68" t="n">
        <v>112.01</v>
      </c>
      <c r="D68" t="n">
        <v>104.95</v>
      </c>
      <c r="E68" t="n">
        <v>77.79000000000001</v>
      </c>
      <c r="F68" t="n">
        <v>127.69</v>
      </c>
      <c r="G68" t="n">
        <v>128.87</v>
      </c>
      <c r="H68" t="n">
        <v>1181</v>
      </c>
      <c r="I68" t="n">
        <v>395.7</v>
      </c>
      <c r="J68" t="n">
        <v>513.8200000000001</v>
      </c>
      <c r="K68" t="n">
        <v>477.47</v>
      </c>
    </row>
    <row r="69">
      <c r="A69" s="5" t="inlineStr">
        <is>
          <t>Bruttoergebnis Marge in %</t>
        </is>
      </c>
      <c r="B69" s="5" t="inlineStr">
        <is>
          <t>Gross Profit Marge in %</t>
        </is>
      </c>
      <c r="C69" t="n">
        <v>52.02</v>
      </c>
      <c r="D69" t="n">
        <v>51.57</v>
      </c>
      <c r="E69" t="n">
        <v>49.9</v>
      </c>
      <c r="F69" t="n">
        <v>42.84</v>
      </c>
      <c r="G69" t="n">
        <v>45.68</v>
      </c>
      <c r="H69" t="n">
        <v>46.75</v>
      </c>
      <c r="I69" t="n">
        <v>45.21</v>
      </c>
      <c r="J69" t="n">
        <v>45.62</v>
      </c>
    </row>
    <row r="70">
      <c r="A70" s="5" t="inlineStr">
        <is>
          <t>Kurzfristige Vermögensquote in %</t>
        </is>
      </c>
      <c r="B70" s="5" t="inlineStr">
        <is>
          <t>Current Assets Ratio in %</t>
        </is>
      </c>
      <c r="C70" t="n">
        <v>16.32</v>
      </c>
      <c r="D70" t="n">
        <v>24.27</v>
      </c>
      <c r="E70" t="n">
        <v>25.13</v>
      </c>
      <c r="F70" t="n">
        <v>21.68</v>
      </c>
      <c r="G70" t="n">
        <v>18.26</v>
      </c>
      <c r="H70" t="n">
        <v>38.3</v>
      </c>
      <c r="I70" t="n">
        <v>32.44</v>
      </c>
      <c r="J70" t="n">
        <v>30.35</v>
      </c>
    </row>
    <row r="71">
      <c r="A71" s="5" t="inlineStr">
        <is>
          <t>Nettogewinn Marge in %</t>
        </is>
      </c>
      <c r="B71" s="5" t="inlineStr">
        <is>
          <t>Net Profit Marge in %</t>
        </is>
      </c>
      <c r="C71" t="n">
        <v>2.74</v>
      </c>
      <c r="D71" t="n">
        <v>23.47</v>
      </c>
      <c r="E71" t="n">
        <v>23.93</v>
      </c>
      <c r="F71" t="n">
        <v>-2.02</v>
      </c>
      <c r="G71" t="n">
        <v>25.01</v>
      </c>
      <c r="H71" t="n">
        <v>9.539999999999999</v>
      </c>
      <c r="I71" t="n">
        <v>7.23</v>
      </c>
      <c r="J71" t="n">
        <v>-2.64</v>
      </c>
    </row>
    <row r="72">
      <c r="A72" s="5" t="inlineStr">
        <is>
          <t>Operative Ergebnis Marge in %</t>
        </is>
      </c>
      <c r="B72" s="5" t="inlineStr">
        <is>
          <t>EBIT Marge in %</t>
        </is>
      </c>
      <c r="C72" t="n">
        <v>7.22</v>
      </c>
      <c r="D72" t="n">
        <v>28.81</v>
      </c>
      <c r="E72" t="n">
        <v>22.71</v>
      </c>
      <c r="F72" t="n">
        <v>-1.58</v>
      </c>
      <c r="G72" t="n">
        <v>33.03</v>
      </c>
      <c r="H72" t="n">
        <v>18.58</v>
      </c>
      <c r="I72" t="n">
        <v>13.52</v>
      </c>
      <c r="J72" t="n">
        <v>9.449999999999999</v>
      </c>
    </row>
    <row r="73">
      <c r="A73" s="5" t="inlineStr">
        <is>
          <t>Vermögensumsschlag in %</t>
        </is>
      </c>
      <c r="B73" s="5" t="inlineStr">
        <is>
          <t>Asset Turnover in %</t>
        </is>
      </c>
      <c r="C73" t="n">
        <v>44.35</v>
      </c>
      <c r="D73" t="n">
        <v>43.69</v>
      </c>
      <c r="E73" t="n">
        <v>38.49</v>
      </c>
      <c r="F73" t="n">
        <v>38.15</v>
      </c>
      <c r="G73" t="n">
        <v>23.15</v>
      </c>
      <c r="H73" t="n">
        <v>81.92</v>
      </c>
      <c r="I73" t="n">
        <v>74.66</v>
      </c>
      <c r="J73" t="n">
        <v>67.68000000000001</v>
      </c>
    </row>
    <row r="74">
      <c r="A74" s="5" t="inlineStr">
        <is>
          <t>Langfristige Vermögensquote in %</t>
        </is>
      </c>
      <c r="B74" s="5" t="inlineStr">
        <is>
          <t>Non-Current Assets Ratio in %</t>
        </is>
      </c>
      <c r="C74" t="n">
        <v>83.68000000000001</v>
      </c>
      <c r="D74" t="n">
        <v>75.73</v>
      </c>
      <c r="E74" t="n">
        <v>74.87</v>
      </c>
      <c r="F74" t="n">
        <v>78.31999999999999</v>
      </c>
      <c r="G74" t="n">
        <v>81.73999999999999</v>
      </c>
      <c r="H74" t="n">
        <v>61.7</v>
      </c>
      <c r="I74" t="n">
        <v>67.56</v>
      </c>
      <c r="J74" t="n">
        <v>69.65000000000001</v>
      </c>
    </row>
    <row r="75">
      <c r="A75" s="5" t="inlineStr">
        <is>
          <t>Gesamtkapitalrentabilität</t>
        </is>
      </c>
      <c r="B75" s="5" t="inlineStr">
        <is>
          <t>ROA Return on Assets in %</t>
        </is>
      </c>
      <c r="C75" t="n">
        <v>1.21</v>
      </c>
      <c r="D75" t="n">
        <v>10.26</v>
      </c>
      <c r="E75" t="n">
        <v>9.210000000000001</v>
      </c>
      <c r="F75" t="n">
        <v>-0.77</v>
      </c>
      <c r="G75" t="n">
        <v>5.79</v>
      </c>
      <c r="H75" t="n">
        <v>7.82</v>
      </c>
      <c r="I75" t="n">
        <v>5.4</v>
      </c>
      <c r="J75" t="n">
        <v>-1.79</v>
      </c>
    </row>
    <row r="76">
      <c r="A76" s="5" t="inlineStr">
        <is>
          <t>Ertrag des eingesetzten Kapitals</t>
        </is>
      </c>
      <c r="B76" s="5" t="inlineStr">
        <is>
          <t>ROCE Return on Cap. Empl. in %</t>
        </is>
      </c>
      <c r="C76" t="n">
        <v>3.52</v>
      </c>
      <c r="D76" t="n">
        <v>14.94</v>
      </c>
      <c r="E76" t="n">
        <v>9.85</v>
      </c>
      <c r="F76" t="n">
        <v>-0.67</v>
      </c>
      <c r="G76" t="n">
        <v>8.460000000000001</v>
      </c>
      <c r="H76" t="n">
        <v>18.82</v>
      </c>
      <c r="I76" t="n">
        <v>12.39</v>
      </c>
      <c r="J76" t="n">
        <v>8.34</v>
      </c>
    </row>
    <row r="77">
      <c r="A77" s="5" t="inlineStr">
        <is>
          <t>Eigenkapital zu Anlagevermögen</t>
        </is>
      </c>
      <c r="B77" s="5" t="inlineStr">
        <is>
          <t>Equity to Fixed Assets in %</t>
        </is>
      </c>
      <c r="C77" t="n">
        <v>56.37</v>
      </c>
      <c r="D77" t="n">
        <v>64.43000000000001</v>
      </c>
      <c r="E77" t="n">
        <v>75.13</v>
      </c>
      <c r="F77" t="n">
        <v>56.08</v>
      </c>
      <c r="G77" t="n">
        <v>53.45</v>
      </c>
      <c r="H77" t="n">
        <v>12.65</v>
      </c>
      <c r="I77" t="n">
        <v>29.86</v>
      </c>
      <c r="J77" t="n">
        <v>23.39</v>
      </c>
    </row>
    <row r="78">
      <c r="A78" s="5" t="inlineStr">
        <is>
          <t>Liquidität Dritten Grades</t>
        </is>
      </c>
      <c r="B78" s="5" t="inlineStr">
        <is>
          <t>Current Ratio in %</t>
        </is>
      </c>
      <c r="C78" t="n">
        <v>182.41</v>
      </c>
      <c r="D78" t="n">
        <v>154.36</v>
      </c>
      <c r="E78" t="n">
        <v>222.37</v>
      </c>
      <c r="F78" t="n">
        <v>221.87</v>
      </c>
      <c r="G78" t="n">
        <v>188.85</v>
      </c>
      <c r="H78" t="n">
        <v>200</v>
      </c>
      <c r="I78" t="n">
        <v>175.36</v>
      </c>
      <c r="J78" t="n">
        <v>130.61</v>
      </c>
    </row>
    <row r="79">
      <c r="A79" s="5" t="inlineStr">
        <is>
          <t>Operativer Cashflow</t>
        </is>
      </c>
      <c r="B79" s="5" t="inlineStr">
        <is>
          <t>Operating Cashflow in M</t>
        </is>
      </c>
      <c r="C79" t="n">
        <v>4246.929599999999</v>
      </c>
      <c r="D79" t="n">
        <v>1437.5989</v>
      </c>
      <c r="E79" t="n">
        <v>5627.3172</v>
      </c>
      <c r="F79" t="n">
        <v>4786.0153</v>
      </c>
      <c r="G79" t="n">
        <v>7407.72</v>
      </c>
      <c r="H79" t="n">
        <v>2814.218</v>
      </c>
      <c r="I79" t="n">
        <v>3159.1208</v>
      </c>
      <c r="J79" t="n">
        <v>2261.1924</v>
      </c>
    </row>
    <row r="80">
      <c r="A80" s="5" t="inlineStr">
        <is>
          <t>Aktienrückkauf</t>
        </is>
      </c>
      <c r="B80" s="5" t="inlineStr">
        <is>
          <t>Share Buyback in M</t>
        </is>
      </c>
      <c r="C80" t="n">
        <v>11.35000000000002</v>
      </c>
      <c r="D80" t="n">
        <v>50.13</v>
      </c>
      <c r="E80" t="n">
        <v>-7.53000000000003</v>
      </c>
      <c r="F80" t="n">
        <v>6.610000000000014</v>
      </c>
      <c r="G80" t="n">
        <v>-109.42</v>
      </c>
      <c r="H80" t="n">
        <v>15</v>
      </c>
      <c r="I80" t="n">
        <v>1.449999999999989</v>
      </c>
      <c r="J80" t="n">
        <v>-1.189999999999998</v>
      </c>
    </row>
    <row r="81">
      <c r="A81" s="5" t="inlineStr">
        <is>
          <t>Umsatzwachstum 1J in %</t>
        </is>
      </c>
      <c r="B81" s="5" t="inlineStr">
        <is>
          <t>Revenue Growth 1Y in %</t>
        </is>
      </c>
      <c r="C81" t="n">
        <v>-5.63</v>
      </c>
      <c r="D81" t="n">
        <v>1.63</v>
      </c>
      <c r="E81" t="n">
        <v>-2.55</v>
      </c>
      <c r="F81" t="n">
        <v>55.68</v>
      </c>
      <c r="G81" t="n">
        <v>8.039999999999999</v>
      </c>
      <c r="H81" t="n">
        <v>17.28</v>
      </c>
      <c r="I81" t="n">
        <v>10.49</v>
      </c>
      <c r="J81" t="n">
        <v>3.91</v>
      </c>
    </row>
    <row r="82">
      <c r="A82" s="5" t="inlineStr">
        <is>
          <t>Umsatzwachstum 3J in %</t>
        </is>
      </c>
      <c r="B82" s="5" t="inlineStr">
        <is>
          <t>Revenue Growth 3Y in %</t>
        </is>
      </c>
      <c r="C82" t="n">
        <v>-2.18</v>
      </c>
      <c r="D82" t="n">
        <v>18.25</v>
      </c>
      <c r="E82" t="n">
        <v>20.39</v>
      </c>
      <c r="F82" t="n">
        <v>27</v>
      </c>
      <c r="G82" t="n">
        <v>11.94</v>
      </c>
      <c r="H82" t="n">
        <v>10.56</v>
      </c>
      <c r="I82" t="inlineStr">
        <is>
          <t>-</t>
        </is>
      </c>
      <c r="J82" t="inlineStr">
        <is>
          <t>-</t>
        </is>
      </c>
    </row>
    <row r="83">
      <c r="A83" s="5" t="inlineStr">
        <is>
          <t>Umsatzwachstum 5J in %</t>
        </is>
      </c>
      <c r="B83" s="5" t="inlineStr">
        <is>
          <t>Revenue Growth 5Y in %</t>
        </is>
      </c>
      <c r="C83" t="n">
        <v>11.43</v>
      </c>
      <c r="D83" t="n">
        <v>16.02</v>
      </c>
      <c r="E83" t="n">
        <v>17.79</v>
      </c>
      <c r="F83" t="n">
        <v>19.08</v>
      </c>
      <c r="G83" t="inlineStr">
        <is>
          <t>-</t>
        </is>
      </c>
      <c r="H83" t="inlineStr">
        <is>
          <t>-</t>
        </is>
      </c>
      <c r="I83" t="inlineStr">
        <is>
          <t>-</t>
        </is>
      </c>
      <c r="J83" t="inlineStr">
        <is>
          <t>-</t>
        </is>
      </c>
    </row>
    <row r="84">
      <c r="A84" s="5" t="inlineStr">
        <is>
          <t>Umsatzwachstum 10J in %</t>
        </is>
      </c>
      <c r="B84" s="5" t="inlineStr">
        <is>
          <t>Revenue Growth 10Y in %</t>
        </is>
      </c>
      <c r="C84" t="inlineStr">
        <is>
          <t>-</t>
        </is>
      </c>
      <c r="D84" t="inlineStr">
        <is>
          <t>-</t>
        </is>
      </c>
      <c r="E84" t="inlineStr">
        <is>
          <t>-</t>
        </is>
      </c>
      <c r="F84" t="inlineStr">
        <is>
          <t>-</t>
        </is>
      </c>
      <c r="G84" t="inlineStr">
        <is>
          <t>-</t>
        </is>
      </c>
      <c r="H84" t="inlineStr">
        <is>
          <t>-</t>
        </is>
      </c>
      <c r="I84" t="inlineStr">
        <is>
          <t>-</t>
        </is>
      </c>
      <c r="J84" t="inlineStr">
        <is>
          <t>-</t>
        </is>
      </c>
    </row>
    <row r="85">
      <c r="A85" s="5" t="inlineStr">
        <is>
          <t>Gewinnwachstum 1J in %</t>
        </is>
      </c>
      <c r="B85" s="5" t="inlineStr">
        <is>
          <t>Earnings Growth 1Y in %</t>
        </is>
      </c>
      <c r="C85" t="n">
        <v>-88.98999999999999</v>
      </c>
      <c r="D85" t="n">
        <v>-0.32</v>
      </c>
      <c r="E85" t="n">
        <v>-1253.65</v>
      </c>
      <c r="F85" t="n">
        <v>-112.58</v>
      </c>
      <c r="G85" t="n">
        <v>183.12</v>
      </c>
      <c r="H85" t="n">
        <v>54.89</v>
      </c>
      <c r="I85" t="n">
        <v>-402.61</v>
      </c>
      <c r="J85" t="n">
        <v>-129.49</v>
      </c>
    </row>
    <row r="86">
      <c r="A86" s="5" t="inlineStr">
        <is>
          <t>Gewinnwachstum 3J in %</t>
        </is>
      </c>
      <c r="B86" s="5" t="inlineStr">
        <is>
          <t>Earnings Growth 3Y in %</t>
        </is>
      </c>
      <c r="C86" t="n">
        <v>-447.65</v>
      </c>
      <c r="D86" t="n">
        <v>-455.52</v>
      </c>
      <c r="E86" t="n">
        <v>-394.37</v>
      </c>
      <c r="F86" t="n">
        <v>41.81</v>
      </c>
      <c r="G86" t="n">
        <v>-54.87</v>
      </c>
      <c r="H86" t="n">
        <v>-159.07</v>
      </c>
      <c r="I86" t="inlineStr">
        <is>
          <t>-</t>
        </is>
      </c>
      <c r="J86" t="inlineStr">
        <is>
          <t>-</t>
        </is>
      </c>
    </row>
    <row r="87">
      <c r="A87" s="5" t="inlineStr">
        <is>
          <t>Gewinnwachstum 5J in %</t>
        </is>
      </c>
      <c r="B87" s="5" t="inlineStr">
        <is>
          <t>Earnings Growth 5Y in %</t>
        </is>
      </c>
      <c r="C87" t="n">
        <v>-254.48</v>
      </c>
      <c r="D87" t="n">
        <v>-225.71</v>
      </c>
      <c r="E87" t="n">
        <v>-306.17</v>
      </c>
      <c r="F87" t="n">
        <v>-81.33</v>
      </c>
      <c r="G87" t="inlineStr">
        <is>
          <t>-</t>
        </is>
      </c>
      <c r="H87" t="inlineStr">
        <is>
          <t>-</t>
        </is>
      </c>
      <c r="I87" t="inlineStr">
        <is>
          <t>-</t>
        </is>
      </c>
      <c r="J87" t="inlineStr">
        <is>
          <t>-</t>
        </is>
      </c>
    </row>
    <row r="88">
      <c r="A88" s="5" t="inlineStr">
        <is>
          <t>Gewinnwachstum 10J in %</t>
        </is>
      </c>
      <c r="B88" s="5" t="inlineStr">
        <is>
          <t>Earnings Growth 10Y in %</t>
        </is>
      </c>
      <c r="C88" t="inlineStr">
        <is>
          <t>-</t>
        </is>
      </c>
      <c r="D88" t="inlineStr">
        <is>
          <t>-</t>
        </is>
      </c>
      <c r="E88" t="inlineStr">
        <is>
          <t>-</t>
        </is>
      </c>
      <c r="F88" t="inlineStr">
        <is>
          <t>-</t>
        </is>
      </c>
      <c r="G88" t="inlineStr">
        <is>
          <t>-</t>
        </is>
      </c>
      <c r="H88" t="inlineStr">
        <is>
          <t>-</t>
        </is>
      </c>
      <c r="I88" t="inlineStr">
        <is>
          <t>-</t>
        </is>
      </c>
      <c r="J88" t="inlineStr">
        <is>
          <t>-</t>
        </is>
      </c>
    </row>
    <row r="89">
      <c r="A89" s="5" t="inlineStr">
        <is>
          <t>PEG Ratio</t>
        </is>
      </c>
      <c r="B89" s="5" t="inlineStr">
        <is>
          <t>KGW Kurs/Gewinn/Wachstum</t>
        </is>
      </c>
      <c r="C89" t="n">
        <v>-0.58</v>
      </c>
      <c r="D89" t="n">
        <v>-0.05</v>
      </c>
      <c r="E89" t="n">
        <v>-0.06</v>
      </c>
      <c r="F89" t="n">
        <v>-2.04</v>
      </c>
      <c r="G89" t="inlineStr">
        <is>
          <t>-</t>
        </is>
      </c>
      <c r="H89" t="inlineStr">
        <is>
          <t>-</t>
        </is>
      </c>
      <c r="I89" t="inlineStr">
        <is>
          <t>-</t>
        </is>
      </c>
      <c r="J89" t="inlineStr">
        <is>
          <t>-</t>
        </is>
      </c>
    </row>
    <row r="90">
      <c r="A90" s="5" t="inlineStr">
        <is>
          <t>EBIT-Wachstum 1J in %</t>
        </is>
      </c>
      <c r="B90" s="5" t="inlineStr">
        <is>
          <t>EBIT Growth 1Y in %</t>
        </is>
      </c>
      <c r="C90" t="n">
        <v>-76.34999999999999</v>
      </c>
      <c r="D90" t="n">
        <v>28.92</v>
      </c>
      <c r="E90" t="n">
        <v>-1501.33</v>
      </c>
      <c r="F90" t="n">
        <v>-107.44</v>
      </c>
      <c r="G90" t="n">
        <v>92.09</v>
      </c>
      <c r="H90" t="n">
        <v>61.14</v>
      </c>
      <c r="I90" t="n">
        <v>58.01</v>
      </c>
      <c r="J90" t="n">
        <v>15.41</v>
      </c>
    </row>
    <row r="91">
      <c r="A91" s="5" t="inlineStr">
        <is>
          <t>EBIT-Wachstum 3J in %</t>
        </is>
      </c>
      <c r="B91" s="5" t="inlineStr">
        <is>
          <t>EBIT Growth 3Y in %</t>
        </is>
      </c>
      <c r="C91" t="n">
        <v>-516.25</v>
      </c>
      <c r="D91" t="n">
        <v>-526.62</v>
      </c>
      <c r="E91" t="n">
        <v>-505.56</v>
      </c>
      <c r="F91" t="n">
        <v>15.26</v>
      </c>
      <c r="G91" t="n">
        <v>70.41</v>
      </c>
      <c r="H91" t="n">
        <v>44.85</v>
      </c>
      <c r="I91" t="inlineStr">
        <is>
          <t>-</t>
        </is>
      </c>
      <c r="J91" t="inlineStr">
        <is>
          <t>-</t>
        </is>
      </c>
    </row>
    <row r="92">
      <c r="A92" s="5" t="inlineStr">
        <is>
          <t>EBIT-Wachstum 5J in %</t>
        </is>
      </c>
      <c r="B92" s="5" t="inlineStr">
        <is>
          <t>EBIT Growth 5Y in %</t>
        </is>
      </c>
      <c r="C92" t="n">
        <v>-312.82</v>
      </c>
      <c r="D92" t="n">
        <v>-285.32</v>
      </c>
      <c r="E92" t="n">
        <v>-279.51</v>
      </c>
      <c r="F92" t="n">
        <v>23.84</v>
      </c>
      <c r="G92" t="inlineStr">
        <is>
          <t>-</t>
        </is>
      </c>
      <c r="H92" t="inlineStr">
        <is>
          <t>-</t>
        </is>
      </c>
      <c r="I92" t="inlineStr">
        <is>
          <t>-</t>
        </is>
      </c>
      <c r="J92" t="inlineStr">
        <is>
          <t>-</t>
        </is>
      </c>
    </row>
    <row r="93">
      <c r="A93" s="5" t="inlineStr">
        <is>
          <t>EBIT-Wachstum 10J in %</t>
        </is>
      </c>
      <c r="B93" s="5" t="inlineStr">
        <is>
          <t>EBIT Growth 10Y in %</t>
        </is>
      </c>
      <c r="C93" t="inlineStr">
        <is>
          <t>-</t>
        </is>
      </c>
      <c r="D93" t="inlineStr">
        <is>
          <t>-</t>
        </is>
      </c>
      <c r="E93" t="inlineStr">
        <is>
          <t>-</t>
        </is>
      </c>
      <c r="F93" t="inlineStr">
        <is>
          <t>-</t>
        </is>
      </c>
      <c r="G93" t="inlineStr">
        <is>
          <t>-</t>
        </is>
      </c>
      <c r="H93" t="inlineStr">
        <is>
          <t>-</t>
        </is>
      </c>
      <c r="I93" t="inlineStr">
        <is>
          <t>-</t>
        </is>
      </c>
      <c r="J93" t="inlineStr">
        <is>
          <t>-</t>
        </is>
      </c>
    </row>
    <row r="94">
      <c r="A94" s="5" t="inlineStr">
        <is>
          <t>Op.Cashflow Wachstum 1J in %</t>
        </is>
      </c>
      <c r="B94" s="5" t="inlineStr">
        <is>
          <t>Op.Cashflow Wachstum 1Y in %</t>
        </is>
      </c>
      <c r="C94" t="n">
        <v>207.33</v>
      </c>
      <c r="D94" t="n">
        <v>-70.08</v>
      </c>
      <c r="E94" t="n">
        <v>15</v>
      </c>
      <c r="F94" t="n">
        <v>-34.12</v>
      </c>
      <c r="G94" t="n">
        <v>79.01000000000001</v>
      </c>
      <c r="H94" t="n">
        <v>-5.17</v>
      </c>
      <c r="I94" t="n">
        <v>40.53</v>
      </c>
      <c r="J94" t="n">
        <v>-58.29</v>
      </c>
    </row>
    <row r="95">
      <c r="A95" s="5" t="inlineStr">
        <is>
          <t>Op.Cashflow Wachstum 3J in %</t>
        </is>
      </c>
      <c r="B95" s="5" t="inlineStr">
        <is>
          <t>Op.Cashflow Wachstum 3Y in %</t>
        </is>
      </c>
      <c r="C95" t="n">
        <v>50.75</v>
      </c>
      <c r="D95" t="n">
        <v>-29.73</v>
      </c>
      <c r="E95" t="n">
        <v>19.96</v>
      </c>
      <c r="F95" t="n">
        <v>13.24</v>
      </c>
      <c r="G95" t="n">
        <v>38.12</v>
      </c>
      <c r="H95" t="n">
        <v>-7.64</v>
      </c>
      <c r="I95" t="inlineStr">
        <is>
          <t>-</t>
        </is>
      </c>
      <c r="J95" t="inlineStr">
        <is>
          <t>-</t>
        </is>
      </c>
    </row>
    <row r="96">
      <c r="A96" s="5" t="inlineStr">
        <is>
          <t>Op.Cashflow Wachstum 5J in %</t>
        </is>
      </c>
      <c r="B96" s="5" t="inlineStr">
        <is>
          <t>Op.Cashflow Wachstum 5Y in %</t>
        </is>
      </c>
      <c r="C96" t="n">
        <v>39.43</v>
      </c>
      <c r="D96" t="n">
        <v>-3.07</v>
      </c>
      <c r="E96" t="n">
        <v>19.05</v>
      </c>
      <c r="F96" t="n">
        <v>4.39</v>
      </c>
      <c r="G96" t="inlineStr">
        <is>
          <t>-</t>
        </is>
      </c>
      <c r="H96" t="inlineStr">
        <is>
          <t>-</t>
        </is>
      </c>
      <c r="I96" t="inlineStr">
        <is>
          <t>-</t>
        </is>
      </c>
      <c r="J96" t="inlineStr">
        <is>
          <t>-</t>
        </is>
      </c>
    </row>
    <row r="97">
      <c r="A97" s="5" t="inlineStr">
        <is>
          <t>Op.Cashflow Wachstum 10J in %</t>
        </is>
      </c>
      <c r="B97" s="5" t="inlineStr">
        <is>
          <t>Op.Cashflow Wachstum 10Y in %</t>
        </is>
      </c>
      <c r="C97" t="inlineStr">
        <is>
          <t>-</t>
        </is>
      </c>
      <c r="D97" t="inlineStr">
        <is>
          <t>-</t>
        </is>
      </c>
      <c r="E97" t="inlineStr">
        <is>
          <t>-</t>
        </is>
      </c>
      <c r="F97" t="inlineStr">
        <is>
          <t>-</t>
        </is>
      </c>
      <c r="G97" t="inlineStr">
        <is>
          <t>-</t>
        </is>
      </c>
      <c r="H97" t="inlineStr">
        <is>
          <t>-</t>
        </is>
      </c>
      <c r="I97" t="inlineStr">
        <is>
          <t>-</t>
        </is>
      </c>
      <c r="J97" t="inlineStr">
        <is>
          <t>-</t>
        </is>
      </c>
    </row>
    <row r="98">
      <c r="A98" s="5" t="inlineStr">
        <is>
          <t>Working Capital in Mio</t>
        </is>
      </c>
      <c r="B98" s="5" t="inlineStr">
        <is>
          <t>Working Capital in M</t>
        </is>
      </c>
      <c r="C98" t="n">
        <v>1476</v>
      </c>
      <c r="D98" t="n">
        <v>1840</v>
      </c>
      <c r="E98" t="n">
        <v>3326</v>
      </c>
      <c r="F98" t="n">
        <v>2965</v>
      </c>
      <c r="G98" t="n">
        <v>2264</v>
      </c>
      <c r="H98" t="n">
        <v>1320</v>
      </c>
      <c r="I98" t="n">
        <v>899</v>
      </c>
      <c r="J98" t="n">
        <v>458</v>
      </c>
      <c r="K98" t="n">
        <v>917</v>
      </c>
    </row>
  </sheetData>
  <pageMargins bottom="1" footer="0.5" header="0.5" left="0.75" right="0.75" top="1"/>
</worksheet>
</file>

<file path=xl/worksheets/sheet16.xml><?xml version="1.0" encoding="utf-8"?>
<worksheet xmlns="http://schemas.openxmlformats.org/spreadsheetml/2006/main">
  <sheetPr>
    <outlinePr summaryBelow="1" summaryRight="1"/>
    <pageSetUpPr/>
  </sheetPr>
  <dimension ref="F1:F1"/>
  <sheetViews>
    <sheetView workbookViewId="0">
      <selection activeCell="A1" sqref="A1"/>
    </sheetView>
  </sheetViews>
  <sheetFormatPr baseColWidth="8" defaultRowHeight="15"/>
  <sheetData>
    <row r="1">
      <c r="F1">
        <f>HYPERLINK("Stock_Data.xlsx#INDEX!A1", "Back to INDEX")</f>
        <v/>
      </c>
    </row>
  </sheetData>
  <pageMargins bottom="1" footer="0.5" header="0.5" left="0.75" right="0.75" top="1"/>
</worksheet>
</file>

<file path=xl/worksheets/sheet17.xml><?xml version="1.0" encoding="utf-8"?>
<worksheet xmlns="http://schemas.openxmlformats.org/spreadsheetml/2006/main">
  <sheetPr>
    <outlinePr summaryBelow="1" summaryRight="1"/>
    <pageSetUpPr/>
  </sheetPr>
  <dimension ref="A1:V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1"/>
    <col customWidth="1" max="14" min="14" width="12"/>
    <col customWidth="1" max="15" min="15" width="11"/>
    <col customWidth="1" max="16" min="16" width="12"/>
    <col customWidth="1" max="17" min="17" width="21"/>
    <col customWidth="1" max="18" min="18" width="12"/>
    <col customWidth="1" max="19" min="19" width="21"/>
    <col customWidth="1" max="20" min="20" width="12"/>
    <col customWidth="1" max="21" min="21" width="21"/>
    <col customWidth="1" max="22" min="22" width="8"/>
  </cols>
  <sheetData>
    <row r="1">
      <c r="A1" s="1" t="inlineStr">
        <is>
          <t xml:space="preserve">SIRIUS XM HOLDINGS </t>
        </is>
      </c>
      <c r="B1" s="2" t="inlineStr">
        <is>
          <t>WKN: A1W8XE  ISIN: US82968B1035  US-Symbol:SIRI  Typ: Aktie</t>
        </is>
      </c>
      <c r="C1" s="2" t="inlineStr"/>
      <c r="D1" s="2" t="inlineStr"/>
      <c r="E1" s="2" t="inlineStr"/>
      <c r="F1" s="2">
        <f>HYPERLINK("Stock_Data.xlsx#INDEX!A1",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+1-212-584-5100</t>
        </is>
      </c>
      <c r="G4" t="inlineStr">
        <is>
          <t>04.02.2020</t>
        </is>
      </c>
      <c r="H4" t="inlineStr">
        <is>
          <t>Publication Of Annual Report</t>
        </is>
      </c>
      <c r="J4" t="inlineStr">
        <is>
          <t>Liberty Media Corporation</t>
        </is>
      </c>
      <c r="L4" t="inlineStr">
        <is>
          <t>71,74%</t>
        </is>
      </c>
    </row>
    <row r="5">
      <c r="A5" s="5" t="inlineStr">
        <is>
          <t>Ticker</t>
        </is>
      </c>
      <c r="B5" t="inlineStr">
        <is>
          <t>RDO</t>
        </is>
      </c>
      <c r="C5" s="5" t="inlineStr">
        <is>
          <t>Fax</t>
        </is>
      </c>
      <c r="D5" s="5" t="inlineStr"/>
      <c r="E5" t="inlineStr">
        <is>
          <t>+1-212-584-5200</t>
        </is>
      </c>
      <c r="G5" t="inlineStr">
        <is>
          <t>28.02.2020</t>
        </is>
      </c>
      <c r="H5" t="inlineStr">
        <is>
          <t>Dividend Payout</t>
        </is>
      </c>
      <c r="J5" t="inlineStr">
        <is>
          <t>Freefloat</t>
        </is>
      </c>
      <c r="L5" t="inlineStr">
        <is>
          <t>28,26%</t>
        </is>
      </c>
    </row>
    <row r="6">
      <c r="A6" s="5" t="inlineStr">
        <is>
          <t>Gelistet Seit / Listed Since</t>
        </is>
      </c>
      <c r="B6" t="inlineStr">
        <is>
          <t>-</t>
        </is>
      </c>
      <c r="C6" s="5" t="inlineStr">
        <is>
          <t>Internet</t>
        </is>
      </c>
      <c r="D6" s="5" t="inlineStr"/>
      <c r="E6" t="inlineStr">
        <is>
          <t>http://www.sirius.com</t>
        </is>
      </c>
      <c r="G6" t="inlineStr">
        <is>
          <t>24.04.2020</t>
        </is>
      </c>
      <c r="H6" t="inlineStr">
        <is>
          <t>Result Q1</t>
        </is>
      </c>
    </row>
    <row r="7">
      <c r="A7" s="5" t="inlineStr">
        <is>
          <t>Nominalwert / Nominal Value</t>
        </is>
      </c>
      <c r="B7" t="inlineStr">
        <is>
          <t>-</t>
        </is>
      </c>
      <c r="C7" s="5" t="inlineStr">
        <is>
          <t>Inv. Relations Telefon / Phone</t>
        </is>
      </c>
      <c r="D7" s="5" t="inlineStr"/>
      <c r="E7" t="inlineStr">
        <is>
          <t>+1-212-901-6718</t>
        </is>
      </c>
      <c r="G7" t="inlineStr">
        <is>
          <t>29.05.2020</t>
        </is>
      </c>
      <c r="H7" t="inlineStr">
        <is>
          <t>Dividend Payout</t>
        </is>
      </c>
    </row>
    <row r="8">
      <c r="A8" s="5" t="inlineStr">
        <is>
          <t>Land / Country</t>
        </is>
      </c>
      <c r="B8" t="inlineStr">
        <is>
          <t>USA</t>
        </is>
      </c>
      <c r="C8" s="5" t="inlineStr">
        <is>
          <t>Inv. Relations E-Mail</t>
        </is>
      </c>
      <c r="D8" s="5" t="inlineStr"/>
      <c r="E8" t="inlineStr">
        <is>
          <t>hooper.stevens@siriusxm.com</t>
        </is>
      </c>
      <c r="G8" t="inlineStr">
        <is>
          <t>04.06.2020</t>
        </is>
      </c>
      <c r="H8" t="inlineStr">
        <is>
          <t>Annual General Meeting</t>
        </is>
      </c>
    </row>
    <row r="9">
      <c r="A9" s="5" t="inlineStr">
        <is>
          <t>Währung / Currency</t>
        </is>
      </c>
      <c r="B9" t="inlineStr">
        <is>
          <t>USD</t>
        </is>
      </c>
      <c r="C9" s="5" t="inlineStr">
        <is>
          <t>Kontaktperson / Contact Person</t>
        </is>
      </c>
      <c r="D9" s="5" t="inlineStr"/>
      <c r="E9" t="inlineStr">
        <is>
          <t>Hooper Stevens</t>
        </is>
      </c>
    </row>
    <row r="10">
      <c r="A10" s="5" t="inlineStr">
        <is>
          <t>Branche / Industry</t>
        </is>
      </c>
      <c r="B10" t="inlineStr">
        <is>
          <t>Broadcasting (Tv And Radio)</t>
        </is>
      </c>
      <c r="C10" s="5" t="inlineStr"/>
      <c r="D10" s="5" t="inlineStr"/>
    </row>
    <row r="11">
      <c r="A11" s="5" t="inlineStr">
        <is>
          <t>Sektor / Sector</t>
        </is>
      </c>
      <c r="B11" t="inlineStr">
        <is>
          <t>Media / Entertainment / Leisure</t>
        </is>
      </c>
    </row>
    <row r="12">
      <c r="A12" s="5" t="inlineStr">
        <is>
          <t>Typ / Genre</t>
        </is>
      </c>
      <c r="B12" t="inlineStr">
        <is>
          <t>Stammaktie</t>
        </is>
      </c>
    </row>
    <row r="13">
      <c r="A13" s="5" t="inlineStr">
        <is>
          <t>Adresse / Address</t>
        </is>
      </c>
      <c r="B13" t="inlineStr">
        <is>
          <t>Sirius XM Holdings Inc.1290 Avenue of the Americas  New York, NY 10104, USA</t>
        </is>
      </c>
    </row>
    <row r="14">
      <c r="A14" s="5" t="inlineStr">
        <is>
          <t>Management</t>
        </is>
      </c>
      <c r="B14" t="inlineStr">
        <is>
          <t>James E. Meyer, Scott A. Greenstein, Jennifer Witz, David J. Frear, Dara Altman, Jim Cady, Stephen R. Cook, Barbara Daniel, Patrick L. Donnelly, Chris Phillips, John Trimble, Joe Verbrugge</t>
        </is>
      </c>
    </row>
    <row r="15">
      <c r="A15" s="5" t="inlineStr">
        <is>
          <t>Aufsichtsrat / Board</t>
        </is>
      </c>
      <c r="B15" t="inlineStr">
        <is>
          <t>Gregory B. Maffei, Joan L. Amble, George W. Bodenheimer, Mark D. Carleton, Eddy W. Hartenstein, James P. Holden, Evan D. Malone, James E. Meyer, James F. Mooney, Michael Rapino, Carl E. Vogel, David Zaslav, Kristina M. Salen</t>
        </is>
      </c>
    </row>
    <row r="16">
      <c r="A16" s="5" t="inlineStr">
        <is>
          <t>Beschreibung</t>
        </is>
      </c>
      <c r="B16" t="inlineStr">
        <is>
          <t>Sirius XM Holdings Inc. (Sirius) ist ein US-amerikanischer Anbieter von gebührenpflichtigem Satelliten-Radio. Das Unternehmen überträgt über 175 digitale Radiokanäle, inklusive 72 werbefreier Musikkanäle und mehr als 65 Sport-, Nachrichten, Talk- und Kinderkanäle. Mehr als 30 Millionen eingetragene Kunden nutzen die Satelliten-Radios von Sirius. Für den Empfang wird ein Decoder oder spezielles Autoradio benötigt, der das Signal empfängt und entschlüsselt. Die werbefreien Musikkanäle senden Musik aus nahezu jedem Genre, angefangen bei Heavy Metal und Hip Hop über Country, Dance, Jazz oder Latin bis zu Oldies und Klassik. Weitere Sender decken die Sparten Sport, Nachrichten, Talk und Kinderunterhaltung ab. Die Programminhalte kommen von Sendern wie beispielsweise CNBC, ESPNRadio, ABC News, BBC World Service, E! Entertainment, Maxim, NPR und Radio Disney. Die meisten Sender werden nicht nur in Englisch sondern auch in Spanisch gesendet. Als weiteres Highlight überträgt Sirius als offizieller Partner sämtliche Spiele der NFL und NHL. Die Decoder und Autoradios von Sirius sind in mehr als 20.000 Geschäften erhältlich wie beispielsweise in den Filialen der Vertriebspartner Best Buy, Car Toys, Circuit City, Good Guys, Sears, Tweeter und Ultimate Electronics oder RadioShack, Wal-Mart und DISH Network. Auch Automobilhersteller bauen Sirius-Radios optional in deren neue Modelle ein. Dazu gehören unter anderem Audi, BMW, Chrysler, Dodge, Ford, Infiniti, Jeep, Lincoln-Mercury, Mazda, Mercedes-Benz, MINI, Nissan und Volkswagen. Copyright 2014 FINANCE BASE AG</t>
        </is>
      </c>
    </row>
    <row r="17">
      <c r="A17" s="5" t="inlineStr">
        <is>
          <t>Profile</t>
        </is>
      </c>
      <c r="B17" t="inlineStr">
        <is>
          <t>Sirius XM Holdings Inc. (Sirius) is an American provider of gebührenpflichtigem satellite radio. The company transmits more than 175 digital radio channels, including 72 commercial-free music channels and more than 65 sports, news, talk shows and children's channels. Over 30 million registered customers use the satellite radio from Sirius. For reception, a decoder, or special car radio is needed, which receives the signal and decrypted. The commercial-free music channels broadcast music from nearly every genre, from heavy metal and hip hop over, Dance, Country jazz or Latin to oldies and classical. More stations cover the areas of sports, news, talk and children's entertainment. The program content is contributed by broadcasters such as CNBC, ESPNRadio, ABC News, BBC World Service, E! Entertainment, Maxim, NPR and Radio Disney. Most stations are sent not only in English but also in Spanish. Another highlight Sirius transfers as an official partner all the games of the NFL and NHL. The decoder and car radio from Sirius are available in more than 20,000 retail outlets, such as in the Company's distribution partners Best Buy, Car Toys, Circuit City, Good Guys, Sears, Tweeter and Ultimate Electronics and RadioShack, Wal-Mart and Dish Network. build automakers Sirius radios optional in their new models. These include Audi, BMW, Chrysler, Dodge, Ford, Infiniti, Jeep, Lincoln-Mercury, Mazda, Mercedes-Benz, MINI, Nissan and Volkswagen.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7794</v>
      </c>
      <c r="D20" t="n">
        <v>5771</v>
      </c>
      <c r="E20" t="n">
        <v>5425</v>
      </c>
      <c r="F20" t="n">
        <v>5017</v>
      </c>
      <c r="G20" t="n">
        <v>4570</v>
      </c>
      <c r="H20" t="n">
        <v>4181</v>
      </c>
      <c r="I20" t="n">
        <v>3799</v>
      </c>
      <c r="J20" t="n">
        <v>3402</v>
      </c>
      <c r="K20" t="n">
        <v>3015</v>
      </c>
      <c r="L20" t="n">
        <v>2817</v>
      </c>
      <c r="M20" t="n">
        <v>2473</v>
      </c>
      <c r="N20" t="n">
        <v>1664</v>
      </c>
      <c r="O20" t="n">
        <v>922.1</v>
      </c>
      <c r="P20" t="n">
        <v>637.2</v>
      </c>
      <c r="Q20" t="n">
        <v>242.2</v>
      </c>
      <c r="R20" t="n">
        <v>66.90000000000001</v>
      </c>
      <c r="S20" t="n">
        <v>12.9</v>
      </c>
      <c r="T20" t="n">
        <v>0.8</v>
      </c>
      <c r="U20" t="inlineStr">
        <is>
          <t>-</t>
        </is>
      </c>
      <c r="V20" t="inlineStr">
        <is>
          <t>-</t>
        </is>
      </c>
    </row>
    <row r="21">
      <c r="A21" s="5" t="inlineStr">
        <is>
          <t>Operatives Ergebnis (EBIT)</t>
        </is>
      </c>
      <c r="B21" s="5" t="inlineStr">
        <is>
          <t>EBIT Earning Before Interest &amp; Tax</t>
        </is>
      </c>
      <c r="C21" t="n">
        <v>1647</v>
      </c>
      <c r="D21" t="n">
        <v>1727</v>
      </c>
      <c r="E21" t="n">
        <v>1641</v>
      </c>
      <c r="F21" t="n">
        <v>1432</v>
      </c>
      <c r="G21" t="n">
        <v>1179</v>
      </c>
      <c r="H21" t="n">
        <v>1120</v>
      </c>
      <c r="I21" t="n">
        <v>1045</v>
      </c>
      <c r="J21" t="n">
        <v>872</v>
      </c>
      <c r="K21" t="n">
        <v>676.1</v>
      </c>
      <c r="L21" t="n">
        <v>465.4</v>
      </c>
      <c r="M21" t="n">
        <v>228.3</v>
      </c>
      <c r="N21" t="n">
        <v>-5037</v>
      </c>
      <c r="O21" t="n">
        <v>-513.1</v>
      </c>
      <c r="P21" t="n">
        <v>-1068</v>
      </c>
      <c r="Q21" t="n">
        <v>-829.1</v>
      </c>
      <c r="R21" t="n">
        <v>-678.3</v>
      </c>
      <c r="S21" t="n">
        <v>-437.5</v>
      </c>
      <c r="T21" t="n">
        <v>-313.1</v>
      </c>
      <c r="U21" t="n">
        <v>-168.5</v>
      </c>
      <c r="V21" t="inlineStr">
        <is>
          <t>-</t>
        </is>
      </c>
    </row>
    <row r="22">
      <c r="A22" s="5" t="inlineStr">
        <is>
          <t>Finanzergebnis</t>
        </is>
      </c>
      <c r="B22" s="5" t="inlineStr">
        <is>
          <t>Financial Result</t>
        </is>
      </c>
      <c r="C22" t="n">
        <v>-450</v>
      </c>
      <c r="D22" t="n">
        <v>-306.3</v>
      </c>
      <c r="E22" t="n">
        <v>-376.7</v>
      </c>
      <c r="F22" t="n">
        <v>-340.4</v>
      </c>
      <c r="G22" t="n">
        <v>-286.7</v>
      </c>
      <c r="H22" t="n">
        <v>-288.9</v>
      </c>
      <c r="I22" t="n">
        <v>-407.5</v>
      </c>
      <c r="J22" t="n">
        <v>-397.5</v>
      </c>
      <c r="K22" t="n">
        <v>-234.9</v>
      </c>
      <c r="L22" t="n">
        <v>-417.7</v>
      </c>
      <c r="M22" t="n">
        <v>-565.1</v>
      </c>
      <c r="N22" t="n">
        <v>-274.1</v>
      </c>
      <c r="O22" t="n">
        <v>-49.7</v>
      </c>
      <c r="P22" t="n">
        <v>-35.1</v>
      </c>
      <c r="Q22" t="n">
        <v>-31.6</v>
      </c>
      <c r="R22" t="n">
        <v>-29.7</v>
      </c>
      <c r="S22" t="n">
        <v>211.3</v>
      </c>
      <c r="T22" t="n">
        <v>-109.4</v>
      </c>
      <c r="U22" t="n">
        <v>-67.3</v>
      </c>
      <c r="V22" t="inlineStr">
        <is>
          <t>-</t>
        </is>
      </c>
    </row>
    <row r="23">
      <c r="A23" s="5" t="inlineStr">
        <is>
          <t>Ergebnis vor Steuer (EBT)</t>
        </is>
      </c>
      <c r="B23" s="5" t="inlineStr">
        <is>
          <t>EBT Earning Before Tax</t>
        </is>
      </c>
      <c r="C23" t="n">
        <v>1197</v>
      </c>
      <c r="D23" t="n">
        <v>1421</v>
      </c>
      <c r="E23" t="n">
        <v>1264</v>
      </c>
      <c r="F23" t="n">
        <v>1092</v>
      </c>
      <c r="G23" t="n">
        <v>892</v>
      </c>
      <c r="H23" t="n">
        <v>830.8</v>
      </c>
      <c r="I23" t="n">
        <v>637.1</v>
      </c>
      <c r="J23" t="n">
        <v>474.5</v>
      </c>
      <c r="K23" t="n">
        <v>441.2</v>
      </c>
      <c r="L23" t="n">
        <v>47.7</v>
      </c>
      <c r="M23" t="n">
        <v>-336.8</v>
      </c>
      <c r="N23" t="n">
        <v>-5311</v>
      </c>
      <c r="O23" t="n">
        <v>-562.8</v>
      </c>
      <c r="P23" t="n">
        <v>-1103</v>
      </c>
      <c r="Q23" t="n">
        <v>-860.7</v>
      </c>
      <c r="R23" t="n">
        <v>-708</v>
      </c>
      <c r="S23" t="n">
        <v>-226.2</v>
      </c>
      <c r="T23" t="n">
        <v>-422.5</v>
      </c>
      <c r="U23" t="n">
        <v>-235.8</v>
      </c>
      <c r="V23" t="inlineStr">
        <is>
          <t>-</t>
        </is>
      </c>
    </row>
    <row r="24">
      <c r="A24" s="5" t="inlineStr">
        <is>
          <t>Steuern auf Einkommen und Ertrag</t>
        </is>
      </c>
      <c r="B24" s="5" t="inlineStr">
        <is>
          <t>Taxes on income and earnings</t>
        </is>
      </c>
      <c r="C24" t="n">
        <v>283</v>
      </c>
      <c r="D24" t="n">
        <v>244.7</v>
      </c>
      <c r="E24" t="n">
        <v>616.3</v>
      </c>
      <c r="F24" t="n">
        <v>345.7</v>
      </c>
      <c r="G24" t="n">
        <v>382.2</v>
      </c>
      <c r="H24" t="n">
        <v>337.5</v>
      </c>
      <c r="I24" t="n">
        <v>259.9</v>
      </c>
      <c r="J24" t="n">
        <v>-2998</v>
      </c>
      <c r="K24" t="n">
        <v>14.2</v>
      </c>
      <c r="L24" t="n">
        <v>4.6</v>
      </c>
      <c r="M24" t="n">
        <v>6</v>
      </c>
      <c r="N24" t="n">
        <v>2.5</v>
      </c>
      <c r="O24" t="n">
        <v>2.4</v>
      </c>
      <c r="P24" t="n">
        <v>2.1</v>
      </c>
      <c r="Q24" t="n">
        <v>2.3</v>
      </c>
      <c r="R24" t="n">
        <v>4.2</v>
      </c>
      <c r="S24" t="inlineStr">
        <is>
          <t>-</t>
        </is>
      </c>
      <c r="T24" t="inlineStr">
        <is>
          <t>-</t>
        </is>
      </c>
      <c r="U24" t="inlineStr">
        <is>
          <t>-</t>
        </is>
      </c>
      <c r="V24" t="inlineStr">
        <is>
          <t>-</t>
        </is>
      </c>
    </row>
    <row r="25">
      <c r="A25" s="5" t="inlineStr">
        <is>
          <t>Ergebnis nach Steuer</t>
        </is>
      </c>
      <c r="B25" s="5" t="inlineStr">
        <is>
          <t>Earnings after tax</t>
        </is>
      </c>
      <c r="C25" t="n">
        <v>914</v>
      </c>
      <c r="D25" t="n">
        <v>1176</v>
      </c>
      <c r="E25" t="n">
        <v>647.9</v>
      </c>
      <c r="F25" t="n">
        <v>745.9</v>
      </c>
      <c r="G25" t="n">
        <v>509.7</v>
      </c>
      <c r="H25" t="n">
        <v>493.2</v>
      </c>
      <c r="I25" t="n">
        <v>377.2</v>
      </c>
      <c r="J25" t="n">
        <v>3473</v>
      </c>
      <c r="K25" t="n">
        <v>427</v>
      </c>
      <c r="L25" t="n">
        <v>43.1</v>
      </c>
      <c r="M25" t="n">
        <v>-342.8</v>
      </c>
      <c r="N25" t="n">
        <v>-5313</v>
      </c>
      <c r="O25" t="n">
        <v>-565.3</v>
      </c>
      <c r="P25" t="n">
        <v>-1105</v>
      </c>
      <c r="Q25" t="n">
        <v>-863</v>
      </c>
      <c r="R25" t="n">
        <v>-712.2</v>
      </c>
      <c r="S25" t="n">
        <v>-226.2</v>
      </c>
      <c r="T25" t="n">
        <v>-422.5</v>
      </c>
      <c r="U25" t="n">
        <v>-235.8</v>
      </c>
      <c r="V25" t="inlineStr">
        <is>
          <t>-</t>
        </is>
      </c>
    </row>
    <row r="26">
      <c r="A26" s="5" t="inlineStr">
        <is>
          <t>Jahresüberschuss/-fehlbetrag</t>
        </is>
      </c>
      <c r="B26" s="5" t="inlineStr">
        <is>
          <t>Net Profit</t>
        </is>
      </c>
      <c r="C26" t="n">
        <v>914</v>
      </c>
      <c r="D26" t="n">
        <v>1176</v>
      </c>
      <c r="E26" t="n">
        <v>647.9</v>
      </c>
      <c r="F26" t="n">
        <v>745.9</v>
      </c>
      <c r="G26" t="n">
        <v>509.7</v>
      </c>
      <c r="H26" t="n">
        <v>493.2</v>
      </c>
      <c r="I26" t="n">
        <v>377.2</v>
      </c>
      <c r="J26" t="n">
        <v>3473</v>
      </c>
      <c r="K26" t="n">
        <v>427</v>
      </c>
      <c r="L26" t="n">
        <v>43.1</v>
      </c>
      <c r="M26" t="n">
        <v>-342.8</v>
      </c>
      <c r="N26" t="n">
        <v>-5313</v>
      </c>
      <c r="O26" t="n">
        <v>-565.3</v>
      </c>
      <c r="P26" t="n">
        <v>-1105</v>
      </c>
      <c r="Q26" t="n">
        <v>-863</v>
      </c>
      <c r="R26" t="n">
        <v>-712.2</v>
      </c>
      <c r="S26" t="n">
        <v>-226.2</v>
      </c>
      <c r="T26" t="n">
        <v>-422.5</v>
      </c>
      <c r="U26" t="n">
        <v>-235.8</v>
      </c>
      <c r="V26" t="inlineStr">
        <is>
          <t>-</t>
        </is>
      </c>
    </row>
    <row r="27">
      <c r="A27" s="5" t="inlineStr">
        <is>
          <t>Summe Umlaufvermögen</t>
        </is>
      </c>
      <c r="B27" s="5" t="inlineStr">
        <is>
          <t>Current Assets</t>
        </is>
      </c>
      <c r="C27" t="n">
        <v>1003</v>
      </c>
      <c r="D27" t="n">
        <v>478.2</v>
      </c>
      <c r="E27" t="n">
        <v>470.9</v>
      </c>
      <c r="F27" t="n">
        <v>642.6</v>
      </c>
      <c r="G27" t="n">
        <v>561.9</v>
      </c>
      <c r="H27" t="n">
        <v>1550</v>
      </c>
      <c r="I27" t="n">
        <v>1419</v>
      </c>
      <c r="J27" t="n">
        <v>1828</v>
      </c>
      <c r="K27" t="n">
        <v>1277</v>
      </c>
      <c r="L27" t="n">
        <v>991.8</v>
      </c>
      <c r="M27" t="n">
        <v>859.8</v>
      </c>
      <c r="N27" t="n">
        <v>793</v>
      </c>
      <c r="O27" t="n">
        <v>678.9</v>
      </c>
      <c r="P27" t="n">
        <v>617.3</v>
      </c>
      <c r="Q27" t="n">
        <v>1011</v>
      </c>
      <c r="R27" t="n">
        <v>811</v>
      </c>
      <c r="S27" t="n">
        <v>579.7</v>
      </c>
      <c r="T27" t="n">
        <v>199.6</v>
      </c>
      <c r="U27" t="n">
        <v>343.2</v>
      </c>
      <c r="V27" t="inlineStr">
        <is>
          <t>-</t>
        </is>
      </c>
    </row>
    <row r="28">
      <c r="A28" s="5" t="inlineStr">
        <is>
          <t>Summe Anlagevermögen</t>
        </is>
      </c>
      <c r="B28" s="5" t="inlineStr">
        <is>
          <t>Fixed Assets</t>
        </is>
      </c>
      <c r="C28" t="n">
        <v>10146</v>
      </c>
      <c r="D28" t="n">
        <v>7695</v>
      </c>
      <c r="E28" t="n">
        <v>7859</v>
      </c>
      <c r="F28" t="n">
        <v>7361</v>
      </c>
      <c r="G28" t="n">
        <v>7485</v>
      </c>
      <c r="H28" t="n">
        <v>6826</v>
      </c>
      <c r="I28" t="n">
        <v>7426</v>
      </c>
      <c r="J28" t="n">
        <v>7227</v>
      </c>
      <c r="K28" t="n">
        <v>6219</v>
      </c>
      <c r="L28" t="n">
        <v>6391</v>
      </c>
      <c r="M28" t="n">
        <v>6404</v>
      </c>
      <c r="N28" t="n">
        <v>6698</v>
      </c>
      <c r="O28" t="n">
        <v>1015</v>
      </c>
      <c r="P28" t="n">
        <v>1041</v>
      </c>
      <c r="Q28" t="n">
        <v>1074</v>
      </c>
      <c r="R28" t="n">
        <v>1147</v>
      </c>
      <c r="S28" t="n">
        <v>1038</v>
      </c>
      <c r="T28" t="n">
        <v>1141</v>
      </c>
      <c r="U28" t="n">
        <v>1184</v>
      </c>
      <c r="V28" t="inlineStr">
        <is>
          <t>-</t>
        </is>
      </c>
    </row>
    <row r="29">
      <c r="A29" s="5" t="inlineStr">
        <is>
          <t>Summe Aktiva</t>
        </is>
      </c>
      <c r="B29" s="5" t="inlineStr">
        <is>
          <t>Total Assets</t>
        </is>
      </c>
      <c r="C29" t="n">
        <v>11149</v>
      </c>
      <c r="D29" t="n">
        <v>8173</v>
      </c>
      <c r="E29" t="n">
        <v>8329</v>
      </c>
      <c r="F29" t="n">
        <v>8004</v>
      </c>
      <c r="G29" t="n">
        <v>8047</v>
      </c>
      <c r="H29" t="n">
        <v>8376</v>
      </c>
      <c r="I29" t="n">
        <v>8845</v>
      </c>
      <c r="J29" t="n">
        <v>9055</v>
      </c>
      <c r="K29" t="n">
        <v>7496</v>
      </c>
      <c r="L29" t="n">
        <v>7383</v>
      </c>
      <c r="M29" t="n">
        <v>7264</v>
      </c>
      <c r="N29" t="n">
        <v>7491</v>
      </c>
      <c r="O29" t="n">
        <v>1694</v>
      </c>
      <c r="P29" t="n">
        <v>1659</v>
      </c>
      <c r="Q29" t="n">
        <v>2085</v>
      </c>
      <c r="R29" t="n">
        <v>1958</v>
      </c>
      <c r="S29" t="n">
        <v>1617</v>
      </c>
      <c r="T29" t="n">
        <v>1341</v>
      </c>
      <c r="U29" t="n">
        <v>1528</v>
      </c>
      <c r="V29" t="inlineStr">
        <is>
          <t>-</t>
        </is>
      </c>
    </row>
    <row r="30">
      <c r="A30" s="5" t="inlineStr">
        <is>
          <t>Summe kurzfristiges Fremdkapital</t>
        </is>
      </c>
      <c r="B30" s="5" t="inlineStr">
        <is>
          <t>Short-Term Debt</t>
        </is>
      </c>
      <c r="C30" t="n">
        <v>3293</v>
      </c>
      <c r="D30" t="n">
        <v>2803</v>
      </c>
      <c r="E30" t="n">
        <v>2822</v>
      </c>
      <c r="F30" t="n">
        <v>2669</v>
      </c>
      <c r="G30" t="n">
        <v>2497</v>
      </c>
      <c r="H30" t="n">
        <v>2314</v>
      </c>
      <c r="I30" t="n">
        <v>2739</v>
      </c>
      <c r="J30" t="n">
        <v>2315</v>
      </c>
      <c r="K30" t="n">
        <v>2248</v>
      </c>
      <c r="L30" t="n">
        <v>2350</v>
      </c>
      <c r="M30" t="n">
        <v>2077</v>
      </c>
      <c r="N30" t="n">
        <v>2407</v>
      </c>
      <c r="O30" t="n">
        <v>1074</v>
      </c>
      <c r="P30" t="n">
        <v>875.1</v>
      </c>
      <c r="Q30" t="n">
        <v>607</v>
      </c>
      <c r="R30" t="n">
        <v>269.5</v>
      </c>
      <c r="S30" t="n">
        <v>82</v>
      </c>
      <c r="T30" t="n">
        <v>48.3</v>
      </c>
      <c r="U30" t="n">
        <v>60.3</v>
      </c>
      <c r="V30" t="inlineStr">
        <is>
          <t>-</t>
        </is>
      </c>
    </row>
    <row r="31">
      <c r="A31" s="5" t="inlineStr">
        <is>
          <t>Summe langfristiges Fremdkapital</t>
        </is>
      </c>
      <c r="B31" s="5" t="inlineStr">
        <is>
          <t>Long-Term Debt</t>
        </is>
      </c>
      <c r="C31" t="n">
        <v>8592</v>
      </c>
      <c r="D31" t="n">
        <v>7187</v>
      </c>
      <c r="E31" t="n">
        <v>7032</v>
      </c>
      <c r="F31" t="n">
        <v>6127</v>
      </c>
      <c r="G31" t="n">
        <v>5717</v>
      </c>
      <c r="H31" t="n">
        <v>4752</v>
      </c>
      <c r="I31" t="n">
        <v>3360</v>
      </c>
      <c r="J31" t="n">
        <v>2701</v>
      </c>
      <c r="K31" t="n">
        <v>4544</v>
      </c>
      <c r="L31" t="n">
        <v>4826</v>
      </c>
      <c r="M31" t="n">
        <v>5150</v>
      </c>
      <c r="N31" t="n">
        <v>5075</v>
      </c>
      <c r="O31" t="n">
        <v>1413</v>
      </c>
      <c r="P31" t="n">
        <v>1173</v>
      </c>
      <c r="Q31" t="n">
        <v>1153</v>
      </c>
      <c r="R31" t="n">
        <v>687.5</v>
      </c>
      <c r="S31" t="n">
        <v>210.1</v>
      </c>
      <c r="T31" t="n">
        <v>724.5</v>
      </c>
      <c r="U31" t="n">
        <v>659.5</v>
      </c>
      <c r="V31" t="inlineStr">
        <is>
          <t>-</t>
        </is>
      </c>
    </row>
    <row r="32">
      <c r="A32" s="5" t="inlineStr">
        <is>
          <t>Summe Fremdkapital</t>
        </is>
      </c>
      <c r="B32" s="5" t="inlineStr">
        <is>
          <t>Total Liabilities</t>
        </is>
      </c>
      <c r="C32" t="n">
        <v>11885</v>
      </c>
      <c r="D32" t="n">
        <v>9990</v>
      </c>
      <c r="E32" t="n">
        <v>9853</v>
      </c>
      <c r="F32" t="n">
        <v>8796</v>
      </c>
      <c r="G32" t="n">
        <v>8213</v>
      </c>
      <c r="H32" t="n">
        <v>7066</v>
      </c>
      <c r="I32" t="n">
        <v>6099</v>
      </c>
      <c r="J32" t="n">
        <v>5015</v>
      </c>
      <c r="K32" t="n">
        <v>6792</v>
      </c>
      <c r="L32" t="n">
        <v>7176</v>
      </c>
      <c r="M32" t="n">
        <v>7226</v>
      </c>
      <c r="N32" t="n">
        <v>7482</v>
      </c>
      <c r="O32" t="n">
        <v>2487</v>
      </c>
      <c r="P32" t="n">
        <v>2048</v>
      </c>
      <c r="Q32" t="n">
        <v>1760</v>
      </c>
      <c r="R32" t="n">
        <v>957</v>
      </c>
      <c r="S32" t="n">
        <v>292.1</v>
      </c>
      <c r="T32" t="n">
        <v>772.8</v>
      </c>
      <c r="U32" t="n">
        <v>719.8</v>
      </c>
      <c r="V32" t="inlineStr">
        <is>
          <t>-</t>
        </is>
      </c>
    </row>
    <row r="33">
      <c r="A33" s="5" t="inlineStr">
        <is>
          <t>Minderheitenanteil</t>
        </is>
      </c>
      <c r="B33" s="5" t="inlineStr">
        <is>
          <t>Minority Share</t>
        </is>
      </c>
      <c r="C33" t="inlineStr">
        <is>
          <t>-</t>
        </is>
      </c>
      <c r="D33" t="inlineStr">
        <is>
          <t>-</t>
        </is>
      </c>
      <c r="E33" t="inlineStr">
        <is>
          <t>-</t>
        </is>
      </c>
      <c r="F33" t="inlineStr">
        <is>
          <t>-</t>
        </is>
      </c>
      <c r="G33" t="inlineStr">
        <is>
          <t>-</t>
        </is>
      </c>
      <c r="H33" t="inlineStr">
        <is>
          <t>-</t>
        </is>
      </c>
      <c r="I33" t="inlineStr">
        <is>
          <t>-</t>
        </is>
      </c>
      <c r="J33" t="inlineStr">
        <is>
          <t>-</t>
        </is>
      </c>
      <c r="K33" t="inlineStr">
        <is>
          <t>-</t>
        </is>
      </c>
      <c r="L33" t="inlineStr">
        <is>
          <t>-</t>
        </is>
      </c>
      <c r="M33" t="inlineStr">
        <is>
          <t>-</t>
        </is>
      </c>
      <c r="N33" t="inlineStr">
        <is>
          <t>-</t>
        </is>
      </c>
      <c r="O33" t="inlineStr">
        <is>
          <t>-</t>
        </is>
      </c>
      <c r="P33" t="inlineStr">
        <is>
          <t>-</t>
        </is>
      </c>
      <c r="Q33" t="inlineStr">
        <is>
          <t>-</t>
        </is>
      </c>
      <c r="R33" t="inlineStr">
        <is>
          <t>-</t>
        </is>
      </c>
      <c r="S33" t="inlineStr">
        <is>
          <t>-</t>
        </is>
      </c>
      <c r="T33" t="inlineStr">
        <is>
          <t>-</t>
        </is>
      </c>
      <c r="U33" t="inlineStr">
        <is>
          <t>-</t>
        </is>
      </c>
      <c r="V33" t="inlineStr">
        <is>
          <t>-</t>
        </is>
      </c>
    </row>
    <row r="34">
      <c r="A34" s="5" t="inlineStr">
        <is>
          <t>Summe Eigenkapital</t>
        </is>
      </c>
      <c r="B34" s="5" t="inlineStr">
        <is>
          <t>Equity</t>
        </is>
      </c>
      <c r="C34" t="n">
        <v>-736</v>
      </c>
      <c r="D34" t="n">
        <v>-1817</v>
      </c>
      <c r="E34" t="n">
        <v>-1524</v>
      </c>
      <c r="F34" t="n">
        <v>-792</v>
      </c>
      <c r="G34" t="n">
        <v>-166.5</v>
      </c>
      <c r="H34" t="n">
        <v>1310</v>
      </c>
      <c r="I34" t="n">
        <v>2746</v>
      </c>
      <c r="J34" t="n">
        <v>4040</v>
      </c>
      <c r="K34" t="n">
        <v>704.1</v>
      </c>
      <c r="L34" t="n">
        <v>207.6</v>
      </c>
      <c r="M34" t="n">
        <v>37.4</v>
      </c>
      <c r="N34" t="n">
        <v>8.5</v>
      </c>
      <c r="O34" t="n">
        <v>-792.7</v>
      </c>
      <c r="P34" t="n">
        <v>-389.1</v>
      </c>
      <c r="Q34" t="n">
        <v>325</v>
      </c>
      <c r="R34" t="n">
        <v>1001</v>
      </c>
      <c r="S34" t="n">
        <v>1325</v>
      </c>
      <c r="T34" t="n">
        <v>36.8</v>
      </c>
      <c r="U34" t="n">
        <v>322.6</v>
      </c>
      <c r="V34" t="inlineStr">
        <is>
          <t>-</t>
        </is>
      </c>
    </row>
    <row r="35">
      <c r="A35" s="5" t="inlineStr">
        <is>
          <t>Summe Passiva</t>
        </is>
      </c>
      <c r="B35" s="5" t="inlineStr">
        <is>
          <t>Liabilities &amp; Shareholder Equity</t>
        </is>
      </c>
      <c r="C35" t="n">
        <v>11149</v>
      </c>
      <c r="D35" t="n">
        <v>8173</v>
      </c>
      <c r="E35" t="n">
        <v>8329</v>
      </c>
      <c r="F35" t="n">
        <v>8004</v>
      </c>
      <c r="G35" t="n">
        <v>8047</v>
      </c>
      <c r="H35" t="n">
        <v>8376</v>
      </c>
      <c r="I35" t="n">
        <v>8845</v>
      </c>
      <c r="J35" t="n">
        <v>9055</v>
      </c>
      <c r="K35" t="n">
        <v>7496</v>
      </c>
      <c r="L35" t="n">
        <v>7383</v>
      </c>
      <c r="M35" t="n">
        <v>7264</v>
      </c>
      <c r="N35" t="n">
        <v>7491</v>
      </c>
      <c r="O35" t="n">
        <v>1694</v>
      </c>
      <c r="P35" t="n">
        <v>1659</v>
      </c>
      <c r="Q35" t="n">
        <v>2085</v>
      </c>
      <c r="R35" t="n">
        <v>1958</v>
      </c>
      <c r="S35" t="n">
        <v>1617</v>
      </c>
      <c r="T35" t="n">
        <v>1341</v>
      </c>
      <c r="U35" t="n">
        <v>1528</v>
      </c>
      <c r="V35" t="inlineStr">
        <is>
          <t>-</t>
        </is>
      </c>
    </row>
    <row r="36">
      <c r="A36" s="5" t="inlineStr">
        <is>
          <t>Mio.Aktien im Umlauf</t>
        </is>
      </c>
      <c r="B36" s="5" t="inlineStr">
        <is>
          <t>Million shares outstanding</t>
        </is>
      </c>
      <c r="C36" t="n">
        <v>4412</v>
      </c>
      <c r="D36" t="n">
        <v>4346</v>
      </c>
      <c r="E36" t="n">
        <v>4528</v>
      </c>
      <c r="F36" t="n">
        <v>4741</v>
      </c>
      <c r="G36" t="n">
        <v>5148</v>
      </c>
      <c r="H36" t="n">
        <v>5646</v>
      </c>
      <c r="I36" t="n">
        <v>6096</v>
      </c>
      <c r="J36" t="n">
        <v>5262</v>
      </c>
      <c r="K36" t="n">
        <v>3753</v>
      </c>
      <c r="L36" t="n">
        <v>3933</v>
      </c>
      <c r="M36" t="n">
        <v>3883</v>
      </c>
      <c r="N36" t="n">
        <v>3652</v>
      </c>
      <c r="O36" t="n">
        <v>1471</v>
      </c>
      <c r="P36" t="n">
        <v>1435</v>
      </c>
      <c r="Q36" t="n">
        <v>1346</v>
      </c>
      <c r="R36" t="n">
        <v>1277</v>
      </c>
      <c r="S36" t="n">
        <v>1138</v>
      </c>
      <c r="T36" t="n">
        <v>77.5</v>
      </c>
      <c r="U36" t="n">
        <v>57.5</v>
      </c>
      <c r="V36" t="n">
        <v>42.1</v>
      </c>
    </row>
    <row r="37">
      <c r="A37" s="5" t="inlineStr">
        <is>
          <t>Ergebnis je Aktie (brutto)</t>
        </is>
      </c>
      <c r="B37" s="5" t="inlineStr">
        <is>
          <t>Earnings per share</t>
        </is>
      </c>
      <c r="C37" t="n">
        <v>0.27</v>
      </c>
      <c r="D37" t="n">
        <v>0.33</v>
      </c>
      <c r="E37" t="n">
        <v>0.28</v>
      </c>
      <c r="F37" t="n">
        <v>0.23</v>
      </c>
      <c r="G37" t="n">
        <v>0.17</v>
      </c>
      <c r="H37" t="n">
        <v>0.15</v>
      </c>
      <c r="I37" t="n">
        <v>0.1</v>
      </c>
      <c r="J37" t="n">
        <v>0.09</v>
      </c>
      <c r="K37" t="n">
        <v>0.12</v>
      </c>
      <c r="L37" t="n">
        <v>0.01</v>
      </c>
      <c r="M37" t="n">
        <v>-0.09</v>
      </c>
      <c r="N37" t="n">
        <v>-1.45</v>
      </c>
      <c r="O37" t="n">
        <v>-0.38</v>
      </c>
      <c r="P37" t="n">
        <v>-0.77</v>
      </c>
      <c r="Q37" t="n">
        <v>-0.64</v>
      </c>
      <c r="R37" t="n">
        <v>-0.55</v>
      </c>
      <c r="S37" t="n">
        <v>-0.2</v>
      </c>
      <c r="T37" t="n">
        <v>-5.45</v>
      </c>
      <c r="U37" t="n">
        <v>-4.1</v>
      </c>
      <c r="V37" t="inlineStr">
        <is>
          <t>-</t>
        </is>
      </c>
    </row>
    <row r="38">
      <c r="A38" s="5" t="inlineStr">
        <is>
          <t>Ergebnis je Aktie (unverwässert)</t>
        </is>
      </c>
      <c r="B38" s="5" t="inlineStr">
        <is>
          <t>Basic Earnings per share</t>
        </is>
      </c>
      <c r="C38" t="n">
        <v>0.2</v>
      </c>
      <c r="D38" t="n">
        <v>0.26</v>
      </c>
      <c r="E38" t="n">
        <v>0.14</v>
      </c>
      <c r="F38" t="n">
        <v>0.15</v>
      </c>
      <c r="G38" t="n">
        <v>0.09</v>
      </c>
      <c r="H38" t="n">
        <v>0.09</v>
      </c>
      <c r="I38" t="n">
        <v>0.06</v>
      </c>
      <c r="J38" t="n">
        <v>0.55</v>
      </c>
      <c r="K38" t="n">
        <v>0.11</v>
      </c>
      <c r="L38" t="n">
        <v>0.01</v>
      </c>
      <c r="M38" t="n">
        <v>-0.15</v>
      </c>
      <c r="N38" t="n">
        <v>-2.45</v>
      </c>
      <c r="O38" t="n">
        <v>-0.39</v>
      </c>
      <c r="P38" t="n">
        <v>-0.79</v>
      </c>
      <c r="Q38" t="n">
        <v>-0.65</v>
      </c>
      <c r="R38" t="n">
        <v>-0.57</v>
      </c>
      <c r="S38" t="n">
        <v>-0.38</v>
      </c>
      <c r="T38" t="n">
        <v>-6.13</v>
      </c>
      <c r="U38" t="n">
        <v>-5.3</v>
      </c>
      <c r="V38" t="n">
        <v>-4.72</v>
      </c>
    </row>
    <row r="39">
      <c r="A39" s="5" t="inlineStr">
        <is>
          <t>Ergebnis je Aktie (verwässert)</t>
        </is>
      </c>
      <c r="B39" s="5" t="inlineStr">
        <is>
          <t>Diluted Earnings per share</t>
        </is>
      </c>
      <c r="C39" t="n">
        <v>0.2</v>
      </c>
      <c r="D39" t="n">
        <v>0.26</v>
      </c>
      <c r="E39" t="n">
        <v>0.14</v>
      </c>
      <c r="F39" t="n">
        <v>0.15</v>
      </c>
      <c r="G39" t="n">
        <v>0.09</v>
      </c>
      <c r="H39" t="n">
        <v>0.08</v>
      </c>
      <c r="I39" t="n">
        <v>0.06</v>
      </c>
      <c r="J39" t="n">
        <v>0.51</v>
      </c>
      <c r="K39" t="n">
        <v>0.07000000000000001</v>
      </c>
      <c r="L39" t="n">
        <v>0.01</v>
      </c>
      <c r="M39" t="n">
        <v>-0.15</v>
      </c>
      <c r="N39" t="n">
        <v>-2.45</v>
      </c>
      <c r="O39" t="n">
        <v>-0.39</v>
      </c>
      <c r="P39" t="n">
        <v>-0.79</v>
      </c>
      <c r="Q39" t="n">
        <v>-0.65</v>
      </c>
      <c r="R39" t="n">
        <v>-0.57</v>
      </c>
      <c r="S39" t="n">
        <v>-0.38</v>
      </c>
      <c r="T39" t="n">
        <v>-6.13</v>
      </c>
      <c r="U39" t="n">
        <v>-5.3</v>
      </c>
      <c r="V39" t="n">
        <v>-4.72</v>
      </c>
    </row>
    <row r="40">
      <c r="A40" s="5" t="inlineStr">
        <is>
          <t>Dividende je Aktie</t>
        </is>
      </c>
      <c r="B40" s="5" t="inlineStr">
        <is>
          <t>Dividend per share</t>
        </is>
      </c>
      <c r="C40" t="n">
        <v>0.05</v>
      </c>
      <c r="D40" t="n">
        <v>0.045</v>
      </c>
      <c r="E40" t="n">
        <v>0.041</v>
      </c>
      <c r="F40" t="n">
        <v>0.01</v>
      </c>
      <c r="G40" t="inlineStr">
        <is>
          <t>-</t>
        </is>
      </c>
      <c r="H40" t="inlineStr">
        <is>
          <t>-</t>
        </is>
      </c>
      <c r="I40" t="inlineStr">
        <is>
          <t>-</t>
        </is>
      </c>
      <c r="J40" t="inlineStr">
        <is>
          <t>-</t>
        </is>
      </c>
      <c r="K40" t="inlineStr">
        <is>
          <t>-</t>
        </is>
      </c>
      <c r="L40" t="inlineStr">
        <is>
          <t>-</t>
        </is>
      </c>
      <c r="M40" t="inlineStr">
        <is>
          <t>-</t>
        </is>
      </c>
      <c r="N40" t="inlineStr">
        <is>
          <t>-</t>
        </is>
      </c>
      <c r="O40" t="inlineStr">
        <is>
          <t>-</t>
        </is>
      </c>
      <c r="P40" t="inlineStr">
        <is>
          <t>-</t>
        </is>
      </c>
      <c r="Q40" t="inlineStr">
        <is>
          <t>-</t>
        </is>
      </c>
      <c r="R40" t="inlineStr">
        <is>
          <t>-</t>
        </is>
      </c>
      <c r="S40" t="inlineStr">
        <is>
          <t>-</t>
        </is>
      </c>
      <c r="T40" t="inlineStr">
        <is>
          <t>-</t>
        </is>
      </c>
      <c r="U40" t="inlineStr">
        <is>
          <t>-</t>
        </is>
      </c>
      <c r="V40" t="inlineStr">
        <is>
          <t>-</t>
        </is>
      </c>
    </row>
    <row r="41">
      <c r="A41" s="5" t="inlineStr">
        <is>
          <t>Sonderdividende je Aktie</t>
        </is>
      </c>
      <c r="B41" s="5" t="inlineStr">
        <is>
          <t>Special Dividend per share</t>
        </is>
      </c>
      <c r="C41" t="inlineStr">
        <is>
          <t>-</t>
        </is>
      </c>
      <c r="D41" t="inlineStr">
        <is>
          <t>-</t>
        </is>
      </c>
      <c r="E41" t="inlineStr">
        <is>
          <t>-</t>
        </is>
      </c>
      <c r="F41" t="inlineStr">
        <is>
          <t>-</t>
        </is>
      </c>
      <c r="G41" t="inlineStr">
        <is>
          <t>-</t>
        </is>
      </c>
      <c r="H41" t="n">
        <v>0.05</v>
      </c>
      <c r="I41" t="inlineStr">
        <is>
          <t>-</t>
        </is>
      </c>
      <c r="J41" t="n">
        <v>0.05</v>
      </c>
      <c r="K41" t="inlineStr">
        <is>
          <t>-</t>
        </is>
      </c>
      <c r="L41" t="inlineStr">
        <is>
          <t>-</t>
        </is>
      </c>
      <c r="M41" t="inlineStr">
        <is>
          <t>-</t>
        </is>
      </c>
      <c r="N41" t="inlineStr">
        <is>
          <t>-</t>
        </is>
      </c>
      <c r="O41" t="inlineStr">
        <is>
          <t>-</t>
        </is>
      </c>
      <c r="P41" t="inlineStr">
        <is>
          <t>-</t>
        </is>
      </c>
      <c r="Q41" t="inlineStr">
        <is>
          <t>-</t>
        </is>
      </c>
      <c r="R41" t="inlineStr">
        <is>
          <t>-</t>
        </is>
      </c>
      <c r="S41" t="inlineStr">
        <is>
          <t>-</t>
        </is>
      </c>
      <c r="T41" t="inlineStr">
        <is>
          <t>-</t>
        </is>
      </c>
      <c r="U41" t="inlineStr">
        <is>
          <t>-</t>
        </is>
      </c>
      <c r="V41" t="inlineStr">
        <is>
          <t>-</t>
        </is>
      </c>
    </row>
    <row r="42">
      <c r="A42" s="5" t="inlineStr">
        <is>
          <t>Dividendenausschüttung in Mio</t>
        </is>
      </c>
      <c r="B42" s="5" t="inlineStr">
        <is>
          <t>Dividend Payment in M</t>
        </is>
      </c>
      <c r="C42" t="n">
        <v>226</v>
      </c>
      <c r="D42" t="n">
        <v>201.43</v>
      </c>
      <c r="E42" t="n">
        <v>190.24</v>
      </c>
      <c r="F42" t="n">
        <v>48.08</v>
      </c>
      <c r="G42" t="inlineStr">
        <is>
          <t>-</t>
        </is>
      </c>
      <c r="H42" t="inlineStr">
        <is>
          <t>-</t>
        </is>
      </c>
      <c r="I42" t="inlineStr">
        <is>
          <t>-</t>
        </is>
      </c>
      <c r="J42" t="n">
        <v>327.1</v>
      </c>
      <c r="K42" t="inlineStr">
        <is>
          <t>-</t>
        </is>
      </c>
      <c r="L42" t="inlineStr">
        <is>
          <t>-</t>
        </is>
      </c>
      <c r="M42" t="inlineStr">
        <is>
          <t>-</t>
        </is>
      </c>
      <c r="N42" t="inlineStr">
        <is>
          <t>-</t>
        </is>
      </c>
      <c r="O42" t="inlineStr">
        <is>
          <t>-</t>
        </is>
      </c>
      <c r="P42" t="inlineStr">
        <is>
          <t>-</t>
        </is>
      </c>
      <c r="Q42" t="inlineStr">
        <is>
          <t>-</t>
        </is>
      </c>
      <c r="R42" t="inlineStr">
        <is>
          <t>-</t>
        </is>
      </c>
      <c r="S42" t="inlineStr">
        <is>
          <t>-</t>
        </is>
      </c>
      <c r="T42" t="inlineStr">
        <is>
          <t>-</t>
        </is>
      </c>
      <c r="U42" t="inlineStr">
        <is>
          <t>-</t>
        </is>
      </c>
      <c r="V42" t="inlineStr">
        <is>
          <t>-</t>
        </is>
      </c>
    </row>
    <row r="43">
      <c r="A43" s="5" t="inlineStr">
        <is>
          <t>Umsatz</t>
        </is>
      </c>
      <c r="B43" s="5" t="inlineStr">
        <is>
          <t>Revenue</t>
        </is>
      </c>
      <c r="C43" t="n">
        <v>1.77</v>
      </c>
      <c r="D43" t="n">
        <v>1.33</v>
      </c>
      <c r="E43" t="n">
        <v>1.2</v>
      </c>
      <c r="F43" t="n">
        <v>1.06</v>
      </c>
      <c r="G43" t="n">
        <v>0.89</v>
      </c>
      <c r="H43" t="n">
        <v>0.74</v>
      </c>
      <c r="I43" t="n">
        <v>0.62</v>
      </c>
      <c r="J43" t="n">
        <v>0.65</v>
      </c>
      <c r="K43" t="n">
        <v>0.8</v>
      </c>
      <c r="L43" t="n">
        <v>0.72</v>
      </c>
      <c r="M43" t="n">
        <v>0.64</v>
      </c>
      <c r="N43" t="n">
        <v>0.46</v>
      </c>
      <c r="O43" t="n">
        <v>0.63</v>
      </c>
      <c r="P43" t="n">
        <v>0.44</v>
      </c>
      <c r="Q43" t="n">
        <v>0.18</v>
      </c>
      <c r="R43" t="n">
        <v>0.05</v>
      </c>
      <c r="S43" t="n">
        <v>0.01</v>
      </c>
      <c r="T43" t="n">
        <v>0.01</v>
      </c>
      <c r="U43" t="inlineStr">
        <is>
          <t>-</t>
        </is>
      </c>
      <c r="V43" t="inlineStr">
        <is>
          <t>-</t>
        </is>
      </c>
    </row>
    <row r="44">
      <c r="A44" s="5" t="inlineStr">
        <is>
          <t>Buchwert je Aktie</t>
        </is>
      </c>
      <c r="B44" s="5" t="inlineStr">
        <is>
          <t>Book value per share</t>
        </is>
      </c>
      <c r="C44" t="n">
        <v>-0.17</v>
      </c>
      <c r="D44" t="n">
        <v>-0.42</v>
      </c>
      <c r="E44" t="n">
        <v>-0.34</v>
      </c>
      <c r="F44" t="n">
        <v>-0.17</v>
      </c>
      <c r="G44" t="n">
        <v>-0.03</v>
      </c>
      <c r="H44" t="n">
        <v>0.23</v>
      </c>
      <c r="I44" t="n">
        <v>0.45</v>
      </c>
      <c r="J44" t="n">
        <v>0.77</v>
      </c>
      <c r="K44" t="n">
        <v>0.19</v>
      </c>
      <c r="L44" t="n">
        <v>0.05</v>
      </c>
      <c r="M44" t="n">
        <v>0.01</v>
      </c>
      <c r="N44" t="inlineStr">
        <is>
          <t>-</t>
        </is>
      </c>
      <c r="O44" t="n">
        <v>-0.54</v>
      </c>
      <c r="P44" t="n">
        <v>-0.27</v>
      </c>
      <c r="Q44" t="n">
        <v>0.24</v>
      </c>
      <c r="R44" t="n">
        <v>0.78</v>
      </c>
      <c r="S44" t="n">
        <v>1.16</v>
      </c>
      <c r="T44" t="n">
        <v>0.47</v>
      </c>
      <c r="U44" t="n">
        <v>5.61</v>
      </c>
      <c r="V44" t="inlineStr">
        <is>
          <t>-</t>
        </is>
      </c>
    </row>
    <row r="45">
      <c r="A45" s="5" t="inlineStr">
        <is>
          <t>Cashflow je Aktie</t>
        </is>
      </c>
      <c r="B45" s="5" t="inlineStr">
        <is>
          <t>Cashflow per share</t>
        </is>
      </c>
      <c r="C45" t="n">
        <v>0.46</v>
      </c>
      <c r="D45" t="n">
        <v>0.43</v>
      </c>
      <c r="E45" t="n">
        <v>0.41</v>
      </c>
      <c r="F45" t="n">
        <v>0.36</v>
      </c>
      <c r="G45" t="n">
        <v>0.24</v>
      </c>
      <c r="H45" t="n">
        <v>0.22</v>
      </c>
      <c r="I45" t="n">
        <v>0.18</v>
      </c>
      <c r="J45" t="n">
        <v>0.15</v>
      </c>
      <c r="K45" t="n">
        <v>0.14</v>
      </c>
      <c r="L45" t="n">
        <v>0.13</v>
      </c>
      <c r="M45" t="n">
        <v>0.11</v>
      </c>
      <c r="N45" t="n">
        <v>-0.04</v>
      </c>
      <c r="O45" t="n">
        <v>-0.1</v>
      </c>
      <c r="P45" t="n">
        <v>-0.29</v>
      </c>
      <c r="Q45" t="n">
        <v>-0.2</v>
      </c>
      <c r="R45" t="n">
        <v>-0.26</v>
      </c>
      <c r="S45" t="n">
        <v>-0.25</v>
      </c>
      <c r="T45" t="n">
        <v>-4.14</v>
      </c>
      <c r="U45" t="n">
        <v>-5.82</v>
      </c>
      <c r="V45" t="inlineStr">
        <is>
          <t>-</t>
        </is>
      </c>
    </row>
    <row r="46">
      <c r="A46" s="5" t="inlineStr">
        <is>
          <t>Bilanzsumme je Aktie</t>
        </is>
      </c>
      <c r="B46" s="5" t="inlineStr">
        <is>
          <t>Total assets per share</t>
        </is>
      </c>
      <c r="C46" t="n">
        <v>2.53</v>
      </c>
      <c r="D46" t="n">
        <v>1.88</v>
      </c>
      <c r="E46" t="n">
        <v>1.84</v>
      </c>
      <c r="F46" t="n">
        <v>1.69</v>
      </c>
      <c r="G46" t="n">
        <v>1.56</v>
      </c>
      <c r="H46" t="n">
        <v>1.48</v>
      </c>
      <c r="I46" t="n">
        <v>1.45</v>
      </c>
      <c r="J46" t="n">
        <v>1.72</v>
      </c>
      <c r="K46" t="n">
        <v>2</v>
      </c>
      <c r="L46" t="n">
        <v>1.88</v>
      </c>
      <c r="M46" t="n">
        <v>1.87</v>
      </c>
      <c r="N46" t="n">
        <v>2.05</v>
      </c>
      <c r="O46" t="n">
        <v>1.15</v>
      </c>
      <c r="P46" t="n">
        <v>1.16</v>
      </c>
      <c r="Q46" t="n">
        <v>1.55</v>
      </c>
      <c r="R46" t="n">
        <v>1.53</v>
      </c>
      <c r="S46" t="n">
        <v>1.42</v>
      </c>
      <c r="T46" t="n">
        <v>17.3</v>
      </c>
      <c r="U46" t="n">
        <v>26.57</v>
      </c>
      <c r="V46" t="inlineStr">
        <is>
          <t>-</t>
        </is>
      </c>
    </row>
    <row r="47">
      <c r="A47" s="5" t="inlineStr">
        <is>
          <t>Personal am Ende des Jahres</t>
        </is>
      </c>
      <c r="B47" s="5" t="inlineStr">
        <is>
          <t>Staff at the end of year</t>
        </is>
      </c>
      <c r="C47" t="n">
        <v>4534</v>
      </c>
      <c r="D47" t="n">
        <v>2699</v>
      </c>
      <c r="E47" t="n">
        <v>2575</v>
      </c>
      <c r="F47" t="n">
        <v>2402</v>
      </c>
      <c r="G47" t="n">
        <v>2323</v>
      </c>
      <c r="H47" t="n">
        <v>2327</v>
      </c>
      <c r="I47" t="n">
        <v>2195</v>
      </c>
      <c r="J47" t="n">
        <v>1596</v>
      </c>
      <c r="K47" t="n">
        <v>1526</v>
      </c>
      <c r="L47" t="n">
        <v>1479</v>
      </c>
      <c r="M47" t="n">
        <v>1514</v>
      </c>
      <c r="N47" t="n">
        <v>1640</v>
      </c>
      <c r="O47" t="n">
        <v>973</v>
      </c>
      <c r="P47" t="n">
        <v>772</v>
      </c>
      <c r="Q47" t="n">
        <v>614</v>
      </c>
      <c r="R47" t="n">
        <v>514</v>
      </c>
      <c r="S47" t="n">
        <v>375</v>
      </c>
      <c r="T47" t="n">
        <v>304</v>
      </c>
      <c r="U47" t="n">
        <v>247</v>
      </c>
      <c r="V47" t="inlineStr">
        <is>
          <t>-</t>
        </is>
      </c>
    </row>
    <row r="48">
      <c r="A48" s="5" t="inlineStr">
        <is>
          <t>Personalaufwand in Mio. USD</t>
        </is>
      </c>
      <c r="B48" s="5" t="inlineStr">
        <is>
          <t>Personnel expenses in M</t>
        </is>
      </c>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c r="P48" t="inlineStr">
        <is>
          <t>-</t>
        </is>
      </c>
      <c r="Q48" t="inlineStr">
        <is>
          <t>-</t>
        </is>
      </c>
      <c r="R48" t="inlineStr">
        <is>
          <t>-</t>
        </is>
      </c>
      <c r="S48" t="inlineStr">
        <is>
          <t>-</t>
        </is>
      </c>
      <c r="T48" t="inlineStr">
        <is>
          <t>-</t>
        </is>
      </c>
      <c r="U48" t="inlineStr">
        <is>
          <t>-</t>
        </is>
      </c>
      <c r="V48" t="inlineStr">
        <is>
          <t>-</t>
        </is>
      </c>
    </row>
    <row r="49">
      <c r="A49" s="5" t="inlineStr">
        <is>
          <t>Aufwand je Mitarbeiter in USD</t>
        </is>
      </c>
      <c r="B49" s="5" t="inlineStr">
        <is>
          <t>Effort per employee</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c r="S49" t="inlineStr">
        <is>
          <t>-</t>
        </is>
      </c>
      <c r="T49" t="inlineStr">
        <is>
          <t>-</t>
        </is>
      </c>
      <c r="U49" t="inlineStr">
        <is>
          <t>-</t>
        </is>
      </c>
      <c r="V49" t="inlineStr">
        <is>
          <t>-</t>
        </is>
      </c>
    </row>
    <row r="50">
      <c r="A50" s="5" t="inlineStr">
        <is>
          <t>Umsatz je Aktie</t>
        </is>
      </c>
      <c r="B50" s="5" t="inlineStr">
        <is>
          <t>Revenue per share</t>
        </is>
      </c>
      <c r="C50" t="n">
        <v>1700000</v>
      </c>
      <c r="D50" t="n">
        <v>2140000</v>
      </c>
      <c r="E50" t="n">
        <v>2110000</v>
      </c>
      <c r="F50" t="n">
        <v>2090000</v>
      </c>
      <c r="G50" t="n">
        <v>1970000</v>
      </c>
      <c r="H50" t="n">
        <v>1800000</v>
      </c>
      <c r="I50" t="n">
        <v>1730000</v>
      </c>
      <c r="J50" t="n">
        <v>2130000</v>
      </c>
      <c r="K50" t="n">
        <v>1980000</v>
      </c>
      <c r="L50" t="n">
        <v>1900000</v>
      </c>
      <c r="M50" t="n">
        <v>1630000</v>
      </c>
      <c r="N50" t="n">
        <v>1010000</v>
      </c>
      <c r="O50" t="n">
        <v>947687</v>
      </c>
      <c r="P50" t="n">
        <v>825388</v>
      </c>
      <c r="Q50" t="n">
        <v>394462</v>
      </c>
      <c r="R50" t="n">
        <v>130155</v>
      </c>
      <c r="S50" t="n">
        <v>34400</v>
      </c>
      <c r="T50" t="n">
        <v>2631</v>
      </c>
      <c r="U50" t="inlineStr">
        <is>
          <t>-</t>
        </is>
      </c>
      <c r="V50" t="inlineStr">
        <is>
          <t>-</t>
        </is>
      </c>
    </row>
    <row r="51">
      <c r="A51" s="5" t="inlineStr">
        <is>
          <t>Bruttoergebnis je Mitarbeiter in USD</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row>
    <row r="52">
      <c r="A52" s="5" t="inlineStr">
        <is>
          <t>Gewinn je Mitarbeiter in USD</t>
        </is>
      </c>
      <c r="B52" s="5" t="inlineStr">
        <is>
          <t>Earnings per employee</t>
        </is>
      </c>
      <c r="C52" t="n">
        <v>201588</v>
      </c>
      <c r="D52" t="n">
        <v>435680</v>
      </c>
      <c r="E52" t="n">
        <v>251612</v>
      </c>
      <c r="F52" t="n">
        <v>310533</v>
      </c>
      <c r="G52" t="n">
        <v>219415</v>
      </c>
      <c r="H52" t="n">
        <v>211947</v>
      </c>
      <c r="I52" t="n">
        <v>171845</v>
      </c>
      <c r="J52" t="n">
        <v>2180000</v>
      </c>
      <c r="K52" t="n">
        <v>279817</v>
      </c>
      <c r="L52" t="n">
        <v>29141</v>
      </c>
      <c r="M52" t="n">
        <v>-226420</v>
      </c>
      <c r="N52" t="n">
        <v>-3240000</v>
      </c>
      <c r="O52" t="n">
        <v>-580987</v>
      </c>
      <c r="P52" t="n">
        <v>-1430000</v>
      </c>
      <c r="Q52" t="n">
        <v>-1410000</v>
      </c>
      <c r="R52" t="n">
        <v>-1390000</v>
      </c>
      <c r="S52" t="n">
        <v>-603200</v>
      </c>
      <c r="T52" t="n">
        <v>-1390000</v>
      </c>
      <c r="U52" t="n">
        <v>-954656</v>
      </c>
      <c r="V52" t="inlineStr">
        <is>
          <t>-</t>
        </is>
      </c>
    </row>
    <row r="53">
      <c r="A53" s="5" t="inlineStr">
        <is>
          <t>KGV (Kurs/Gewinn)</t>
        </is>
      </c>
      <c r="B53" s="5" t="inlineStr">
        <is>
          <t>PE (price/earnings)</t>
        </is>
      </c>
      <c r="C53" t="n">
        <v>26.8</v>
      </c>
      <c r="D53" t="n">
        <v>22</v>
      </c>
      <c r="E53" t="n">
        <v>38.3</v>
      </c>
      <c r="F53" t="n">
        <v>29.7</v>
      </c>
      <c r="G53" t="n">
        <v>45.2</v>
      </c>
      <c r="H53" t="n">
        <v>38.9</v>
      </c>
      <c r="I53" t="n">
        <v>58.2</v>
      </c>
      <c r="J53" t="n">
        <v>5.3</v>
      </c>
      <c r="K53" t="n">
        <v>16.5</v>
      </c>
      <c r="L53" t="n">
        <v>163</v>
      </c>
      <c r="M53" t="inlineStr">
        <is>
          <t>-</t>
        </is>
      </c>
      <c r="N53" t="inlineStr">
        <is>
          <t>-</t>
        </is>
      </c>
      <c r="O53" t="inlineStr">
        <is>
          <t>-</t>
        </is>
      </c>
      <c r="P53" t="inlineStr">
        <is>
          <t>-</t>
        </is>
      </c>
      <c r="Q53" t="inlineStr">
        <is>
          <t>-</t>
        </is>
      </c>
      <c r="R53" t="inlineStr">
        <is>
          <t>-</t>
        </is>
      </c>
      <c r="S53" t="inlineStr">
        <is>
          <t>-</t>
        </is>
      </c>
      <c r="T53" t="inlineStr">
        <is>
          <t>-</t>
        </is>
      </c>
      <c r="U53" t="inlineStr">
        <is>
          <t>-</t>
        </is>
      </c>
      <c r="V53" t="inlineStr">
        <is>
          <t>-</t>
        </is>
      </c>
    </row>
    <row r="54">
      <c r="A54" s="5" t="inlineStr">
        <is>
          <t>KUV (Kurs/Umsatz)</t>
        </is>
      </c>
      <c r="B54" s="5" t="inlineStr">
        <is>
          <t>PS (price/sales)</t>
        </is>
      </c>
      <c r="C54" t="n">
        <v>3.03</v>
      </c>
      <c r="D54" t="n">
        <v>4.3</v>
      </c>
      <c r="E54" t="n">
        <v>4.47</v>
      </c>
      <c r="F54" t="n">
        <v>4.2</v>
      </c>
      <c r="G54" t="n">
        <v>4.58</v>
      </c>
      <c r="H54" t="n">
        <v>4.73</v>
      </c>
      <c r="I54" t="n">
        <v>5.6</v>
      </c>
      <c r="J54" t="n">
        <v>4.47</v>
      </c>
      <c r="K54" t="n">
        <v>2.27</v>
      </c>
      <c r="L54" t="n">
        <v>2.28</v>
      </c>
      <c r="M54" t="n">
        <v>0.9399999999999999</v>
      </c>
      <c r="N54" t="n">
        <v>0.26</v>
      </c>
      <c r="O54" t="n">
        <v>4.83</v>
      </c>
      <c r="P54" t="n">
        <v>7.97</v>
      </c>
      <c r="Q54" t="n">
        <v>37.24</v>
      </c>
      <c r="R54" t="n">
        <v>145.44</v>
      </c>
      <c r="S54" t="n">
        <v>278.72</v>
      </c>
      <c r="T54" t="n">
        <v>62</v>
      </c>
      <c r="U54" t="inlineStr">
        <is>
          <t>-</t>
        </is>
      </c>
      <c r="V54" t="inlineStr">
        <is>
          <t>-</t>
        </is>
      </c>
    </row>
    <row r="55">
      <c r="A55" s="5" t="inlineStr">
        <is>
          <t>KBV (Kurs/Buchwert)</t>
        </is>
      </c>
      <c r="B55" s="5" t="inlineStr">
        <is>
          <t>PB (price/book value)</t>
        </is>
      </c>
      <c r="C55" t="n">
        <v>-32.13</v>
      </c>
      <c r="D55" t="n">
        <v>-13.66</v>
      </c>
      <c r="E55" t="n">
        <v>-15.93</v>
      </c>
      <c r="F55" t="n">
        <v>-26.64</v>
      </c>
      <c r="G55" t="n">
        <v>-125.83</v>
      </c>
      <c r="H55" t="n">
        <v>15.09</v>
      </c>
      <c r="I55" t="n">
        <v>7.75</v>
      </c>
      <c r="J55" t="n">
        <v>3.76</v>
      </c>
      <c r="K55" t="n">
        <v>9.699999999999999</v>
      </c>
      <c r="L55" t="n">
        <v>30.88</v>
      </c>
      <c r="M55" t="n">
        <v>62.29</v>
      </c>
      <c r="N55" t="n">
        <v>51.55</v>
      </c>
      <c r="O55" t="n">
        <v>-5.62</v>
      </c>
      <c r="P55" t="n">
        <v>-13.05</v>
      </c>
      <c r="Q55" t="n">
        <v>27.75</v>
      </c>
      <c r="R55" t="n">
        <v>9.720000000000001</v>
      </c>
      <c r="S55" t="n">
        <v>2.71</v>
      </c>
      <c r="T55" t="n">
        <v>1.35</v>
      </c>
      <c r="U55" t="n">
        <v>2.07</v>
      </c>
      <c r="V55" t="inlineStr">
        <is>
          <t>-</t>
        </is>
      </c>
    </row>
    <row r="56">
      <c r="A56" s="5" t="inlineStr">
        <is>
          <t>KCV (Kurs/Cashflow)</t>
        </is>
      </c>
      <c r="B56" s="5" t="inlineStr">
        <is>
          <t>PC (price/cashflow)</t>
        </is>
      </c>
      <c r="C56" t="n">
        <v>11.72</v>
      </c>
      <c r="D56" t="n">
        <v>13.2</v>
      </c>
      <c r="E56" t="n">
        <v>13.08</v>
      </c>
      <c r="F56" t="n">
        <v>12.27</v>
      </c>
      <c r="G56" t="n">
        <v>16.84</v>
      </c>
      <c r="H56" t="n">
        <v>15.77</v>
      </c>
      <c r="I56" t="n">
        <v>19.29</v>
      </c>
      <c r="J56" t="n">
        <v>18.85</v>
      </c>
      <c r="K56" t="n">
        <v>12.57</v>
      </c>
      <c r="L56" t="n">
        <v>12.5</v>
      </c>
      <c r="M56" t="n">
        <v>5.37</v>
      </c>
      <c r="N56" t="n">
        <v>-2.87</v>
      </c>
      <c r="O56" t="n">
        <v>-29.96</v>
      </c>
      <c r="P56" t="n">
        <v>-12.25</v>
      </c>
      <c r="Q56" t="n">
        <v>-32.95</v>
      </c>
      <c r="R56" t="n">
        <v>-29.09</v>
      </c>
      <c r="S56" t="n">
        <v>-12.64</v>
      </c>
      <c r="T56" t="n">
        <v>-0.15</v>
      </c>
      <c r="U56" t="n">
        <v>-2</v>
      </c>
      <c r="V56" t="inlineStr">
        <is>
          <t>-</t>
        </is>
      </c>
    </row>
    <row r="57">
      <c r="A57" s="5" t="inlineStr">
        <is>
          <t>Dividendenrendite in %</t>
        </is>
      </c>
      <c r="B57" s="5" t="inlineStr">
        <is>
          <t>Dividend Yield in %</t>
        </is>
      </c>
      <c r="C57" t="n">
        <v>0.93</v>
      </c>
      <c r="D57" t="n">
        <v>0.79</v>
      </c>
      <c r="E57" t="n">
        <v>0.76</v>
      </c>
      <c r="F57" t="n">
        <v>0.22</v>
      </c>
      <c r="G57" t="inlineStr">
        <is>
          <t>-</t>
        </is>
      </c>
      <c r="H57" t="inlineStr">
        <is>
          <t>-</t>
        </is>
      </c>
      <c r="I57" t="inlineStr">
        <is>
          <t>-</t>
        </is>
      </c>
      <c r="J57" t="inlineStr">
        <is>
          <t>-</t>
        </is>
      </c>
      <c r="K57" t="inlineStr">
        <is>
          <t>-</t>
        </is>
      </c>
      <c r="L57" t="inlineStr">
        <is>
          <t>-</t>
        </is>
      </c>
      <c r="M57" t="inlineStr">
        <is>
          <t>-</t>
        </is>
      </c>
      <c r="N57" t="inlineStr">
        <is>
          <t>-</t>
        </is>
      </c>
      <c r="O57" t="inlineStr">
        <is>
          <t>-</t>
        </is>
      </c>
      <c r="P57" t="inlineStr">
        <is>
          <t>-</t>
        </is>
      </c>
      <c r="Q57" t="inlineStr">
        <is>
          <t>-</t>
        </is>
      </c>
      <c r="R57" t="inlineStr">
        <is>
          <t>-</t>
        </is>
      </c>
      <c r="S57" t="inlineStr">
        <is>
          <t>-</t>
        </is>
      </c>
      <c r="T57" t="inlineStr">
        <is>
          <t>-</t>
        </is>
      </c>
      <c r="U57" t="inlineStr">
        <is>
          <t>-</t>
        </is>
      </c>
      <c r="V57" t="inlineStr">
        <is>
          <t>-</t>
        </is>
      </c>
    </row>
    <row r="58">
      <c r="A58" s="5" t="inlineStr">
        <is>
          <t>Gewinnrendite in %</t>
        </is>
      </c>
      <c r="B58" s="5" t="inlineStr">
        <is>
          <t>Return on profit in %</t>
        </is>
      </c>
      <c r="C58" t="n">
        <v>3.7</v>
      </c>
      <c r="D58" t="n">
        <v>4.6</v>
      </c>
      <c r="E58" t="n">
        <v>2.6</v>
      </c>
      <c r="F58" t="n">
        <v>3.4</v>
      </c>
      <c r="G58" t="n">
        <v>2.2</v>
      </c>
      <c r="H58" t="n">
        <v>2.6</v>
      </c>
      <c r="I58" t="n">
        <v>1.7</v>
      </c>
      <c r="J58" t="n">
        <v>19</v>
      </c>
      <c r="K58" t="n">
        <v>6</v>
      </c>
      <c r="L58" t="n">
        <v>0.6</v>
      </c>
      <c r="M58" t="n">
        <v>-25</v>
      </c>
      <c r="N58" t="n">
        <v>-2042</v>
      </c>
      <c r="O58" t="n">
        <v>-12.9</v>
      </c>
      <c r="P58" t="n">
        <v>-22.3</v>
      </c>
      <c r="Q58" t="n">
        <v>-9.699999999999999</v>
      </c>
      <c r="R58" t="n">
        <v>-7.5</v>
      </c>
      <c r="S58" t="n">
        <v>-12</v>
      </c>
      <c r="T58" t="n">
        <v>-957.8</v>
      </c>
      <c r="U58" t="n">
        <v>-45.6</v>
      </c>
      <c r="V58" t="inlineStr">
        <is>
          <t>-</t>
        </is>
      </c>
    </row>
    <row r="59">
      <c r="A59" s="5" t="inlineStr">
        <is>
          <t>Eigenkapitalrendite in %</t>
        </is>
      </c>
      <c r="B59" s="5" t="inlineStr">
        <is>
          <t>Return on Equity in %</t>
        </is>
      </c>
      <c r="C59" t="n">
        <v>-124.18</v>
      </c>
      <c r="D59" t="n">
        <v>-64.72</v>
      </c>
      <c r="E59" t="n">
        <v>-42.52</v>
      </c>
      <c r="F59" t="n">
        <v>-94.18000000000001</v>
      </c>
      <c r="G59" t="n">
        <v>-306.13</v>
      </c>
      <c r="H59" t="n">
        <v>37.65</v>
      </c>
      <c r="I59" t="n">
        <v>13.74</v>
      </c>
      <c r="J59" t="n">
        <v>85.97</v>
      </c>
      <c r="K59" t="n">
        <v>60.64</v>
      </c>
      <c r="L59" t="n">
        <v>20.76</v>
      </c>
      <c r="M59" t="n">
        <v>-916.58</v>
      </c>
      <c r="N59" t="n">
        <v>-62509</v>
      </c>
      <c r="O59" t="n">
        <v>71.31</v>
      </c>
      <c r="P59" t="n">
        <v>283.96</v>
      </c>
      <c r="Q59" t="n">
        <v>-265.54</v>
      </c>
      <c r="R59" t="n">
        <v>-71.18000000000001</v>
      </c>
      <c r="S59" t="n">
        <v>-17.07</v>
      </c>
      <c r="T59" t="n">
        <v>-1148</v>
      </c>
      <c r="U59" t="n">
        <v>-73.09</v>
      </c>
      <c r="V59" t="inlineStr">
        <is>
          <t>-</t>
        </is>
      </c>
    </row>
    <row r="60">
      <c r="A60" s="5" t="inlineStr">
        <is>
          <t>Umsatzrendite in %</t>
        </is>
      </c>
      <c r="B60" s="5" t="inlineStr">
        <is>
          <t>Return on sales in %</t>
        </is>
      </c>
      <c r="C60" t="n">
        <v>11.73</v>
      </c>
      <c r="D60" t="n">
        <v>20.38</v>
      </c>
      <c r="E60" t="n">
        <v>11.94</v>
      </c>
      <c r="F60" t="n">
        <v>14.87</v>
      </c>
      <c r="G60" t="n">
        <v>11.15</v>
      </c>
      <c r="H60" t="n">
        <v>11.8</v>
      </c>
      <c r="I60" t="n">
        <v>9.93</v>
      </c>
      <c r="J60" t="n">
        <v>102.08</v>
      </c>
      <c r="K60" t="n">
        <v>14.16</v>
      </c>
      <c r="L60" t="n">
        <v>1.53</v>
      </c>
      <c r="M60" t="n">
        <v>-13.86</v>
      </c>
      <c r="N60" t="n">
        <v>-319.31</v>
      </c>
      <c r="O60" t="n">
        <v>-61.31</v>
      </c>
      <c r="P60" t="n">
        <v>-173.4</v>
      </c>
      <c r="Q60" t="n">
        <v>-356.32</v>
      </c>
      <c r="R60" t="n">
        <v>-1065</v>
      </c>
      <c r="S60" t="n">
        <v>-1753</v>
      </c>
      <c r="T60" t="n">
        <v>-52813</v>
      </c>
      <c r="U60" t="inlineStr">
        <is>
          <t>-</t>
        </is>
      </c>
      <c r="V60" t="inlineStr">
        <is>
          <t>-</t>
        </is>
      </c>
    </row>
    <row r="61">
      <c r="A61" s="5" t="inlineStr">
        <is>
          <t>Gesamtkapitalrendite in %</t>
        </is>
      </c>
      <c r="B61" s="5" t="inlineStr">
        <is>
          <t>Total Return on Investment in %</t>
        </is>
      </c>
      <c r="C61" t="n">
        <v>11.7</v>
      </c>
      <c r="D61" t="n">
        <v>18.67</v>
      </c>
      <c r="E61" t="n">
        <v>11.93</v>
      </c>
      <c r="F61" t="n">
        <v>13.46</v>
      </c>
      <c r="G61" t="n">
        <v>10.05</v>
      </c>
      <c r="H61" t="n">
        <v>9.1</v>
      </c>
      <c r="I61" t="n">
        <v>6.58</v>
      </c>
      <c r="J61" t="n">
        <v>41.28</v>
      </c>
      <c r="K61" t="n">
        <v>9.76</v>
      </c>
      <c r="L61" t="n">
        <v>4.59</v>
      </c>
      <c r="M61" t="n">
        <v>-0.5</v>
      </c>
      <c r="N61" t="n">
        <v>-69</v>
      </c>
      <c r="O61" t="n">
        <v>-29.22</v>
      </c>
      <c r="P61" t="n">
        <v>-62.76</v>
      </c>
      <c r="Q61" t="n">
        <v>-39.21</v>
      </c>
      <c r="R61" t="n">
        <v>-34.27</v>
      </c>
      <c r="S61" t="n">
        <v>-10.86</v>
      </c>
      <c r="T61" t="n">
        <v>-23.59</v>
      </c>
      <c r="U61" t="n">
        <v>-9.56</v>
      </c>
      <c r="V61" t="inlineStr">
        <is>
          <t>-</t>
        </is>
      </c>
    </row>
    <row r="62">
      <c r="A62" s="5" t="inlineStr">
        <is>
          <t>Return on Investment in %</t>
        </is>
      </c>
      <c r="B62" s="5" t="inlineStr">
        <is>
          <t>Return on Investment in %</t>
        </is>
      </c>
      <c r="C62" t="n">
        <v>8.199999999999999</v>
      </c>
      <c r="D62" t="n">
        <v>14.39</v>
      </c>
      <c r="E62" t="n">
        <v>7.78</v>
      </c>
      <c r="F62" t="n">
        <v>9.32</v>
      </c>
      <c r="G62" t="n">
        <v>6.33</v>
      </c>
      <c r="H62" t="n">
        <v>5.89</v>
      </c>
      <c r="I62" t="n">
        <v>4.26</v>
      </c>
      <c r="J62" t="n">
        <v>38.35</v>
      </c>
      <c r="K62" t="n">
        <v>5.7</v>
      </c>
      <c r="L62" t="n">
        <v>0.58</v>
      </c>
      <c r="M62" t="n">
        <v>-4.72</v>
      </c>
      <c r="N62" t="n">
        <v>-70.93000000000001</v>
      </c>
      <c r="O62" t="n">
        <v>-33.37</v>
      </c>
      <c r="P62" t="n">
        <v>-66.62</v>
      </c>
      <c r="Q62" t="n">
        <v>-41.38</v>
      </c>
      <c r="R62" t="n">
        <v>-36.38</v>
      </c>
      <c r="S62" t="n">
        <v>-13.99</v>
      </c>
      <c r="T62" t="n">
        <v>-31.51</v>
      </c>
      <c r="U62" t="n">
        <v>-15.44</v>
      </c>
      <c r="V62" t="inlineStr">
        <is>
          <t>-</t>
        </is>
      </c>
    </row>
    <row r="63">
      <c r="A63" s="5" t="inlineStr">
        <is>
          <t>Arbeitsintensität in %</t>
        </is>
      </c>
      <c r="B63" s="5" t="inlineStr">
        <is>
          <t>Work Intensity in %</t>
        </is>
      </c>
      <c r="C63" t="n">
        <v>9</v>
      </c>
      <c r="D63" t="n">
        <v>5.85</v>
      </c>
      <c r="E63" t="n">
        <v>5.65</v>
      </c>
      <c r="F63" t="n">
        <v>8.029999999999999</v>
      </c>
      <c r="G63" t="n">
        <v>6.98</v>
      </c>
      <c r="H63" t="n">
        <v>18.5</v>
      </c>
      <c r="I63" t="n">
        <v>16.04</v>
      </c>
      <c r="J63" t="n">
        <v>20.19</v>
      </c>
      <c r="K63" t="n">
        <v>17.04</v>
      </c>
      <c r="L63" t="n">
        <v>13.43</v>
      </c>
      <c r="M63" t="n">
        <v>11.84</v>
      </c>
      <c r="N63" t="n">
        <v>10.59</v>
      </c>
      <c r="O63" t="n">
        <v>40.07</v>
      </c>
      <c r="P63" t="n">
        <v>37.22</v>
      </c>
      <c r="Q63" t="n">
        <v>48.5</v>
      </c>
      <c r="R63" t="n">
        <v>41.43</v>
      </c>
      <c r="S63" t="n">
        <v>35.84</v>
      </c>
      <c r="T63" t="n">
        <v>14.89</v>
      </c>
      <c r="U63" t="n">
        <v>22.47</v>
      </c>
      <c r="V63" t="inlineStr">
        <is>
          <t>-</t>
        </is>
      </c>
    </row>
    <row r="64">
      <c r="A64" s="5" t="inlineStr">
        <is>
          <t>Eigenkapitalquote in %</t>
        </is>
      </c>
      <c r="B64" s="5" t="inlineStr">
        <is>
          <t>Equity Ratio in %</t>
        </is>
      </c>
      <c r="C64" t="n">
        <v>-6.6</v>
      </c>
      <c r="D64" t="n">
        <v>-22.23</v>
      </c>
      <c r="E64" t="n">
        <v>-18.3</v>
      </c>
      <c r="F64" t="n">
        <v>-9.9</v>
      </c>
      <c r="G64" t="n">
        <v>-2.07</v>
      </c>
      <c r="H64" t="n">
        <v>15.64</v>
      </c>
      <c r="I64" t="n">
        <v>31.04</v>
      </c>
      <c r="J64" t="n">
        <v>44.61</v>
      </c>
      <c r="K64" t="n">
        <v>9.390000000000001</v>
      </c>
      <c r="L64" t="n">
        <v>2.81</v>
      </c>
      <c r="M64" t="n">
        <v>0.51</v>
      </c>
      <c r="N64" t="n">
        <v>0.11</v>
      </c>
      <c r="O64" t="n">
        <v>-46.79</v>
      </c>
      <c r="P64" t="n">
        <v>-23.46</v>
      </c>
      <c r="Q64" t="n">
        <v>15.58</v>
      </c>
      <c r="R64" t="n">
        <v>51.11</v>
      </c>
      <c r="S64" t="n">
        <v>81.94</v>
      </c>
      <c r="T64" t="n">
        <v>2.74</v>
      </c>
      <c r="U64" t="n">
        <v>21.12</v>
      </c>
      <c r="V64" t="inlineStr">
        <is>
          <t>-</t>
        </is>
      </c>
    </row>
    <row r="65">
      <c r="A65" s="5" t="inlineStr">
        <is>
          <t>Fremdkapitalquote in %</t>
        </is>
      </c>
      <c r="B65" s="5" t="inlineStr">
        <is>
          <t>Debt Ratio in %</t>
        </is>
      </c>
      <c r="C65" t="n">
        <v>106.6</v>
      </c>
      <c r="D65" t="n">
        <v>122.23</v>
      </c>
      <c r="E65" t="n">
        <v>118.3</v>
      </c>
      <c r="F65" t="n">
        <v>109.9</v>
      </c>
      <c r="G65" t="n">
        <v>102.07</v>
      </c>
      <c r="H65" t="n">
        <v>84.36</v>
      </c>
      <c r="I65" t="n">
        <v>68.95999999999999</v>
      </c>
      <c r="J65" t="n">
        <v>55.39</v>
      </c>
      <c r="K65" t="n">
        <v>90.61</v>
      </c>
      <c r="L65" t="n">
        <v>97.19</v>
      </c>
      <c r="M65" t="n">
        <v>99.48999999999999</v>
      </c>
      <c r="N65" t="n">
        <v>99.89</v>
      </c>
      <c r="O65" t="n">
        <v>146.79</v>
      </c>
      <c r="P65" t="n">
        <v>123.46</v>
      </c>
      <c r="Q65" t="n">
        <v>84.42</v>
      </c>
      <c r="R65" t="n">
        <v>48.89</v>
      </c>
      <c r="S65" t="n">
        <v>18.06</v>
      </c>
      <c r="T65" t="n">
        <v>97.26000000000001</v>
      </c>
      <c r="U65" t="n">
        <v>78.88</v>
      </c>
      <c r="V65" t="inlineStr">
        <is>
          <t>-</t>
        </is>
      </c>
    </row>
    <row r="66">
      <c r="A66" s="5" t="inlineStr">
        <is>
          <t>Verschuldungsgrad in %</t>
        </is>
      </c>
      <c r="B66" s="5" t="inlineStr">
        <is>
          <t>Finance Gearing in %</t>
        </is>
      </c>
      <c r="C66" t="n">
        <v>-1615</v>
      </c>
      <c r="D66" t="n">
        <v>-549.8200000000001</v>
      </c>
      <c r="E66" t="n">
        <v>-646.58</v>
      </c>
      <c r="F66" t="n">
        <v>-1111</v>
      </c>
      <c r="G66" t="n">
        <v>-4933</v>
      </c>
      <c r="H66" t="n">
        <v>539.45</v>
      </c>
      <c r="I66" t="n">
        <v>222.13</v>
      </c>
      <c r="J66" t="n">
        <v>124.15</v>
      </c>
      <c r="K66" t="n">
        <v>964.62</v>
      </c>
      <c r="L66" t="n">
        <v>3456</v>
      </c>
      <c r="M66" t="n">
        <v>19321</v>
      </c>
      <c r="N66" t="n">
        <v>88026</v>
      </c>
      <c r="O66" t="n">
        <v>-313.71</v>
      </c>
      <c r="P66" t="n">
        <v>-526.24</v>
      </c>
      <c r="Q66" t="n">
        <v>541.66</v>
      </c>
      <c r="R66" t="n">
        <v>95.64</v>
      </c>
      <c r="S66" t="n">
        <v>22.04</v>
      </c>
      <c r="T66" t="n">
        <v>3544</v>
      </c>
      <c r="U66" t="n">
        <v>373.53</v>
      </c>
      <c r="V66" t="inlineStr">
        <is>
          <t>-</t>
        </is>
      </c>
    </row>
    <row r="67">
      <c r="A67" s="5" t="inlineStr"/>
      <c r="B67" s="5" t="inlineStr"/>
    </row>
    <row r="68">
      <c r="A68" s="5" t="inlineStr">
        <is>
          <t>Kurzfristige Vermögensquote in %</t>
        </is>
      </c>
      <c r="B68" s="5" t="inlineStr">
        <is>
          <t>Current Assets Ratio in %</t>
        </is>
      </c>
      <c r="C68" t="n">
        <v>9</v>
      </c>
      <c r="D68" t="n">
        <v>5.85</v>
      </c>
      <c r="E68" t="n">
        <v>5.65</v>
      </c>
      <c r="F68" t="n">
        <v>8.029999999999999</v>
      </c>
      <c r="G68" t="n">
        <v>6.98</v>
      </c>
      <c r="H68" t="n">
        <v>18.51</v>
      </c>
      <c r="I68" t="n">
        <v>16.04</v>
      </c>
      <c r="J68" t="n">
        <v>20.19</v>
      </c>
      <c r="K68" t="n">
        <v>17.04</v>
      </c>
      <c r="L68" t="n">
        <v>13.43</v>
      </c>
      <c r="M68" t="n">
        <v>11.84</v>
      </c>
      <c r="N68" t="n">
        <v>10.59</v>
      </c>
      <c r="O68" t="n">
        <v>40.08</v>
      </c>
      <c r="P68" t="n">
        <v>37.21</v>
      </c>
      <c r="Q68" t="n">
        <v>48.49</v>
      </c>
      <c r="R68" t="n">
        <v>41.42</v>
      </c>
      <c r="S68" t="n">
        <v>35.85</v>
      </c>
      <c r="T68" t="n">
        <v>14.88</v>
      </c>
      <c r="U68" t="n">
        <v>22.46</v>
      </c>
    </row>
    <row r="69">
      <c r="A69" s="5" t="inlineStr">
        <is>
          <t>Nettogewinn Marge in %</t>
        </is>
      </c>
      <c r="B69" s="5" t="inlineStr">
        <is>
          <t>Net Profit Marge in %</t>
        </is>
      </c>
      <c r="C69" t="n">
        <v>51638.42</v>
      </c>
      <c r="D69" t="n">
        <v>88421.05</v>
      </c>
      <c r="E69" t="n">
        <v>53991.67</v>
      </c>
      <c r="F69" t="n">
        <v>70367.92</v>
      </c>
      <c r="G69" t="n">
        <v>57269.66</v>
      </c>
      <c r="H69" t="n">
        <v>66648.64999999999</v>
      </c>
      <c r="I69" t="n">
        <v>60838.71</v>
      </c>
      <c r="J69" t="n">
        <v>534307.6899999999</v>
      </c>
      <c r="K69" t="n">
        <v>53375</v>
      </c>
      <c r="L69" t="n">
        <v>5986.11</v>
      </c>
      <c r="M69" t="n">
        <v>-53562.5</v>
      </c>
      <c r="N69" t="n">
        <v>-1155000</v>
      </c>
      <c r="O69" t="n">
        <v>-89730.16</v>
      </c>
      <c r="P69" t="n">
        <v>-251136.36</v>
      </c>
      <c r="Q69" t="n">
        <v>-479444.44</v>
      </c>
      <c r="R69" t="n">
        <v>-1424400</v>
      </c>
      <c r="S69" t="n">
        <v>-2262000</v>
      </c>
      <c r="T69" t="n">
        <v>-4225000</v>
      </c>
      <c r="U69" t="inlineStr">
        <is>
          <t>-</t>
        </is>
      </c>
    </row>
    <row r="70">
      <c r="A70" s="5" t="inlineStr">
        <is>
          <t>Operative Ergebnis Marge in %</t>
        </is>
      </c>
      <c r="B70" s="5" t="inlineStr">
        <is>
          <t>EBIT Marge in %</t>
        </is>
      </c>
      <c r="C70" t="n">
        <v>93050.85000000001</v>
      </c>
      <c r="D70" t="n">
        <v>129849.62</v>
      </c>
      <c r="E70" t="n">
        <v>136750</v>
      </c>
      <c r="F70" t="n">
        <v>135094.34</v>
      </c>
      <c r="G70" t="n">
        <v>132471.91</v>
      </c>
      <c r="H70" t="n">
        <v>151351.35</v>
      </c>
      <c r="I70" t="n">
        <v>168548.39</v>
      </c>
      <c r="J70" t="n">
        <v>134153.85</v>
      </c>
      <c r="K70" t="n">
        <v>84512.5</v>
      </c>
      <c r="L70" t="n">
        <v>64638.89</v>
      </c>
      <c r="M70" t="n">
        <v>35671.88</v>
      </c>
      <c r="N70" t="n">
        <v>-1095000</v>
      </c>
      <c r="O70" t="n">
        <v>-81444.44</v>
      </c>
      <c r="P70" t="n">
        <v>-242727.27</v>
      </c>
      <c r="Q70" t="n">
        <v>-460611.11</v>
      </c>
      <c r="R70" t="n">
        <v>-1356600</v>
      </c>
      <c r="S70" t="n">
        <v>-4375000</v>
      </c>
      <c r="T70" t="n">
        <v>-3131000</v>
      </c>
      <c r="U70" t="inlineStr">
        <is>
          <t>-</t>
        </is>
      </c>
    </row>
    <row r="71">
      <c r="A71" s="5" t="inlineStr">
        <is>
          <t>Vermögensumsschlag in %</t>
        </is>
      </c>
      <c r="B71" s="5" t="inlineStr">
        <is>
          <t>Asset Turnover in %</t>
        </is>
      </c>
      <c r="C71" t="n">
        <v>0.02</v>
      </c>
      <c r="D71" t="n">
        <v>0.02</v>
      </c>
      <c r="E71" t="n">
        <v>0.01</v>
      </c>
      <c r="F71" t="n">
        <v>0.01</v>
      </c>
      <c r="G71" t="n">
        <v>0.01</v>
      </c>
      <c r="H71" t="n">
        <v>0.01</v>
      </c>
      <c r="I71" t="n">
        <v>0.01</v>
      </c>
      <c r="J71" t="n">
        <v>0.01</v>
      </c>
      <c r="K71" t="n">
        <v>0.01</v>
      </c>
      <c r="L71" t="n">
        <v>0.01</v>
      </c>
      <c r="M71" t="n">
        <v>0.01</v>
      </c>
      <c r="N71" t="n">
        <v>0.01</v>
      </c>
      <c r="O71" t="n">
        <v>0.04</v>
      </c>
      <c r="P71" t="n">
        <v>0.03</v>
      </c>
      <c r="Q71" t="n">
        <v>0.01</v>
      </c>
      <c r="R71" t="n">
        <v>0</v>
      </c>
      <c r="S71" t="n">
        <v>0</v>
      </c>
      <c r="T71" t="n">
        <v>0</v>
      </c>
      <c r="U71" t="inlineStr">
        <is>
          <t>-</t>
        </is>
      </c>
    </row>
    <row r="72">
      <c r="A72" s="5" t="inlineStr">
        <is>
          <t>Langfristige Vermögensquote in %</t>
        </is>
      </c>
      <c r="B72" s="5" t="inlineStr">
        <is>
          <t>Non-Current Assets Ratio in %</t>
        </is>
      </c>
      <c r="C72" t="n">
        <v>91</v>
      </c>
      <c r="D72" t="n">
        <v>94.15000000000001</v>
      </c>
      <c r="E72" t="n">
        <v>94.36</v>
      </c>
      <c r="F72" t="n">
        <v>91.97</v>
      </c>
      <c r="G72" t="n">
        <v>93.02</v>
      </c>
      <c r="H72" t="n">
        <v>81.48999999999999</v>
      </c>
      <c r="I72" t="n">
        <v>83.95999999999999</v>
      </c>
      <c r="J72" t="n">
        <v>79.81</v>
      </c>
      <c r="K72" t="n">
        <v>82.95999999999999</v>
      </c>
      <c r="L72" t="n">
        <v>86.56</v>
      </c>
      <c r="M72" t="n">
        <v>88.16</v>
      </c>
      <c r="N72" t="n">
        <v>89.41</v>
      </c>
      <c r="O72" t="n">
        <v>59.92</v>
      </c>
      <c r="P72" t="n">
        <v>62.75</v>
      </c>
      <c r="Q72" t="n">
        <v>51.51</v>
      </c>
      <c r="R72" t="n">
        <v>58.58</v>
      </c>
      <c r="S72" t="n">
        <v>64.19</v>
      </c>
      <c r="T72" t="n">
        <v>85.09</v>
      </c>
      <c r="U72" t="n">
        <v>77.48999999999999</v>
      </c>
    </row>
    <row r="73">
      <c r="A73" s="5" t="inlineStr">
        <is>
          <t>Gesamtkapitalrentabilität</t>
        </is>
      </c>
      <c r="B73" s="5" t="inlineStr">
        <is>
          <t>ROA Return on Assets in %</t>
        </is>
      </c>
      <c r="C73" t="n">
        <v>8.199999999999999</v>
      </c>
      <c r="D73" t="n">
        <v>14.39</v>
      </c>
      <c r="E73" t="n">
        <v>7.78</v>
      </c>
      <c r="F73" t="n">
        <v>9.32</v>
      </c>
      <c r="G73" t="n">
        <v>6.33</v>
      </c>
      <c r="H73" t="n">
        <v>5.89</v>
      </c>
      <c r="I73" t="n">
        <v>4.26</v>
      </c>
      <c r="J73" t="n">
        <v>38.35</v>
      </c>
      <c r="K73" t="n">
        <v>5.7</v>
      </c>
      <c r="L73" t="n">
        <v>0.58</v>
      </c>
      <c r="M73" t="n">
        <v>-4.72</v>
      </c>
      <c r="N73" t="n">
        <v>-70.93000000000001</v>
      </c>
      <c r="O73" t="n">
        <v>-33.37</v>
      </c>
      <c r="P73" t="n">
        <v>-66.61</v>
      </c>
      <c r="Q73" t="n">
        <v>-41.39</v>
      </c>
      <c r="R73" t="n">
        <v>-36.37</v>
      </c>
      <c r="S73" t="n">
        <v>-13.99</v>
      </c>
      <c r="T73" t="n">
        <v>-31.51</v>
      </c>
      <c r="U73" t="n">
        <v>-15.43</v>
      </c>
    </row>
    <row r="74">
      <c r="A74" s="5" t="inlineStr">
        <is>
          <t>Ertrag des eingesetzten Kapitals</t>
        </is>
      </c>
      <c r="B74" s="5" t="inlineStr">
        <is>
          <t>ROCE Return on Cap. Empl. in %</t>
        </is>
      </c>
      <c r="C74" t="n">
        <v>20.96</v>
      </c>
      <c r="D74" t="n">
        <v>32.16</v>
      </c>
      <c r="E74" t="n">
        <v>29.8</v>
      </c>
      <c r="F74" t="n">
        <v>26.84</v>
      </c>
      <c r="G74" t="n">
        <v>21.24</v>
      </c>
      <c r="H74" t="n">
        <v>18.48</v>
      </c>
      <c r="I74" t="n">
        <v>17.11</v>
      </c>
      <c r="J74" t="n">
        <v>12.94</v>
      </c>
      <c r="K74" t="n">
        <v>12.88</v>
      </c>
      <c r="L74" t="n">
        <v>9.25</v>
      </c>
      <c r="M74" t="n">
        <v>4.4</v>
      </c>
      <c r="N74" t="n">
        <v>-99.08</v>
      </c>
      <c r="O74" t="n">
        <v>-82.76000000000001</v>
      </c>
      <c r="P74" t="n">
        <v>-136.24</v>
      </c>
      <c r="Q74" t="n">
        <v>-56.1</v>
      </c>
      <c r="R74" t="n">
        <v>-40.17</v>
      </c>
      <c r="S74" t="n">
        <v>-28.5</v>
      </c>
      <c r="T74" t="n">
        <v>-24.22</v>
      </c>
      <c r="U74" t="n">
        <v>-11.48</v>
      </c>
    </row>
    <row r="75">
      <c r="A75" s="5" t="inlineStr">
        <is>
          <t>Eigenkapital zu Anlagevermögen</t>
        </is>
      </c>
      <c r="B75" s="5" t="inlineStr">
        <is>
          <t>Equity to Fixed Assets in %</t>
        </is>
      </c>
      <c r="C75" t="n">
        <v>-7.25</v>
      </c>
      <c r="D75" t="n">
        <v>-23.61</v>
      </c>
      <c r="E75" t="n">
        <v>-19.39</v>
      </c>
      <c r="F75" t="n">
        <v>-10.76</v>
      </c>
      <c r="G75" t="n">
        <v>-2.22</v>
      </c>
      <c r="H75" t="n">
        <v>19.19</v>
      </c>
      <c r="I75" t="n">
        <v>36.98</v>
      </c>
      <c r="J75" t="n">
        <v>55.9</v>
      </c>
      <c r="K75" t="n">
        <v>11.32</v>
      </c>
      <c r="L75" t="n">
        <v>3.25</v>
      </c>
      <c r="M75" t="n">
        <v>0.58</v>
      </c>
      <c r="N75" t="n">
        <v>0.13</v>
      </c>
      <c r="O75" t="n">
        <v>-78.09999999999999</v>
      </c>
      <c r="P75" t="n">
        <v>-37.38</v>
      </c>
      <c r="Q75" t="n">
        <v>30.26</v>
      </c>
      <c r="R75" t="n">
        <v>87.27</v>
      </c>
      <c r="S75" t="n">
        <v>127.65</v>
      </c>
      <c r="T75" t="n">
        <v>3.23</v>
      </c>
      <c r="U75" t="n">
        <v>27.25</v>
      </c>
    </row>
    <row r="76">
      <c r="A76" s="5" t="inlineStr">
        <is>
          <t>Liquidität Dritten Grades</t>
        </is>
      </c>
      <c r="B76" s="5" t="inlineStr">
        <is>
          <t>Current Ratio in %</t>
        </is>
      </c>
      <c r="C76" t="n">
        <v>30.46</v>
      </c>
      <c r="D76" t="n">
        <v>17.06</v>
      </c>
      <c r="E76" t="n">
        <v>16.69</v>
      </c>
      <c r="F76" t="n">
        <v>24.08</v>
      </c>
      <c r="G76" t="n">
        <v>22.5</v>
      </c>
      <c r="H76" t="n">
        <v>66.98</v>
      </c>
      <c r="I76" t="n">
        <v>51.81</v>
      </c>
      <c r="J76" t="n">
        <v>78.95999999999999</v>
      </c>
      <c r="K76" t="n">
        <v>56.81</v>
      </c>
      <c r="L76" t="n">
        <v>42.2</v>
      </c>
      <c r="M76" t="n">
        <v>41.4</v>
      </c>
      <c r="N76" t="n">
        <v>32.95</v>
      </c>
      <c r="O76" t="n">
        <v>63.21</v>
      </c>
      <c r="P76" t="n">
        <v>70.54000000000001</v>
      </c>
      <c r="Q76" t="n">
        <v>166.56</v>
      </c>
      <c r="R76" t="n">
        <v>300.93</v>
      </c>
      <c r="S76" t="n">
        <v>706.95</v>
      </c>
      <c r="T76" t="n">
        <v>413.25</v>
      </c>
      <c r="U76" t="n">
        <v>569.15</v>
      </c>
    </row>
    <row r="77">
      <c r="A77" s="5" t="inlineStr">
        <is>
          <t>Operativer Cashflow</t>
        </is>
      </c>
      <c r="B77" s="5" t="inlineStr">
        <is>
          <t>Operating Cashflow in M</t>
        </is>
      </c>
      <c r="C77" t="n">
        <v>51708.64</v>
      </c>
      <c r="D77" t="n">
        <v>57367.2</v>
      </c>
      <c r="E77" t="n">
        <v>59226.24</v>
      </c>
      <c r="F77" t="n">
        <v>58172.07</v>
      </c>
      <c r="G77" t="n">
        <v>86692.31999999999</v>
      </c>
      <c r="H77" t="n">
        <v>89037.42</v>
      </c>
      <c r="I77" t="n">
        <v>117591.84</v>
      </c>
      <c r="J77" t="n">
        <v>99188.70000000001</v>
      </c>
      <c r="K77" t="n">
        <v>47175.21</v>
      </c>
      <c r="L77" t="n">
        <v>49162.5</v>
      </c>
      <c r="M77" t="n">
        <v>20851.71</v>
      </c>
      <c r="N77" t="n">
        <v>-10481.24</v>
      </c>
      <c r="O77" t="n">
        <v>-44071.16</v>
      </c>
      <c r="P77" t="n">
        <v>-17578.75</v>
      </c>
      <c r="Q77" t="n">
        <v>-44350.7</v>
      </c>
      <c r="R77" t="n">
        <v>-37147.93</v>
      </c>
      <c r="S77" t="n">
        <v>-14384.32</v>
      </c>
      <c r="T77" t="n">
        <v>-11.625</v>
      </c>
      <c r="U77" t="n">
        <v>-115</v>
      </c>
    </row>
    <row r="78">
      <c r="A78" s="5" t="inlineStr">
        <is>
          <t>Aktienrückkauf</t>
        </is>
      </c>
      <c r="B78" s="5" t="inlineStr">
        <is>
          <t>Share Buyback in M</t>
        </is>
      </c>
      <c r="C78" t="n">
        <v>-66</v>
      </c>
      <c r="D78" t="n">
        <v>182</v>
      </c>
      <c r="E78" t="n">
        <v>213</v>
      </c>
      <c r="F78" t="n">
        <v>407</v>
      </c>
      <c r="G78" t="n">
        <v>498</v>
      </c>
      <c r="H78" t="n">
        <v>450</v>
      </c>
      <c r="I78" t="n">
        <v>-834</v>
      </c>
      <c r="J78" t="n">
        <v>-1509</v>
      </c>
      <c r="K78" t="n">
        <v>180</v>
      </c>
      <c r="L78" t="n">
        <v>-50</v>
      </c>
      <c r="M78" t="n">
        <v>-231</v>
      </c>
      <c r="N78" t="n">
        <v>-2181</v>
      </c>
      <c r="O78" t="n">
        <v>-36</v>
      </c>
      <c r="P78" t="n">
        <v>-89</v>
      </c>
      <c r="Q78" t="n">
        <v>-69</v>
      </c>
      <c r="R78" t="n">
        <v>-139</v>
      </c>
      <c r="S78" t="n">
        <v>-1060.5</v>
      </c>
      <c r="T78" t="n">
        <v>-20</v>
      </c>
      <c r="U78" t="n">
        <v>-15.4</v>
      </c>
    </row>
    <row r="79">
      <c r="A79" s="5" t="inlineStr">
        <is>
          <t>Umsatzwachstum 1J in %</t>
        </is>
      </c>
      <c r="B79" s="5" t="inlineStr">
        <is>
          <t>Revenue Growth 1Y in %</t>
        </is>
      </c>
      <c r="C79" t="n">
        <v>33.08</v>
      </c>
      <c r="D79" t="n">
        <v>10.83</v>
      </c>
      <c r="E79" t="n">
        <v>13.21</v>
      </c>
      <c r="F79" t="n">
        <v>19.1</v>
      </c>
      <c r="G79" t="n">
        <v>20.27</v>
      </c>
      <c r="H79" t="n">
        <v>19.35</v>
      </c>
      <c r="I79" t="n">
        <v>-4.62</v>
      </c>
      <c r="J79" t="n">
        <v>-18.75</v>
      </c>
      <c r="K79" t="n">
        <v>11.11</v>
      </c>
      <c r="L79" t="n">
        <v>12.5</v>
      </c>
      <c r="M79" t="n">
        <v>39.13</v>
      </c>
      <c r="N79" t="n">
        <v>-26.98</v>
      </c>
      <c r="O79" t="n">
        <v>43.18</v>
      </c>
      <c r="P79" t="n">
        <v>144.44</v>
      </c>
      <c r="Q79" t="n">
        <v>260</v>
      </c>
      <c r="R79" t="n">
        <v>400</v>
      </c>
      <c r="S79" t="inlineStr">
        <is>
          <t>-</t>
        </is>
      </c>
      <c r="T79" t="inlineStr">
        <is>
          <t>-</t>
        </is>
      </c>
      <c r="U79" t="inlineStr">
        <is>
          <t>-</t>
        </is>
      </c>
    </row>
    <row r="80">
      <c r="A80" s="5" t="inlineStr">
        <is>
          <t>Umsatzwachstum 3J in %</t>
        </is>
      </c>
      <c r="B80" s="5" t="inlineStr">
        <is>
          <t>Revenue Growth 3Y in %</t>
        </is>
      </c>
      <c r="C80" t="n">
        <v>19.04</v>
      </c>
      <c r="D80" t="n">
        <v>14.38</v>
      </c>
      <c r="E80" t="n">
        <v>17.53</v>
      </c>
      <c r="F80" t="n">
        <v>19.57</v>
      </c>
      <c r="G80" t="n">
        <v>11.67</v>
      </c>
      <c r="H80" t="n">
        <v>-1.34</v>
      </c>
      <c r="I80" t="n">
        <v>-4.09</v>
      </c>
      <c r="J80" t="n">
        <v>1.62</v>
      </c>
      <c r="K80" t="n">
        <v>20.91</v>
      </c>
      <c r="L80" t="n">
        <v>8.220000000000001</v>
      </c>
      <c r="M80" t="n">
        <v>18.44</v>
      </c>
      <c r="N80" t="n">
        <v>53.55</v>
      </c>
      <c r="O80" t="n">
        <v>149.21</v>
      </c>
      <c r="P80" t="n">
        <v>268.15</v>
      </c>
      <c r="Q80" t="n">
        <v>220</v>
      </c>
      <c r="R80" t="inlineStr">
        <is>
          <t>-</t>
        </is>
      </c>
      <c r="S80" t="inlineStr">
        <is>
          <t>-</t>
        </is>
      </c>
      <c r="T80" t="inlineStr">
        <is>
          <t>-</t>
        </is>
      </c>
      <c r="U80" t="inlineStr">
        <is>
          <t>-</t>
        </is>
      </c>
    </row>
    <row r="81">
      <c r="A81" s="5" t="inlineStr">
        <is>
          <t>Umsatzwachstum 5J in %</t>
        </is>
      </c>
      <c r="B81" s="5" t="inlineStr">
        <is>
          <t>Revenue Growth 5Y in %</t>
        </is>
      </c>
      <c r="C81" t="n">
        <v>19.3</v>
      </c>
      <c r="D81" t="n">
        <v>16.55</v>
      </c>
      <c r="E81" t="n">
        <v>13.46</v>
      </c>
      <c r="F81" t="n">
        <v>7.07</v>
      </c>
      <c r="G81" t="n">
        <v>5.47</v>
      </c>
      <c r="H81" t="n">
        <v>3.92</v>
      </c>
      <c r="I81" t="n">
        <v>7.87</v>
      </c>
      <c r="J81" t="n">
        <v>3.4</v>
      </c>
      <c r="K81" t="n">
        <v>15.79</v>
      </c>
      <c r="L81" t="n">
        <v>42.45</v>
      </c>
      <c r="M81" t="n">
        <v>91.95</v>
      </c>
      <c r="N81" t="n">
        <v>164.13</v>
      </c>
      <c r="O81" t="n">
        <v>169.52</v>
      </c>
      <c r="P81" t="inlineStr">
        <is>
          <t>-</t>
        </is>
      </c>
      <c r="Q81" t="inlineStr">
        <is>
          <t>-</t>
        </is>
      </c>
      <c r="R81" t="inlineStr">
        <is>
          <t>-</t>
        </is>
      </c>
      <c r="S81" t="inlineStr">
        <is>
          <t>-</t>
        </is>
      </c>
      <c r="T81" t="inlineStr">
        <is>
          <t>-</t>
        </is>
      </c>
      <c r="U81" t="inlineStr">
        <is>
          <t>-</t>
        </is>
      </c>
    </row>
    <row r="82">
      <c r="A82" s="5" t="inlineStr">
        <is>
          <t>Umsatzwachstum 10J in %</t>
        </is>
      </c>
      <c r="B82" s="5" t="inlineStr">
        <is>
          <t>Revenue Growth 10Y in %</t>
        </is>
      </c>
      <c r="C82" t="n">
        <v>11.61</v>
      </c>
      <c r="D82" t="n">
        <v>12.21</v>
      </c>
      <c r="E82" t="n">
        <v>8.43</v>
      </c>
      <c r="F82" t="n">
        <v>11.43</v>
      </c>
      <c r="G82" t="n">
        <v>23.96</v>
      </c>
      <c r="H82" t="n">
        <v>47.94</v>
      </c>
      <c r="I82" t="n">
        <v>86</v>
      </c>
      <c r="J82" t="n">
        <v>86.45999999999999</v>
      </c>
      <c r="K82" t="inlineStr">
        <is>
          <t>-</t>
        </is>
      </c>
      <c r="L82" t="inlineStr">
        <is>
          <t>-</t>
        </is>
      </c>
      <c r="M82" t="inlineStr">
        <is>
          <t>-</t>
        </is>
      </c>
      <c r="N82" t="inlineStr">
        <is>
          <t>-</t>
        </is>
      </c>
      <c r="O82" t="inlineStr">
        <is>
          <t>-</t>
        </is>
      </c>
      <c r="P82" t="inlineStr">
        <is>
          <t>-</t>
        </is>
      </c>
      <c r="Q82" t="inlineStr">
        <is>
          <t>-</t>
        </is>
      </c>
      <c r="R82" t="inlineStr">
        <is>
          <t>-</t>
        </is>
      </c>
      <c r="S82" t="inlineStr">
        <is>
          <t>-</t>
        </is>
      </c>
      <c r="T82" t="inlineStr">
        <is>
          <t>-</t>
        </is>
      </c>
      <c r="U82" t="inlineStr">
        <is>
          <t>-</t>
        </is>
      </c>
    </row>
    <row r="83">
      <c r="A83" s="5" t="inlineStr">
        <is>
          <t>Gewinnwachstum 1J in %</t>
        </is>
      </c>
      <c r="B83" s="5" t="inlineStr">
        <is>
          <t>Earnings Growth 1Y in %</t>
        </is>
      </c>
      <c r="C83" t="n">
        <v>-22.28</v>
      </c>
      <c r="D83" t="n">
        <v>81.51000000000001</v>
      </c>
      <c r="E83" t="n">
        <v>-13.14</v>
      </c>
      <c r="F83" t="n">
        <v>46.34</v>
      </c>
      <c r="G83" t="n">
        <v>3.35</v>
      </c>
      <c r="H83" t="n">
        <v>30.75</v>
      </c>
      <c r="I83" t="n">
        <v>-89.14</v>
      </c>
      <c r="J83" t="n">
        <v>713.35</v>
      </c>
      <c r="K83" t="n">
        <v>890.72</v>
      </c>
      <c r="L83" t="n">
        <v>-112.57</v>
      </c>
      <c r="M83" t="n">
        <v>-93.55</v>
      </c>
      <c r="N83" t="n">
        <v>839.85</v>
      </c>
      <c r="O83" t="n">
        <v>-48.84</v>
      </c>
      <c r="P83" t="n">
        <v>28.04</v>
      </c>
      <c r="Q83" t="n">
        <v>21.17</v>
      </c>
      <c r="R83" t="n">
        <v>214.85</v>
      </c>
      <c r="S83" t="n">
        <v>-46.46</v>
      </c>
      <c r="T83" t="n">
        <v>79.18000000000001</v>
      </c>
      <c r="U83" t="inlineStr">
        <is>
          <t>-</t>
        </is>
      </c>
    </row>
    <row r="84">
      <c r="A84" s="5" t="inlineStr">
        <is>
          <t>Gewinnwachstum 3J in %</t>
        </is>
      </c>
      <c r="B84" s="5" t="inlineStr">
        <is>
          <t>Earnings Growth 3Y in %</t>
        </is>
      </c>
      <c r="C84" t="n">
        <v>15.36</v>
      </c>
      <c r="D84" t="n">
        <v>38.24</v>
      </c>
      <c r="E84" t="n">
        <v>12.18</v>
      </c>
      <c r="F84" t="n">
        <v>26.81</v>
      </c>
      <c r="G84" t="n">
        <v>-18.35</v>
      </c>
      <c r="H84" t="n">
        <v>218.32</v>
      </c>
      <c r="I84" t="n">
        <v>504.98</v>
      </c>
      <c r="J84" t="n">
        <v>497.17</v>
      </c>
      <c r="K84" t="n">
        <v>228.2</v>
      </c>
      <c r="L84" t="n">
        <v>211.24</v>
      </c>
      <c r="M84" t="n">
        <v>232.49</v>
      </c>
      <c r="N84" t="n">
        <v>273.02</v>
      </c>
      <c r="O84" t="n">
        <v>0.12</v>
      </c>
      <c r="P84" t="n">
        <v>88.02</v>
      </c>
      <c r="Q84" t="n">
        <v>63.19</v>
      </c>
      <c r="R84" t="n">
        <v>82.52</v>
      </c>
      <c r="S84" t="inlineStr">
        <is>
          <t>-</t>
        </is>
      </c>
      <c r="T84" t="inlineStr">
        <is>
          <t>-</t>
        </is>
      </c>
      <c r="U84" t="inlineStr">
        <is>
          <t>-</t>
        </is>
      </c>
    </row>
    <row r="85">
      <c r="A85" s="5" t="inlineStr">
        <is>
          <t>Gewinnwachstum 5J in %</t>
        </is>
      </c>
      <c r="B85" s="5" t="inlineStr">
        <is>
          <t>Earnings Growth 5Y in %</t>
        </is>
      </c>
      <c r="C85" t="n">
        <v>19.16</v>
      </c>
      <c r="D85" t="n">
        <v>29.76</v>
      </c>
      <c r="E85" t="n">
        <v>-4.37</v>
      </c>
      <c r="F85" t="n">
        <v>140.93</v>
      </c>
      <c r="G85" t="n">
        <v>309.81</v>
      </c>
      <c r="H85" t="n">
        <v>286.62</v>
      </c>
      <c r="I85" t="n">
        <v>261.76</v>
      </c>
      <c r="J85" t="n">
        <v>447.56</v>
      </c>
      <c r="K85" t="n">
        <v>295.12</v>
      </c>
      <c r="L85" t="n">
        <v>122.59</v>
      </c>
      <c r="M85" t="n">
        <v>149.33</v>
      </c>
      <c r="N85" t="n">
        <v>211.01</v>
      </c>
      <c r="O85" t="n">
        <v>33.75</v>
      </c>
      <c r="P85" t="n">
        <v>59.36</v>
      </c>
      <c r="Q85" t="inlineStr">
        <is>
          <t>-</t>
        </is>
      </c>
      <c r="R85" t="inlineStr">
        <is>
          <t>-</t>
        </is>
      </c>
      <c r="S85" t="inlineStr">
        <is>
          <t>-</t>
        </is>
      </c>
      <c r="T85" t="inlineStr">
        <is>
          <t>-</t>
        </is>
      </c>
      <c r="U85" t="inlineStr">
        <is>
          <t>-</t>
        </is>
      </c>
    </row>
    <row r="86">
      <c r="A86" s="5" t="inlineStr">
        <is>
          <t>Gewinnwachstum 10J in %</t>
        </is>
      </c>
      <c r="B86" s="5" t="inlineStr">
        <is>
          <t>Earnings Growth 10Y in %</t>
        </is>
      </c>
      <c r="C86" t="n">
        <v>152.89</v>
      </c>
      <c r="D86" t="n">
        <v>145.76</v>
      </c>
      <c r="E86" t="n">
        <v>221.6</v>
      </c>
      <c r="F86" t="n">
        <v>218.03</v>
      </c>
      <c r="G86" t="n">
        <v>216.2</v>
      </c>
      <c r="H86" t="n">
        <v>217.98</v>
      </c>
      <c r="I86" t="n">
        <v>236.39</v>
      </c>
      <c r="J86" t="n">
        <v>240.66</v>
      </c>
      <c r="K86" t="n">
        <v>177.24</v>
      </c>
      <c r="L86" t="inlineStr">
        <is>
          <t>-</t>
        </is>
      </c>
      <c r="M86" t="inlineStr">
        <is>
          <t>-</t>
        </is>
      </c>
      <c r="N86" t="inlineStr">
        <is>
          <t>-</t>
        </is>
      </c>
      <c r="O86" t="inlineStr">
        <is>
          <t>-</t>
        </is>
      </c>
      <c r="P86" t="inlineStr">
        <is>
          <t>-</t>
        </is>
      </c>
      <c r="Q86" t="inlineStr">
        <is>
          <t>-</t>
        </is>
      </c>
      <c r="R86" t="inlineStr">
        <is>
          <t>-</t>
        </is>
      </c>
      <c r="S86" t="inlineStr">
        <is>
          <t>-</t>
        </is>
      </c>
      <c r="T86" t="inlineStr">
        <is>
          <t>-</t>
        </is>
      </c>
      <c r="U86" t="inlineStr">
        <is>
          <t>-</t>
        </is>
      </c>
    </row>
    <row r="87">
      <c r="A87" s="5" t="inlineStr">
        <is>
          <t>PEG Ratio</t>
        </is>
      </c>
      <c r="B87" s="5" t="inlineStr">
        <is>
          <t>KGW Kurs/Gewinn/Wachstum</t>
        </is>
      </c>
      <c r="C87" t="n">
        <v>1.4</v>
      </c>
      <c r="D87" t="n">
        <v>0.74</v>
      </c>
      <c r="E87" t="n">
        <v>-8.76</v>
      </c>
      <c r="F87" t="n">
        <v>0.21</v>
      </c>
      <c r="G87" t="n">
        <v>0.15</v>
      </c>
      <c r="H87" t="n">
        <v>0.14</v>
      </c>
      <c r="I87" t="n">
        <v>0.22</v>
      </c>
      <c r="J87" t="n">
        <v>0.01</v>
      </c>
      <c r="K87" t="n">
        <v>0.06</v>
      </c>
      <c r="L87" t="n">
        <v>1.33</v>
      </c>
      <c r="M87" t="inlineStr">
        <is>
          <t>-</t>
        </is>
      </c>
      <c r="N87" t="inlineStr">
        <is>
          <t>-</t>
        </is>
      </c>
      <c r="O87" t="inlineStr">
        <is>
          <t>-</t>
        </is>
      </c>
      <c r="P87" t="inlineStr">
        <is>
          <t>-</t>
        </is>
      </c>
      <c r="Q87" t="inlineStr">
        <is>
          <t>-</t>
        </is>
      </c>
      <c r="R87" t="inlineStr">
        <is>
          <t>-</t>
        </is>
      </c>
      <c r="S87" t="inlineStr">
        <is>
          <t>-</t>
        </is>
      </c>
      <c r="T87" t="inlineStr">
        <is>
          <t>-</t>
        </is>
      </c>
      <c r="U87" t="inlineStr">
        <is>
          <t>-</t>
        </is>
      </c>
    </row>
    <row r="88">
      <c r="A88" s="5" t="inlineStr">
        <is>
          <t>EBIT-Wachstum 1J in %</t>
        </is>
      </c>
      <c r="B88" s="5" t="inlineStr">
        <is>
          <t>EBIT Growth 1Y in %</t>
        </is>
      </c>
      <c r="C88" t="n">
        <v>-4.63</v>
      </c>
      <c r="D88" t="n">
        <v>5.24</v>
      </c>
      <c r="E88" t="n">
        <v>14.59</v>
      </c>
      <c r="F88" t="n">
        <v>21.46</v>
      </c>
      <c r="G88" t="n">
        <v>5.27</v>
      </c>
      <c r="H88" t="n">
        <v>7.18</v>
      </c>
      <c r="I88" t="n">
        <v>19.84</v>
      </c>
      <c r="J88" t="n">
        <v>28.98</v>
      </c>
      <c r="K88" t="n">
        <v>45.27</v>
      </c>
      <c r="L88" t="n">
        <v>103.85</v>
      </c>
      <c r="M88" t="n">
        <v>-104.53</v>
      </c>
      <c r="N88" t="n">
        <v>881.6799999999999</v>
      </c>
      <c r="O88" t="n">
        <v>-51.96</v>
      </c>
      <c r="P88" t="n">
        <v>28.81</v>
      </c>
      <c r="Q88" t="n">
        <v>22.23</v>
      </c>
      <c r="R88" t="n">
        <v>55.04</v>
      </c>
      <c r="S88" t="n">
        <v>39.73</v>
      </c>
      <c r="T88" t="n">
        <v>85.81999999999999</v>
      </c>
      <c r="U88" t="inlineStr">
        <is>
          <t>-</t>
        </is>
      </c>
    </row>
    <row r="89">
      <c r="A89" s="5" t="inlineStr">
        <is>
          <t>EBIT-Wachstum 3J in %</t>
        </is>
      </c>
      <c r="B89" s="5" t="inlineStr">
        <is>
          <t>EBIT Growth 3Y in %</t>
        </is>
      </c>
      <c r="C89" t="n">
        <v>5.07</v>
      </c>
      <c r="D89" t="n">
        <v>13.76</v>
      </c>
      <c r="E89" t="n">
        <v>13.77</v>
      </c>
      <c r="F89" t="n">
        <v>11.3</v>
      </c>
      <c r="G89" t="n">
        <v>10.76</v>
      </c>
      <c r="H89" t="n">
        <v>18.67</v>
      </c>
      <c r="I89" t="n">
        <v>31.36</v>
      </c>
      <c r="J89" t="n">
        <v>59.37</v>
      </c>
      <c r="K89" t="n">
        <v>14.86</v>
      </c>
      <c r="L89" t="n">
        <v>293.67</v>
      </c>
      <c r="M89" t="n">
        <v>241.73</v>
      </c>
      <c r="N89" t="n">
        <v>286.18</v>
      </c>
      <c r="O89" t="n">
        <v>-0.31</v>
      </c>
      <c r="P89" t="n">
        <v>35.36</v>
      </c>
      <c r="Q89" t="n">
        <v>39</v>
      </c>
      <c r="R89" t="n">
        <v>60.2</v>
      </c>
      <c r="S89" t="inlineStr">
        <is>
          <t>-</t>
        </is>
      </c>
      <c r="T89" t="inlineStr">
        <is>
          <t>-</t>
        </is>
      </c>
      <c r="U89" t="inlineStr">
        <is>
          <t>-</t>
        </is>
      </c>
    </row>
    <row r="90">
      <c r="A90" s="5" t="inlineStr">
        <is>
          <t>EBIT-Wachstum 5J in %</t>
        </is>
      </c>
      <c r="B90" s="5" t="inlineStr">
        <is>
          <t>EBIT Growth 5Y in %</t>
        </is>
      </c>
      <c r="C90" t="n">
        <v>8.390000000000001</v>
      </c>
      <c r="D90" t="n">
        <v>10.75</v>
      </c>
      <c r="E90" t="n">
        <v>13.67</v>
      </c>
      <c r="F90" t="n">
        <v>16.55</v>
      </c>
      <c r="G90" t="n">
        <v>21.31</v>
      </c>
      <c r="H90" t="n">
        <v>41.02</v>
      </c>
      <c r="I90" t="n">
        <v>18.68</v>
      </c>
      <c r="J90" t="n">
        <v>191.05</v>
      </c>
      <c r="K90" t="n">
        <v>174.86</v>
      </c>
      <c r="L90" t="n">
        <v>171.57</v>
      </c>
      <c r="M90" t="n">
        <v>155.25</v>
      </c>
      <c r="N90" t="n">
        <v>187.16</v>
      </c>
      <c r="O90" t="n">
        <v>18.77</v>
      </c>
      <c r="P90" t="n">
        <v>46.33</v>
      </c>
      <c r="Q90" t="inlineStr">
        <is>
          <t>-</t>
        </is>
      </c>
      <c r="R90" t="inlineStr">
        <is>
          <t>-</t>
        </is>
      </c>
      <c r="S90" t="inlineStr">
        <is>
          <t>-</t>
        </is>
      </c>
      <c r="T90" t="inlineStr">
        <is>
          <t>-</t>
        </is>
      </c>
      <c r="U90" t="inlineStr">
        <is>
          <t>-</t>
        </is>
      </c>
    </row>
    <row r="91">
      <c r="A91" s="5" t="inlineStr">
        <is>
          <t>EBIT-Wachstum 10J in %</t>
        </is>
      </c>
      <c r="B91" s="5" t="inlineStr">
        <is>
          <t>EBIT Growth 10Y in %</t>
        </is>
      </c>
      <c r="C91" t="n">
        <v>24.7</v>
      </c>
      <c r="D91" t="n">
        <v>14.71</v>
      </c>
      <c r="E91" t="n">
        <v>102.36</v>
      </c>
      <c r="F91" t="n">
        <v>95.7</v>
      </c>
      <c r="G91" t="n">
        <v>96.44</v>
      </c>
      <c r="H91" t="n">
        <v>98.13</v>
      </c>
      <c r="I91" t="n">
        <v>102.92</v>
      </c>
      <c r="J91" t="n">
        <v>104.91</v>
      </c>
      <c r="K91" t="n">
        <v>110.59</v>
      </c>
      <c r="L91" t="inlineStr">
        <is>
          <t>-</t>
        </is>
      </c>
      <c r="M91" t="inlineStr">
        <is>
          <t>-</t>
        </is>
      </c>
      <c r="N91" t="inlineStr">
        <is>
          <t>-</t>
        </is>
      </c>
      <c r="O91" t="inlineStr">
        <is>
          <t>-</t>
        </is>
      </c>
      <c r="P91" t="inlineStr">
        <is>
          <t>-</t>
        </is>
      </c>
      <c r="Q91" t="inlineStr">
        <is>
          <t>-</t>
        </is>
      </c>
      <c r="R91" t="inlineStr">
        <is>
          <t>-</t>
        </is>
      </c>
      <c r="S91" t="inlineStr">
        <is>
          <t>-</t>
        </is>
      </c>
      <c r="T91" t="inlineStr">
        <is>
          <t>-</t>
        </is>
      </c>
      <c r="U91" t="inlineStr">
        <is>
          <t>-</t>
        </is>
      </c>
    </row>
    <row r="92">
      <c r="A92" s="5" t="inlineStr">
        <is>
          <t>Op.Cashflow Wachstum 1J in %</t>
        </is>
      </c>
      <c r="B92" s="5" t="inlineStr">
        <is>
          <t>Op.Cashflow Wachstum 1Y in %</t>
        </is>
      </c>
      <c r="C92" t="n">
        <v>-11.21</v>
      </c>
      <c r="D92" t="n">
        <v>0.92</v>
      </c>
      <c r="E92" t="n">
        <v>6.6</v>
      </c>
      <c r="F92" t="n">
        <v>-27.14</v>
      </c>
      <c r="G92" t="n">
        <v>6.79</v>
      </c>
      <c r="H92" t="n">
        <v>-18.25</v>
      </c>
      <c r="I92" t="n">
        <v>2.33</v>
      </c>
      <c r="J92" t="n">
        <v>49.96</v>
      </c>
      <c r="K92" t="n">
        <v>0.5600000000000001</v>
      </c>
      <c r="L92" t="n">
        <v>132.77</v>
      </c>
      <c r="M92" t="n">
        <v>-287.11</v>
      </c>
      <c r="N92" t="n">
        <v>-90.42</v>
      </c>
      <c r="O92" t="n">
        <v>144.57</v>
      </c>
      <c r="P92" t="n">
        <v>-62.82</v>
      </c>
      <c r="Q92" t="n">
        <v>13.27</v>
      </c>
      <c r="R92" t="n">
        <v>130.14</v>
      </c>
      <c r="S92" t="n">
        <v>8326.67</v>
      </c>
      <c r="T92" t="n">
        <v>-92.5</v>
      </c>
      <c r="U92" t="inlineStr">
        <is>
          <t>-</t>
        </is>
      </c>
    </row>
    <row r="93">
      <c r="A93" s="5" t="inlineStr">
        <is>
          <t>Op.Cashflow Wachstum 3J in %</t>
        </is>
      </c>
      <c r="B93" s="5" t="inlineStr">
        <is>
          <t>Op.Cashflow Wachstum 3Y in %</t>
        </is>
      </c>
      <c r="C93" t="n">
        <v>-1.23</v>
      </c>
      <c r="D93" t="n">
        <v>-6.54</v>
      </c>
      <c r="E93" t="n">
        <v>-4.58</v>
      </c>
      <c r="F93" t="n">
        <v>-12.87</v>
      </c>
      <c r="G93" t="n">
        <v>-3.04</v>
      </c>
      <c r="H93" t="n">
        <v>11.35</v>
      </c>
      <c r="I93" t="n">
        <v>17.62</v>
      </c>
      <c r="J93" t="n">
        <v>61.1</v>
      </c>
      <c r="K93" t="n">
        <v>-51.26</v>
      </c>
      <c r="L93" t="n">
        <v>-81.59</v>
      </c>
      <c r="M93" t="n">
        <v>-77.65000000000001</v>
      </c>
      <c r="N93" t="n">
        <v>-2.89</v>
      </c>
      <c r="O93" t="n">
        <v>31.67</v>
      </c>
      <c r="P93" t="n">
        <v>26.86</v>
      </c>
      <c r="Q93" t="n">
        <v>2823.36</v>
      </c>
      <c r="R93" t="n">
        <v>2788.1</v>
      </c>
      <c r="S93" t="inlineStr">
        <is>
          <t>-</t>
        </is>
      </c>
      <c r="T93" t="inlineStr">
        <is>
          <t>-</t>
        </is>
      </c>
      <c r="U93" t="inlineStr">
        <is>
          <t>-</t>
        </is>
      </c>
    </row>
    <row r="94">
      <c r="A94" s="5" t="inlineStr">
        <is>
          <t>Op.Cashflow Wachstum 5J in %</t>
        </is>
      </c>
      <c r="B94" s="5" t="inlineStr">
        <is>
          <t>Op.Cashflow Wachstum 5Y in %</t>
        </is>
      </c>
      <c r="C94" t="n">
        <v>-4.81</v>
      </c>
      <c r="D94" t="n">
        <v>-6.22</v>
      </c>
      <c r="E94" t="n">
        <v>-5.93</v>
      </c>
      <c r="F94" t="n">
        <v>2.74</v>
      </c>
      <c r="G94" t="n">
        <v>8.279999999999999</v>
      </c>
      <c r="H94" t="n">
        <v>33.47</v>
      </c>
      <c r="I94" t="n">
        <v>-20.3</v>
      </c>
      <c r="J94" t="n">
        <v>-38.85</v>
      </c>
      <c r="K94" t="n">
        <v>-19.93</v>
      </c>
      <c r="L94" t="n">
        <v>-32.6</v>
      </c>
      <c r="M94" t="n">
        <v>-56.5</v>
      </c>
      <c r="N94" t="n">
        <v>26.95</v>
      </c>
      <c r="O94" t="n">
        <v>1710.37</v>
      </c>
      <c r="P94" t="n">
        <v>1662.95</v>
      </c>
      <c r="Q94" t="inlineStr">
        <is>
          <t>-</t>
        </is>
      </c>
      <c r="R94" t="inlineStr">
        <is>
          <t>-</t>
        </is>
      </c>
      <c r="S94" t="inlineStr">
        <is>
          <t>-</t>
        </is>
      </c>
      <c r="T94" t="inlineStr">
        <is>
          <t>-</t>
        </is>
      </c>
      <c r="U94" t="inlineStr">
        <is>
          <t>-</t>
        </is>
      </c>
    </row>
    <row r="95">
      <c r="A95" s="5" t="inlineStr">
        <is>
          <t>Op.Cashflow Wachstum 10J in %</t>
        </is>
      </c>
      <c r="B95" s="5" t="inlineStr">
        <is>
          <t>Op.Cashflow Wachstum 10Y in %</t>
        </is>
      </c>
      <c r="C95" t="n">
        <v>14.33</v>
      </c>
      <c r="D95" t="n">
        <v>-13.26</v>
      </c>
      <c r="E95" t="n">
        <v>-22.39</v>
      </c>
      <c r="F95" t="n">
        <v>-8.59</v>
      </c>
      <c r="G95" t="n">
        <v>-12.16</v>
      </c>
      <c r="H95" t="n">
        <v>-11.51</v>
      </c>
      <c r="I95" t="n">
        <v>3.32</v>
      </c>
      <c r="J95" t="n">
        <v>835.76</v>
      </c>
      <c r="K95" t="n">
        <v>821.51</v>
      </c>
      <c r="L95" t="inlineStr">
        <is>
          <t>-</t>
        </is>
      </c>
      <c r="M95" t="inlineStr">
        <is>
          <t>-</t>
        </is>
      </c>
      <c r="N95" t="inlineStr">
        <is>
          <t>-</t>
        </is>
      </c>
      <c r="O95" t="inlineStr">
        <is>
          <t>-</t>
        </is>
      </c>
      <c r="P95" t="inlineStr">
        <is>
          <t>-</t>
        </is>
      </c>
      <c r="Q95" t="inlineStr">
        <is>
          <t>-</t>
        </is>
      </c>
      <c r="R95" t="inlineStr">
        <is>
          <t>-</t>
        </is>
      </c>
      <c r="S95" t="inlineStr">
        <is>
          <t>-</t>
        </is>
      </c>
      <c r="T95" t="inlineStr">
        <is>
          <t>-</t>
        </is>
      </c>
      <c r="U95" t="inlineStr">
        <is>
          <t>-</t>
        </is>
      </c>
    </row>
    <row r="96">
      <c r="A96" s="5" t="inlineStr">
        <is>
          <t>Working Capital in Mio</t>
        </is>
      </c>
      <c r="B96" s="5" t="inlineStr">
        <is>
          <t>Working Capital in M</t>
        </is>
      </c>
      <c r="C96" t="n">
        <v>-2290</v>
      </c>
      <c r="D96" t="n">
        <v>-2325</v>
      </c>
      <c r="E96" t="n">
        <v>-2351</v>
      </c>
      <c r="F96" t="n">
        <v>-2026</v>
      </c>
      <c r="G96" t="n">
        <v>-1935</v>
      </c>
      <c r="H96" t="n">
        <v>-764.1</v>
      </c>
      <c r="I96" t="n">
        <v>-1320</v>
      </c>
      <c r="J96" t="n">
        <v>-486.4</v>
      </c>
      <c r="K96" t="n">
        <v>-970.6</v>
      </c>
      <c r="L96" t="n">
        <v>-1358</v>
      </c>
      <c r="M96" t="n">
        <v>-1217</v>
      </c>
      <c r="N96" t="n">
        <v>-1614</v>
      </c>
      <c r="O96" t="n">
        <v>-394.9</v>
      </c>
      <c r="P96" t="n">
        <v>-257.8</v>
      </c>
      <c r="Q96" t="n">
        <v>404.4</v>
      </c>
      <c r="R96" t="n">
        <v>541.5</v>
      </c>
      <c r="S96" t="n">
        <v>497.7</v>
      </c>
      <c r="T96" t="n">
        <v>151.3</v>
      </c>
      <c r="U96" t="n">
        <v>282.9</v>
      </c>
      <c r="V96" t="inlineStr">
        <is>
          <t>-</t>
        </is>
      </c>
    </row>
  </sheetData>
  <pageMargins bottom="1" footer="0.5" header="0.5" left="0.75" right="0.75" top="1"/>
</worksheet>
</file>

<file path=xl/worksheets/sheet18.xml><?xml version="1.0" encoding="utf-8"?>
<worksheet xmlns="http://schemas.openxmlformats.org/spreadsheetml/2006/main">
  <sheetPr>
    <outlinePr summaryBelow="1" summaryRight="1"/>
    <pageSetUpPr/>
  </sheetPr>
  <dimension ref="F1:F1"/>
  <sheetViews>
    <sheetView workbookViewId="0">
      <selection activeCell="A1" sqref="A1"/>
    </sheetView>
  </sheetViews>
  <sheetFormatPr baseColWidth="8" defaultRowHeight="15"/>
  <sheetData>
    <row r="1">
      <c r="F1">
        <f>HYPERLINK("Stock_Data.xlsx#INDEX!A1", "Back to INDEX")</f>
        <v/>
      </c>
    </row>
  </sheetData>
  <pageMargins bottom="1" footer="0.5" header="0.5" left="0.75" right="0.75" top="1"/>
</worksheet>
</file>

<file path=xl/worksheets/sheet19.xml><?xml version="1.0" encoding="utf-8"?>
<worksheet xmlns="http://schemas.openxmlformats.org/spreadsheetml/2006/main">
  <sheetPr>
    <outlinePr summaryBelow="1" summaryRight="1"/>
    <pageSetUpPr/>
  </sheetPr>
  <dimension ref="A1:N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8"/>
    <col customWidth="1" max="14" min="14" width="8"/>
  </cols>
  <sheetData>
    <row r="1">
      <c r="A1" s="1" t="inlineStr">
        <is>
          <t xml:space="preserve">TESLA </t>
        </is>
      </c>
      <c r="B1" s="2" t="inlineStr">
        <is>
          <t>WKN: A1CX3T  ISIN: US88160R1014  US-Symbol:TSLA  Typ: Aktie</t>
        </is>
      </c>
      <c r="C1" s="2" t="inlineStr"/>
      <c r="D1" s="2" t="inlineStr"/>
      <c r="E1" s="2" t="inlineStr"/>
      <c r="F1" s="2">
        <f>HYPERLINK("Stock_Data.xlsx#INDEX!A1", "Back to INDEX")</f>
        <v/>
      </c>
      <c r="G1" s="2" t="inlineStr"/>
      <c r="H1" s="2" t="inlineStr"/>
      <c r="I1" s="2" t="inlineStr"/>
      <c r="J1" s="2" t="inlineStr"/>
      <c r="K1" s="2" t="inlineStr"/>
      <c r="L1" s="2" t="inlineStr"/>
      <c r="M1" s="2" t="inlineStr"/>
      <c r="N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2003</t>
        </is>
      </c>
      <c r="C4" s="5" t="inlineStr">
        <is>
          <t>Telefon / Phone</t>
        </is>
      </c>
      <c r="D4" s="5" t="inlineStr"/>
      <c r="E4" t="inlineStr">
        <is>
          <t>+1-650-681-5100</t>
        </is>
      </c>
      <c r="G4" t="inlineStr">
        <is>
          <t>29.01.2020</t>
        </is>
      </c>
      <c r="H4" t="inlineStr">
        <is>
          <t>Q4 Result</t>
        </is>
      </c>
      <c r="J4" t="inlineStr">
        <is>
          <t>Elon Musk</t>
        </is>
      </c>
      <c r="L4" t="inlineStr">
        <is>
          <t>21,70%</t>
        </is>
      </c>
    </row>
    <row r="5">
      <c r="A5" s="5" t="inlineStr">
        <is>
          <t>Ticker</t>
        </is>
      </c>
      <c r="B5" t="inlineStr">
        <is>
          <t>TL0</t>
        </is>
      </c>
      <c r="C5" s="5" t="inlineStr">
        <is>
          <t>Fax</t>
        </is>
      </c>
      <c r="D5" s="5" t="inlineStr"/>
      <c r="E5" t="inlineStr">
        <is>
          <t>+1-650-681-5101</t>
        </is>
      </c>
      <c r="G5" t="inlineStr">
        <is>
          <t>13.02.2020</t>
        </is>
      </c>
      <c r="H5" t="inlineStr">
        <is>
          <t>Publication Of Annual Report</t>
        </is>
      </c>
      <c r="J5" t="inlineStr">
        <is>
          <t>Baillie Gifford &amp; Co.</t>
        </is>
      </c>
      <c r="L5" t="inlineStr">
        <is>
          <t>7,70%</t>
        </is>
      </c>
    </row>
    <row r="6">
      <c r="A6" s="5" t="inlineStr">
        <is>
          <t>Gelistet Seit / Listed Since</t>
        </is>
      </c>
      <c r="B6" t="inlineStr">
        <is>
          <t>05.07.2010</t>
        </is>
      </c>
      <c r="C6" s="5" t="inlineStr">
        <is>
          <t>Internet</t>
        </is>
      </c>
      <c r="D6" s="5" t="inlineStr"/>
      <c r="E6" t="inlineStr">
        <is>
          <t>http://www.tesla.com/</t>
        </is>
      </c>
      <c r="G6" t="inlineStr">
        <is>
          <t>29.04.2020</t>
        </is>
      </c>
      <c r="H6" t="inlineStr">
        <is>
          <t>Result Q1</t>
        </is>
      </c>
      <c r="J6" t="inlineStr">
        <is>
          <t>FMR LLC</t>
        </is>
      </c>
      <c r="L6" t="inlineStr">
        <is>
          <t>5,30%</t>
        </is>
      </c>
    </row>
    <row r="7">
      <c r="A7" s="5" t="inlineStr">
        <is>
          <t>Nominalwert / Nominal Value</t>
        </is>
      </c>
      <c r="B7" t="inlineStr">
        <is>
          <t>-</t>
        </is>
      </c>
      <c r="C7" s="5" t="inlineStr">
        <is>
          <t>Inv. Relations Telefon / Phone</t>
        </is>
      </c>
      <c r="D7" s="5" t="inlineStr"/>
      <c r="E7" t="inlineStr">
        <is>
          <t>+1-650-681-5050</t>
        </is>
      </c>
      <c r="J7" t="inlineStr">
        <is>
          <t>Capital Ventures International</t>
        </is>
      </c>
      <c r="L7" t="inlineStr">
        <is>
          <t>5,20%</t>
        </is>
      </c>
    </row>
    <row r="8">
      <c r="A8" s="5" t="inlineStr">
        <is>
          <t>Land / Country</t>
        </is>
      </c>
      <c r="B8" t="inlineStr">
        <is>
          <t>USA</t>
        </is>
      </c>
      <c r="C8" s="5" t="inlineStr">
        <is>
          <t>Inv. Relations E-Mail</t>
        </is>
      </c>
      <c r="D8" s="5" t="inlineStr"/>
      <c r="E8" t="inlineStr">
        <is>
          <t>ir@tesla.com</t>
        </is>
      </c>
      <c r="J8" t="inlineStr">
        <is>
          <t>T. Rowe Price Associates, Inc.</t>
        </is>
      </c>
      <c r="L8" t="inlineStr">
        <is>
          <t>5,20%</t>
        </is>
      </c>
    </row>
    <row r="9">
      <c r="A9" s="5" t="inlineStr">
        <is>
          <t>Währung / Currency</t>
        </is>
      </c>
      <c r="B9" t="inlineStr">
        <is>
          <t>USD</t>
        </is>
      </c>
      <c r="C9" s="5" t="inlineStr">
        <is>
          <t>Kontaktperson / Contact Person</t>
        </is>
      </c>
      <c r="D9" s="5" t="inlineStr"/>
      <c r="E9" t="inlineStr">
        <is>
          <t>-</t>
        </is>
      </c>
      <c r="J9" t="inlineStr">
        <is>
          <t>Capital World Investors</t>
        </is>
      </c>
      <c r="L9" t="inlineStr">
        <is>
          <t>5,00%</t>
        </is>
      </c>
    </row>
    <row r="10">
      <c r="A10" s="5" t="inlineStr">
        <is>
          <t>Branche / Industry</t>
        </is>
      </c>
      <c r="B10" t="inlineStr">
        <is>
          <t>Automobile Production</t>
        </is>
      </c>
      <c r="C10" s="5" t="inlineStr"/>
      <c r="D10" s="5" t="inlineStr"/>
      <c r="J10" t="inlineStr">
        <is>
          <t>Freefloat</t>
        </is>
      </c>
      <c r="L10" t="inlineStr">
        <is>
          <t>49,90%</t>
        </is>
      </c>
    </row>
    <row r="11">
      <c r="A11" s="5" t="inlineStr">
        <is>
          <t>Sektor / Sector</t>
        </is>
      </c>
      <c r="B11" t="inlineStr">
        <is>
          <t>Automotive Industry</t>
        </is>
      </c>
    </row>
    <row r="12">
      <c r="A12" s="5" t="inlineStr">
        <is>
          <t>Typ / Genre</t>
        </is>
      </c>
      <c r="B12" t="inlineStr">
        <is>
          <t>Stammaktie</t>
        </is>
      </c>
    </row>
    <row r="13">
      <c r="A13" s="5" t="inlineStr">
        <is>
          <t>Adresse / Address</t>
        </is>
      </c>
      <c r="B13" t="inlineStr">
        <is>
          <t>Tesla Inc.3500 Deer Creek  Palo Alto, California 94304, USA</t>
        </is>
      </c>
    </row>
    <row r="14">
      <c r="A14" s="5" t="inlineStr">
        <is>
          <t>Management</t>
        </is>
      </c>
      <c r="B14" t="inlineStr">
        <is>
          <t>Elon Musk, Zachary J. Kirkhorn</t>
        </is>
      </c>
    </row>
    <row r="15">
      <c r="A15" s="5" t="inlineStr">
        <is>
          <t>Aufsichtsrat / Board</t>
        </is>
      </c>
      <c r="B15" t="inlineStr">
        <is>
          <t>Robyn M. Denholm, Elon Musk, Ira Ehrenpreis, Larry Ellison, Antonio J. Gracias, Steve Jurvetson, Hiromichi Mizuno, James Murdoch, Kimbal Musk, Kathleen Wilson-Thompson</t>
        </is>
      </c>
    </row>
    <row r="16">
      <c r="A16" s="5" t="inlineStr">
        <is>
          <t>Beschreibung</t>
        </is>
      </c>
      <c r="B16" t="inlineStr">
        <is>
          <t>Tesla Inc. entwickelt und vermarktet hochwertige Sportwagen auf Elektrobasis. Daneben produziert der Fahrzeughersteller auch elektrische Antriebskomponenten. Zu Teslas Angebot zählen die Auto-Reihen Model S, Model X und Model 3. Erstes fällt eher in die Kategorie Luxuslimousine, das Model X ist ein SUV. Geplant sind weitere Modelle des Autoherstellers. Tesla stellt darüber hinaus auch Ladestationen, sogenannte Supercharger, bereit, mit denen das Model S innerhalb weniger Minuten vollständig aufgeladen werden kann. Außerdem ist das Unternehmen an der Entwicklung von Batteriesystemen und Antrieben tätig. Mit dem Stromspeichersystem Powerwall bietet Tesla in seinem Portfolio außerdem einen Energiespeicher für den Haushalt. Der Speicher funktioniert wie ein Akku, der Solarstrom oder günstigen Nachtstrom speichert und zu einem späteren Zeitpunkt wieder abgibt. Zudem betreibt Tesla eine Batteriefabrik in Nevada Copyright 2014 FINANCE BASE AG</t>
        </is>
      </c>
    </row>
    <row r="17">
      <c r="A17" s="5" t="inlineStr">
        <is>
          <t>Profile</t>
        </is>
      </c>
      <c r="B17" t="inlineStr">
        <is>
          <t>Tesla Inc. develops and markets high-quality sports cars to electric base. In addition, the vehicle manufacturer also produces electric drive components. Tesla to offer the car series include Model S, Model X and Model 3. First falls more into the category of luxury sedan, the Model X is an SUV. planned additional models of the automaker. Tesla also provides also charging stations, so-called Super Charger, which affect how the Model S can be fully charged within minutes. In addition, the company operates in the development of battery systems and drives. With the power storage system powerwall Tesla also offers in its portfolio a powerful boost for the budget. The memory works like a battery, solar power, cheap off-peak electricity collects and releases it again at a later date. In addition, Tesla operates a battery factory in Nevada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row>
    <row r="20">
      <c r="A20" s="5" t="inlineStr">
        <is>
          <t>Umsatz</t>
        </is>
      </c>
      <c r="B20" s="5" t="inlineStr">
        <is>
          <t>Revenue</t>
        </is>
      </c>
      <c r="C20" t="n">
        <v>24578</v>
      </c>
      <c r="D20" t="n">
        <v>21461</v>
      </c>
      <c r="E20" t="n">
        <v>11759</v>
      </c>
      <c r="F20" t="n">
        <v>7000</v>
      </c>
      <c r="G20" t="n">
        <v>4046</v>
      </c>
      <c r="H20" t="n">
        <v>3198</v>
      </c>
      <c r="I20" t="n">
        <v>2014</v>
      </c>
      <c r="J20" t="n">
        <v>413.3</v>
      </c>
      <c r="K20" t="n">
        <v>204.2</v>
      </c>
      <c r="L20" t="n">
        <v>116.7</v>
      </c>
      <c r="M20" t="inlineStr">
        <is>
          <t>-</t>
        </is>
      </c>
      <c r="N20" t="inlineStr">
        <is>
          <t>-</t>
        </is>
      </c>
    </row>
    <row r="21">
      <c r="A21" s="5" t="inlineStr">
        <is>
          <t>Bruttoergebnis vom Umsatz</t>
        </is>
      </c>
      <c r="B21" s="5" t="inlineStr">
        <is>
          <t>Gross Profit</t>
        </is>
      </c>
      <c r="C21" t="n">
        <v>4069</v>
      </c>
      <c r="D21" t="n">
        <v>4042</v>
      </c>
      <c r="E21" t="n">
        <v>2223</v>
      </c>
      <c r="F21" t="n">
        <v>1599</v>
      </c>
      <c r="G21" t="n">
        <v>923.5</v>
      </c>
      <c r="H21" t="n">
        <v>881.7</v>
      </c>
      <c r="I21" t="n">
        <v>456.3</v>
      </c>
      <c r="J21" t="n">
        <v>30.1</v>
      </c>
      <c r="K21" t="n">
        <v>61.6</v>
      </c>
      <c r="L21" t="n">
        <v>30.7</v>
      </c>
      <c r="M21" t="inlineStr">
        <is>
          <t>-</t>
        </is>
      </c>
      <c r="N21" t="inlineStr">
        <is>
          <t>-</t>
        </is>
      </c>
    </row>
    <row r="22">
      <c r="A22" s="5" t="inlineStr">
        <is>
          <t>Operatives Ergebnis (EBIT)</t>
        </is>
      </c>
      <c r="B22" s="5" t="inlineStr">
        <is>
          <t>EBIT Earning Before Interest &amp; Tax</t>
        </is>
      </c>
      <c r="C22" t="n">
        <v>-69</v>
      </c>
      <c r="D22" t="n">
        <v>-388.1</v>
      </c>
      <c r="E22" t="n">
        <v>-1632</v>
      </c>
      <c r="F22" t="n">
        <v>-667.3</v>
      </c>
      <c r="G22" t="n">
        <v>-716.6</v>
      </c>
      <c r="H22" t="n">
        <v>-186.7</v>
      </c>
      <c r="I22" t="n">
        <v>-61.3</v>
      </c>
      <c r="J22" t="n">
        <v>-394.3</v>
      </c>
      <c r="K22" t="n">
        <v>-251.5</v>
      </c>
      <c r="L22" t="n">
        <v>-146.8</v>
      </c>
      <c r="M22" t="inlineStr">
        <is>
          <t>-</t>
        </is>
      </c>
      <c r="N22" t="inlineStr">
        <is>
          <t>-</t>
        </is>
      </c>
    </row>
    <row r="23">
      <c r="A23" s="5" t="inlineStr">
        <is>
          <t>Finanzergebnis</t>
        </is>
      </c>
      <c r="B23" s="5" t="inlineStr">
        <is>
          <t>Financial Result</t>
        </is>
      </c>
      <c r="C23" t="n">
        <v>-596</v>
      </c>
      <c r="D23" t="n">
        <v>-616.6</v>
      </c>
      <c r="E23" t="n">
        <v>-576.9</v>
      </c>
      <c r="F23" t="n">
        <v>-79</v>
      </c>
      <c r="G23" t="n">
        <v>-159</v>
      </c>
      <c r="H23" t="n">
        <v>-97.90000000000001</v>
      </c>
      <c r="I23" t="n">
        <v>-10.1</v>
      </c>
      <c r="J23" t="n">
        <v>-1.8</v>
      </c>
      <c r="K23" t="n">
        <v>-2.4</v>
      </c>
      <c r="L23" t="n">
        <v>-7.4</v>
      </c>
      <c r="M23" t="inlineStr">
        <is>
          <t>-</t>
        </is>
      </c>
      <c r="N23" t="inlineStr">
        <is>
          <t>-</t>
        </is>
      </c>
    </row>
    <row r="24">
      <c r="A24" s="5" t="inlineStr">
        <is>
          <t>Ergebnis vor Steuer (EBT)</t>
        </is>
      </c>
      <c r="B24" s="5" t="inlineStr">
        <is>
          <t>EBT Earning Before Tax</t>
        </is>
      </c>
      <c r="C24" t="n">
        <v>-665</v>
      </c>
      <c r="D24" t="n">
        <v>-1005</v>
      </c>
      <c r="E24" t="n">
        <v>-2209</v>
      </c>
      <c r="F24" t="n">
        <v>-746.3</v>
      </c>
      <c r="G24" t="n">
        <v>-875.6</v>
      </c>
      <c r="H24" t="n">
        <v>-284.6</v>
      </c>
      <c r="I24" t="n">
        <v>-71.40000000000001</v>
      </c>
      <c r="J24" t="n">
        <v>-396.1</v>
      </c>
      <c r="K24" t="n">
        <v>-253.9</v>
      </c>
      <c r="L24" t="n">
        <v>-154.2</v>
      </c>
      <c r="M24" t="inlineStr">
        <is>
          <t>-</t>
        </is>
      </c>
      <c r="N24" t="inlineStr">
        <is>
          <t>-</t>
        </is>
      </c>
    </row>
    <row r="25">
      <c r="A25" s="5" t="inlineStr">
        <is>
          <t>Steuern auf Einkommen und Ertrag</t>
        </is>
      </c>
      <c r="B25" s="5" t="inlineStr">
        <is>
          <t>Taxes on income and earnings</t>
        </is>
      </c>
      <c r="C25" t="n">
        <v>110</v>
      </c>
      <c r="D25" t="n">
        <v>57.8</v>
      </c>
      <c r="E25" t="n">
        <v>31.5</v>
      </c>
      <c r="F25" t="n">
        <v>26.7</v>
      </c>
      <c r="G25" t="n">
        <v>13</v>
      </c>
      <c r="H25" t="n">
        <v>9.4</v>
      </c>
      <c r="I25" t="n">
        <v>2.6</v>
      </c>
      <c r="J25" t="n">
        <v>0.1</v>
      </c>
      <c r="K25" t="n">
        <v>0.5</v>
      </c>
      <c r="L25" t="n">
        <v>0.2</v>
      </c>
      <c r="M25" t="inlineStr">
        <is>
          <t>-</t>
        </is>
      </c>
      <c r="N25" t="inlineStr">
        <is>
          <t>-</t>
        </is>
      </c>
    </row>
    <row r="26">
      <c r="A26" s="5" t="inlineStr">
        <is>
          <t>Ergebnis nach Steuer</t>
        </is>
      </c>
      <c r="B26" s="5" t="inlineStr">
        <is>
          <t>Earnings after tax</t>
        </is>
      </c>
      <c r="C26" t="n">
        <v>-775</v>
      </c>
      <c r="D26" t="n">
        <v>-1063</v>
      </c>
      <c r="E26" t="n">
        <v>-2241</v>
      </c>
      <c r="F26" t="n">
        <v>-773</v>
      </c>
      <c r="G26" t="n">
        <v>-888.7</v>
      </c>
      <c r="H26" t="n">
        <v>-294</v>
      </c>
      <c r="I26" t="n">
        <v>-74</v>
      </c>
      <c r="J26" t="n">
        <v>-396.2</v>
      </c>
      <c r="K26" t="n">
        <v>-254.4</v>
      </c>
      <c r="L26" t="n">
        <v>-154.3</v>
      </c>
      <c r="M26" t="inlineStr">
        <is>
          <t>-</t>
        </is>
      </c>
      <c r="N26" t="inlineStr">
        <is>
          <t>-</t>
        </is>
      </c>
    </row>
    <row r="27">
      <c r="A27" s="5" t="inlineStr">
        <is>
          <t>Minderheitenanteil</t>
        </is>
      </c>
      <c r="B27" s="5" t="inlineStr">
        <is>
          <t>Minority Share</t>
        </is>
      </c>
      <c r="C27" t="n">
        <v>-87</v>
      </c>
      <c r="D27" t="n">
        <v>86.5</v>
      </c>
      <c r="E27" t="n">
        <v>279.2</v>
      </c>
      <c r="F27" t="n">
        <v>98.09999999999999</v>
      </c>
      <c r="G27" t="inlineStr">
        <is>
          <t>-</t>
        </is>
      </c>
      <c r="H27" t="inlineStr">
        <is>
          <t>-</t>
        </is>
      </c>
      <c r="I27" t="inlineStr">
        <is>
          <t>-</t>
        </is>
      </c>
      <c r="J27" t="inlineStr">
        <is>
          <t>-</t>
        </is>
      </c>
      <c r="K27" t="inlineStr">
        <is>
          <t>-</t>
        </is>
      </c>
      <c r="L27" t="inlineStr">
        <is>
          <t>-</t>
        </is>
      </c>
      <c r="M27" t="inlineStr">
        <is>
          <t>-</t>
        </is>
      </c>
      <c r="N27" t="inlineStr">
        <is>
          <t>-</t>
        </is>
      </c>
    </row>
    <row r="28">
      <c r="A28" s="5" t="inlineStr">
        <is>
          <t>Jahresüberschuss/-fehlbetrag</t>
        </is>
      </c>
      <c r="B28" s="5" t="inlineStr">
        <is>
          <t>Net Profit</t>
        </is>
      </c>
      <c r="C28" t="n">
        <v>-862</v>
      </c>
      <c r="D28" t="n">
        <v>-976.1</v>
      </c>
      <c r="E28" t="n">
        <v>-1961</v>
      </c>
      <c r="F28" t="n">
        <v>-674.9</v>
      </c>
      <c r="G28" t="n">
        <v>-888.7</v>
      </c>
      <c r="H28" t="n">
        <v>-294</v>
      </c>
      <c r="I28" t="n">
        <v>-74</v>
      </c>
      <c r="J28" t="n">
        <v>-396.2</v>
      </c>
      <c r="K28" t="n">
        <v>-254.4</v>
      </c>
      <c r="L28" t="n">
        <v>-154.3</v>
      </c>
      <c r="M28" t="inlineStr">
        <is>
          <t>-</t>
        </is>
      </c>
      <c r="N28" t="inlineStr">
        <is>
          <t>-</t>
        </is>
      </c>
    </row>
    <row r="29">
      <c r="A29" s="5" t="inlineStr">
        <is>
          <t>Summe Umlaufvermögen</t>
        </is>
      </c>
      <c r="B29" s="5" t="inlineStr">
        <is>
          <t>Current Assets</t>
        </is>
      </c>
      <c r="C29" t="n">
        <v>12103</v>
      </c>
      <c r="D29" t="n">
        <v>8306</v>
      </c>
      <c r="E29" t="n">
        <v>6571</v>
      </c>
      <c r="F29" t="n">
        <v>6260</v>
      </c>
      <c r="G29" t="n">
        <v>2792</v>
      </c>
      <c r="H29" t="n">
        <v>3199</v>
      </c>
      <c r="I29" t="n">
        <v>1266</v>
      </c>
      <c r="J29" t="n">
        <v>524.8</v>
      </c>
      <c r="K29" t="n">
        <v>372.9</v>
      </c>
      <c r="L29" t="n">
        <v>235.9</v>
      </c>
      <c r="M29" t="inlineStr">
        <is>
          <t>-</t>
        </is>
      </c>
      <c r="N29" t="inlineStr">
        <is>
          <t>-</t>
        </is>
      </c>
    </row>
    <row r="30">
      <c r="A30" s="5" t="inlineStr">
        <is>
          <t>Summe Anlagevermögen</t>
        </is>
      </c>
      <c r="B30" s="5" t="inlineStr">
        <is>
          <t>Fixed Assets</t>
        </is>
      </c>
      <c r="C30" t="n">
        <v>22206</v>
      </c>
      <c r="D30" t="n">
        <v>21433</v>
      </c>
      <c r="E30" t="n">
        <v>22085</v>
      </c>
      <c r="F30" t="n">
        <v>16404</v>
      </c>
      <c r="G30" t="n">
        <v>5301</v>
      </c>
      <c r="H30" t="n">
        <v>2651</v>
      </c>
      <c r="I30" t="n">
        <v>1151</v>
      </c>
      <c r="J30" t="n">
        <v>589.4</v>
      </c>
      <c r="K30" t="n">
        <v>340.5</v>
      </c>
      <c r="L30" t="n">
        <v>150.2</v>
      </c>
      <c r="M30" t="inlineStr">
        <is>
          <t>-</t>
        </is>
      </c>
      <c r="N30" t="inlineStr">
        <is>
          <t>-</t>
        </is>
      </c>
    </row>
    <row r="31">
      <c r="A31" s="5" t="inlineStr">
        <is>
          <t>Summe Aktiva</t>
        </is>
      </c>
      <c r="B31" s="5" t="inlineStr">
        <is>
          <t>Total Assets</t>
        </is>
      </c>
      <c r="C31" t="n">
        <v>34309</v>
      </c>
      <c r="D31" t="n">
        <v>29740</v>
      </c>
      <c r="E31" t="n">
        <v>28655</v>
      </c>
      <c r="F31" t="n">
        <v>22664</v>
      </c>
      <c r="G31" t="n">
        <v>8093</v>
      </c>
      <c r="H31" t="n">
        <v>5849</v>
      </c>
      <c r="I31" t="n">
        <v>2417</v>
      </c>
      <c r="J31" t="n">
        <v>1114</v>
      </c>
      <c r="K31" t="n">
        <v>713.4</v>
      </c>
      <c r="L31" t="n">
        <v>386.1</v>
      </c>
      <c r="M31" t="inlineStr">
        <is>
          <t>-</t>
        </is>
      </c>
      <c r="N31" t="inlineStr">
        <is>
          <t>-</t>
        </is>
      </c>
    </row>
    <row r="32">
      <c r="A32" s="5" t="inlineStr">
        <is>
          <t>Summe kurzfristiges Fremdkapital</t>
        </is>
      </c>
      <c r="B32" s="5" t="inlineStr">
        <is>
          <t>Short-Term Debt</t>
        </is>
      </c>
      <c r="C32" t="n">
        <v>10667</v>
      </c>
      <c r="D32" t="n">
        <v>9992</v>
      </c>
      <c r="E32" t="n">
        <v>7675</v>
      </c>
      <c r="F32" t="n">
        <v>5827</v>
      </c>
      <c r="G32" t="n">
        <v>2816</v>
      </c>
      <c r="H32" t="n">
        <v>2107</v>
      </c>
      <c r="I32" t="n">
        <v>675.2</v>
      </c>
      <c r="J32" t="n">
        <v>539.1</v>
      </c>
      <c r="K32" t="n">
        <v>191.3</v>
      </c>
      <c r="L32" t="n">
        <v>85.59999999999999</v>
      </c>
      <c r="M32" t="inlineStr">
        <is>
          <t>-</t>
        </is>
      </c>
      <c r="N32" t="inlineStr">
        <is>
          <t>-</t>
        </is>
      </c>
    </row>
    <row r="33">
      <c r="A33" s="5" t="inlineStr">
        <is>
          <t>Summe langfristiges Fremdkapital</t>
        </is>
      </c>
      <c r="B33" s="5" t="inlineStr">
        <is>
          <t>Long-Term Debt</t>
        </is>
      </c>
      <c r="C33" t="n">
        <v>15532</v>
      </c>
      <c r="D33" t="n">
        <v>13434</v>
      </c>
      <c r="E33" t="n">
        <v>15348</v>
      </c>
      <c r="F33" t="n">
        <v>10923</v>
      </c>
      <c r="G33" t="n">
        <v>4145</v>
      </c>
      <c r="H33" t="n">
        <v>2772</v>
      </c>
      <c r="I33" t="n">
        <v>1075</v>
      </c>
      <c r="J33" t="n">
        <v>450.4</v>
      </c>
      <c r="K33" t="n">
        <v>298.1</v>
      </c>
      <c r="L33" t="n">
        <v>93.40000000000001</v>
      </c>
      <c r="M33" t="inlineStr">
        <is>
          <t>-</t>
        </is>
      </c>
      <c r="N33" t="inlineStr">
        <is>
          <t>-</t>
        </is>
      </c>
    </row>
    <row r="34">
      <c r="A34" s="5" t="inlineStr">
        <is>
          <t>Summe Fremdkapital</t>
        </is>
      </c>
      <c r="B34" s="5" t="inlineStr">
        <is>
          <t>Total Liabilities</t>
        </is>
      </c>
      <c r="C34" t="n">
        <v>26199</v>
      </c>
      <c r="D34" t="n">
        <v>23426</v>
      </c>
      <c r="E34" t="n">
        <v>23023</v>
      </c>
      <c r="F34" t="n">
        <v>16750</v>
      </c>
      <c r="G34" t="n">
        <v>6962</v>
      </c>
      <c r="H34" t="n">
        <v>4879</v>
      </c>
      <c r="I34" t="n">
        <v>1750</v>
      </c>
      <c r="J34" t="n">
        <v>989.5</v>
      </c>
      <c r="K34" t="n">
        <v>489.4</v>
      </c>
      <c r="L34" t="n">
        <v>179</v>
      </c>
      <c r="M34" t="inlineStr">
        <is>
          <t>-</t>
        </is>
      </c>
      <c r="N34" t="inlineStr">
        <is>
          <t>-</t>
        </is>
      </c>
    </row>
    <row r="35">
      <c r="A35" s="5" t="inlineStr">
        <is>
          <t>Minderheitenanteil</t>
        </is>
      </c>
      <c r="B35" s="5" t="inlineStr">
        <is>
          <t>Minority Share</t>
        </is>
      </c>
      <c r="C35" t="n">
        <v>849</v>
      </c>
      <c r="D35" t="n">
        <v>834.4</v>
      </c>
      <c r="E35" t="n">
        <v>997.3</v>
      </c>
      <c r="F35" t="n">
        <v>785.2</v>
      </c>
      <c r="G35" t="inlineStr">
        <is>
          <t>-</t>
        </is>
      </c>
      <c r="H35" t="inlineStr">
        <is>
          <t>-</t>
        </is>
      </c>
      <c r="I35" t="inlineStr">
        <is>
          <t>-</t>
        </is>
      </c>
      <c r="J35" t="inlineStr">
        <is>
          <t>-</t>
        </is>
      </c>
      <c r="K35" t="inlineStr">
        <is>
          <t>-</t>
        </is>
      </c>
      <c r="L35" t="inlineStr">
        <is>
          <t>-</t>
        </is>
      </c>
      <c r="M35" t="inlineStr">
        <is>
          <t>-</t>
        </is>
      </c>
      <c r="N35" t="inlineStr">
        <is>
          <t>-</t>
        </is>
      </c>
    </row>
    <row r="36">
      <c r="A36" s="5" t="inlineStr">
        <is>
          <t>Summe Eigenkapital</t>
        </is>
      </c>
      <c r="B36" s="5" t="inlineStr">
        <is>
          <t>Equity</t>
        </is>
      </c>
      <c r="C36" t="n">
        <v>6618</v>
      </c>
      <c r="D36" t="n">
        <v>4923</v>
      </c>
      <c r="E36" t="n">
        <v>4237</v>
      </c>
      <c r="F36" t="n">
        <v>4753</v>
      </c>
      <c r="G36" t="n">
        <v>1089</v>
      </c>
      <c r="H36" t="n">
        <v>911.7</v>
      </c>
      <c r="I36" t="n">
        <v>667.1</v>
      </c>
      <c r="J36" t="n">
        <v>124.7</v>
      </c>
      <c r="K36" t="n">
        <v>224</v>
      </c>
      <c r="L36" t="n">
        <v>207</v>
      </c>
      <c r="M36" t="inlineStr">
        <is>
          <t>-</t>
        </is>
      </c>
      <c r="N36" t="inlineStr">
        <is>
          <t>-</t>
        </is>
      </c>
    </row>
    <row r="37">
      <c r="A37" s="5" t="inlineStr">
        <is>
          <t>Summe Passiva</t>
        </is>
      </c>
      <c r="B37" s="5" t="inlineStr">
        <is>
          <t>Liabilities &amp; Shareholder Equity</t>
        </is>
      </c>
      <c r="C37" t="n">
        <v>34309</v>
      </c>
      <c r="D37" t="n">
        <v>29740</v>
      </c>
      <c r="E37" t="n">
        <v>28655</v>
      </c>
      <c r="F37" t="n">
        <v>22664</v>
      </c>
      <c r="G37" t="n">
        <v>8093</v>
      </c>
      <c r="H37" t="n">
        <v>5849</v>
      </c>
      <c r="I37" t="n">
        <v>2417</v>
      </c>
      <c r="J37" t="n">
        <v>1114</v>
      </c>
      <c r="K37" t="n">
        <v>713.4</v>
      </c>
      <c r="L37" t="n">
        <v>386.1</v>
      </c>
      <c r="M37" t="inlineStr">
        <is>
          <t>-</t>
        </is>
      </c>
      <c r="N37" t="inlineStr">
        <is>
          <t>-</t>
        </is>
      </c>
    </row>
    <row r="38">
      <c r="A38" s="5" t="inlineStr">
        <is>
          <t>Mio.Aktien im Umlauf</t>
        </is>
      </c>
      <c r="B38" s="5" t="inlineStr">
        <is>
          <t>Million shares outstanding</t>
        </is>
      </c>
      <c r="C38" t="n">
        <v>181</v>
      </c>
      <c r="D38" t="n">
        <v>172.6</v>
      </c>
      <c r="E38" t="n">
        <v>168.8</v>
      </c>
      <c r="F38" t="n">
        <v>161.56</v>
      </c>
      <c r="G38" t="n">
        <v>131.43</v>
      </c>
      <c r="H38" t="n">
        <v>125.69</v>
      </c>
      <c r="I38" t="n">
        <v>123.09</v>
      </c>
      <c r="J38" t="n">
        <v>114.21</v>
      </c>
      <c r="K38" t="n">
        <v>104.5</v>
      </c>
      <c r="L38" t="n">
        <v>94.90000000000001</v>
      </c>
      <c r="M38" t="inlineStr">
        <is>
          <t>-</t>
        </is>
      </c>
      <c r="N38" t="inlineStr">
        <is>
          <t>-</t>
        </is>
      </c>
    </row>
    <row r="39">
      <c r="A39" s="5" t="inlineStr">
        <is>
          <t>Gezeichnetes Kapital (in Mio.)</t>
        </is>
      </c>
      <c r="B39" s="5" t="inlineStr">
        <is>
          <t>Subscribed Capital in M</t>
        </is>
      </c>
      <c r="C39" t="inlineStr">
        <is>
          <t>-</t>
        </is>
      </c>
      <c r="D39" t="n">
        <v>0.17</v>
      </c>
      <c r="E39" t="n">
        <v>0.17</v>
      </c>
      <c r="F39" t="n">
        <v>0.16</v>
      </c>
      <c r="G39" t="n">
        <v>0.13</v>
      </c>
      <c r="H39" t="n">
        <v>0.13</v>
      </c>
      <c r="I39" t="n">
        <v>0.12</v>
      </c>
      <c r="J39" t="n">
        <v>0.12</v>
      </c>
      <c r="K39" t="n">
        <v>0.1</v>
      </c>
      <c r="L39" t="n">
        <v>0.1</v>
      </c>
      <c r="M39" t="inlineStr">
        <is>
          <t>-</t>
        </is>
      </c>
      <c r="N39" t="inlineStr">
        <is>
          <t>-</t>
        </is>
      </c>
    </row>
    <row r="40">
      <c r="A40" s="5" t="inlineStr">
        <is>
          <t>Ergebnis je Aktie (brutto)</t>
        </is>
      </c>
      <c r="B40" s="5" t="inlineStr">
        <is>
          <t>Earnings per share</t>
        </is>
      </c>
      <c r="C40" t="n">
        <v>-3.67</v>
      </c>
      <c r="D40" t="n">
        <v>-5.82</v>
      </c>
      <c r="E40" t="n">
        <v>-13.09</v>
      </c>
      <c r="F40" t="n">
        <v>-4.62</v>
      </c>
      <c r="G40" t="n">
        <v>-6.66</v>
      </c>
      <c r="H40" t="n">
        <v>-2.26</v>
      </c>
      <c r="I40" t="n">
        <v>-0.58</v>
      </c>
      <c r="J40" t="n">
        <v>-3.47</v>
      </c>
      <c r="K40" t="n">
        <v>-2.43</v>
      </c>
      <c r="L40" t="n">
        <v>-1.62</v>
      </c>
      <c r="M40" t="inlineStr">
        <is>
          <t>-</t>
        </is>
      </c>
      <c r="N40" t="inlineStr">
        <is>
          <t>-</t>
        </is>
      </c>
    </row>
    <row r="41">
      <c r="A41" s="5" t="inlineStr">
        <is>
          <t>Ergebnis je Aktie (unverwässert)</t>
        </is>
      </c>
      <c r="B41" s="5" t="inlineStr">
        <is>
          <t>Basic Earnings per share</t>
        </is>
      </c>
      <c r="C41" t="n">
        <v>-4.92</v>
      </c>
      <c r="D41" t="n">
        <v>-5.72</v>
      </c>
      <c r="E41" t="n">
        <v>-11.83</v>
      </c>
      <c r="F41" t="n">
        <v>-4.68</v>
      </c>
      <c r="G41" t="n">
        <v>-6.93</v>
      </c>
      <c r="H41" t="n">
        <v>-2.36</v>
      </c>
      <c r="I41" t="n">
        <v>-0.62</v>
      </c>
      <c r="J41" t="n">
        <v>-3.69</v>
      </c>
      <c r="K41" t="n">
        <v>-2.53</v>
      </c>
      <c r="L41" t="n">
        <v>-3.04</v>
      </c>
      <c r="M41" t="n">
        <v>-7.94</v>
      </c>
      <c r="N41" t="n">
        <v>-12.46</v>
      </c>
    </row>
    <row r="42">
      <c r="A42" s="5" t="inlineStr">
        <is>
          <t>Ergebnis je Aktie (verwässert)</t>
        </is>
      </c>
      <c r="B42" s="5" t="inlineStr">
        <is>
          <t>Diluted Earnings per share</t>
        </is>
      </c>
      <c r="C42" t="n">
        <v>-4.92</v>
      </c>
      <c r="D42" t="n">
        <v>-5.72</v>
      </c>
      <c r="E42" t="n">
        <v>-11.83</v>
      </c>
      <c r="F42" t="n">
        <v>-4.68</v>
      </c>
      <c r="G42" t="n">
        <v>-6.93</v>
      </c>
      <c r="H42" t="n">
        <v>-2.36</v>
      </c>
      <c r="I42" t="n">
        <v>-0.62</v>
      </c>
      <c r="J42" t="n">
        <v>-3.69</v>
      </c>
      <c r="K42" t="n">
        <v>-2.53</v>
      </c>
      <c r="L42" t="n">
        <v>-3.04</v>
      </c>
      <c r="M42" t="n">
        <v>-7.94</v>
      </c>
      <c r="N42" t="n">
        <v>-12.46</v>
      </c>
    </row>
    <row r="43">
      <c r="A43" s="5" t="inlineStr">
        <is>
          <t>Dividende je Aktie</t>
        </is>
      </c>
      <c r="B43" s="5" t="inlineStr">
        <is>
          <t>Dividend per share</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row>
    <row r="44">
      <c r="A44" s="5" t="inlineStr">
        <is>
          <t>Dividendenausschüttung in Mio</t>
        </is>
      </c>
      <c r="B44" s="5" t="inlineStr">
        <is>
          <t>Dividend Payment in M</t>
        </is>
      </c>
      <c r="C44" t="inlineStr">
        <is>
          <t>-</t>
        </is>
      </c>
      <c r="D44" t="inlineStr">
        <is>
          <t>-</t>
        </is>
      </c>
      <c r="E44" t="inlineStr">
        <is>
          <t>-</t>
        </is>
      </c>
      <c r="F44" t="inlineStr">
        <is>
          <t>-</t>
        </is>
      </c>
      <c r="G44" t="inlineStr">
        <is>
          <t>-</t>
        </is>
      </c>
      <c r="H44" t="inlineStr">
        <is>
          <t>-</t>
        </is>
      </c>
      <c r="I44" t="inlineStr">
        <is>
          <t>-</t>
        </is>
      </c>
      <c r="J44" t="inlineStr">
        <is>
          <t>-</t>
        </is>
      </c>
      <c r="K44" t="inlineStr">
        <is>
          <t>-</t>
        </is>
      </c>
      <c r="L44" t="inlineStr">
        <is>
          <t>-</t>
        </is>
      </c>
      <c r="M44" t="inlineStr">
        <is>
          <t>-</t>
        </is>
      </c>
      <c r="N44" t="inlineStr">
        <is>
          <t>-</t>
        </is>
      </c>
    </row>
    <row r="45">
      <c r="A45" s="5" t="inlineStr">
        <is>
          <t>Umsatz je Aktie</t>
        </is>
      </c>
      <c r="B45" s="5" t="inlineStr">
        <is>
          <t>Revenue per share</t>
        </is>
      </c>
      <c r="C45" t="n">
        <v>135.79</v>
      </c>
      <c r="D45" t="n">
        <v>124.34</v>
      </c>
      <c r="E45" t="n">
        <v>69.66</v>
      </c>
      <c r="F45" t="n">
        <v>43.33</v>
      </c>
      <c r="G45" t="n">
        <v>30.79</v>
      </c>
      <c r="H45" t="n">
        <v>25.45</v>
      </c>
      <c r="I45" t="n">
        <v>16.36</v>
      </c>
      <c r="J45" t="n">
        <v>3.62</v>
      </c>
      <c r="K45" t="n">
        <v>1.95</v>
      </c>
      <c r="L45" t="n">
        <v>1.23</v>
      </c>
      <c r="M45" t="inlineStr">
        <is>
          <t>-</t>
        </is>
      </c>
      <c r="N45" t="inlineStr">
        <is>
          <t>-</t>
        </is>
      </c>
    </row>
    <row r="46">
      <c r="A46" s="5" t="inlineStr">
        <is>
          <t>Buchwert je Aktie</t>
        </is>
      </c>
      <c r="B46" s="5" t="inlineStr">
        <is>
          <t>Book value per share</t>
        </is>
      </c>
      <c r="C46" t="n">
        <v>41.25</v>
      </c>
      <c r="D46" t="n">
        <v>33.36</v>
      </c>
      <c r="E46" t="n">
        <v>31.01</v>
      </c>
      <c r="F46" t="n">
        <v>34.28</v>
      </c>
      <c r="G46" t="n">
        <v>8.289999999999999</v>
      </c>
      <c r="H46" t="n">
        <v>7.25</v>
      </c>
      <c r="I46" t="n">
        <v>5.42</v>
      </c>
      <c r="J46" t="n">
        <v>1.09</v>
      </c>
      <c r="K46" t="n">
        <v>2.14</v>
      </c>
      <c r="L46" t="n">
        <v>2.18</v>
      </c>
      <c r="M46" t="inlineStr">
        <is>
          <t>-</t>
        </is>
      </c>
      <c r="N46" t="inlineStr">
        <is>
          <t>-</t>
        </is>
      </c>
    </row>
    <row r="47">
      <c r="A47" s="5" t="inlineStr">
        <is>
          <t>Cashflow je Aktie</t>
        </is>
      </c>
      <c r="B47" s="5" t="inlineStr">
        <is>
          <t>Cashflow per share</t>
        </is>
      </c>
      <c r="C47" t="n">
        <v>13.29</v>
      </c>
      <c r="D47" t="n">
        <v>12.15</v>
      </c>
      <c r="E47" t="n">
        <v>-0.36</v>
      </c>
      <c r="F47" t="n">
        <v>-0.77</v>
      </c>
      <c r="G47" t="n">
        <v>-3.99</v>
      </c>
      <c r="H47" t="n">
        <v>-0.46</v>
      </c>
      <c r="I47" t="n">
        <v>2.1</v>
      </c>
      <c r="J47" t="n">
        <v>-2.33</v>
      </c>
      <c r="K47" t="n">
        <v>-1.09</v>
      </c>
      <c r="L47" t="n">
        <v>-1.35</v>
      </c>
      <c r="M47" t="inlineStr">
        <is>
          <t>-</t>
        </is>
      </c>
      <c r="N47" t="inlineStr">
        <is>
          <t>-</t>
        </is>
      </c>
    </row>
    <row r="48">
      <c r="A48" s="5" t="inlineStr">
        <is>
          <t>Bilanzsumme je Aktie</t>
        </is>
      </c>
      <c r="B48" s="5" t="inlineStr">
        <is>
          <t>Total assets per share</t>
        </is>
      </c>
      <c r="C48" t="n">
        <v>189.55</v>
      </c>
      <c r="D48" t="n">
        <v>172.3</v>
      </c>
      <c r="E48" t="n">
        <v>169.76</v>
      </c>
      <c r="F48" t="n">
        <v>140.28</v>
      </c>
      <c r="G48" t="n">
        <v>61.58</v>
      </c>
      <c r="H48" t="n">
        <v>46.54</v>
      </c>
      <c r="I48" t="n">
        <v>19.64</v>
      </c>
      <c r="J48" t="n">
        <v>9.76</v>
      </c>
      <c r="K48" t="n">
        <v>6.83</v>
      </c>
      <c r="L48" t="n">
        <v>4.07</v>
      </c>
      <c r="M48" t="inlineStr">
        <is>
          <t>-</t>
        </is>
      </c>
      <c r="N48" t="inlineStr">
        <is>
          <t>-</t>
        </is>
      </c>
    </row>
    <row r="49">
      <c r="A49" s="5" t="inlineStr">
        <is>
          <t>Personal am Ende des Jahres</t>
        </is>
      </c>
      <c r="B49" s="5" t="inlineStr">
        <is>
          <t>Staff at the end of year</t>
        </is>
      </c>
      <c r="C49" t="n">
        <v>48016</v>
      </c>
      <c r="D49" t="n">
        <v>48817</v>
      </c>
      <c r="E49" t="n">
        <v>37543</v>
      </c>
      <c r="F49" t="n">
        <v>17782</v>
      </c>
      <c r="G49" t="n">
        <v>13058</v>
      </c>
      <c r="H49" t="n">
        <v>10161</v>
      </c>
      <c r="I49" t="n">
        <v>5859</v>
      </c>
      <c r="J49" t="n">
        <v>2964</v>
      </c>
      <c r="K49" t="n">
        <v>1417</v>
      </c>
      <c r="L49" t="n">
        <v>212</v>
      </c>
      <c r="M49" t="inlineStr">
        <is>
          <t>-</t>
        </is>
      </c>
      <c r="N49" t="inlineStr">
        <is>
          <t>-</t>
        </is>
      </c>
    </row>
    <row r="50">
      <c r="A50" s="5" t="inlineStr">
        <is>
          <t>Personalaufwand in Mio. USD</t>
        </is>
      </c>
      <c r="B50" s="5" t="inlineStr">
        <is>
          <t>Personnel expenses in M</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row>
    <row r="51">
      <c r="A51" s="5" t="inlineStr">
        <is>
          <t>Aufwand je Mitarbeiter in USD</t>
        </is>
      </c>
      <c r="B51" s="5" t="inlineStr">
        <is>
          <t>Effort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row>
    <row r="52">
      <c r="A52" s="5" t="inlineStr">
        <is>
          <t>Umsatz je Mitarbeiter in USD</t>
        </is>
      </c>
      <c r="B52" s="5" t="inlineStr">
        <is>
          <t>Turnover per employee</t>
        </is>
      </c>
      <c r="C52" t="n">
        <v>511871</v>
      </c>
      <c r="D52" t="n">
        <v>439627</v>
      </c>
      <c r="E52" t="n">
        <v>313208</v>
      </c>
      <c r="F52" t="n">
        <v>393664</v>
      </c>
      <c r="G52" t="n">
        <v>309850</v>
      </c>
      <c r="H52" t="n">
        <v>314768</v>
      </c>
      <c r="I52" t="n">
        <v>343659</v>
      </c>
      <c r="J52" t="n">
        <v>139425</v>
      </c>
      <c r="K52" t="n">
        <v>144137</v>
      </c>
      <c r="L52" t="n">
        <v>550679</v>
      </c>
      <c r="M52" t="inlineStr">
        <is>
          <t>-</t>
        </is>
      </c>
      <c r="N52" t="inlineStr">
        <is>
          <t>-</t>
        </is>
      </c>
    </row>
    <row r="53">
      <c r="A53" s="5" t="inlineStr">
        <is>
          <t>Bruttoergebnis je Mitarbeiter in USD</t>
        </is>
      </c>
      <c r="B53" s="5" t="inlineStr">
        <is>
          <t>Gross Profit per employee</t>
        </is>
      </c>
      <c r="C53" t="n">
        <v>84743</v>
      </c>
      <c r="D53" t="n">
        <v>82799</v>
      </c>
      <c r="E53" t="n">
        <v>59199</v>
      </c>
      <c r="F53" t="n">
        <v>89939</v>
      </c>
      <c r="G53" t="n">
        <v>70723</v>
      </c>
      <c r="H53" t="n">
        <v>86773</v>
      </c>
      <c r="I53" t="n">
        <v>77880</v>
      </c>
      <c r="J53" t="n">
        <v>10155</v>
      </c>
      <c r="K53" t="n">
        <v>43472</v>
      </c>
      <c r="L53" t="n">
        <v>144811</v>
      </c>
      <c r="M53" t="inlineStr">
        <is>
          <t>-</t>
        </is>
      </c>
      <c r="N53" t="inlineStr">
        <is>
          <t>-</t>
        </is>
      </c>
    </row>
    <row r="54">
      <c r="A54" s="5" t="inlineStr">
        <is>
          <t>Gewinn je Mitarbeiter in USD</t>
        </is>
      </c>
      <c r="B54" s="5" t="inlineStr">
        <is>
          <t>Earnings per employee</t>
        </is>
      </c>
      <c r="C54" t="n">
        <v>-17952</v>
      </c>
      <c r="D54" t="n">
        <v>-19995</v>
      </c>
      <c r="E54" t="n">
        <v>-52244</v>
      </c>
      <c r="F54" t="n">
        <v>-37954</v>
      </c>
      <c r="G54" t="n">
        <v>-68058</v>
      </c>
      <c r="H54" t="n">
        <v>-28934</v>
      </c>
      <c r="I54" t="n">
        <v>-12630</v>
      </c>
      <c r="J54" t="n">
        <v>-133671</v>
      </c>
      <c r="K54" t="n">
        <v>-179534</v>
      </c>
      <c r="L54" t="n">
        <v>-727830</v>
      </c>
      <c r="M54" t="inlineStr">
        <is>
          <t>-</t>
        </is>
      </c>
      <c r="N54" t="inlineStr">
        <is>
          <t>-</t>
        </is>
      </c>
    </row>
    <row r="55">
      <c r="A55" s="5" t="inlineStr">
        <is>
          <t>KGV (Kurs/Gewinn)</t>
        </is>
      </c>
      <c r="B55" s="5" t="inlineStr">
        <is>
          <t>PE (price/earnings)</t>
        </is>
      </c>
      <c r="C55" t="inlineStr">
        <is>
          <t>-</t>
        </is>
      </c>
      <c r="D55" t="inlineStr">
        <is>
          <t>-</t>
        </is>
      </c>
      <c r="E55" t="inlineStr">
        <is>
          <t>-</t>
        </is>
      </c>
      <c r="F55" t="inlineStr">
        <is>
          <t>-</t>
        </is>
      </c>
      <c r="G55" t="inlineStr">
        <is>
          <t>-</t>
        </is>
      </c>
      <c r="H55" t="inlineStr">
        <is>
          <t>-</t>
        </is>
      </c>
      <c r="I55" t="inlineStr">
        <is>
          <t>-</t>
        </is>
      </c>
      <c r="J55" t="inlineStr">
        <is>
          <t>-</t>
        </is>
      </c>
      <c r="K55" t="inlineStr">
        <is>
          <t>-</t>
        </is>
      </c>
      <c r="L55" t="inlineStr">
        <is>
          <t>-</t>
        </is>
      </c>
      <c r="M55" t="inlineStr">
        <is>
          <t>-</t>
        </is>
      </c>
      <c r="N55" t="inlineStr">
        <is>
          <t>-</t>
        </is>
      </c>
    </row>
    <row r="56">
      <c r="A56" s="5" t="inlineStr">
        <is>
          <t>KUV (Kurs/Umsatz)</t>
        </is>
      </c>
      <c r="B56" s="5" t="inlineStr">
        <is>
          <t>PS (price/sales)</t>
        </is>
      </c>
      <c r="C56" t="n">
        <v>3.08</v>
      </c>
      <c r="D56" t="n">
        <v>2.68</v>
      </c>
      <c r="E56" t="n">
        <v>4.47</v>
      </c>
      <c r="F56" t="n">
        <v>4.93</v>
      </c>
      <c r="G56" t="n">
        <v>7.8</v>
      </c>
      <c r="H56" t="n">
        <v>8.74</v>
      </c>
      <c r="I56" t="n">
        <v>9.199999999999999</v>
      </c>
      <c r="J56" t="n">
        <v>9.359999999999999</v>
      </c>
      <c r="K56" t="n">
        <v>14.62</v>
      </c>
      <c r="L56" t="n">
        <v>21.66</v>
      </c>
      <c r="M56" t="inlineStr">
        <is>
          <t>-</t>
        </is>
      </c>
      <c r="N56" t="inlineStr">
        <is>
          <t>-</t>
        </is>
      </c>
    </row>
    <row r="57">
      <c r="A57" s="5" t="inlineStr">
        <is>
          <t>KBV (Kurs/Buchwert)</t>
        </is>
      </c>
      <c r="B57" s="5" t="inlineStr">
        <is>
          <t>PB (price/book value)</t>
        </is>
      </c>
      <c r="C57" t="n">
        <v>11.44</v>
      </c>
      <c r="D57" t="n">
        <v>11.67</v>
      </c>
      <c r="E57" t="n">
        <v>12.4</v>
      </c>
      <c r="F57" t="n">
        <v>7.26</v>
      </c>
      <c r="G57" t="n">
        <v>28.97</v>
      </c>
      <c r="H57" t="n">
        <v>30.66</v>
      </c>
      <c r="I57" t="n">
        <v>27.76</v>
      </c>
      <c r="J57" t="n">
        <v>31.02</v>
      </c>
      <c r="K57" t="n">
        <v>13.32</v>
      </c>
      <c r="L57" t="n">
        <v>12.21</v>
      </c>
      <c r="M57" t="inlineStr">
        <is>
          <t>-</t>
        </is>
      </c>
      <c r="N57" t="inlineStr">
        <is>
          <t>-</t>
        </is>
      </c>
    </row>
    <row r="58">
      <c r="A58" s="5" t="inlineStr">
        <is>
          <t>KCV (Kurs/Cashflow)</t>
        </is>
      </c>
      <c r="B58" s="5" t="inlineStr">
        <is>
          <t>PC (price/cashflow)</t>
        </is>
      </c>
      <c r="C58" t="n">
        <v>31.48</v>
      </c>
      <c r="D58" t="n">
        <v>27.38</v>
      </c>
      <c r="E58" t="n">
        <v>-865.8099999999999</v>
      </c>
      <c r="F58" t="n">
        <v>-278.87</v>
      </c>
      <c r="G58" t="n">
        <v>-60.14</v>
      </c>
      <c r="H58" t="n">
        <v>-487.86</v>
      </c>
      <c r="I58" t="n">
        <v>71.77</v>
      </c>
      <c r="J58" t="n">
        <v>-14.54</v>
      </c>
      <c r="K58" t="n">
        <v>-26.09</v>
      </c>
      <c r="L58" t="n">
        <v>-19.77</v>
      </c>
      <c r="M58" t="inlineStr">
        <is>
          <t>-</t>
        </is>
      </c>
      <c r="N58" t="inlineStr">
        <is>
          <t>-</t>
        </is>
      </c>
    </row>
    <row r="59">
      <c r="A59" s="5" t="inlineStr">
        <is>
          <t>Dividendenrendite in %</t>
        </is>
      </c>
      <c r="B59" s="5" t="inlineStr">
        <is>
          <t>Dividend Yield in %</t>
        </is>
      </c>
      <c r="C59" t="inlineStr">
        <is>
          <t>-</t>
        </is>
      </c>
      <c r="D59" t="inlineStr">
        <is>
          <t>-</t>
        </is>
      </c>
      <c r="E59" t="inlineStr">
        <is>
          <t>-</t>
        </is>
      </c>
      <c r="F59" t="inlineStr">
        <is>
          <t>-</t>
        </is>
      </c>
      <c r="G59" t="inlineStr">
        <is>
          <t>-</t>
        </is>
      </c>
      <c r="H59" t="inlineStr">
        <is>
          <t>-</t>
        </is>
      </c>
      <c r="I59" t="inlineStr">
        <is>
          <t>-</t>
        </is>
      </c>
      <c r="J59" t="inlineStr">
        <is>
          <t>-</t>
        </is>
      </c>
      <c r="K59" t="inlineStr">
        <is>
          <t>-</t>
        </is>
      </c>
      <c r="L59" t="inlineStr">
        <is>
          <t>-</t>
        </is>
      </c>
      <c r="M59" t="inlineStr">
        <is>
          <t>-</t>
        </is>
      </c>
      <c r="N59" t="inlineStr">
        <is>
          <t>-</t>
        </is>
      </c>
    </row>
    <row r="60">
      <c r="A60" s="5" t="inlineStr">
        <is>
          <t>Gewinnrendite in %</t>
        </is>
      </c>
      <c r="B60" s="5" t="inlineStr">
        <is>
          <t>Return on profit in %</t>
        </is>
      </c>
      <c r="C60" t="n">
        <v>-1.2</v>
      </c>
      <c r="D60" t="n">
        <v>-1.7</v>
      </c>
      <c r="E60" t="n">
        <v>-3.8</v>
      </c>
      <c r="F60" t="n">
        <v>-2.2</v>
      </c>
      <c r="G60" t="n">
        <v>-2.9</v>
      </c>
      <c r="H60" t="n">
        <v>-1.1</v>
      </c>
      <c r="I60" t="n">
        <v>-0.4</v>
      </c>
      <c r="J60" t="n">
        <v>-10.9</v>
      </c>
      <c r="K60" t="n">
        <v>-8.9</v>
      </c>
      <c r="L60" t="n">
        <v>-11.4</v>
      </c>
      <c r="M60" t="inlineStr">
        <is>
          <t>-</t>
        </is>
      </c>
      <c r="N60" t="inlineStr">
        <is>
          <t>-</t>
        </is>
      </c>
    </row>
    <row r="61">
      <c r="A61" s="5" t="inlineStr">
        <is>
          <t>Eigenkapitalrendite in %</t>
        </is>
      </c>
      <c r="B61" s="5" t="inlineStr">
        <is>
          <t>Return on Equity in %</t>
        </is>
      </c>
      <c r="C61" t="n">
        <v>-11.54</v>
      </c>
      <c r="D61" t="n">
        <v>-16.95</v>
      </c>
      <c r="E61" t="n">
        <v>-37.47</v>
      </c>
      <c r="F61" t="n">
        <v>-12.19</v>
      </c>
      <c r="G61" t="n">
        <v>-81.61</v>
      </c>
      <c r="H61" t="n">
        <v>-32.25</v>
      </c>
      <c r="I61" t="n">
        <v>-11.09</v>
      </c>
      <c r="J61" t="n">
        <v>-317.72</v>
      </c>
      <c r="K61" t="n">
        <v>-113.57</v>
      </c>
      <c r="L61" t="n">
        <v>-74.54000000000001</v>
      </c>
      <c r="M61" t="inlineStr">
        <is>
          <t>-</t>
        </is>
      </c>
      <c r="N61" t="inlineStr">
        <is>
          <t>-</t>
        </is>
      </c>
    </row>
    <row r="62">
      <c r="A62" s="5" t="inlineStr">
        <is>
          <t>Umsatzrendite in %</t>
        </is>
      </c>
      <c r="B62" s="5" t="inlineStr">
        <is>
          <t>Return on sales in %</t>
        </is>
      </c>
      <c r="C62" t="n">
        <v>-3.51</v>
      </c>
      <c r="D62" t="n">
        <v>-4.55</v>
      </c>
      <c r="E62" t="n">
        <v>-16.68</v>
      </c>
      <c r="F62" t="n">
        <v>-9.640000000000001</v>
      </c>
      <c r="G62" t="n">
        <v>-21.96</v>
      </c>
      <c r="H62" t="n">
        <v>-9.19</v>
      </c>
      <c r="I62" t="n">
        <v>-3.68</v>
      </c>
      <c r="J62" t="n">
        <v>-95.86</v>
      </c>
      <c r="K62" t="n">
        <v>-124.58</v>
      </c>
      <c r="L62" t="n">
        <v>-132.22</v>
      </c>
      <c r="M62" t="inlineStr">
        <is>
          <t>-</t>
        </is>
      </c>
      <c r="N62" t="inlineStr">
        <is>
          <t>-</t>
        </is>
      </c>
    </row>
    <row r="63">
      <c r="A63" s="5" t="inlineStr">
        <is>
          <t>Gesamtkapitalrendite in %</t>
        </is>
      </c>
      <c r="B63" s="5" t="inlineStr">
        <is>
          <t>Total Return on Investment in %</t>
        </is>
      </c>
      <c r="C63" t="n">
        <v>-0.52</v>
      </c>
      <c r="D63" t="n">
        <v>-1.05</v>
      </c>
      <c r="E63" t="n">
        <v>-5.2</v>
      </c>
      <c r="F63" t="n">
        <v>-2.1</v>
      </c>
      <c r="G63" t="n">
        <v>-9.51</v>
      </c>
      <c r="H63" t="n">
        <v>-3.3</v>
      </c>
      <c r="I63" t="n">
        <v>-1.7</v>
      </c>
      <c r="J63" t="n">
        <v>-35.53</v>
      </c>
      <c r="K63" t="n">
        <v>-35.66</v>
      </c>
      <c r="L63" t="n">
        <v>-39.7</v>
      </c>
      <c r="M63" t="inlineStr">
        <is>
          <t>-</t>
        </is>
      </c>
      <c r="N63" t="inlineStr">
        <is>
          <t>-</t>
        </is>
      </c>
    </row>
    <row r="64">
      <c r="A64" s="5" t="inlineStr">
        <is>
          <t>Return on Investment in %</t>
        </is>
      </c>
      <c r="B64" s="5" t="inlineStr">
        <is>
          <t>Return on Investment in %</t>
        </is>
      </c>
      <c r="C64" t="n">
        <v>-2.51</v>
      </c>
      <c r="D64" t="n">
        <v>-3.28</v>
      </c>
      <c r="E64" t="n">
        <v>-6.84</v>
      </c>
      <c r="F64" t="n">
        <v>-2.98</v>
      </c>
      <c r="G64" t="n">
        <v>-10.98</v>
      </c>
      <c r="H64" t="n">
        <v>-5.03</v>
      </c>
      <c r="I64" t="n">
        <v>-3.06</v>
      </c>
      <c r="J64" t="n">
        <v>-35.56</v>
      </c>
      <c r="K64" t="n">
        <v>-35.66</v>
      </c>
      <c r="L64" t="n">
        <v>-39.96</v>
      </c>
      <c r="M64" t="inlineStr">
        <is>
          <t>-</t>
        </is>
      </c>
      <c r="N64" t="inlineStr">
        <is>
          <t>-</t>
        </is>
      </c>
    </row>
    <row r="65">
      <c r="A65" s="5" t="inlineStr">
        <is>
          <t>Arbeitsintensität in %</t>
        </is>
      </c>
      <c r="B65" s="5" t="inlineStr">
        <is>
          <t>Work Intensity in %</t>
        </is>
      </c>
      <c r="C65" t="n">
        <v>35.28</v>
      </c>
      <c r="D65" t="n">
        <v>27.93</v>
      </c>
      <c r="E65" t="n">
        <v>22.93</v>
      </c>
      <c r="F65" t="n">
        <v>27.62</v>
      </c>
      <c r="G65" t="n">
        <v>34.5</v>
      </c>
      <c r="H65" t="n">
        <v>54.69</v>
      </c>
      <c r="I65" t="n">
        <v>52.38</v>
      </c>
      <c r="J65" t="n">
        <v>47.1</v>
      </c>
      <c r="K65" t="n">
        <v>52.27</v>
      </c>
      <c r="L65" t="n">
        <v>61.1</v>
      </c>
      <c r="M65" t="inlineStr">
        <is>
          <t>-</t>
        </is>
      </c>
      <c r="N65" t="inlineStr">
        <is>
          <t>-</t>
        </is>
      </c>
    </row>
    <row r="66">
      <c r="A66" s="5" t="inlineStr">
        <is>
          <t>Eigenkapitalquote in %</t>
        </is>
      </c>
      <c r="B66" s="5" t="inlineStr">
        <is>
          <t>Equity Ratio in %</t>
        </is>
      </c>
      <c r="C66" t="n">
        <v>21.76</v>
      </c>
      <c r="D66" t="n">
        <v>19.36</v>
      </c>
      <c r="E66" t="n">
        <v>18.27</v>
      </c>
      <c r="F66" t="n">
        <v>24.44</v>
      </c>
      <c r="G66" t="n">
        <v>13.46</v>
      </c>
      <c r="H66" t="n">
        <v>15.59</v>
      </c>
      <c r="I66" t="n">
        <v>27.6</v>
      </c>
      <c r="J66" t="n">
        <v>11.19</v>
      </c>
      <c r="K66" t="n">
        <v>31.4</v>
      </c>
      <c r="L66" t="n">
        <v>53.61</v>
      </c>
      <c r="M66" t="inlineStr">
        <is>
          <t>-</t>
        </is>
      </c>
      <c r="N66" t="inlineStr">
        <is>
          <t>-</t>
        </is>
      </c>
    </row>
    <row r="67">
      <c r="A67" s="5" t="inlineStr">
        <is>
          <t>Fremdkapitalquote in %</t>
        </is>
      </c>
      <c r="B67" s="5" t="inlineStr">
        <is>
          <t>Debt Ratio in %</t>
        </is>
      </c>
      <c r="C67" t="n">
        <v>78.23999999999999</v>
      </c>
      <c r="D67" t="n">
        <v>80.64</v>
      </c>
      <c r="E67" t="n">
        <v>81.73</v>
      </c>
      <c r="F67" t="n">
        <v>75.56</v>
      </c>
      <c r="G67" t="n">
        <v>86.54000000000001</v>
      </c>
      <c r="H67" t="n">
        <v>84.41</v>
      </c>
      <c r="I67" t="n">
        <v>72.40000000000001</v>
      </c>
      <c r="J67" t="n">
        <v>88.81</v>
      </c>
      <c r="K67" t="n">
        <v>68.59999999999999</v>
      </c>
      <c r="L67" t="n">
        <v>46.39</v>
      </c>
      <c r="M67" t="inlineStr">
        <is>
          <t>-</t>
        </is>
      </c>
      <c r="N67" t="inlineStr">
        <is>
          <t>-</t>
        </is>
      </c>
    </row>
    <row r="68">
      <c r="A68" s="5" t="inlineStr">
        <is>
          <t>Verschuldungsgrad in %</t>
        </is>
      </c>
      <c r="B68" s="5" t="inlineStr">
        <is>
          <t>Finance Gearing in %</t>
        </is>
      </c>
      <c r="C68" t="n">
        <v>359.48</v>
      </c>
      <c r="D68" t="n">
        <v>416.53</v>
      </c>
      <c r="E68" t="n">
        <v>447.43</v>
      </c>
      <c r="F68" t="n">
        <v>309.25</v>
      </c>
      <c r="G68" t="n">
        <v>643.1799999999999</v>
      </c>
      <c r="H68" t="n">
        <v>541.58</v>
      </c>
      <c r="I68" t="n">
        <v>262.3</v>
      </c>
      <c r="J68" t="n">
        <v>793.5</v>
      </c>
      <c r="K68" t="n">
        <v>218.48</v>
      </c>
      <c r="L68" t="n">
        <v>86.52</v>
      </c>
      <c r="M68" t="inlineStr">
        <is>
          <t>-</t>
        </is>
      </c>
      <c r="N68" t="inlineStr">
        <is>
          <t>-</t>
        </is>
      </c>
    </row>
    <row r="69">
      <c r="A69" s="5" t="inlineStr">
        <is>
          <t>Bruttoergebnis Marge in %</t>
        </is>
      </c>
      <c r="B69" s="5" t="inlineStr">
        <is>
          <t>Gross Profit Marge in %</t>
        </is>
      </c>
      <c r="C69" t="n">
        <v>16.56</v>
      </c>
      <c r="D69" t="n">
        <v>18.83</v>
      </c>
      <c r="E69" t="n">
        <v>18.9</v>
      </c>
      <c r="F69" t="n">
        <v>22.84</v>
      </c>
      <c r="G69" t="n">
        <v>22.83</v>
      </c>
      <c r="H69" t="n">
        <v>27.57</v>
      </c>
      <c r="I69" t="n">
        <v>22.66</v>
      </c>
      <c r="J69" t="n">
        <v>7.28</v>
      </c>
      <c r="K69" t="n">
        <v>30.17</v>
      </c>
      <c r="L69" t="n">
        <v>26.31</v>
      </c>
      <c r="M69" t="inlineStr">
        <is>
          <t>-</t>
        </is>
      </c>
    </row>
    <row r="70">
      <c r="A70" s="5" t="inlineStr">
        <is>
          <t>Kurzfristige Vermögensquote in %</t>
        </is>
      </c>
      <c r="B70" s="5" t="inlineStr">
        <is>
          <t>Current Assets Ratio in %</t>
        </is>
      </c>
      <c r="C70" t="n">
        <v>35.28</v>
      </c>
      <c r="D70" t="n">
        <v>27.93</v>
      </c>
      <c r="E70" t="n">
        <v>22.93</v>
      </c>
      <c r="F70" t="n">
        <v>27.62</v>
      </c>
      <c r="G70" t="n">
        <v>34.5</v>
      </c>
      <c r="H70" t="n">
        <v>54.69</v>
      </c>
      <c r="I70" t="n">
        <v>52.38</v>
      </c>
      <c r="J70" t="n">
        <v>47.11</v>
      </c>
      <c r="K70" t="n">
        <v>52.27</v>
      </c>
      <c r="L70" t="n">
        <v>61.1</v>
      </c>
      <c r="M70" t="inlineStr">
        <is>
          <t>-</t>
        </is>
      </c>
    </row>
    <row r="71">
      <c r="A71" s="5" t="inlineStr">
        <is>
          <t>Nettogewinn Marge in %</t>
        </is>
      </c>
      <c r="B71" s="5" t="inlineStr">
        <is>
          <t>Net Profit Marge in %</t>
        </is>
      </c>
      <c r="C71" t="n">
        <v>-3.51</v>
      </c>
      <c r="D71" t="n">
        <v>-4.55</v>
      </c>
      <c r="E71" t="n">
        <v>-16.68</v>
      </c>
      <c r="F71" t="n">
        <v>-9.640000000000001</v>
      </c>
      <c r="G71" t="n">
        <v>-21.96</v>
      </c>
      <c r="H71" t="n">
        <v>-9.19</v>
      </c>
      <c r="I71" t="n">
        <v>-3.67</v>
      </c>
      <c r="J71" t="n">
        <v>-95.86</v>
      </c>
      <c r="K71" t="n">
        <v>-124.58</v>
      </c>
      <c r="L71" t="n">
        <v>-132.22</v>
      </c>
      <c r="M71" t="inlineStr">
        <is>
          <t>-</t>
        </is>
      </c>
    </row>
    <row r="72">
      <c r="A72" s="5" t="inlineStr">
        <is>
          <t>Operative Ergebnis Marge in %</t>
        </is>
      </c>
      <c r="B72" s="5" t="inlineStr">
        <is>
          <t>EBIT Marge in %</t>
        </is>
      </c>
      <c r="C72" t="n">
        <v>-0.28</v>
      </c>
      <c r="D72" t="n">
        <v>-1.81</v>
      </c>
      <c r="E72" t="n">
        <v>-13.88</v>
      </c>
      <c r="F72" t="n">
        <v>-9.529999999999999</v>
      </c>
      <c r="G72" t="n">
        <v>-17.71</v>
      </c>
      <c r="H72" t="n">
        <v>-5.84</v>
      </c>
      <c r="I72" t="n">
        <v>-3.04</v>
      </c>
      <c r="J72" t="n">
        <v>-95.40000000000001</v>
      </c>
      <c r="K72" t="n">
        <v>-123.16</v>
      </c>
      <c r="L72" t="n">
        <v>-125.79</v>
      </c>
      <c r="M72" t="inlineStr">
        <is>
          <t>-</t>
        </is>
      </c>
    </row>
    <row r="73">
      <c r="A73" s="5" t="inlineStr">
        <is>
          <t>Vermögensumsschlag in %</t>
        </is>
      </c>
      <c r="B73" s="5" t="inlineStr">
        <is>
          <t>Asset Turnover in %</t>
        </is>
      </c>
      <c r="C73" t="n">
        <v>71.64</v>
      </c>
      <c r="D73" t="n">
        <v>72.16</v>
      </c>
      <c r="E73" t="n">
        <v>41.04</v>
      </c>
      <c r="F73" t="n">
        <v>30.89</v>
      </c>
      <c r="G73" t="n">
        <v>49.99</v>
      </c>
      <c r="H73" t="n">
        <v>54.68</v>
      </c>
      <c r="I73" t="n">
        <v>83.33</v>
      </c>
      <c r="J73" t="n">
        <v>37.1</v>
      </c>
      <c r="K73" t="n">
        <v>28.62</v>
      </c>
      <c r="L73" t="n">
        <v>30.23</v>
      </c>
      <c r="M73" t="inlineStr">
        <is>
          <t>-</t>
        </is>
      </c>
    </row>
    <row r="74">
      <c r="A74" s="5" t="inlineStr">
        <is>
          <t>Langfristige Vermögensquote in %</t>
        </is>
      </c>
      <c r="B74" s="5" t="inlineStr">
        <is>
          <t>Non-Current Assets Ratio in %</t>
        </is>
      </c>
      <c r="C74" t="n">
        <v>64.72</v>
      </c>
      <c r="D74" t="n">
        <v>72.06999999999999</v>
      </c>
      <c r="E74" t="n">
        <v>77.06999999999999</v>
      </c>
      <c r="F74" t="n">
        <v>72.38</v>
      </c>
      <c r="G74" t="n">
        <v>65.5</v>
      </c>
      <c r="H74" t="n">
        <v>45.32</v>
      </c>
      <c r="I74" t="n">
        <v>47.62</v>
      </c>
      <c r="J74" t="n">
        <v>52.91</v>
      </c>
      <c r="K74" t="n">
        <v>47.73</v>
      </c>
      <c r="L74" t="n">
        <v>38.9</v>
      </c>
      <c r="M74" t="inlineStr">
        <is>
          <t>-</t>
        </is>
      </c>
    </row>
    <row r="75">
      <c r="A75" s="5" t="inlineStr">
        <is>
          <t>Gesamtkapitalrentabilität</t>
        </is>
      </c>
      <c r="B75" s="5" t="inlineStr">
        <is>
          <t>ROA Return on Assets in %</t>
        </is>
      </c>
      <c r="C75" t="n">
        <v>-2.51</v>
      </c>
      <c r="D75" t="n">
        <v>-3.28</v>
      </c>
      <c r="E75" t="n">
        <v>-6.84</v>
      </c>
      <c r="F75" t="n">
        <v>-2.98</v>
      </c>
      <c r="G75" t="n">
        <v>-10.98</v>
      </c>
      <c r="H75" t="n">
        <v>-5.03</v>
      </c>
      <c r="I75" t="n">
        <v>-3.06</v>
      </c>
      <c r="J75" t="n">
        <v>-35.57</v>
      </c>
      <c r="K75" t="n">
        <v>-35.66</v>
      </c>
      <c r="L75" t="n">
        <v>-39.96</v>
      </c>
      <c r="M75" t="inlineStr">
        <is>
          <t>-</t>
        </is>
      </c>
    </row>
    <row r="76">
      <c r="A76" s="5" t="inlineStr">
        <is>
          <t>Ertrag des eingesetzten Kapitals</t>
        </is>
      </c>
      <c r="B76" s="5" t="inlineStr">
        <is>
          <t>ROCE Return on Cap. Empl. in %</t>
        </is>
      </c>
      <c r="C76" t="n">
        <v>-0.29</v>
      </c>
      <c r="D76" t="n">
        <v>-1.97</v>
      </c>
      <c r="E76" t="n">
        <v>-7.78</v>
      </c>
      <c r="F76" t="n">
        <v>-3.96</v>
      </c>
      <c r="G76" t="n">
        <v>-13.58</v>
      </c>
      <c r="H76" t="n">
        <v>-4.99</v>
      </c>
      <c r="I76" t="n">
        <v>-3.52</v>
      </c>
      <c r="J76" t="n">
        <v>-68.59</v>
      </c>
      <c r="K76" t="n">
        <v>-48.17</v>
      </c>
      <c r="L76" t="n">
        <v>-48.85</v>
      </c>
      <c r="M76" t="inlineStr">
        <is>
          <t>-</t>
        </is>
      </c>
    </row>
    <row r="77">
      <c r="A77" s="5" t="inlineStr">
        <is>
          <t>Eigenkapital zu Anlagevermögen</t>
        </is>
      </c>
      <c r="B77" s="5" t="inlineStr">
        <is>
          <t>Equity to Fixed Assets in %</t>
        </is>
      </c>
      <c r="C77" t="n">
        <v>29.8</v>
      </c>
      <c r="D77" t="n">
        <v>22.97</v>
      </c>
      <c r="E77" t="n">
        <v>19.18</v>
      </c>
      <c r="F77" t="n">
        <v>28.97</v>
      </c>
      <c r="G77" t="n">
        <v>20.54</v>
      </c>
      <c r="H77" t="n">
        <v>34.39</v>
      </c>
      <c r="I77" t="n">
        <v>57.96</v>
      </c>
      <c r="J77" t="n">
        <v>21.16</v>
      </c>
      <c r="K77" t="n">
        <v>65.79000000000001</v>
      </c>
      <c r="L77" t="n">
        <v>137.82</v>
      </c>
      <c r="M77" t="inlineStr">
        <is>
          <t>-</t>
        </is>
      </c>
    </row>
    <row r="78">
      <c r="A78" s="5" t="inlineStr">
        <is>
          <t>Liquidität Dritten Grades</t>
        </is>
      </c>
      <c r="B78" s="5" t="inlineStr">
        <is>
          <t>Current Ratio in %</t>
        </is>
      </c>
      <c r="C78" t="n">
        <v>113.46</v>
      </c>
      <c r="D78" t="n">
        <v>83.13</v>
      </c>
      <c r="E78" t="n">
        <v>85.62</v>
      </c>
      <c r="F78" t="n">
        <v>107.43</v>
      </c>
      <c r="G78" t="n">
        <v>99.15000000000001</v>
      </c>
      <c r="H78" t="n">
        <v>151.83</v>
      </c>
      <c r="I78" t="n">
        <v>187.5</v>
      </c>
      <c r="J78" t="n">
        <v>97.34999999999999</v>
      </c>
      <c r="K78" t="n">
        <v>194.93</v>
      </c>
      <c r="L78" t="n">
        <v>275.58</v>
      </c>
      <c r="M78" t="inlineStr">
        <is>
          <t>-</t>
        </is>
      </c>
    </row>
    <row r="79">
      <c r="A79" s="5" t="inlineStr">
        <is>
          <t>Operativer Cashflow</t>
        </is>
      </c>
      <c r="B79" s="5" t="inlineStr">
        <is>
          <t>Operating Cashflow in M</t>
        </is>
      </c>
      <c r="C79" t="n">
        <v>5697.88</v>
      </c>
      <c r="D79" t="n">
        <v>4725.788</v>
      </c>
      <c r="E79" t="n">
        <v>-146148.728</v>
      </c>
      <c r="F79" t="n">
        <v>-45054.2372</v>
      </c>
      <c r="G79" t="n">
        <v>-7904.2002</v>
      </c>
      <c r="H79" t="n">
        <v>-61319.1234</v>
      </c>
      <c r="I79" t="n">
        <v>8834.1693</v>
      </c>
      <c r="J79" t="n">
        <v>-1660.6134</v>
      </c>
      <c r="K79" t="n">
        <v>-2726.405</v>
      </c>
      <c r="L79" t="n">
        <v>-1876.173</v>
      </c>
      <c r="M79" t="inlineStr">
        <is>
          <t>-</t>
        </is>
      </c>
    </row>
    <row r="80">
      <c r="A80" s="5" t="inlineStr">
        <is>
          <t>Aktienrückkauf</t>
        </is>
      </c>
      <c r="B80" s="5" t="inlineStr">
        <is>
          <t>Share Buyback in M</t>
        </is>
      </c>
      <c r="C80" t="n">
        <v>-8.400000000000006</v>
      </c>
      <c r="D80" t="n">
        <v>-3.799999999999983</v>
      </c>
      <c r="E80" t="n">
        <v>-7.240000000000009</v>
      </c>
      <c r="F80" t="n">
        <v>-30.13</v>
      </c>
      <c r="G80" t="n">
        <v>-5.740000000000009</v>
      </c>
      <c r="H80" t="n">
        <v>-2.599999999999994</v>
      </c>
      <c r="I80" t="n">
        <v>-8.88000000000001</v>
      </c>
      <c r="J80" t="n">
        <v>-9.709999999999994</v>
      </c>
      <c r="K80" t="n">
        <v>-9.599999999999994</v>
      </c>
      <c r="L80" t="inlineStr">
        <is>
          <t>-</t>
        </is>
      </c>
      <c r="M80" t="inlineStr">
        <is>
          <t>-</t>
        </is>
      </c>
    </row>
    <row r="81">
      <c r="A81" s="5" t="inlineStr">
        <is>
          <t>Umsatzwachstum 1J in %</t>
        </is>
      </c>
      <c r="B81" s="5" t="inlineStr">
        <is>
          <t>Revenue Growth 1Y in %</t>
        </is>
      </c>
      <c r="C81" t="n">
        <v>14.52</v>
      </c>
      <c r="D81" t="n">
        <v>82.51000000000001</v>
      </c>
      <c r="E81" t="n">
        <v>67.98999999999999</v>
      </c>
      <c r="F81" t="n">
        <v>73.01000000000001</v>
      </c>
      <c r="G81" t="n">
        <v>26.52</v>
      </c>
      <c r="H81" t="n">
        <v>58.79</v>
      </c>
      <c r="I81" t="n">
        <v>387.3</v>
      </c>
      <c r="J81" t="n">
        <v>102.4</v>
      </c>
      <c r="K81" t="n">
        <v>74.98</v>
      </c>
      <c r="L81" t="inlineStr">
        <is>
          <t>-</t>
        </is>
      </c>
      <c r="M81" t="inlineStr">
        <is>
          <t>-</t>
        </is>
      </c>
    </row>
    <row r="82">
      <c r="A82" s="5" t="inlineStr">
        <is>
          <t>Umsatzwachstum 3J in %</t>
        </is>
      </c>
      <c r="B82" s="5" t="inlineStr">
        <is>
          <t>Revenue Growth 3Y in %</t>
        </is>
      </c>
      <c r="C82" t="n">
        <v>55.01</v>
      </c>
      <c r="D82" t="n">
        <v>74.5</v>
      </c>
      <c r="E82" t="n">
        <v>55.84</v>
      </c>
      <c r="F82" t="n">
        <v>52.77</v>
      </c>
      <c r="G82" t="n">
        <v>157.54</v>
      </c>
      <c r="H82" t="n">
        <v>182.83</v>
      </c>
      <c r="I82" t="n">
        <v>188.23</v>
      </c>
      <c r="J82" t="inlineStr">
        <is>
          <t>-</t>
        </is>
      </c>
      <c r="K82" t="inlineStr">
        <is>
          <t>-</t>
        </is>
      </c>
      <c r="L82" t="inlineStr">
        <is>
          <t>-</t>
        </is>
      </c>
      <c r="M82" t="inlineStr">
        <is>
          <t>-</t>
        </is>
      </c>
    </row>
    <row r="83">
      <c r="A83" s="5" t="inlineStr">
        <is>
          <t>Umsatzwachstum 5J in %</t>
        </is>
      </c>
      <c r="B83" s="5" t="inlineStr">
        <is>
          <t>Revenue Growth 5Y in %</t>
        </is>
      </c>
      <c r="C83" t="n">
        <v>52.91</v>
      </c>
      <c r="D83" t="n">
        <v>61.76</v>
      </c>
      <c r="E83" t="n">
        <v>122.72</v>
      </c>
      <c r="F83" t="n">
        <v>129.6</v>
      </c>
      <c r="G83" t="n">
        <v>130</v>
      </c>
      <c r="H83" t="inlineStr">
        <is>
          <t>-</t>
        </is>
      </c>
      <c r="I83" t="inlineStr">
        <is>
          <t>-</t>
        </is>
      </c>
      <c r="J83" t="inlineStr">
        <is>
          <t>-</t>
        </is>
      </c>
      <c r="K83" t="inlineStr">
        <is>
          <t>-</t>
        </is>
      </c>
      <c r="L83" t="inlineStr">
        <is>
          <t>-</t>
        </is>
      </c>
      <c r="M83" t="inlineStr">
        <is>
          <t>-</t>
        </is>
      </c>
    </row>
    <row r="84">
      <c r="A84" s="5" t="inlineStr">
        <is>
          <t>Umsatzwachstum 10J in %</t>
        </is>
      </c>
      <c r="B84" s="5" t="inlineStr">
        <is>
          <t>Revenue Growth 10Y in %</t>
        </is>
      </c>
      <c r="C84" t="inlineStr">
        <is>
          <t>-</t>
        </is>
      </c>
      <c r="D84" t="inlineStr">
        <is>
          <t>-</t>
        </is>
      </c>
      <c r="E84" t="inlineStr">
        <is>
          <t>-</t>
        </is>
      </c>
      <c r="F84" t="inlineStr">
        <is>
          <t>-</t>
        </is>
      </c>
      <c r="G84" t="inlineStr">
        <is>
          <t>-</t>
        </is>
      </c>
      <c r="H84" t="inlineStr">
        <is>
          <t>-</t>
        </is>
      </c>
      <c r="I84" t="inlineStr">
        <is>
          <t>-</t>
        </is>
      </c>
      <c r="J84" t="inlineStr">
        <is>
          <t>-</t>
        </is>
      </c>
      <c r="K84" t="inlineStr">
        <is>
          <t>-</t>
        </is>
      </c>
      <c r="L84" t="inlineStr">
        <is>
          <t>-</t>
        </is>
      </c>
      <c r="M84" t="inlineStr">
        <is>
          <t>-</t>
        </is>
      </c>
    </row>
    <row r="85">
      <c r="A85" s="5" t="inlineStr">
        <is>
          <t>Gewinnwachstum 1J in %</t>
        </is>
      </c>
      <c r="B85" s="5" t="inlineStr">
        <is>
          <t>Earnings Growth 1Y in %</t>
        </is>
      </c>
      <c r="C85" t="n">
        <v>-11.69</v>
      </c>
      <c r="D85" t="n">
        <v>-50.22</v>
      </c>
      <c r="E85" t="n">
        <v>190.56</v>
      </c>
      <c r="F85" t="n">
        <v>-24.06</v>
      </c>
      <c r="G85" t="n">
        <v>202.28</v>
      </c>
      <c r="H85" t="n">
        <v>297.3</v>
      </c>
      <c r="I85" t="n">
        <v>-81.31999999999999</v>
      </c>
      <c r="J85" t="n">
        <v>55.74</v>
      </c>
      <c r="K85" t="n">
        <v>64.87</v>
      </c>
      <c r="L85" t="inlineStr">
        <is>
          <t>-</t>
        </is>
      </c>
      <c r="M85" t="inlineStr">
        <is>
          <t>-</t>
        </is>
      </c>
    </row>
    <row r="86">
      <c r="A86" s="5" t="inlineStr">
        <is>
          <t>Gewinnwachstum 3J in %</t>
        </is>
      </c>
      <c r="B86" s="5" t="inlineStr">
        <is>
          <t>Earnings Growth 3Y in %</t>
        </is>
      </c>
      <c r="C86" t="n">
        <v>42.88</v>
      </c>
      <c r="D86" t="n">
        <v>38.76</v>
      </c>
      <c r="E86" t="n">
        <v>122.93</v>
      </c>
      <c r="F86" t="n">
        <v>158.51</v>
      </c>
      <c r="G86" t="n">
        <v>139.42</v>
      </c>
      <c r="H86" t="n">
        <v>90.56999999999999</v>
      </c>
      <c r="I86" t="n">
        <v>13.1</v>
      </c>
      <c r="J86" t="inlineStr">
        <is>
          <t>-</t>
        </is>
      </c>
      <c r="K86" t="inlineStr">
        <is>
          <t>-</t>
        </is>
      </c>
      <c r="L86" t="inlineStr">
        <is>
          <t>-</t>
        </is>
      </c>
      <c r="M86" t="inlineStr">
        <is>
          <t>-</t>
        </is>
      </c>
    </row>
    <row r="87">
      <c r="A87" s="5" t="inlineStr">
        <is>
          <t>Gewinnwachstum 5J in %</t>
        </is>
      </c>
      <c r="B87" s="5" t="inlineStr">
        <is>
          <t>Earnings Growth 5Y in %</t>
        </is>
      </c>
      <c r="C87" t="n">
        <v>61.37</v>
      </c>
      <c r="D87" t="n">
        <v>123.17</v>
      </c>
      <c r="E87" t="n">
        <v>116.95</v>
      </c>
      <c r="F87" t="n">
        <v>89.98999999999999</v>
      </c>
      <c r="G87" t="n">
        <v>107.77</v>
      </c>
      <c r="H87" t="inlineStr">
        <is>
          <t>-</t>
        </is>
      </c>
      <c r="I87" t="inlineStr">
        <is>
          <t>-</t>
        </is>
      </c>
      <c r="J87" t="inlineStr">
        <is>
          <t>-</t>
        </is>
      </c>
      <c r="K87" t="inlineStr">
        <is>
          <t>-</t>
        </is>
      </c>
      <c r="L87" t="inlineStr">
        <is>
          <t>-</t>
        </is>
      </c>
      <c r="M87" t="inlineStr">
        <is>
          <t>-</t>
        </is>
      </c>
    </row>
    <row r="88">
      <c r="A88" s="5" t="inlineStr">
        <is>
          <t>Gewinnwachstum 10J in %</t>
        </is>
      </c>
      <c r="B88" s="5" t="inlineStr">
        <is>
          <t>Earnings Growth 10Y in %</t>
        </is>
      </c>
      <c r="C88" t="inlineStr">
        <is>
          <t>-</t>
        </is>
      </c>
      <c r="D88" t="inlineStr">
        <is>
          <t>-</t>
        </is>
      </c>
      <c r="E88" t="inlineStr">
        <is>
          <t>-</t>
        </is>
      </c>
      <c r="F88" t="inlineStr">
        <is>
          <t>-</t>
        </is>
      </c>
      <c r="G88" t="inlineStr">
        <is>
          <t>-</t>
        </is>
      </c>
      <c r="H88" t="inlineStr">
        <is>
          <t>-</t>
        </is>
      </c>
      <c r="I88" t="inlineStr">
        <is>
          <t>-</t>
        </is>
      </c>
      <c r="J88" t="inlineStr">
        <is>
          <t>-</t>
        </is>
      </c>
      <c r="K88" t="inlineStr">
        <is>
          <t>-</t>
        </is>
      </c>
      <c r="L88" t="inlineStr">
        <is>
          <t>-</t>
        </is>
      </c>
      <c r="M88" t="inlineStr">
        <is>
          <t>-</t>
        </is>
      </c>
    </row>
    <row r="89">
      <c r="A89" s="5" t="inlineStr">
        <is>
          <t>PEG Ratio</t>
        </is>
      </c>
      <c r="B89" s="5" t="inlineStr">
        <is>
          <t>KGW Kurs/Gewinn/Wachstum</t>
        </is>
      </c>
      <c r="C89" t="inlineStr">
        <is>
          <t>-</t>
        </is>
      </c>
      <c r="D89" t="inlineStr">
        <is>
          <t>-</t>
        </is>
      </c>
      <c r="E89" t="inlineStr">
        <is>
          <t>-</t>
        </is>
      </c>
      <c r="F89" t="inlineStr">
        <is>
          <t>-</t>
        </is>
      </c>
      <c r="G89" t="inlineStr">
        <is>
          <t>-</t>
        </is>
      </c>
      <c r="H89" t="inlineStr">
        <is>
          <t>-</t>
        </is>
      </c>
      <c r="I89" t="inlineStr">
        <is>
          <t>-</t>
        </is>
      </c>
      <c r="J89" t="inlineStr">
        <is>
          <t>-</t>
        </is>
      </c>
      <c r="K89" t="inlineStr">
        <is>
          <t>-</t>
        </is>
      </c>
      <c r="L89" t="inlineStr">
        <is>
          <t>-</t>
        </is>
      </c>
      <c r="M89" t="inlineStr">
        <is>
          <t>-</t>
        </is>
      </c>
    </row>
    <row r="90">
      <c r="A90" s="5" t="inlineStr">
        <is>
          <t>EBIT-Wachstum 1J in %</t>
        </is>
      </c>
      <c r="B90" s="5" t="inlineStr">
        <is>
          <t>EBIT Growth 1Y in %</t>
        </is>
      </c>
      <c r="C90" t="n">
        <v>-82.22</v>
      </c>
      <c r="D90" t="n">
        <v>-76.22</v>
      </c>
      <c r="E90" t="n">
        <v>144.57</v>
      </c>
      <c r="F90" t="n">
        <v>-6.88</v>
      </c>
      <c r="G90" t="n">
        <v>283.82</v>
      </c>
      <c r="H90" t="n">
        <v>204.57</v>
      </c>
      <c r="I90" t="n">
        <v>-84.45</v>
      </c>
      <c r="J90" t="n">
        <v>56.78</v>
      </c>
      <c r="K90" t="n">
        <v>71.31999999999999</v>
      </c>
      <c r="L90" t="inlineStr">
        <is>
          <t>-</t>
        </is>
      </c>
      <c r="M90" t="inlineStr">
        <is>
          <t>-</t>
        </is>
      </c>
    </row>
    <row r="91">
      <c r="A91" s="5" t="inlineStr">
        <is>
          <t>EBIT-Wachstum 3J in %</t>
        </is>
      </c>
      <c r="B91" s="5" t="inlineStr">
        <is>
          <t>EBIT Growth 3Y in %</t>
        </is>
      </c>
      <c r="C91" t="n">
        <v>-4.62</v>
      </c>
      <c r="D91" t="n">
        <v>20.49</v>
      </c>
      <c r="E91" t="n">
        <v>140.5</v>
      </c>
      <c r="F91" t="n">
        <v>160.5</v>
      </c>
      <c r="G91" t="n">
        <v>134.65</v>
      </c>
      <c r="H91" t="n">
        <v>58.97</v>
      </c>
      <c r="I91" t="n">
        <v>14.55</v>
      </c>
      <c r="J91" t="inlineStr">
        <is>
          <t>-</t>
        </is>
      </c>
      <c r="K91" t="inlineStr">
        <is>
          <t>-</t>
        </is>
      </c>
      <c r="L91" t="inlineStr">
        <is>
          <t>-</t>
        </is>
      </c>
      <c r="M91" t="inlineStr">
        <is>
          <t>-</t>
        </is>
      </c>
    </row>
    <row r="92">
      <c r="A92" s="5" t="inlineStr">
        <is>
          <t>EBIT-Wachstum 5J in %</t>
        </is>
      </c>
      <c r="B92" s="5" t="inlineStr">
        <is>
          <t>EBIT Growth 5Y in %</t>
        </is>
      </c>
      <c r="C92" t="n">
        <v>52.61</v>
      </c>
      <c r="D92" t="n">
        <v>109.97</v>
      </c>
      <c r="E92" t="n">
        <v>108.33</v>
      </c>
      <c r="F92" t="n">
        <v>90.77</v>
      </c>
      <c r="G92" t="n">
        <v>106.41</v>
      </c>
      <c r="H92" t="inlineStr">
        <is>
          <t>-</t>
        </is>
      </c>
      <c r="I92" t="inlineStr">
        <is>
          <t>-</t>
        </is>
      </c>
      <c r="J92" t="inlineStr">
        <is>
          <t>-</t>
        </is>
      </c>
      <c r="K92" t="inlineStr">
        <is>
          <t>-</t>
        </is>
      </c>
      <c r="L92" t="inlineStr">
        <is>
          <t>-</t>
        </is>
      </c>
      <c r="M92" t="inlineStr">
        <is>
          <t>-</t>
        </is>
      </c>
    </row>
    <row r="93">
      <c r="A93" s="5" t="inlineStr">
        <is>
          <t>EBIT-Wachstum 10J in %</t>
        </is>
      </c>
      <c r="B93" s="5" t="inlineStr">
        <is>
          <t>EBIT Growth 10Y in %</t>
        </is>
      </c>
      <c r="C93" t="inlineStr">
        <is>
          <t>-</t>
        </is>
      </c>
      <c r="D93" t="inlineStr">
        <is>
          <t>-</t>
        </is>
      </c>
      <c r="E93" t="inlineStr">
        <is>
          <t>-</t>
        </is>
      </c>
      <c r="F93" t="inlineStr">
        <is>
          <t>-</t>
        </is>
      </c>
      <c r="G93" t="inlineStr">
        <is>
          <t>-</t>
        </is>
      </c>
      <c r="H93" t="inlineStr">
        <is>
          <t>-</t>
        </is>
      </c>
      <c r="I93" t="inlineStr">
        <is>
          <t>-</t>
        </is>
      </c>
      <c r="J93" t="inlineStr">
        <is>
          <t>-</t>
        </is>
      </c>
      <c r="K93" t="inlineStr">
        <is>
          <t>-</t>
        </is>
      </c>
      <c r="L93" t="inlineStr">
        <is>
          <t>-</t>
        </is>
      </c>
      <c r="M93" t="inlineStr">
        <is>
          <t>-</t>
        </is>
      </c>
    </row>
    <row r="94">
      <c r="A94" s="5" t="inlineStr">
        <is>
          <t>Op.Cashflow Wachstum 1J in %</t>
        </is>
      </c>
      <c r="B94" s="5" t="inlineStr">
        <is>
          <t>Op.Cashflow Wachstum 1Y in %</t>
        </is>
      </c>
      <c r="C94" t="n">
        <v>14.97</v>
      </c>
      <c r="D94" t="n">
        <v>-103.16</v>
      </c>
      <c r="E94" t="n">
        <v>210.47</v>
      </c>
      <c r="F94" t="n">
        <v>363.7</v>
      </c>
      <c r="G94" t="n">
        <v>-87.67</v>
      </c>
      <c r="H94" t="n">
        <v>-779.75</v>
      </c>
      <c r="I94" t="n">
        <v>-593.6</v>
      </c>
      <c r="J94" t="n">
        <v>-44.27</v>
      </c>
      <c r="K94" t="n">
        <v>31.97</v>
      </c>
      <c r="L94" t="inlineStr">
        <is>
          <t>-</t>
        </is>
      </c>
      <c r="M94" t="inlineStr">
        <is>
          <t>-</t>
        </is>
      </c>
    </row>
    <row r="95">
      <c r="A95" s="5" t="inlineStr">
        <is>
          <t>Op.Cashflow Wachstum 3J in %</t>
        </is>
      </c>
      <c r="B95" s="5" t="inlineStr">
        <is>
          <t>Op.Cashflow Wachstum 3Y in %</t>
        </is>
      </c>
      <c r="C95" t="n">
        <v>40.76</v>
      </c>
      <c r="D95" t="n">
        <v>157</v>
      </c>
      <c r="E95" t="n">
        <v>162.17</v>
      </c>
      <c r="F95" t="n">
        <v>-167.91</v>
      </c>
      <c r="G95" t="n">
        <v>-487.01</v>
      </c>
      <c r="H95" t="n">
        <v>-472.54</v>
      </c>
      <c r="I95" t="n">
        <v>-201.97</v>
      </c>
      <c r="J95" t="inlineStr">
        <is>
          <t>-</t>
        </is>
      </c>
      <c r="K95" t="inlineStr">
        <is>
          <t>-</t>
        </is>
      </c>
      <c r="L95" t="inlineStr">
        <is>
          <t>-</t>
        </is>
      </c>
      <c r="M95" t="inlineStr">
        <is>
          <t>-</t>
        </is>
      </c>
    </row>
    <row r="96">
      <c r="A96" s="5" t="inlineStr">
        <is>
          <t>Op.Cashflow Wachstum 5J in %</t>
        </is>
      </c>
      <c r="B96" s="5" t="inlineStr">
        <is>
          <t>Op.Cashflow Wachstum 5Y in %</t>
        </is>
      </c>
      <c r="C96" t="n">
        <v>79.66</v>
      </c>
      <c r="D96" t="n">
        <v>-79.28</v>
      </c>
      <c r="E96" t="n">
        <v>-177.37</v>
      </c>
      <c r="F96" t="n">
        <v>-228.32</v>
      </c>
      <c r="G96" t="n">
        <v>-294.66</v>
      </c>
      <c r="H96" t="inlineStr">
        <is>
          <t>-</t>
        </is>
      </c>
      <c r="I96" t="inlineStr">
        <is>
          <t>-</t>
        </is>
      </c>
      <c r="J96" t="inlineStr">
        <is>
          <t>-</t>
        </is>
      </c>
      <c r="K96" t="inlineStr">
        <is>
          <t>-</t>
        </is>
      </c>
      <c r="L96" t="inlineStr">
        <is>
          <t>-</t>
        </is>
      </c>
      <c r="M96" t="inlineStr">
        <is>
          <t>-</t>
        </is>
      </c>
    </row>
    <row r="97">
      <c r="A97" s="5" t="inlineStr">
        <is>
          <t>Op.Cashflow Wachstum 10J in %</t>
        </is>
      </c>
      <c r="B97" s="5" t="inlineStr">
        <is>
          <t>Op.Cashflow Wachstum 10Y in %</t>
        </is>
      </c>
      <c r="C97" t="inlineStr">
        <is>
          <t>-</t>
        </is>
      </c>
      <c r="D97" t="inlineStr">
        <is>
          <t>-</t>
        </is>
      </c>
      <c r="E97" t="inlineStr">
        <is>
          <t>-</t>
        </is>
      </c>
      <c r="F97" t="inlineStr">
        <is>
          <t>-</t>
        </is>
      </c>
      <c r="G97" t="inlineStr">
        <is>
          <t>-</t>
        </is>
      </c>
      <c r="H97" t="inlineStr">
        <is>
          <t>-</t>
        </is>
      </c>
      <c r="I97" t="inlineStr">
        <is>
          <t>-</t>
        </is>
      </c>
      <c r="J97" t="inlineStr">
        <is>
          <t>-</t>
        </is>
      </c>
      <c r="K97" t="inlineStr">
        <is>
          <t>-</t>
        </is>
      </c>
      <c r="L97" t="inlineStr">
        <is>
          <t>-</t>
        </is>
      </c>
      <c r="M97" t="inlineStr">
        <is>
          <t>-</t>
        </is>
      </c>
    </row>
    <row r="98">
      <c r="A98" s="5" t="inlineStr">
        <is>
          <t>Working Capital in Mio</t>
        </is>
      </c>
      <c r="B98" s="5" t="inlineStr">
        <is>
          <t>Working Capital in M</t>
        </is>
      </c>
      <c r="C98" t="n">
        <v>1436</v>
      </c>
      <c r="D98" t="n">
        <v>-1686</v>
      </c>
      <c r="E98" t="n">
        <v>-1104</v>
      </c>
      <c r="F98" t="n">
        <v>432.8</v>
      </c>
      <c r="G98" t="n">
        <v>-24.7</v>
      </c>
      <c r="H98" t="n">
        <v>1092</v>
      </c>
      <c r="I98" t="n">
        <v>590.7</v>
      </c>
      <c r="J98" t="n">
        <v>-14.3</v>
      </c>
      <c r="K98" t="n">
        <v>181.6</v>
      </c>
      <c r="L98" t="n">
        <v>150.3</v>
      </c>
      <c r="M98" t="inlineStr">
        <is>
          <t>-</t>
        </is>
      </c>
      <c r="N98" t="inlineStr">
        <is>
          <t>-</t>
        </is>
      </c>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F1:F1"/>
  <sheetViews>
    <sheetView workbookViewId="0">
      <selection activeCell="A1" sqref="A1"/>
    </sheetView>
  </sheetViews>
  <sheetFormatPr baseColWidth="8" defaultRowHeight="15"/>
  <sheetData>
    <row r="1">
      <c r="F1">
        <f>HYPERLINK("Stock_Data.xlsx#INDEX!A1", "Back to INDEX")</f>
        <v/>
      </c>
    </row>
  </sheetData>
  <pageMargins bottom="1" footer="0.5" header="0.5" left="0.75" right="0.75" top="1"/>
</worksheet>
</file>

<file path=xl/worksheets/sheet20.xml><?xml version="1.0" encoding="utf-8"?>
<worksheet xmlns="http://schemas.openxmlformats.org/spreadsheetml/2006/main">
  <sheetPr>
    <outlinePr summaryBelow="1" summaryRight="1"/>
    <pageSetUpPr/>
  </sheetPr>
  <dimension ref="A1:N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10"/>
    <col customWidth="1" max="14" min="14" width="8"/>
  </cols>
  <sheetData>
    <row r="1">
      <c r="A1" s="1" t="inlineStr">
        <is>
          <t xml:space="preserve">TRIP COM GROUP LTD SP ADR </t>
        </is>
      </c>
      <c r="B1" s="2" t="inlineStr">
        <is>
          <t>WKN: A2PUXF  ISIN: US89677Q1076  Typ: Aktie</t>
        </is>
      </c>
      <c r="C1" s="2" t="inlineStr"/>
      <c r="D1" s="2" t="inlineStr"/>
      <c r="E1" s="2" t="inlineStr"/>
      <c r="F1" s="2">
        <f>HYPERLINK("Stock_Data.xlsx#INDEX!A1", "Back to INDEX")</f>
        <v/>
      </c>
      <c r="G1" s="2" t="inlineStr"/>
      <c r="H1" s="2" t="inlineStr"/>
      <c r="I1" s="2" t="inlineStr"/>
      <c r="J1" s="2" t="inlineStr"/>
      <c r="K1" s="2" t="inlineStr"/>
      <c r="L1" s="2" t="inlineStr"/>
      <c r="M1" s="2" t="inlineStr"/>
      <c r="N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+86-21-3406-4880</t>
        </is>
      </c>
      <c r="G4" t="inlineStr">
        <is>
          <t>18.03.2020</t>
        </is>
      </c>
      <c r="H4" t="inlineStr">
        <is>
          <t>Q4 Result</t>
        </is>
      </c>
      <c r="J4" t="inlineStr">
        <is>
          <t>Baidu Entities</t>
        </is>
      </c>
      <c r="L4" t="inlineStr">
        <is>
          <t>11,70%</t>
        </is>
      </c>
    </row>
    <row r="5">
      <c r="A5" s="5" t="inlineStr">
        <is>
          <t>Ticker</t>
        </is>
      </c>
      <c r="B5" t="inlineStr">
        <is>
          <t>CLV</t>
        </is>
      </c>
      <c r="C5" s="5" t="inlineStr">
        <is>
          <t>Fax</t>
        </is>
      </c>
      <c r="D5" s="5" t="inlineStr"/>
      <c r="E5" t="inlineStr">
        <is>
          <t>+86-21-6239-3871</t>
        </is>
      </c>
      <c r="G5" t="inlineStr">
        <is>
          <t>09.04.2020</t>
        </is>
      </c>
      <c r="H5" t="inlineStr">
        <is>
          <t>Publication Of Annual Report</t>
        </is>
      </c>
      <c r="J5" t="inlineStr">
        <is>
          <t>Baillie Gifford &amp; Co (Scottish Partnership)</t>
        </is>
      </c>
      <c r="L5" t="inlineStr">
        <is>
          <t>7,70%</t>
        </is>
      </c>
    </row>
    <row r="6">
      <c r="A6" s="5" t="inlineStr">
        <is>
          <t>Gelistet Seit / Listed Since</t>
        </is>
      </c>
      <c r="B6" t="inlineStr">
        <is>
          <t>-</t>
        </is>
      </c>
      <c r="C6" s="5" t="inlineStr">
        <is>
          <t>Internet</t>
        </is>
      </c>
      <c r="D6" s="5" t="inlineStr"/>
      <c r="E6" t="inlineStr">
        <is>
          <t>https://www.trip.com/?locale=en_xx</t>
        </is>
      </c>
      <c r="J6" t="inlineStr">
        <is>
          <t>MIH Internet SEA Private Limited</t>
        </is>
      </c>
      <c r="L6" t="inlineStr">
        <is>
          <t>5,50%</t>
        </is>
      </c>
    </row>
    <row r="7">
      <c r="A7" s="5" t="inlineStr">
        <is>
          <t>Nominalwert / Nominal Value</t>
        </is>
      </c>
      <c r="B7" t="inlineStr">
        <is>
          <t>-</t>
        </is>
      </c>
      <c r="C7" s="5" t="inlineStr">
        <is>
          <t>Inv. Relations E-Mail</t>
        </is>
      </c>
      <c r="D7" s="5" t="inlineStr"/>
      <c r="E7" t="inlineStr">
        <is>
          <t>iremail@trip.com</t>
        </is>
      </c>
      <c r="J7" t="inlineStr">
        <is>
          <t>T.ROWE PRICE ASSOCIATES, INC.</t>
        </is>
      </c>
      <c r="L7" t="inlineStr">
        <is>
          <t>5,40%</t>
        </is>
      </c>
    </row>
    <row r="8">
      <c r="A8" s="5" t="inlineStr">
        <is>
          <t>Land / Country</t>
        </is>
      </c>
      <c r="B8" t="inlineStr">
        <is>
          <t>China</t>
        </is>
      </c>
      <c r="C8" s="5" t="inlineStr">
        <is>
          <t>Kontaktperson / Contact Person</t>
        </is>
      </c>
      <c r="D8" s="5" t="inlineStr"/>
      <c r="E8" t="inlineStr">
        <is>
          <t>-</t>
        </is>
      </c>
      <c r="J8" t="inlineStr">
        <is>
          <t>Freefloat</t>
        </is>
      </c>
      <c r="L8" t="inlineStr">
        <is>
          <t>69,70%</t>
        </is>
      </c>
    </row>
    <row r="9">
      <c r="A9" s="5" t="inlineStr">
        <is>
          <t>Währung / Currency</t>
        </is>
      </c>
      <c r="B9" t="inlineStr">
        <is>
          <t>CNY</t>
        </is>
      </c>
      <c r="C9" s="5" t="inlineStr"/>
      <c r="D9" s="5" t="inlineStr"/>
    </row>
    <row r="10">
      <c r="A10" s="5" t="inlineStr">
        <is>
          <t>Branche / Industry</t>
        </is>
      </c>
      <c r="B10" t="inlineStr">
        <is>
          <t>Tourism And Leisure</t>
        </is>
      </c>
      <c r="C10" s="5" t="inlineStr"/>
      <c r="D10" s="5" t="inlineStr"/>
    </row>
    <row r="11">
      <c r="A11" s="5" t="inlineStr">
        <is>
          <t>Sektor / Sector</t>
        </is>
      </c>
      <c r="B11" t="inlineStr">
        <is>
          <t>Media / Entertainment / Leisure</t>
        </is>
      </c>
    </row>
    <row r="12">
      <c r="A12" s="5" t="inlineStr">
        <is>
          <t>Typ / Genre</t>
        </is>
      </c>
      <c r="B12" t="inlineStr">
        <is>
          <t>ADR</t>
        </is>
      </c>
    </row>
    <row r="13">
      <c r="A13" s="5" t="inlineStr">
        <is>
          <t>Adresse / Address</t>
        </is>
      </c>
      <c r="B13" t="inlineStr">
        <is>
          <t>Trip.com Group, Ltd.99 Fu Quan Road  200335 Shanghai, China</t>
        </is>
      </c>
    </row>
    <row r="14">
      <c r="A14" s="5" t="inlineStr">
        <is>
          <t>Management</t>
        </is>
      </c>
      <c r="B14" t="inlineStr">
        <is>
          <t>Jane Jie Sun, James Jianzhang Liang, Min Fan, Cindy Xiaofan Wang</t>
        </is>
      </c>
    </row>
    <row r="15">
      <c r="A15" s="5" t="inlineStr">
        <is>
          <t>Aufsichtsrat / Board</t>
        </is>
      </c>
      <c r="B15" t="inlineStr">
        <is>
          <t>James Jianzhang Liang, JP Gan, Min Fan, Neil Nanpeng Shen, Jane Jie Sun, Qi Ji, Gabriel Li, Robin Yanhong Li, Dr. Dou Shen</t>
        </is>
      </c>
    </row>
    <row r="16">
      <c r="A16" s="5" t="inlineStr">
        <is>
          <t>Beschreibung</t>
        </is>
      </c>
      <c r="B16" t="inlineStr">
        <is>
          <t>Trip.com Group, Ltd. (ehemals Ctrip.com International) ist ein Reiseunternehmen, das Hotelübernachtungen, Flugtickets und Pauschalreisen in China anbietet. Insbesondere auf Individualreisen im Geschäfts- und Freizeitbereich zielt dessen Portfolio ab. Zudem werden chinesischen Großunternehmen Reiseverwaltungsdienste offeriert. Ctrip.com International ist auf den Kaimaninseln registriert, führt jedoch die operativen Geschäfte in Shanghai und in anderen chinesischen Großstädten wie Peking, Hongkong, Shenzhen und Guangzhou. Weiterhin unterhält es ein Netzwerk von Verkaufsbüros in einigen dutzend Städten in der Volksrepublik. Tickets von großen nationalen Fluggesellschaften (darunter Air China, China Eastern Airlines, China Southern Airlines und Shanghai Airlines) verkauft der Reisespezialist ebenso wie Angebote von internationalen Airlines, die von Chinas Städten aus operieren (etwa United Airlines, Northwest Airlines, Air Canada und Lufthansa). Seit Ende 2008 wickelt die Ctrip.com International ihre Aktivitäten als ausländische Gesellschaft vor allem über ihre Tochterfirmen (beispielsweise Ctrip Computer Technology, Ctrip Travel Information und Ctrip Travel Network) in Shanghai ab. Copyright 2014 FINANCE BASE AG</t>
        </is>
      </c>
    </row>
    <row r="17">
      <c r="A17" s="5" t="inlineStr">
        <is>
          <t>Profile</t>
        </is>
      </c>
      <c r="B17" t="inlineStr">
        <is>
          <t>Trip.com Group, Ltd. (Formerly Ctrip.com International) is a travel company that hotel stays, airline tickets and vacation packages in China offers. Particular individual travel in the commercial and leisure area aims its portfolio. In addition, China's large enterprises are offered travel management services. Ctrip.com International is registered in the Cayman Islands, but leads the operational business in Shanghai and other major Chinese cities such as Beijing, Hong Kong, Shenzhen and Guangzhou. In addition, it maintains a network of sales offices in several dozen cities in the People's Republic. Tickets from large national carriers (including Air China, China Eastern Airlines, China Southern Airlines and Shanghai Airlines) sold the Destination Specialists as well as offers of international airlines that of China's cities operating out (about United Airlines, Northwest Airlines, Air Canada and Lufthansa) , Since late 2008, the Ctrip.com International conducts its activities as a foreign company from primarily through its subsidiary companies (for example, Ctrip Computer Technology, Ctrip Travel Information and Ctrip Travel Network), Shanghai.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row>
    <row r="19">
      <c r="A19" s="5" t="inlineStr">
        <is>
          <t>Bilanz in Mio.  CNY per  31.12</t>
        </is>
      </c>
      <c r="B19" s="5" t="inlineStr">
        <is>
          <t>Balance Sheet in M  CNY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row>
    <row r="20">
      <c r="A20" s="5" t="inlineStr">
        <is>
          <t>Umsatz</t>
        </is>
      </c>
      <c r="B20" s="5" t="inlineStr">
        <is>
          <t>Revenue</t>
        </is>
      </c>
      <c r="C20" t="n">
        <v>35666</v>
      </c>
      <c r="D20" t="n">
        <v>30965</v>
      </c>
      <c r="E20" t="n">
        <v>26780</v>
      </c>
      <c r="F20" t="n">
        <v>19228</v>
      </c>
      <c r="G20" t="n">
        <v>10898</v>
      </c>
      <c r="H20" t="n">
        <v>7347</v>
      </c>
      <c r="I20" t="n">
        <v>5387</v>
      </c>
      <c r="J20" t="n">
        <v>4159</v>
      </c>
      <c r="K20" t="n">
        <v>3498</v>
      </c>
      <c r="L20" t="n">
        <v>2881</v>
      </c>
      <c r="M20" t="n">
        <v>1988</v>
      </c>
      <c r="N20" t="n">
        <v>1482</v>
      </c>
    </row>
    <row r="21">
      <c r="A21" s="5" t="inlineStr">
        <is>
          <t>Bruttoergebnis vom Umsatz</t>
        </is>
      </c>
      <c r="B21" s="5" t="inlineStr">
        <is>
          <t>Gross Profit</t>
        </is>
      </c>
      <c r="C21" t="n">
        <v>28294</v>
      </c>
      <c r="D21" t="n">
        <v>24641</v>
      </c>
      <c r="E21" t="n">
        <v>22101</v>
      </c>
      <c r="F21" t="n">
        <v>14499</v>
      </c>
      <c r="G21" t="n">
        <v>7854</v>
      </c>
      <c r="H21" t="n">
        <v>5246</v>
      </c>
      <c r="I21" t="n">
        <v>4000</v>
      </c>
      <c r="J21" t="n">
        <v>3121</v>
      </c>
      <c r="K21" t="n">
        <v>2693</v>
      </c>
      <c r="L21" t="n">
        <v>2256</v>
      </c>
      <c r="M21" t="n">
        <v>1537</v>
      </c>
      <c r="N21" t="n">
        <v>1155</v>
      </c>
    </row>
    <row r="22">
      <c r="A22" s="5" t="inlineStr">
        <is>
          <t>Operatives Ergebnis (EBIT)</t>
        </is>
      </c>
      <c r="B22" s="5" t="inlineStr">
        <is>
          <t>EBIT Earning Before Interest &amp; Tax</t>
        </is>
      </c>
      <c r="C22" t="n">
        <v>5040</v>
      </c>
      <c r="D22" t="n">
        <v>2605</v>
      </c>
      <c r="E22" t="n">
        <v>2926</v>
      </c>
      <c r="F22" t="n">
        <v>-1569</v>
      </c>
      <c r="G22" t="n">
        <v>381</v>
      </c>
      <c r="H22" t="n">
        <v>-150.8</v>
      </c>
      <c r="I22" t="n">
        <v>838.4</v>
      </c>
      <c r="J22" t="n">
        <v>654.6</v>
      </c>
      <c r="K22" t="n">
        <v>1066</v>
      </c>
      <c r="L22" t="n">
        <v>1054</v>
      </c>
      <c r="M22" t="n">
        <v>687.4</v>
      </c>
      <c r="N22" t="n">
        <v>461.2</v>
      </c>
    </row>
    <row r="23">
      <c r="A23" s="5" t="inlineStr">
        <is>
          <t>Finanzergebnis</t>
        </is>
      </c>
      <c r="B23" s="5" t="inlineStr">
        <is>
          <t>Financial Result</t>
        </is>
      </c>
      <c r="C23" t="n">
        <v>4047</v>
      </c>
      <c r="D23" t="n">
        <v>-684</v>
      </c>
      <c r="E23" t="n">
        <v>580.3</v>
      </c>
      <c r="F23" t="n">
        <v>-191.6</v>
      </c>
      <c r="G23" t="n">
        <v>2624</v>
      </c>
      <c r="H23" t="n">
        <v>286.2</v>
      </c>
      <c r="I23" t="n">
        <v>306.2</v>
      </c>
      <c r="J23" t="n">
        <v>296.1</v>
      </c>
      <c r="K23" t="n">
        <v>223.6</v>
      </c>
      <c r="L23" t="n">
        <v>136.7</v>
      </c>
      <c r="M23" t="n">
        <v>78.2</v>
      </c>
      <c r="N23" t="n">
        <v>86.09999999999999</v>
      </c>
    </row>
    <row r="24">
      <c r="A24" s="5" t="inlineStr">
        <is>
          <t>Ergebnis vor Steuer (EBT)</t>
        </is>
      </c>
      <c r="B24" s="5" t="inlineStr">
        <is>
          <t>EBT Earning Before Tax</t>
        </is>
      </c>
      <c r="C24" t="n">
        <v>9087</v>
      </c>
      <c r="D24" t="n">
        <v>1921</v>
      </c>
      <c r="E24" t="n">
        <v>3507</v>
      </c>
      <c r="F24" t="n">
        <v>-1760</v>
      </c>
      <c r="G24" t="n">
        <v>3005</v>
      </c>
      <c r="H24" t="n">
        <v>135.4</v>
      </c>
      <c r="I24" t="n">
        <v>1145</v>
      </c>
      <c r="J24" t="n">
        <v>950.7</v>
      </c>
      <c r="K24" t="n">
        <v>1290</v>
      </c>
      <c r="L24" t="n">
        <v>1191</v>
      </c>
      <c r="M24" t="n">
        <v>765.6</v>
      </c>
      <c r="N24" t="n">
        <v>547.3</v>
      </c>
    </row>
    <row r="25">
      <c r="A25" s="5" t="inlineStr">
        <is>
          <t>Steuern auf Einkommen und Ertrag</t>
        </is>
      </c>
      <c r="B25" s="5" t="inlineStr">
        <is>
          <t>Taxes on income and earnings</t>
        </is>
      </c>
      <c r="C25" t="n">
        <v>1742</v>
      </c>
      <c r="D25" t="n">
        <v>793</v>
      </c>
      <c r="E25" t="n">
        <v>1281</v>
      </c>
      <c r="F25" t="n">
        <v>478</v>
      </c>
      <c r="G25" t="n">
        <v>470.2</v>
      </c>
      <c r="H25" t="n">
        <v>130.8</v>
      </c>
      <c r="I25" t="n">
        <v>293.7</v>
      </c>
      <c r="J25" t="n">
        <v>294.5</v>
      </c>
      <c r="K25" t="n">
        <v>262.2</v>
      </c>
      <c r="L25" t="n">
        <v>205</v>
      </c>
      <c r="M25" t="n">
        <v>131.7</v>
      </c>
      <c r="N25" t="n">
        <v>102.9</v>
      </c>
    </row>
    <row r="26">
      <c r="A26" s="5" t="inlineStr">
        <is>
          <t>Ergebnis nach Steuer</t>
        </is>
      </c>
      <c r="B26" s="5" t="inlineStr">
        <is>
          <t>Earnings after tax</t>
        </is>
      </c>
      <c r="C26" t="n">
        <v>7345</v>
      </c>
      <c r="D26" t="n">
        <v>1128</v>
      </c>
      <c r="E26" t="n">
        <v>2226</v>
      </c>
      <c r="F26" t="n">
        <v>-2238</v>
      </c>
      <c r="G26" t="n">
        <v>2535</v>
      </c>
      <c r="H26" t="n">
        <v>4.6</v>
      </c>
      <c r="I26" t="n">
        <v>850.9</v>
      </c>
      <c r="J26" t="n">
        <v>656.2</v>
      </c>
      <c r="K26" t="n">
        <v>1027</v>
      </c>
      <c r="L26" t="n">
        <v>985.8</v>
      </c>
      <c r="M26" t="n">
        <v>633.9</v>
      </c>
      <c r="N26" t="n">
        <v>444.3</v>
      </c>
    </row>
    <row r="27">
      <c r="A27" s="5" t="inlineStr">
        <is>
          <t>Minderheitenanteil</t>
        </is>
      </c>
      <c r="B27" s="5" t="inlineStr">
        <is>
          <t>Minority Share</t>
        </is>
      </c>
      <c r="C27" t="n">
        <v>13</v>
      </c>
      <c r="D27" t="n">
        <v>16</v>
      </c>
      <c r="E27" t="n">
        <v>-18.8</v>
      </c>
      <c r="F27" t="n">
        <v>205.5</v>
      </c>
      <c r="G27" t="n">
        <v>108.3</v>
      </c>
      <c r="H27" t="n">
        <v>151.1</v>
      </c>
      <c r="I27" t="n">
        <v>91.90000000000001</v>
      </c>
      <c r="J27" t="n">
        <v>23.9</v>
      </c>
      <c r="K27" t="n">
        <v>-8.5</v>
      </c>
      <c r="L27" t="n">
        <v>-3.9</v>
      </c>
      <c r="M27" t="n">
        <v>-7.8</v>
      </c>
      <c r="N27" t="n">
        <v>-0.2</v>
      </c>
    </row>
    <row r="28">
      <c r="A28" s="5" t="inlineStr">
        <is>
          <t>Jahresüberschuss/-fehlbetrag</t>
        </is>
      </c>
      <c r="B28" s="5" t="inlineStr">
        <is>
          <t>Net Profit</t>
        </is>
      </c>
      <c r="C28" t="n">
        <v>7011</v>
      </c>
      <c r="D28" t="n">
        <v>1112</v>
      </c>
      <c r="E28" t="n">
        <v>2142</v>
      </c>
      <c r="F28" t="n">
        <v>-1431</v>
      </c>
      <c r="G28" t="n">
        <v>2508</v>
      </c>
      <c r="H28" t="n">
        <v>242.7</v>
      </c>
      <c r="I28" t="n">
        <v>998.3</v>
      </c>
      <c r="J28" t="n">
        <v>714.4</v>
      </c>
      <c r="K28" t="n">
        <v>1076</v>
      </c>
      <c r="L28" t="n">
        <v>1048</v>
      </c>
      <c r="M28" t="n">
        <v>659</v>
      </c>
      <c r="N28" t="n">
        <v>444.1</v>
      </c>
    </row>
    <row r="29">
      <c r="A29" s="5" t="inlineStr">
        <is>
          <t>Summe Umlaufvermögen</t>
        </is>
      </c>
      <c r="B29" s="5" t="inlineStr">
        <is>
          <t>Current Assets</t>
        </is>
      </c>
      <c r="C29" t="n">
        <v>67955</v>
      </c>
      <c r="D29" t="n">
        <v>79394</v>
      </c>
      <c r="E29" t="n">
        <v>59227</v>
      </c>
      <c r="F29" t="n">
        <v>45911</v>
      </c>
      <c r="G29" t="n">
        <v>40601</v>
      </c>
      <c r="H29" t="n">
        <v>17077</v>
      </c>
      <c r="I29" t="n">
        <v>14366</v>
      </c>
      <c r="J29" t="n">
        <v>7643</v>
      </c>
      <c r="K29" t="n">
        <v>6399</v>
      </c>
      <c r="L29" t="n">
        <v>4571</v>
      </c>
      <c r="M29" t="n">
        <v>2306</v>
      </c>
      <c r="N29" t="n">
        <v>1631</v>
      </c>
    </row>
    <row r="30">
      <c r="A30" s="5" t="inlineStr">
        <is>
          <t>Summe Anlagevermögen</t>
        </is>
      </c>
      <c r="B30" s="5" t="inlineStr">
        <is>
          <t>Fixed Assets</t>
        </is>
      </c>
      <c r="C30" t="n">
        <v>132214</v>
      </c>
      <c r="D30" t="n">
        <v>106436</v>
      </c>
      <c r="E30" t="n">
        <v>102822</v>
      </c>
      <c r="F30" t="n">
        <v>98503</v>
      </c>
      <c r="G30" t="n">
        <v>78242</v>
      </c>
      <c r="H30" t="n">
        <v>14214</v>
      </c>
      <c r="I30" t="n">
        <v>6453</v>
      </c>
      <c r="J30" t="n">
        <v>4027</v>
      </c>
      <c r="K30" t="n">
        <v>3363</v>
      </c>
      <c r="L30" t="n">
        <v>3545</v>
      </c>
      <c r="M30" t="n">
        <v>1851</v>
      </c>
      <c r="N30" t="n">
        <v>1010</v>
      </c>
    </row>
    <row r="31">
      <c r="A31" s="5" t="inlineStr">
        <is>
          <t>Summe Aktiva</t>
        </is>
      </c>
      <c r="B31" s="5" t="inlineStr">
        <is>
          <t>Total Assets</t>
        </is>
      </c>
      <c r="C31" t="n">
        <v>200169</v>
      </c>
      <c r="D31" t="n">
        <v>185830</v>
      </c>
      <c r="E31" t="n">
        <v>162049</v>
      </c>
      <c r="F31" t="n">
        <v>144414</v>
      </c>
      <c r="G31" t="n">
        <v>118843</v>
      </c>
      <c r="H31" t="n">
        <v>31291</v>
      </c>
      <c r="I31" t="n">
        <v>20819</v>
      </c>
      <c r="J31" t="n">
        <v>11670</v>
      </c>
      <c r="K31" t="n">
        <v>9761</v>
      </c>
      <c r="L31" t="n">
        <v>8116</v>
      </c>
      <c r="M31" t="n">
        <v>4157</v>
      </c>
      <c r="N31" t="n">
        <v>2642</v>
      </c>
    </row>
    <row r="32">
      <c r="A32" s="5" t="inlineStr">
        <is>
          <t>Summe kurzfristiges Fremdkapital</t>
        </is>
      </c>
      <c r="B32" s="5" t="inlineStr">
        <is>
          <t>Short-Term Debt</t>
        </is>
      </c>
      <c r="C32" t="n">
        <v>69182</v>
      </c>
      <c r="D32" t="n">
        <v>68784</v>
      </c>
      <c r="E32" t="n">
        <v>42160</v>
      </c>
      <c r="F32" t="n">
        <v>30295</v>
      </c>
      <c r="G32" t="n">
        <v>33666</v>
      </c>
      <c r="H32" t="n">
        <v>12715</v>
      </c>
      <c r="I32" t="n">
        <v>6368</v>
      </c>
      <c r="J32" t="n">
        <v>3910</v>
      </c>
      <c r="K32" t="n">
        <v>2568</v>
      </c>
      <c r="L32" t="n">
        <v>1881</v>
      </c>
      <c r="M32" t="n">
        <v>1159</v>
      </c>
      <c r="N32" t="n">
        <v>626</v>
      </c>
    </row>
    <row r="33">
      <c r="A33" s="5" t="inlineStr">
        <is>
          <t>Summe langfristiges Fremdkapital</t>
        </is>
      </c>
      <c r="B33" s="5" t="inlineStr">
        <is>
          <t>Long-Term Debt</t>
        </is>
      </c>
      <c r="C33" t="n">
        <v>24142</v>
      </c>
      <c r="D33" t="n">
        <v>28313</v>
      </c>
      <c r="E33" t="n">
        <v>33416</v>
      </c>
      <c r="F33" t="n">
        <v>38598</v>
      </c>
      <c r="G33" t="n">
        <v>21492</v>
      </c>
      <c r="H33" t="n">
        <v>8199</v>
      </c>
      <c r="I33" t="n">
        <v>5720</v>
      </c>
      <c r="J33" t="n">
        <v>1175</v>
      </c>
      <c r="K33" t="n">
        <v>48.3</v>
      </c>
      <c r="L33" t="n">
        <v>45.4</v>
      </c>
      <c r="M33" t="n">
        <v>11.6</v>
      </c>
      <c r="N33" t="n">
        <v>0.9</v>
      </c>
    </row>
    <row r="34">
      <c r="A34" s="5" t="inlineStr">
        <is>
          <t>Summe Fremdkapital</t>
        </is>
      </c>
      <c r="B34" s="5" t="inlineStr">
        <is>
          <t>Total Liabilities</t>
        </is>
      </c>
      <c r="C34" t="n">
        <v>93324</v>
      </c>
      <c r="D34" t="n">
        <v>97097</v>
      </c>
      <c r="E34" t="n">
        <v>75575</v>
      </c>
      <c r="F34" t="n">
        <v>68893</v>
      </c>
      <c r="G34" t="n">
        <v>55158</v>
      </c>
      <c r="H34" t="n">
        <v>20913</v>
      </c>
      <c r="I34" t="n">
        <v>12088</v>
      </c>
      <c r="J34" t="n">
        <v>5085</v>
      </c>
      <c r="K34" t="n">
        <v>2616</v>
      </c>
      <c r="L34" t="n">
        <v>1926</v>
      </c>
      <c r="M34" t="n">
        <v>1170</v>
      </c>
      <c r="N34" t="n">
        <v>626.9</v>
      </c>
    </row>
    <row r="35">
      <c r="A35" s="5" t="inlineStr">
        <is>
          <t>Minderheitenanteil</t>
        </is>
      </c>
      <c r="B35" s="5" t="inlineStr">
        <is>
          <t>Minority Share</t>
        </is>
      </c>
      <c r="C35" t="n">
        <v>3403</v>
      </c>
      <c r="D35" t="n">
        <v>2018</v>
      </c>
      <c r="E35" t="n">
        <v>1779</v>
      </c>
      <c r="F35" t="n">
        <v>3984</v>
      </c>
      <c r="G35" t="n">
        <v>19134</v>
      </c>
      <c r="H35" t="n">
        <v>848.5</v>
      </c>
      <c r="I35" t="n">
        <v>199.7</v>
      </c>
      <c r="J35" t="n">
        <v>95.2</v>
      </c>
      <c r="K35" t="n">
        <v>102.8</v>
      </c>
      <c r="L35" t="n">
        <v>86.2</v>
      </c>
      <c r="M35" t="n">
        <v>61.7</v>
      </c>
      <c r="N35" t="n">
        <v>2.6</v>
      </c>
    </row>
    <row r="36">
      <c r="A36" s="5" t="inlineStr">
        <is>
          <t>Summe Eigenkapital</t>
        </is>
      </c>
      <c r="B36" s="5" t="inlineStr">
        <is>
          <t>Equity</t>
        </is>
      </c>
      <c r="C36" t="n">
        <v>103442</v>
      </c>
      <c r="D36" t="n">
        <v>86715</v>
      </c>
      <c r="E36" t="n">
        <v>84694</v>
      </c>
      <c r="F36" t="n">
        <v>71537</v>
      </c>
      <c r="G36" t="n">
        <v>44551</v>
      </c>
      <c r="H36" t="n">
        <v>9529</v>
      </c>
      <c r="I36" t="n">
        <v>8530</v>
      </c>
      <c r="J36" t="n">
        <v>6490</v>
      </c>
      <c r="K36" t="n">
        <v>7042</v>
      </c>
      <c r="L36" t="n">
        <v>6104</v>
      </c>
      <c r="M36" t="n">
        <v>2925</v>
      </c>
      <c r="N36" t="n">
        <v>2012</v>
      </c>
    </row>
    <row r="37">
      <c r="A37" s="5" t="inlineStr">
        <is>
          <t>Summe Passiva</t>
        </is>
      </c>
      <c r="B37" s="5" t="inlineStr">
        <is>
          <t>Liabilities &amp; Shareholder Equity</t>
        </is>
      </c>
      <c r="C37" t="n">
        <v>200169</v>
      </c>
      <c r="D37" t="n">
        <v>185830</v>
      </c>
      <c r="E37" t="n">
        <v>162049</v>
      </c>
      <c r="F37" t="n">
        <v>144414</v>
      </c>
      <c r="G37" t="n">
        <v>118843</v>
      </c>
      <c r="H37" t="n">
        <v>31291</v>
      </c>
      <c r="I37" t="n">
        <v>20819</v>
      </c>
      <c r="J37" t="n">
        <v>11670</v>
      </c>
      <c r="K37" t="n">
        <v>9761</v>
      </c>
      <c r="L37" t="n">
        <v>8116</v>
      </c>
      <c r="M37" t="n">
        <v>4157</v>
      </c>
      <c r="N37" t="n">
        <v>2641</v>
      </c>
    </row>
    <row r="38">
      <c r="A38" s="5" t="inlineStr">
        <is>
          <t>Mio.Aktien im Umlauf</t>
        </is>
      </c>
      <c r="B38" s="5" t="inlineStr">
        <is>
          <t>Million shares outstanding</t>
        </is>
      </c>
      <c r="C38" t="n">
        <v>74.09</v>
      </c>
      <c r="D38" t="n">
        <v>69.12</v>
      </c>
      <c r="E38" t="n">
        <v>67.59999999999999</v>
      </c>
      <c r="F38" t="n">
        <v>64.16</v>
      </c>
      <c r="G38" t="n">
        <v>51.17</v>
      </c>
      <c r="H38" t="n">
        <v>35.15</v>
      </c>
      <c r="I38" t="n">
        <v>33.83</v>
      </c>
      <c r="J38" t="n">
        <v>32.35</v>
      </c>
      <c r="K38" t="n">
        <v>35.85</v>
      </c>
      <c r="L38" t="n">
        <v>35.9</v>
      </c>
      <c r="M38" t="n">
        <v>34.1</v>
      </c>
      <c r="N38" t="inlineStr">
        <is>
          <t>-</t>
        </is>
      </c>
    </row>
    <row r="39">
      <c r="A39" s="5" t="inlineStr">
        <is>
          <t>Gezeichnetes Kapital (in Mio.)</t>
        </is>
      </c>
      <c r="B39" s="5" t="inlineStr">
        <is>
          <t>Subscribed Capital in M</t>
        </is>
      </c>
      <c r="C39" t="n">
        <v>6</v>
      </c>
      <c r="D39" t="n">
        <v>5</v>
      </c>
      <c r="E39" t="n">
        <v>5.17</v>
      </c>
      <c r="F39" t="n">
        <v>4.96</v>
      </c>
      <c r="G39" t="n">
        <v>4.12</v>
      </c>
      <c r="H39" t="n">
        <v>3.09</v>
      </c>
      <c r="I39" t="n">
        <v>3.03</v>
      </c>
      <c r="J39" t="n">
        <v>2.98</v>
      </c>
      <c r="K39" t="n">
        <v>2.94</v>
      </c>
      <c r="L39" t="n">
        <v>2.9</v>
      </c>
      <c r="M39" t="n">
        <v>2.8</v>
      </c>
      <c r="N39" t="inlineStr">
        <is>
          <t>-</t>
        </is>
      </c>
    </row>
    <row r="40">
      <c r="A40" s="5" t="inlineStr">
        <is>
          <t>Ergebnis je Aktie (brutto)</t>
        </is>
      </c>
      <c r="B40" s="5" t="inlineStr">
        <is>
          <t>Earnings per share</t>
        </is>
      </c>
      <c r="C40" t="n">
        <v>122.65</v>
      </c>
      <c r="D40" t="n">
        <v>27.79</v>
      </c>
      <c r="E40" t="n">
        <v>51.87</v>
      </c>
      <c r="F40" t="n">
        <v>-27.44</v>
      </c>
      <c r="G40" t="n">
        <v>58.74</v>
      </c>
      <c r="H40" t="n">
        <v>3.85</v>
      </c>
      <c r="I40" t="n">
        <v>33.84</v>
      </c>
      <c r="J40" t="n">
        <v>29.38</v>
      </c>
      <c r="K40" t="n">
        <v>35.97</v>
      </c>
      <c r="L40" t="n">
        <v>33.17</v>
      </c>
      <c r="M40" t="n">
        <v>22.45</v>
      </c>
      <c r="N40" t="inlineStr">
        <is>
          <t>-</t>
        </is>
      </c>
    </row>
    <row r="41">
      <c r="A41" s="5" t="inlineStr">
        <is>
          <t>Ergebnis je Aktie (unverwässert)</t>
        </is>
      </c>
      <c r="B41" s="5" t="inlineStr">
        <is>
          <t>Basic Earnings per share</t>
        </is>
      </c>
      <c r="C41" t="n">
        <v>12.35</v>
      </c>
      <c r="D41" t="n">
        <v>2.03</v>
      </c>
      <c r="E41" t="n">
        <v>4.04</v>
      </c>
      <c r="F41" t="n">
        <v>-3.02</v>
      </c>
      <c r="G41" t="n">
        <v>8.289999999999999</v>
      </c>
      <c r="H41" t="n">
        <v>0.89</v>
      </c>
      <c r="I41" t="n">
        <v>3.79</v>
      </c>
      <c r="J41" t="n">
        <v>2.61</v>
      </c>
      <c r="K41" t="n">
        <v>3.74</v>
      </c>
      <c r="L41" t="n">
        <v>3.7</v>
      </c>
      <c r="M41" t="n">
        <v>2.45</v>
      </c>
      <c r="N41" t="n">
        <v>1.67</v>
      </c>
    </row>
    <row r="42">
      <c r="A42" s="5" t="inlineStr">
        <is>
          <t>Ergebnis je Aktie (verwässert)</t>
        </is>
      </c>
      <c r="B42" s="5" t="inlineStr">
        <is>
          <t>Diluted Earnings per share</t>
        </is>
      </c>
      <c r="C42" t="n">
        <v>11.5</v>
      </c>
      <c r="D42" t="n">
        <v>1.96</v>
      </c>
      <c r="E42" t="n">
        <v>3.82</v>
      </c>
      <c r="F42" t="n">
        <v>-3.02</v>
      </c>
      <c r="G42" t="n">
        <v>7.11</v>
      </c>
      <c r="H42" t="n">
        <v>0.79</v>
      </c>
      <c r="I42" t="n">
        <v>3.33</v>
      </c>
      <c r="J42" t="n">
        <v>2.49</v>
      </c>
      <c r="K42" t="n">
        <v>3.54</v>
      </c>
      <c r="L42" t="n">
        <v>3.49</v>
      </c>
      <c r="M42" t="n">
        <v>2.34</v>
      </c>
      <c r="N42" t="n">
        <v>1.61</v>
      </c>
    </row>
    <row r="43">
      <c r="A43" s="5" t="inlineStr">
        <is>
          <t>Dividende je Aktie</t>
        </is>
      </c>
      <c r="B43" s="5" t="inlineStr">
        <is>
          <t>Dividend per share</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row>
    <row r="44">
      <c r="A44" s="5" t="inlineStr">
        <is>
          <t>Dividendenausschüttung in Mio</t>
        </is>
      </c>
      <c r="B44" s="5" t="inlineStr">
        <is>
          <t>Dividend Payment in M</t>
        </is>
      </c>
      <c r="C44" t="inlineStr">
        <is>
          <t>-</t>
        </is>
      </c>
      <c r="D44" t="inlineStr">
        <is>
          <t>-</t>
        </is>
      </c>
      <c r="E44" t="inlineStr">
        <is>
          <t>-</t>
        </is>
      </c>
      <c r="F44" t="inlineStr">
        <is>
          <t>-</t>
        </is>
      </c>
      <c r="G44" t="inlineStr">
        <is>
          <t>-</t>
        </is>
      </c>
      <c r="H44" t="inlineStr">
        <is>
          <t>-</t>
        </is>
      </c>
      <c r="I44" t="inlineStr">
        <is>
          <t>-</t>
        </is>
      </c>
      <c r="J44" t="inlineStr">
        <is>
          <t>-</t>
        </is>
      </c>
      <c r="K44" t="inlineStr">
        <is>
          <t>-</t>
        </is>
      </c>
      <c r="L44" t="inlineStr">
        <is>
          <t>-</t>
        </is>
      </c>
      <c r="M44" t="inlineStr">
        <is>
          <t>-</t>
        </is>
      </c>
      <c r="N44" t="inlineStr">
        <is>
          <t>-</t>
        </is>
      </c>
    </row>
    <row r="45">
      <c r="A45" s="5" t="inlineStr">
        <is>
          <t>Umsatz je Aktie</t>
        </is>
      </c>
      <c r="B45" s="5" t="inlineStr">
        <is>
          <t>Revenue per share</t>
        </is>
      </c>
      <c r="C45" t="n">
        <v>481.41</v>
      </c>
      <c r="D45" t="n">
        <v>447.97</v>
      </c>
      <c r="E45" t="n">
        <v>396.14</v>
      </c>
      <c r="F45" t="n">
        <v>299.72</v>
      </c>
      <c r="G45" t="n">
        <v>212.98</v>
      </c>
      <c r="H45" t="n">
        <v>209.03</v>
      </c>
      <c r="I45" t="n">
        <v>159.24</v>
      </c>
      <c r="J45" t="n">
        <v>128.54</v>
      </c>
      <c r="K45" t="n">
        <v>97.58</v>
      </c>
      <c r="L45" t="n">
        <v>80.26000000000001</v>
      </c>
      <c r="M45" t="n">
        <v>58.3</v>
      </c>
      <c r="N45" t="inlineStr">
        <is>
          <t>-</t>
        </is>
      </c>
    </row>
    <row r="46">
      <c r="A46" s="5" t="inlineStr">
        <is>
          <t>Buchwert je Aktie</t>
        </is>
      </c>
      <c r="B46" s="5" t="inlineStr">
        <is>
          <t>Book value per share</t>
        </is>
      </c>
      <c r="C46" t="n">
        <v>1396</v>
      </c>
      <c r="D46" t="n">
        <v>1255</v>
      </c>
      <c r="E46" t="n">
        <v>1253</v>
      </c>
      <c r="F46" t="n">
        <v>1115</v>
      </c>
      <c r="G46" t="n">
        <v>870.6900000000001</v>
      </c>
      <c r="H46" t="n">
        <v>271.12</v>
      </c>
      <c r="I46" t="n">
        <v>252.17</v>
      </c>
      <c r="J46" t="n">
        <v>200.57</v>
      </c>
      <c r="K46" t="n">
        <v>196.44</v>
      </c>
      <c r="L46" t="n">
        <v>170.02</v>
      </c>
      <c r="M46" t="n">
        <v>85.78</v>
      </c>
      <c r="N46" t="inlineStr">
        <is>
          <t>-</t>
        </is>
      </c>
    </row>
    <row r="47">
      <c r="A47" s="5" t="inlineStr">
        <is>
          <t>Cashflow je Aktie</t>
        </is>
      </c>
      <c r="B47" s="5" t="inlineStr">
        <is>
          <t>Cashflow per share</t>
        </is>
      </c>
      <c r="C47" t="n">
        <v>98.98</v>
      </c>
      <c r="D47" t="n">
        <v>102.93</v>
      </c>
      <c r="E47" t="n">
        <v>104.57</v>
      </c>
      <c r="F47" t="n">
        <v>82.19</v>
      </c>
      <c r="G47" t="n">
        <v>59.59</v>
      </c>
      <c r="H47" t="n">
        <v>55.73</v>
      </c>
      <c r="I47" t="n">
        <v>72.51000000000001</v>
      </c>
      <c r="J47" t="n">
        <v>51.13</v>
      </c>
      <c r="K47" t="n">
        <v>51.64</v>
      </c>
      <c r="L47" t="n">
        <v>43.18</v>
      </c>
      <c r="M47" t="n">
        <v>30.13</v>
      </c>
      <c r="N47" t="inlineStr">
        <is>
          <t>-</t>
        </is>
      </c>
    </row>
    <row r="48">
      <c r="A48" s="5" t="inlineStr">
        <is>
          <t>Bilanzsumme je Aktie</t>
        </is>
      </c>
      <c r="B48" s="5" t="inlineStr">
        <is>
          <t>Total assets per share</t>
        </is>
      </c>
      <c r="C48" t="n">
        <v>2702</v>
      </c>
      <c r="D48" t="n">
        <v>2688</v>
      </c>
      <c r="E48" t="n">
        <v>2397</v>
      </c>
      <c r="F48" t="n">
        <v>2251</v>
      </c>
      <c r="G48" t="n">
        <v>2323</v>
      </c>
      <c r="H48" t="n">
        <v>890.29</v>
      </c>
      <c r="I48" t="n">
        <v>615.42</v>
      </c>
      <c r="J48" t="n">
        <v>360.68</v>
      </c>
      <c r="K48" t="n">
        <v>272.29</v>
      </c>
      <c r="L48" t="n">
        <v>226.08</v>
      </c>
      <c r="M48" t="n">
        <v>121.9</v>
      </c>
      <c r="N48" t="inlineStr">
        <is>
          <t>-</t>
        </is>
      </c>
    </row>
    <row r="49">
      <c r="A49" s="5" t="inlineStr">
        <is>
          <t>Personal am Ende des Jahres</t>
        </is>
      </c>
      <c r="B49" s="5" t="inlineStr">
        <is>
          <t>Staff at the end of year</t>
        </is>
      </c>
      <c r="C49" t="n">
        <v>44300</v>
      </c>
      <c r="D49" t="n">
        <v>45100</v>
      </c>
      <c r="E49" t="n">
        <v>37400</v>
      </c>
      <c r="F49" t="n">
        <v>37000</v>
      </c>
      <c r="G49" t="n">
        <v>31000</v>
      </c>
      <c r="H49" t="n">
        <v>32200</v>
      </c>
      <c r="I49" t="n">
        <v>23000</v>
      </c>
      <c r="J49" t="n">
        <v>19000</v>
      </c>
      <c r="K49" t="n">
        <v>16100</v>
      </c>
      <c r="L49" t="n">
        <v>12600</v>
      </c>
      <c r="M49" t="n">
        <v>10000</v>
      </c>
      <c r="N49" t="inlineStr">
        <is>
          <t>-</t>
        </is>
      </c>
    </row>
    <row r="50">
      <c r="A50" s="5" t="inlineStr">
        <is>
          <t>Personalaufwand in Mio. CNY</t>
        </is>
      </c>
      <c r="B50" s="5" t="inlineStr"/>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row>
    <row r="51">
      <c r="A51" s="5" t="inlineStr">
        <is>
          <t>Aufwand je Mitarbeiter in CNY</t>
        </is>
      </c>
      <c r="B51" s="5" t="inlineStr"/>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row>
    <row r="52">
      <c r="A52" s="5" t="inlineStr">
        <is>
          <t>Umsatz je Mitarbeiter in CNY</t>
        </is>
      </c>
      <c r="B52" s="5" t="inlineStr"/>
      <c r="C52" t="n">
        <v>806230</v>
      </c>
      <c r="D52" t="n">
        <v>689667</v>
      </c>
      <c r="E52" t="n">
        <v>716033</v>
      </c>
      <c r="F52" t="n">
        <v>534813</v>
      </c>
      <c r="G52" t="n">
        <v>351534</v>
      </c>
      <c r="H52" t="n">
        <v>241384</v>
      </c>
      <c r="I52" t="n">
        <v>162013</v>
      </c>
      <c r="J52" t="n">
        <v>232063</v>
      </c>
      <c r="K52" t="n">
        <v>231447</v>
      </c>
      <c r="L52" t="n">
        <v>243390</v>
      </c>
      <c r="M52" t="n">
        <v>212256</v>
      </c>
      <c r="N52" t="inlineStr">
        <is>
          <t>-</t>
        </is>
      </c>
    </row>
    <row r="53">
      <c r="A53" s="5" t="inlineStr">
        <is>
          <t>Bruttoergebnis je Mitarbeiter in CNY</t>
        </is>
      </c>
      <c r="B53" s="5" t="inlineStr"/>
      <c r="C53" t="n">
        <v>638691</v>
      </c>
      <c r="D53" t="n">
        <v>546364</v>
      </c>
      <c r="E53" t="n">
        <v>590947</v>
      </c>
      <c r="F53" t="n">
        <v>391857</v>
      </c>
      <c r="G53" t="n">
        <v>253358</v>
      </c>
      <c r="H53" t="n">
        <v>162929</v>
      </c>
      <c r="I53" t="n">
        <v>173913</v>
      </c>
      <c r="J53" t="n">
        <v>164263</v>
      </c>
      <c r="K53" t="n">
        <v>167267</v>
      </c>
      <c r="L53" t="n">
        <v>179048</v>
      </c>
      <c r="M53" t="n">
        <v>153740</v>
      </c>
      <c r="N53" t="inlineStr">
        <is>
          <t>-</t>
        </is>
      </c>
    </row>
    <row r="54">
      <c r="A54" s="5" t="inlineStr">
        <is>
          <t>Gewinn je Mitarbeiter in CNY</t>
        </is>
      </c>
      <c r="B54" s="5" t="inlineStr"/>
      <c r="C54" t="n">
        <v>158262</v>
      </c>
      <c r="D54" t="n">
        <v>24656</v>
      </c>
      <c r="E54" t="n">
        <v>57273</v>
      </c>
      <c r="F54" t="n">
        <v>-38668</v>
      </c>
      <c r="G54" t="n">
        <v>80894</v>
      </c>
      <c r="H54" t="n">
        <v>7537</v>
      </c>
      <c r="I54" t="n">
        <v>43404</v>
      </c>
      <c r="J54" t="n">
        <v>37600</v>
      </c>
      <c r="K54" t="n">
        <v>66857</v>
      </c>
      <c r="L54" t="n">
        <v>83183</v>
      </c>
      <c r="M54" t="n">
        <v>65900</v>
      </c>
      <c r="N54" t="inlineStr">
        <is>
          <t>-</t>
        </is>
      </c>
    </row>
    <row r="55">
      <c r="A55" s="5" t="inlineStr">
        <is>
          <t>KGV (Kurs/Gewinn)</t>
        </is>
      </c>
      <c r="B55" s="5" t="inlineStr">
        <is>
          <t>PE (price/earnings)</t>
        </is>
      </c>
      <c r="C55" t="n">
        <v>21.1</v>
      </c>
      <c r="D55" t="n">
        <v>104.6</v>
      </c>
      <c r="E55" t="n">
        <v>69</v>
      </c>
      <c r="F55" t="inlineStr">
        <is>
          <t>-</t>
        </is>
      </c>
      <c r="G55" t="inlineStr">
        <is>
          <t>-</t>
        </is>
      </c>
      <c r="H55" t="inlineStr">
        <is>
          <t>-</t>
        </is>
      </c>
      <c r="I55" t="inlineStr">
        <is>
          <t>-</t>
        </is>
      </c>
      <c r="J55" t="inlineStr">
        <is>
          <t>-</t>
        </is>
      </c>
      <c r="K55" t="inlineStr">
        <is>
          <t>-</t>
        </is>
      </c>
      <c r="L55" t="inlineStr">
        <is>
          <t>-</t>
        </is>
      </c>
      <c r="M55" t="inlineStr">
        <is>
          <t>-</t>
        </is>
      </c>
      <c r="N55" t="inlineStr">
        <is>
          <t>-</t>
        </is>
      </c>
    </row>
    <row r="56">
      <c r="A56" s="5" t="inlineStr">
        <is>
          <t>KUV (Kurs/Umsatz)</t>
        </is>
      </c>
      <c r="B56" s="5" t="inlineStr">
        <is>
          <t>PS (price/sales)</t>
        </is>
      </c>
      <c r="C56" t="n">
        <v>0.54</v>
      </c>
      <c r="D56" t="n">
        <v>0.47</v>
      </c>
      <c r="E56" t="n">
        <v>0.7</v>
      </c>
      <c r="F56" t="n">
        <v>0.93</v>
      </c>
      <c r="G56" t="inlineStr">
        <is>
          <t>-</t>
        </is>
      </c>
      <c r="H56" t="inlineStr">
        <is>
          <t>-</t>
        </is>
      </c>
      <c r="I56" t="inlineStr">
        <is>
          <t>-</t>
        </is>
      </c>
      <c r="J56" t="inlineStr">
        <is>
          <t>-</t>
        </is>
      </c>
      <c r="K56" t="inlineStr">
        <is>
          <t>-</t>
        </is>
      </c>
      <c r="L56" t="inlineStr">
        <is>
          <t>-</t>
        </is>
      </c>
      <c r="M56" t="inlineStr">
        <is>
          <t>-</t>
        </is>
      </c>
      <c r="N56" t="inlineStr">
        <is>
          <t>-</t>
        </is>
      </c>
    </row>
    <row r="57">
      <c r="A57" s="5" t="inlineStr">
        <is>
          <t>KBV (Kurs/Buchwert)</t>
        </is>
      </c>
      <c r="B57" s="5" t="inlineStr">
        <is>
          <t>PB (price/book value)</t>
        </is>
      </c>
      <c r="C57" t="n">
        <v>0.19</v>
      </c>
      <c r="D57" t="n">
        <v>0.17</v>
      </c>
      <c r="E57" t="n">
        <v>0.22</v>
      </c>
      <c r="F57" t="n">
        <v>0.25</v>
      </c>
      <c r="G57" t="inlineStr">
        <is>
          <t>-</t>
        </is>
      </c>
      <c r="H57" t="inlineStr">
        <is>
          <t>-</t>
        </is>
      </c>
      <c r="I57" t="inlineStr">
        <is>
          <t>-</t>
        </is>
      </c>
      <c r="J57" t="inlineStr">
        <is>
          <t>-</t>
        </is>
      </c>
      <c r="K57" t="inlineStr">
        <is>
          <t>-</t>
        </is>
      </c>
      <c r="L57" t="inlineStr">
        <is>
          <t>-</t>
        </is>
      </c>
      <c r="M57" t="inlineStr">
        <is>
          <t>-</t>
        </is>
      </c>
      <c r="N57" t="inlineStr">
        <is>
          <t>-</t>
        </is>
      </c>
    </row>
    <row r="58">
      <c r="A58" s="5" t="inlineStr">
        <is>
          <t>KCV (Kurs/Cashflow)</t>
        </is>
      </c>
      <c r="B58" s="5" t="inlineStr">
        <is>
          <t>PC (price/cashflow)</t>
        </is>
      </c>
      <c r="C58" t="n">
        <v>2.63</v>
      </c>
      <c r="D58" t="n">
        <v>2.06</v>
      </c>
      <c r="E58" t="n">
        <v>2.66</v>
      </c>
      <c r="F58" t="n">
        <v>3.38</v>
      </c>
      <c r="G58" t="inlineStr">
        <is>
          <t>-</t>
        </is>
      </c>
      <c r="H58" t="inlineStr">
        <is>
          <t>-</t>
        </is>
      </c>
      <c r="I58" t="inlineStr">
        <is>
          <t>-</t>
        </is>
      </c>
      <c r="J58" t="inlineStr">
        <is>
          <t>-</t>
        </is>
      </c>
      <c r="K58" t="inlineStr">
        <is>
          <t>-</t>
        </is>
      </c>
      <c r="L58" t="inlineStr">
        <is>
          <t>-</t>
        </is>
      </c>
      <c r="M58" t="inlineStr">
        <is>
          <t>-</t>
        </is>
      </c>
      <c r="N58" t="inlineStr">
        <is>
          <t>-</t>
        </is>
      </c>
    </row>
    <row r="59">
      <c r="A59" s="5" t="inlineStr">
        <is>
          <t>Dividendenrendite in %</t>
        </is>
      </c>
      <c r="B59" s="5" t="inlineStr">
        <is>
          <t>Dividend Yield in %</t>
        </is>
      </c>
      <c r="C59" t="inlineStr">
        <is>
          <t>-</t>
        </is>
      </c>
      <c r="D59" t="inlineStr">
        <is>
          <t>-</t>
        </is>
      </c>
      <c r="E59" t="inlineStr">
        <is>
          <t>-</t>
        </is>
      </c>
      <c r="F59" t="inlineStr">
        <is>
          <t>-</t>
        </is>
      </c>
      <c r="G59" t="inlineStr">
        <is>
          <t>-</t>
        </is>
      </c>
      <c r="H59" t="inlineStr">
        <is>
          <t>-</t>
        </is>
      </c>
      <c r="I59" t="inlineStr">
        <is>
          <t>-</t>
        </is>
      </c>
      <c r="J59" t="inlineStr">
        <is>
          <t>-</t>
        </is>
      </c>
      <c r="K59" t="inlineStr">
        <is>
          <t>-</t>
        </is>
      </c>
      <c r="L59" t="inlineStr">
        <is>
          <t>-</t>
        </is>
      </c>
      <c r="M59" t="inlineStr">
        <is>
          <t>-</t>
        </is>
      </c>
      <c r="N59" t="inlineStr">
        <is>
          <t>-</t>
        </is>
      </c>
    </row>
    <row r="60">
      <c r="A60" s="5" t="inlineStr">
        <is>
          <t>Gewinnrendite in %</t>
        </is>
      </c>
      <c r="B60" s="5" t="inlineStr">
        <is>
          <t>Return on profit in %</t>
        </is>
      </c>
      <c r="C60" t="n">
        <v>4.8</v>
      </c>
      <c r="D60" t="n">
        <v>1</v>
      </c>
      <c r="E60" t="n">
        <v>1.4</v>
      </c>
      <c r="F60" t="n">
        <v>-1.1</v>
      </c>
      <c r="G60" t="inlineStr">
        <is>
          <t>-</t>
        </is>
      </c>
      <c r="H60" t="inlineStr">
        <is>
          <t>-</t>
        </is>
      </c>
      <c r="I60" t="inlineStr">
        <is>
          <t>-</t>
        </is>
      </c>
      <c r="J60" t="inlineStr">
        <is>
          <t>-</t>
        </is>
      </c>
      <c r="K60" t="inlineStr">
        <is>
          <t>-</t>
        </is>
      </c>
      <c r="L60" t="inlineStr">
        <is>
          <t>-</t>
        </is>
      </c>
      <c r="M60" t="inlineStr">
        <is>
          <t>-</t>
        </is>
      </c>
      <c r="N60" t="inlineStr">
        <is>
          <t>-</t>
        </is>
      </c>
    </row>
    <row r="61">
      <c r="A61" s="5" t="inlineStr">
        <is>
          <t>Eigenkapitalrendite in %</t>
        </is>
      </c>
      <c r="B61" s="5" t="inlineStr">
        <is>
          <t>Return on Equity in %</t>
        </is>
      </c>
      <c r="C61" t="n">
        <v>6.78</v>
      </c>
      <c r="D61" t="n">
        <v>1.28</v>
      </c>
      <c r="E61" t="n">
        <v>2.53</v>
      </c>
      <c r="F61" t="n">
        <v>-2</v>
      </c>
      <c r="G61" t="n">
        <v>5.63</v>
      </c>
      <c r="H61" t="n">
        <v>2.55</v>
      </c>
      <c r="I61" t="n">
        <v>11.7</v>
      </c>
      <c r="J61" t="n">
        <v>11.01</v>
      </c>
      <c r="K61" t="n">
        <v>15.28</v>
      </c>
      <c r="L61" t="n">
        <v>17.17</v>
      </c>
      <c r="M61" t="n">
        <v>22.53</v>
      </c>
      <c r="N61" t="n">
        <v>22.07</v>
      </c>
    </row>
    <row r="62">
      <c r="A62" s="5" t="inlineStr">
        <is>
          <t>Umsatzrendite in %</t>
        </is>
      </c>
      <c r="B62" s="5" t="inlineStr">
        <is>
          <t>Return on sales in %</t>
        </is>
      </c>
      <c r="C62" t="n">
        <v>19.66</v>
      </c>
      <c r="D62" t="n">
        <v>3.59</v>
      </c>
      <c r="E62" t="n">
        <v>8</v>
      </c>
      <c r="F62" t="n">
        <v>-7.44</v>
      </c>
      <c r="G62" t="n">
        <v>23.01</v>
      </c>
      <c r="H62" t="n">
        <v>3.3</v>
      </c>
      <c r="I62" t="n">
        <v>18.53</v>
      </c>
      <c r="J62" t="n">
        <v>17.18</v>
      </c>
      <c r="K62" t="n">
        <v>30.77</v>
      </c>
      <c r="L62" t="n">
        <v>36.38</v>
      </c>
      <c r="M62" t="n">
        <v>33.15</v>
      </c>
      <c r="N62" t="n">
        <v>29.97</v>
      </c>
    </row>
    <row r="63">
      <c r="A63" s="5" t="inlineStr">
        <is>
          <t>Gesamtkapitalrendite in %</t>
        </is>
      </c>
      <c r="B63" s="5" t="inlineStr">
        <is>
          <t>Total Return on Investment in %</t>
        </is>
      </c>
      <c r="C63" t="n">
        <v>4.34</v>
      </c>
      <c r="D63" t="n">
        <v>1.41</v>
      </c>
      <c r="E63" t="n">
        <v>2.12</v>
      </c>
      <c r="F63" t="n">
        <v>-0.48</v>
      </c>
      <c r="G63" t="n">
        <v>2.36</v>
      </c>
      <c r="H63" t="n">
        <v>1.29</v>
      </c>
      <c r="I63" t="n">
        <v>5.07</v>
      </c>
      <c r="J63" t="n">
        <v>6.12</v>
      </c>
      <c r="K63" t="n">
        <v>11.03</v>
      </c>
      <c r="L63" t="n">
        <v>12.91</v>
      </c>
      <c r="M63" t="n">
        <v>15.85</v>
      </c>
      <c r="N63" t="n">
        <v>16.81</v>
      </c>
    </row>
    <row r="64">
      <c r="A64" s="5" t="inlineStr">
        <is>
          <t>Return on Investment in %</t>
        </is>
      </c>
      <c r="B64" s="5" t="inlineStr">
        <is>
          <t>Return on Investment in %</t>
        </is>
      </c>
      <c r="C64" t="n">
        <v>3.5</v>
      </c>
      <c r="D64" t="n">
        <v>0.6</v>
      </c>
      <c r="E64" t="n">
        <v>1.32</v>
      </c>
      <c r="F64" t="n">
        <v>-0.99</v>
      </c>
      <c r="G64" t="n">
        <v>2.11</v>
      </c>
      <c r="H64" t="n">
        <v>0.78</v>
      </c>
      <c r="I64" t="n">
        <v>4.8</v>
      </c>
      <c r="J64" t="n">
        <v>6.12</v>
      </c>
      <c r="K64" t="n">
        <v>11.03</v>
      </c>
      <c r="L64" t="n">
        <v>12.91</v>
      </c>
      <c r="M64" t="n">
        <v>15.85</v>
      </c>
      <c r="N64" t="n">
        <v>16.81</v>
      </c>
    </row>
    <row r="65">
      <c r="A65" s="5" t="inlineStr">
        <is>
          <t>Arbeitsintensität in %</t>
        </is>
      </c>
      <c r="B65" s="5" t="inlineStr">
        <is>
          <t>Work Intensity in %</t>
        </is>
      </c>
      <c r="C65" t="n">
        <v>33.95</v>
      </c>
      <c r="D65" t="n">
        <v>42.72</v>
      </c>
      <c r="E65" t="n">
        <v>36.55</v>
      </c>
      <c r="F65" t="n">
        <v>31.79</v>
      </c>
      <c r="G65" t="n">
        <v>34.16</v>
      </c>
      <c r="H65" t="n">
        <v>54.57</v>
      </c>
      <c r="I65" t="n">
        <v>69</v>
      </c>
      <c r="J65" t="n">
        <v>65.5</v>
      </c>
      <c r="K65" t="n">
        <v>65.55</v>
      </c>
      <c r="L65" t="n">
        <v>56.32</v>
      </c>
      <c r="M65" t="n">
        <v>55.48</v>
      </c>
      <c r="N65" t="n">
        <v>61.76</v>
      </c>
    </row>
    <row r="66">
      <c r="A66" s="5" t="inlineStr">
        <is>
          <t>Eigenkapitalquote in %</t>
        </is>
      </c>
      <c r="B66" s="5" t="inlineStr">
        <is>
          <t>Equity Ratio in %</t>
        </is>
      </c>
      <c r="C66" t="n">
        <v>51.68</v>
      </c>
      <c r="D66" t="n">
        <v>46.66</v>
      </c>
      <c r="E66" t="n">
        <v>52.26</v>
      </c>
      <c r="F66" t="n">
        <v>49.54</v>
      </c>
      <c r="G66" t="n">
        <v>37.49</v>
      </c>
      <c r="H66" t="n">
        <v>30.45</v>
      </c>
      <c r="I66" t="n">
        <v>40.98</v>
      </c>
      <c r="J66" t="n">
        <v>55.61</v>
      </c>
      <c r="K66" t="n">
        <v>72.14</v>
      </c>
      <c r="L66" t="n">
        <v>75.2</v>
      </c>
      <c r="M66" t="n">
        <v>70.37</v>
      </c>
      <c r="N66" t="n">
        <v>76.17</v>
      </c>
    </row>
    <row r="67">
      <c r="A67" s="5" t="inlineStr">
        <is>
          <t>Fremdkapitalquote in %</t>
        </is>
      </c>
      <c r="B67" s="5" t="inlineStr">
        <is>
          <t>Debt Ratio in %</t>
        </is>
      </c>
      <c r="C67" t="n">
        <v>48.32</v>
      </c>
      <c r="D67" t="n">
        <v>53.34</v>
      </c>
      <c r="E67" t="n">
        <v>47.74</v>
      </c>
      <c r="F67" t="n">
        <v>50.46</v>
      </c>
      <c r="G67" t="n">
        <v>62.51</v>
      </c>
      <c r="H67" t="n">
        <v>69.55</v>
      </c>
      <c r="I67" t="n">
        <v>59.02</v>
      </c>
      <c r="J67" t="n">
        <v>44.39</v>
      </c>
      <c r="K67" t="n">
        <v>27.86</v>
      </c>
      <c r="L67" t="n">
        <v>24.8</v>
      </c>
      <c r="M67" t="n">
        <v>29.63</v>
      </c>
      <c r="N67" t="n">
        <v>23.83</v>
      </c>
    </row>
    <row r="68">
      <c r="A68" s="5" t="inlineStr">
        <is>
          <t>Verschuldungsgrad in %</t>
        </is>
      </c>
      <c r="B68" s="5" t="inlineStr">
        <is>
          <t>Finance Gearing in %</t>
        </is>
      </c>
      <c r="C68" t="n">
        <v>93.51000000000001</v>
      </c>
      <c r="D68" t="n">
        <v>114.3</v>
      </c>
      <c r="E68" t="n">
        <v>91.33</v>
      </c>
      <c r="F68" t="n">
        <v>101.87</v>
      </c>
      <c r="G68" t="n">
        <v>166.76</v>
      </c>
      <c r="H68" t="n">
        <v>228.37</v>
      </c>
      <c r="I68" t="n">
        <v>144.05</v>
      </c>
      <c r="J68" t="n">
        <v>79.81999999999999</v>
      </c>
      <c r="K68" t="n">
        <v>38.61</v>
      </c>
      <c r="L68" t="n">
        <v>32.97</v>
      </c>
      <c r="M68" t="n">
        <v>42.11</v>
      </c>
      <c r="N68" t="n">
        <v>31.28</v>
      </c>
    </row>
    <row r="69">
      <c r="A69" s="5" t="inlineStr">
        <is>
          <t>Bruttoergebnis Marge in %</t>
        </is>
      </c>
      <c r="B69" s="5" t="inlineStr">
        <is>
          <t>Gross Profit Marge in %</t>
        </is>
      </c>
      <c r="C69" t="n">
        <v>79.33</v>
      </c>
      <c r="D69" t="n">
        <v>79.58</v>
      </c>
      <c r="E69" t="n">
        <v>82.53</v>
      </c>
      <c r="F69" t="n">
        <v>75.41</v>
      </c>
      <c r="G69" t="n">
        <v>72.06999999999999</v>
      </c>
      <c r="H69" t="n">
        <v>71.40000000000001</v>
      </c>
      <c r="I69" t="n">
        <v>74.25</v>
      </c>
      <c r="J69" t="n">
        <v>75.04000000000001</v>
      </c>
      <c r="K69" t="n">
        <v>76.98999999999999</v>
      </c>
      <c r="L69" t="n">
        <v>78.31</v>
      </c>
      <c r="M69" t="n">
        <v>77.31</v>
      </c>
    </row>
    <row r="70">
      <c r="A70" s="5" t="inlineStr">
        <is>
          <t>Kurzfristige Vermögensquote in %</t>
        </is>
      </c>
      <c r="B70" s="5" t="inlineStr">
        <is>
          <t>Current Assets Ratio in %</t>
        </is>
      </c>
      <c r="C70" t="n">
        <v>33.95</v>
      </c>
      <c r="D70" t="n">
        <v>42.72</v>
      </c>
      <c r="E70" t="n">
        <v>36.55</v>
      </c>
      <c r="F70" t="n">
        <v>31.79</v>
      </c>
      <c r="G70" t="n">
        <v>34.16</v>
      </c>
      <c r="H70" t="n">
        <v>54.57</v>
      </c>
      <c r="I70" t="n">
        <v>69</v>
      </c>
      <c r="J70" t="n">
        <v>65.48999999999999</v>
      </c>
      <c r="K70" t="n">
        <v>65.56</v>
      </c>
      <c r="L70" t="n">
        <v>56.32</v>
      </c>
      <c r="M70" t="n">
        <v>55.47</v>
      </c>
    </row>
    <row r="71">
      <c r="A71" s="5" t="inlineStr">
        <is>
          <t>Nettogewinn Marge in %</t>
        </is>
      </c>
      <c r="B71" s="5" t="inlineStr">
        <is>
          <t>Net Profit Marge in %</t>
        </is>
      </c>
      <c r="C71" t="n">
        <v>19.66</v>
      </c>
      <c r="D71" t="n">
        <v>3.59</v>
      </c>
      <c r="E71" t="n">
        <v>8</v>
      </c>
      <c r="F71" t="n">
        <v>-7.44</v>
      </c>
      <c r="G71" t="n">
        <v>23.01</v>
      </c>
      <c r="H71" t="n">
        <v>3.3</v>
      </c>
      <c r="I71" t="n">
        <v>18.53</v>
      </c>
      <c r="J71" t="n">
        <v>17.18</v>
      </c>
      <c r="K71" t="n">
        <v>30.76</v>
      </c>
      <c r="L71" t="n">
        <v>36.38</v>
      </c>
      <c r="M71" t="n">
        <v>33.15</v>
      </c>
    </row>
    <row r="72">
      <c r="A72" s="5" t="inlineStr">
        <is>
          <t>Operative Ergebnis Marge in %</t>
        </is>
      </c>
      <c r="B72" s="5" t="inlineStr">
        <is>
          <t>EBIT Marge in %</t>
        </is>
      </c>
      <c r="C72" t="n">
        <v>14.13</v>
      </c>
      <c r="D72" t="n">
        <v>8.41</v>
      </c>
      <c r="E72" t="n">
        <v>10.93</v>
      </c>
      <c r="F72" t="n">
        <v>-8.16</v>
      </c>
      <c r="G72" t="n">
        <v>3.5</v>
      </c>
      <c r="H72" t="n">
        <v>-2.05</v>
      </c>
      <c r="I72" t="n">
        <v>15.56</v>
      </c>
      <c r="J72" t="n">
        <v>15.74</v>
      </c>
      <c r="K72" t="n">
        <v>30.47</v>
      </c>
      <c r="L72" t="n">
        <v>36.58</v>
      </c>
      <c r="M72" t="n">
        <v>34.58</v>
      </c>
    </row>
    <row r="73">
      <c r="A73" s="5" t="inlineStr">
        <is>
          <t>Vermögensumsschlag in %</t>
        </is>
      </c>
      <c r="B73" s="5" t="inlineStr">
        <is>
          <t>Asset Turnover in %</t>
        </is>
      </c>
      <c r="C73" t="n">
        <v>17.82</v>
      </c>
      <c r="D73" t="n">
        <v>16.66</v>
      </c>
      <c r="E73" t="n">
        <v>16.53</v>
      </c>
      <c r="F73" t="n">
        <v>13.31</v>
      </c>
      <c r="G73" t="n">
        <v>9.17</v>
      </c>
      <c r="H73" t="n">
        <v>23.48</v>
      </c>
      <c r="I73" t="n">
        <v>25.88</v>
      </c>
      <c r="J73" t="n">
        <v>35.64</v>
      </c>
      <c r="K73" t="n">
        <v>35.84</v>
      </c>
      <c r="L73" t="n">
        <v>35.5</v>
      </c>
      <c r="M73" t="n">
        <v>47.82</v>
      </c>
    </row>
    <row r="74">
      <c r="A74" s="5" t="inlineStr">
        <is>
          <t>Langfristige Vermögensquote in %</t>
        </is>
      </c>
      <c r="B74" s="5" t="inlineStr">
        <is>
          <t>Non-Current Assets Ratio in %</t>
        </is>
      </c>
      <c r="C74" t="n">
        <v>66.05</v>
      </c>
      <c r="D74" t="n">
        <v>57.28</v>
      </c>
      <c r="E74" t="n">
        <v>63.45</v>
      </c>
      <c r="F74" t="n">
        <v>68.20999999999999</v>
      </c>
      <c r="G74" t="n">
        <v>65.84</v>
      </c>
      <c r="H74" t="n">
        <v>45.43</v>
      </c>
      <c r="I74" t="n">
        <v>31</v>
      </c>
      <c r="J74" t="n">
        <v>34.51</v>
      </c>
      <c r="K74" t="n">
        <v>34.45</v>
      </c>
      <c r="L74" t="n">
        <v>43.68</v>
      </c>
      <c r="M74" t="n">
        <v>44.53</v>
      </c>
    </row>
    <row r="75">
      <c r="A75" s="5" t="inlineStr">
        <is>
          <t>Gesamtkapitalrentabilität</t>
        </is>
      </c>
      <c r="B75" s="5" t="inlineStr">
        <is>
          <t>ROA Return on Assets in %</t>
        </is>
      </c>
      <c r="C75" t="n">
        <v>3.5</v>
      </c>
      <c r="D75" t="n">
        <v>0.6</v>
      </c>
      <c r="E75" t="n">
        <v>1.32</v>
      </c>
      <c r="F75" t="n">
        <v>-0.99</v>
      </c>
      <c r="G75" t="n">
        <v>2.11</v>
      </c>
      <c r="H75" t="n">
        <v>0.78</v>
      </c>
      <c r="I75" t="n">
        <v>4.8</v>
      </c>
      <c r="J75" t="n">
        <v>6.12</v>
      </c>
      <c r="K75" t="n">
        <v>11.02</v>
      </c>
      <c r="L75" t="n">
        <v>12.91</v>
      </c>
      <c r="M75" t="n">
        <v>15.85</v>
      </c>
    </row>
    <row r="76">
      <c r="A76" s="5" t="inlineStr">
        <is>
          <t>Ertrag des eingesetzten Kapitals</t>
        </is>
      </c>
      <c r="B76" s="5" t="inlineStr">
        <is>
          <t>ROCE Return on Cap. Empl. in %</t>
        </is>
      </c>
      <c r="C76" t="n">
        <v>3.85</v>
      </c>
      <c r="D76" t="n">
        <v>2.23</v>
      </c>
      <c r="E76" t="n">
        <v>2.44</v>
      </c>
      <c r="F76" t="n">
        <v>-1.37</v>
      </c>
      <c r="G76" t="n">
        <v>0.45</v>
      </c>
      <c r="H76" t="n">
        <v>-0.8100000000000001</v>
      </c>
      <c r="I76" t="n">
        <v>5.8</v>
      </c>
      <c r="J76" t="n">
        <v>8.44</v>
      </c>
      <c r="K76" t="n">
        <v>14.82</v>
      </c>
      <c r="L76" t="n">
        <v>16.9</v>
      </c>
      <c r="M76" t="n">
        <v>22.93</v>
      </c>
    </row>
    <row r="77">
      <c r="A77" s="5" t="inlineStr">
        <is>
          <t>Eigenkapital zu Anlagevermögen</t>
        </is>
      </c>
      <c r="B77" s="5" t="inlineStr">
        <is>
          <t>Equity to Fixed Assets in %</t>
        </is>
      </c>
      <c r="C77" t="n">
        <v>78.23999999999999</v>
      </c>
      <c r="D77" t="n">
        <v>81.47</v>
      </c>
      <c r="E77" t="n">
        <v>82.37</v>
      </c>
      <c r="F77" t="n">
        <v>72.62</v>
      </c>
      <c r="G77" t="n">
        <v>56.94</v>
      </c>
      <c r="H77" t="n">
        <v>67.04000000000001</v>
      </c>
      <c r="I77" t="n">
        <v>132.19</v>
      </c>
      <c r="J77" t="n">
        <v>161.16</v>
      </c>
      <c r="K77" t="n">
        <v>209.4</v>
      </c>
      <c r="L77" t="n">
        <v>172.19</v>
      </c>
      <c r="M77" t="n">
        <v>158.02</v>
      </c>
    </row>
    <row r="78">
      <c r="A78" s="5" t="inlineStr">
        <is>
          <t>Liquidität Dritten Grades</t>
        </is>
      </c>
      <c r="B78" s="5" t="inlineStr">
        <is>
          <t>Current Ratio in %</t>
        </is>
      </c>
      <c r="C78" t="n">
        <v>98.23</v>
      </c>
      <c r="D78" t="n">
        <v>115.43</v>
      </c>
      <c r="E78" t="n">
        <v>140.48</v>
      </c>
      <c r="F78" t="n">
        <v>151.55</v>
      </c>
      <c r="G78" t="n">
        <v>120.6</v>
      </c>
      <c r="H78" t="n">
        <v>134.31</v>
      </c>
      <c r="I78" t="n">
        <v>225.6</v>
      </c>
      <c r="J78" t="n">
        <v>195.47</v>
      </c>
      <c r="K78" t="n">
        <v>249.18</v>
      </c>
      <c r="L78" t="n">
        <v>243.01</v>
      </c>
      <c r="M78" t="n">
        <v>198.96</v>
      </c>
    </row>
    <row r="79">
      <c r="A79" s="5" t="inlineStr">
        <is>
          <t>Operativer Cashflow</t>
        </is>
      </c>
      <c r="B79" s="5" t="inlineStr">
        <is>
          <t>Operating Cashflow in M</t>
        </is>
      </c>
      <c r="C79" t="n">
        <v>194.8567</v>
      </c>
      <c r="D79" t="n">
        <v>142.3872</v>
      </c>
      <c r="E79" t="n">
        <v>179.816</v>
      </c>
      <c r="F79" t="n">
        <v>216.8608</v>
      </c>
      <c r="G79" t="inlineStr">
        <is>
          <t>-</t>
        </is>
      </c>
      <c r="H79" t="inlineStr">
        <is>
          <t>-</t>
        </is>
      </c>
      <c r="I79" t="inlineStr">
        <is>
          <t>-</t>
        </is>
      </c>
      <c r="J79" t="inlineStr">
        <is>
          <t>-</t>
        </is>
      </c>
      <c r="K79" t="inlineStr">
        <is>
          <t>-</t>
        </is>
      </c>
      <c r="L79" t="inlineStr">
        <is>
          <t>-</t>
        </is>
      </c>
      <c r="M79" t="inlineStr">
        <is>
          <t>-</t>
        </is>
      </c>
    </row>
    <row r="80">
      <c r="A80" s="5" t="inlineStr">
        <is>
          <t>Aktienrückkauf</t>
        </is>
      </c>
      <c r="B80" s="5" t="inlineStr">
        <is>
          <t>Share Buyback in M</t>
        </is>
      </c>
      <c r="C80" t="n">
        <v>-4.969999999999999</v>
      </c>
      <c r="D80" t="n">
        <v>-1.52000000000001</v>
      </c>
      <c r="E80" t="n">
        <v>-3.439999999999998</v>
      </c>
      <c r="F80" t="n">
        <v>-12.98999999999999</v>
      </c>
      <c r="G80" t="n">
        <v>-16.02</v>
      </c>
      <c r="H80" t="n">
        <v>-1.32</v>
      </c>
      <c r="I80" t="n">
        <v>-1.479999999999997</v>
      </c>
      <c r="J80" t="n">
        <v>3.5</v>
      </c>
      <c r="K80" t="n">
        <v>0.04999999999999716</v>
      </c>
      <c r="L80" t="n">
        <v>-1.799999999999997</v>
      </c>
      <c r="M80" t="inlineStr">
        <is>
          <t>-</t>
        </is>
      </c>
    </row>
    <row r="81">
      <c r="A81" s="5" t="inlineStr">
        <is>
          <t>Umsatzwachstum 1J in %</t>
        </is>
      </c>
      <c r="B81" s="5" t="inlineStr">
        <is>
          <t>Revenue Growth 1Y in %</t>
        </is>
      </c>
      <c r="C81" t="n">
        <v>15.18</v>
      </c>
      <c r="D81" t="n">
        <v>15.63</v>
      </c>
      <c r="E81" t="n">
        <v>39.28</v>
      </c>
      <c r="F81" t="n">
        <v>76.44</v>
      </c>
      <c r="G81" t="n">
        <v>48.33</v>
      </c>
      <c r="H81" t="n">
        <v>36.38</v>
      </c>
      <c r="I81" t="n">
        <v>29.53</v>
      </c>
      <c r="J81" t="n">
        <v>18.9</v>
      </c>
      <c r="K81" t="n">
        <v>21.42</v>
      </c>
      <c r="L81" t="n">
        <v>44.92</v>
      </c>
      <c r="M81" t="n">
        <v>34.14</v>
      </c>
    </row>
    <row r="82">
      <c r="A82" s="5" t="inlineStr">
        <is>
          <t>Umsatzwachstum 3J in %</t>
        </is>
      </c>
      <c r="B82" s="5" t="inlineStr">
        <is>
          <t>Revenue Growth 3Y in %</t>
        </is>
      </c>
      <c r="C82" t="n">
        <v>23.36</v>
      </c>
      <c r="D82" t="n">
        <v>43.78</v>
      </c>
      <c r="E82" t="n">
        <v>54.68</v>
      </c>
      <c r="F82" t="n">
        <v>53.72</v>
      </c>
      <c r="G82" t="n">
        <v>38.08</v>
      </c>
      <c r="H82" t="n">
        <v>28.27</v>
      </c>
      <c r="I82" t="n">
        <v>23.28</v>
      </c>
      <c r="J82" t="n">
        <v>28.41</v>
      </c>
      <c r="K82" t="n">
        <v>33.49</v>
      </c>
      <c r="L82" t="inlineStr">
        <is>
          <t>-</t>
        </is>
      </c>
      <c r="M82" t="inlineStr">
        <is>
          <t>-</t>
        </is>
      </c>
    </row>
    <row r="83">
      <c r="A83" s="5" t="inlineStr">
        <is>
          <t>Umsatzwachstum 5J in %</t>
        </is>
      </c>
      <c r="B83" s="5" t="inlineStr">
        <is>
          <t>Revenue Growth 5Y in %</t>
        </is>
      </c>
      <c r="C83" t="n">
        <v>38.97</v>
      </c>
      <c r="D83" t="n">
        <v>43.21</v>
      </c>
      <c r="E83" t="n">
        <v>45.99</v>
      </c>
      <c r="F83" t="n">
        <v>41.92</v>
      </c>
      <c r="G83" t="n">
        <v>30.91</v>
      </c>
      <c r="H83" t="n">
        <v>30.23</v>
      </c>
      <c r="I83" t="n">
        <v>29.78</v>
      </c>
      <c r="J83" t="inlineStr">
        <is>
          <t>-</t>
        </is>
      </c>
      <c r="K83" t="inlineStr">
        <is>
          <t>-</t>
        </is>
      </c>
      <c r="L83" t="inlineStr">
        <is>
          <t>-</t>
        </is>
      </c>
      <c r="M83" t="inlineStr">
        <is>
          <t>-</t>
        </is>
      </c>
    </row>
    <row r="84">
      <c r="A84" s="5" t="inlineStr">
        <is>
          <t>Umsatzwachstum 10J in %</t>
        </is>
      </c>
      <c r="B84" s="5" t="inlineStr">
        <is>
          <t>Revenue Growth 10Y in %</t>
        </is>
      </c>
      <c r="C84" t="n">
        <v>34.6</v>
      </c>
      <c r="D84" t="n">
        <v>36.5</v>
      </c>
      <c r="E84" t="inlineStr">
        <is>
          <t>-</t>
        </is>
      </c>
      <c r="F84" t="inlineStr">
        <is>
          <t>-</t>
        </is>
      </c>
      <c r="G84" t="inlineStr">
        <is>
          <t>-</t>
        </is>
      </c>
      <c r="H84" t="inlineStr">
        <is>
          <t>-</t>
        </is>
      </c>
      <c r="I84" t="inlineStr">
        <is>
          <t>-</t>
        </is>
      </c>
      <c r="J84" t="inlineStr">
        <is>
          <t>-</t>
        </is>
      </c>
      <c r="K84" t="inlineStr">
        <is>
          <t>-</t>
        </is>
      </c>
      <c r="L84" t="inlineStr">
        <is>
          <t>-</t>
        </is>
      </c>
      <c r="M84" t="inlineStr">
        <is>
          <t>-</t>
        </is>
      </c>
    </row>
    <row r="85">
      <c r="A85" s="5" t="inlineStr">
        <is>
          <t>Gewinnwachstum 1J in %</t>
        </is>
      </c>
      <c r="B85" s="5" t="inlineStr">
        <is>
          <t>Earnings Growth 1Y in %</t>
        </is>
      </c>
      <c r="C85" t="n">
        <v>530.49</v>
      </c>
      <c r="D85" t="n">
        <v>-48.09</v>
      </c>
      <c r="E85" t="n">
        <v>-249.69</v>
      </c>
      <c r="F85" t="n">
        <v>-157.06</v>
      </c>
      <c r="G85" t="n">
        <v>933.37</v>
      </c>
      <c r="H85" t="n">
        <v>-75.69</v>
      </c>
      <c r="I85" t="n">
        <v>39.74</v>
      </c>
      <c r="J85" t="n">
        <v>-33.61</v>
      </c>
      <c r="K85" t="n">
        <v>2.67</v>
      </c>
      <c r="L85" t="n">
        <v>59.03</v>
      </c>
      <c r="M85" t="n">
        <v>48.39</v>
      </c>
    </row>
    <row r="86">
      <c r="A86" s="5" t="inlineStr">
        <is>
          <t>Gewinnwachstum 3J in %</t>
        </is>
      </c>
      <c r="B86" s="5" t="inlineStr">
        <is>
          <t>Earnings Growth 3Y in %</t>
        </is>
      </c>
      <c r="C86" t="n">
        <v>77.56999999999999</v>
      </c>
      <c r="D86" t="n">
        <v>-151.61</v>
      </c>
      <c r="E86" t="n">
        <v>175.54</v>
      </c>
      <c r="F86" t="n">
        <v>233.54</v>
      </c>
      <c r="G86" t="n">
        <v>299.14</v>
      </c>
      <c r="H86" t="n">
        <v>-23.19</v>
      </c>
      <c r="I86" t="n">
        <v>2.93</v>
      </c>
      <c r="J86" t="n">
        <v>9.359999999999999</v>
      </c>
      <c r="K86" t="n">
        <v>36.7</v>
      </c>
      <c r="L86" t="inlineStr">
        <is>
          <t>-</t>
        </is>
      </c>
      <c r="M86" t="inlineStr">
        <is>
          <t>-</t>
        </is>
      </c>
    </row>
    <row r="87">
      <c r="A87" s="5" t="inlineStr">
        <is>
          <t>Gewinnwachstum 5J in %</t>
        </is>
      </c>
      <c r="B87" s="5" t="inlineStr">
        <is>
          <t>Earnings Growth 5Y in %</t>
        </is>
      </c>
      <c r="C87" t="n">
        <v>201.8</v>
      </c>
      <c r="D87" t="n">
        <v>80.56999999999999</v>
      </c>
      <c r="E87" t="n">
        <v>98.13</v>
      </c>
      <c r="F87" t="n">
        <v>141.35</v>
      </c>
      <c r="G87" t="n">
        <v>173.3</v>
      </c>
      <c r="H87" t="n">
        <v>-1.57</v>
      </c>
      <c r="I87" t="n">
        <v>23.24</v>
      </c>
      <c r="J87" t="inlineStr">
        <is>
          <t>-</t>
        </is>
      </c>
      <c r="K87" t="inlineStr">
        <is>
          <t>-</t>
        </is>
      </c>
      <c r="L87" t="inlineStr">
        <is>
          <t>-</t>
        </is>
      </c>
      <c r="M87" t="inlineStr">
        <is>
          <t>-</t>
        </is>
      </c>
    </row>
    <row r="88">
      <c r="A88" s="5" t="inlineStr">
        <is>
          <t>Gewinnwachstum 10J in %</t>
        </is>
      </c>
      <c r="B88" s="5" t="inlineStr">
        <is>
          <t>Earnings Growth 10Y in %</t>
        </is>
      </c>
      <c r="C88" t="n">
        <v>100.12</v>
      </c>
      <c r="D88" t="n">
        <v>51.91</v>
      </c>
      <c r="E88" t="inlineStr">
        <is>
          <t>-</t>
        </is>
      </c>
      <c r="F88" t="inlineStr">
        <is>
          <t>-</t>
        </is>
      </c>
      <c r="G88" t="inlineStr">
        <is>
          <t>-</t>
        </is>
      </c>
      <c r="H88" t="inlineStr">
        <is>
          <t>-</t>
        </is>
      </c>
      <c r="I88" t="inlineStr">
        <is>
          <t>-</t>
        </is>
      </c>
      <c r="J88" t="inlineStr">
        <is>
          <t>-</t>
        </is>
      </c>
      <c r="K88" t="inlineStr">
        <is>
          <t>-</t>
        </is>
      </c>
      <c r="L88" t="inlineStr">
        <is>
          <t>-</t>
        </is>
      </c>
      <c r="M88" t="inlineStr">
        <is>
          <t>-</t>
        </is>
      </c>
    </row>
    <row r="89">
      <c r="A89" s="5" t="inlineStr">
        <is>
          <t>PEG Ratio</t>
        </is>
      </c>
      <c r="B89" s="5" t="inlineStr">
        <is>
          <t>KGW Kurs/Gewinn/Wachstum</t>
        </is>
      </c>
      <c r="C89" t="n">
        <v>0.1</v>
      </c>
      <c r="D89" t="n">
        <v>1.3</v>
      </c>
      <c r="E89" t="n">
        <v>0.7</v>
      </c>
      <c r="F89" t="inlineStr">
        <is>
          <t>-</t>
        </is>
      </c>
      <c r="G89" t="inlineStr">
        <is>
          <t>-</t>
        </is>
      </c>
      <c r="H89" t="inlineStr">
        <is>
          <t>-</t>
        </is>
      </c>
      <c r="I89" t="inlineStr">
        <is>
          <t>-</t>
        </is>
      </c>
      <c r="J89" t="inlineStr">
        <is>
          <t>-</t>
        </is>
      </c>
      <c r="K89" t="inlineStr">
        <is>
          <t>-</t>
        </is>
      </c>
      <c r="L89" t="inlineStr">
        <is>
          <t>-</t>
        </is>
      </c>
      <c r="M89" t="inlineStr">
        <is>
          <t>-</t>
        </is>
      </c>
    </row>
    <row r="90">
      <c r="A90" s="5" t="inlineStr">
        <is>
          <t>EBIT-Wachstum 1J in %</t>
        </is>
      </c>
      <c r="B90" s="5" t="inlineStr">
        <is>
          <t>EBIT Growth 1Y in %</t>
        </is>
      </c>
      <c r="C90" t="n">
        <v>93.47</v>
      </c>
      <c r="D90" t="n">
        <v>-10.97</v>
      </c>
      <c r="E90" t="n">
        <v>-286.49</v>
      </c>
      <c r="F90" t="n">
        <v>-511.81</v>
      </c>
      <c r="G90" t="n">
        <v>-352.65</v>
      </c>
      <c r="H90" t="n">
        <v>-117.99</v>
      </c>
      <c r="I90" t="n">
        <v>28.08</v>
      </c>
      <c r="J90" t="n">
        <v>-38.59</v>
      </c>
      <c r="K90" t="n">
        <v>1.14</v>
      </c>
      <c r="L90" t="n">
        <v>53.33</v>
      </c>
      <c r="M90" t="n">
        <v>49.05</v>
      </c>
    </row>
    <row r="91">
      <c r="A91" s="5" t="inlineStr">
        <is>
          <t>EBIT-Wachstum 3J in %</t>
        </is>
      </c>
      <c r="B91" s="5" t="inlineStr">
        <is>
          <t>EBIT Growth 3Y in %</t>
        </is>
      </c>
      <c r="C91" t="n">
        <v>-68</v>
      </c>
      <c r="D91" t="n">
        <v>-269.76</v>
      </c>
      <c r="E91" t="n">
        <v>-383.65</v>
      </c>
      <c r="F91" t="n">
        <v>-327.48</v>
      </c>
      <c r="G91" t="n">
        <v>-147.52</v>
      </c>
      <c r="H91" t="n">
        <v>-42.83</v>
      </c>
      <c r="I91" t="n">
        <v>-3.12</v>
      </c>
      <c r="J91" t="n">
        <v>5.29</v>
      </c>
      <c r="K91" t="n">
        <v>34.51</v>
      </c>
      <c r="L91" t="inlineStr">
        <is>
          <t>-</t>
        </is>
      </c>
      <c r="M91" t="inlineStr">
        <is>
          <t>-</t>
        </is>
      </c>
    </row>
    <row r="92">
      <c r="A92" s="5" t="inlineStr">
        <is>
          <t>EBIT-Wachstum 5J in %</t>
        </is>
      </c>
      <c r="B92" s="5" t="inlineStr">
        <is>
          <t>EBIT Growth 5Y in %</t>
        </is>
      </c>
      <c r="C92" t="n">
        <v>-213.69</v>
      </c>
      <c r="D92" t="n">
        <v>-255.98</v>
      </c>
      <c r="E92" t="n">
        <v>-248.17</v>
      </c>
      <c r="F92" t="n">
        <v>-198.59</v>
      </c>
      <c r="G92" t="n">
        <v>-96</v>
      </c>
      <c r="H92" t="n">
        <v>-14.81</v>
      </c>
      <c r="I92" t="n">
        <v>18.6</v>
      </c>
      <c r="J92" t="inlineStr">
        <is>
          <t>-</t>
        </is>
      </c>
      <c r="K92" t="inlineStr">
        <is>
          <t>-</t>
        </is>
      </c>
      <c r="L92" t="inlineStr">
        <is>
          <t>-</t>
        </is>
      </c>
      <c r="M92" t="inlineStr">
        <is>
          <t>-</t>
        </is>
      </c>
    </row>
    <row r="93">
      <c r="A93" s="5" t="inlineStr">
        <is>
          <t>EBIT-Wachstum 10J in %</t>
        </is>
      </c>
      <c r="B93" s="5" t="inlineStr">
        <is>
          <t>EBIT Growth 10Y in %</t>
        </is>
      </c>
      <c r="C93" t="n">
        <v>-114.25</v>
      </c>
      <c r="D93" t="n">
        <v>-118.69</v>
      </c>
      <c r="E93" t="inlineStr">
        <is>
          <t>-</t>
        </is>
      </c>
      <c r="F93" t="inlineStr">
        <is>
          <t>-</t>
        </is>
      </c>
      <c r="G93" t="inlineStr">
        <is>
          <t>-</t>
        </is>
      </c>
      <c r="H93" t="inlineStr">
        <is>
          <t>-</t>
        </is>
      </c>
      <c r="I93" t="inlineStr">
        <is>
          <t>-</t>
        </is>
      </c>
      <c r="J93" t="inlineStr">
        <is>
          <t>-</t>
        </is>
      </c>
      <c r="K93" t="inlineStr">
        <is>
          <t>-</t>
        </is>
      </c>
      <c r="L93" t="inlineStr">
        <is>
          <t>-</t>
        </is>
      </c>
      <c r="M93" t="inlineStr">
        <is>
          <t>-</t>
        </is>
      </c>
    </row>
    <row r="94">
      <c r="A94" s="5" t="inlineStr">
        <is>
          <t>Op.Cashflow Wachstum 1J in %</t>
        </is>
      </c>
      <c r="B94" s="5" t="inlineStr">
        <is>
          <t>Op.Cashflow Wachstum 1Y in %</t>
        </is>
      </c>
      <c r="C94" t="n">
        <v>27.67</v>
      </c>
      <c r="D94" t="n">
        <v>-22.56</v>
      </c>
      <c r="E94" t="n">
        <v>-21.3</v>
      </c>
      <c r="F94" t="inlineStr">
        <is>
          <t>-</t>
        </is>
      </c>
      <c r="G94" t="inlineStr">
        <is>
          <t>-</t>
        </is>
      </c>
      <c r="H94" t="inlineStr">
        <is>
          <t>-</t>
        </is>
      </c>
      <c r="I94" t="inlineStr">
        <is>
          <t>-</t>
        </is>
      </c>
      <c r="J94" t="inlineStr">
        <is>
          <t>-</t>
        </is>
      </c>
      <c r="K94" t="inlineStr">
        <is>
          <t>-</t>
        </is>
      </c>
      <c r="L94" t="inlineStr">
        <is>
          <t>-</t>
        </is>
      </c>
      <c r="M94" t="inlineStr">
        <is>
          <t>-</t>
        </is>
      </c>
    </row>
    <row r="95">
      <c r="A95" s="5" t="inlineStr">
        <is>
          <t>Op.Cashflow Wachstum 3J in %</t>
        </is>
      </c>
      <c r="B95" s="5" t="inlineStr">
        <is>
          <t>Op.Cashflow Wachstum 3Y in %</t>
        </is>
      </c>
      <c r="C95" t="n">
        <v>-5.4</v>
      </c>
      <c r="D95" t="inlineStr">
        <is>
          <t>-</t>
        </is>
      </c>
      <c r="E95" t="inlineStr">
        <is>
          <t>-</t>
        </is>
      </c>
      <c r="F95" t="inlineStr">
        <is>
          <t>-</t>
        </is>
      </c>
      <c r="G95" t="inlineStr">
        <is>
          <t>-</t>
        </is>
      </c>
      <c r="H95" t="inlineStr">
        <is>
          <t>-</t>
        </is>
      </c>
      <c r="I95" t="inlineStr">
        <is>
          <t>-</t>
        </is>
      </c>
      <c r="J95" t="inlineStr">
        <is>
          <t>-</t>
        </is>
      </c>
      <c r="K95" t="inlineStr">
        <is>
          <t>-</t>
        </is>
      </c>
      <c r="L95" t="inlineStr">
        <is>
          <t>-</t>
        </is>
      </c>
      <c r="M95" t="inlineStr">
        <is>
          <t>-</t>
        </is>
      </c>
    </row>
    <row r="96">
      <c r="A96" s="5" t="inlineStr">
        <is>
          <t>Op.Cashflow Wachstum 5J in %</t>
        </is>
      </c>
      <c r="B96" s="5" t="inlineStr">
        <is>
          <t>Op.Cashflow Wachstum 5Y in %</t>
        </is>
      </c>
      <c r="C96" t="inlineStr">
        <is>
          <t>-</t>
        </is>
      </c>
      <c r="D96" t="inlineStr">
        <is>
          <t>-</t>
        </is>
      </c>
      <c r="E96" t="inlineStr">
        <is>
          <t>-</t>
        </is>
      </c>
      <c r="F96" t="inlineStr">
        <is>
          <t>-</t>
        </is>
      </c>
      <c r="G96" t="inlineStr">
        <is>
          <t>-</t>
        </is>
      </c>
      <c r="H96" t="inlineStr">
        <is>
          <t>-</t>
        </is>
      </c>
      <c r="I96" t="inlineStr">
        <is>
          <t>-</t>
        </is>
      </c>
      <c r="J96" t="inlineStr">
        <is>
          <t>-</t>
        </is>
      </c>
      <c r="K96" t="inlineStr">
        <is>
          <t>-</t>
        </is>
      </c>
      <c r="L96" t="inlineStr">
        <is>
          <t>-</t>
        </is>
      </c>
      <c r="M96" t="inlineStr">
        <is>
          <t>-</t>
        </is>
      </c>
    </row>
    <row r="97">
      <c r="A97" s="5" t="inlineStr">
        <is>
          <t>Op.Cashflow Wachstum 10J in %</t>
        </is>
      </c>
      <c r="B97" s="5" t="inlineStr">
        <is>
          <t>Op.Cashflow Wachstum 10Y in %</t>
        </is>
      </c>
      <c r="C97" t="inlineStr">
        <is>
          <t>-</t>
        </is>
      </c>
      <c r="D97" t="inlineStr">
        <is>
          <t>-</t>
        </is>
      </c>
      <c r="E97" t="inlineStr">
        <is>
          <t>-</t>
        </is>
      </c>
      <c r="F97" t="inlineStr">
        <is>
          <t>-</t>
        </is>
      </c>
      <c r="G97" t="inlineStr">
        <is>
          <t>-</t>
        </is>
      </c>
      <c r="H97" t="inlineStr">
        <is>
          <t>-</t>
        </is>
      </c>
      <c r="I97" t="inlineStr">
        <is>
          <t>-</t>
        </is>
      </c>
      <c r="J97" t="inlineStr">
        <is>
          <t>-</t>
        </is>
      </c>
      <c r="K97" t="inlineStr">
        <is>
          <t>-</t>
        </is>
      </c>
      <c r="L97" t="inlineStr">
        <is>
          <t>-</t>
        </is>
      </c>
      <c r="M97" t="inlineStr">
        <is>
          <t>-</t>
        </is>
      </c>
    </row>
    <row r="98">
      <c r="A98" s="5" t="inlineStr">
        <is>
          <t>Working Capital in Mio</t>
        </is>
      </c>
      <c r="B98" s="5" t="inlineStr">
        <is>
          <t>Working Capital in M</t>
        </is>
      </c>
      <c r="C98" t="n">
        <v>-1227</v>
      </c>
      <c r="D98" t="n">
        <v>10610</v>
      </c>
      <c r="E98" t="n">
        <v>17067</v>
      </c>
      <c r="F98" t="n">
        <v>15616</v>
      </c>
      <c r="G98" t="n">
        <v>6935</v>
      </c>
      <c r="H98" t="n">
        <v>4362</v>
      </c>
      <c r="I98" t="n">
        <v>7998</v>
      </c>
      <c r="J98" t="n">
        <v>3733</v>
      </c>
      <c r="K98" t="n">
        <v>3830</v>
      </c>
      <c r="L98" t="n">
        <v>2690</v>
      </c>
      <c r="M98" t="n">
        <v>1148</v>
      </c>
      <c r="N98" t="n">
        <v>1005</v>
      </c>
    </row>
  </sheetData>
  <pageMargins bottom="1" footer="0.5" header="0.5" left="0.75" right="0.75" top="1"/>
</worksheet>
</file>

<file path=xl/worksheets/sheet21.xml><?xml version="1.0" encoding="utf-8"?>
<worksheet xmlns="http://schemas.openxmlformats.org/spreadsheetml/2006/main">
  <sheetPr>
    <outlinePr summaryBelow="1" summaryRight="1"/>
    <pageSetUpPr/>
  </sheetPr>
  <dimension ref="A1:L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WORKDAY </t>
        </is>
      </c>
      <c r="B1" s="2" t="inlineStr">
        <is>
          <t>WKN: A1J39P  ISIN: US98138H1014  US-Symbol:WDAY  Typ: Aktie</t>
        </is>
      </c>
      <c r="C1" s="2" t="inlineStr"/>
      <c r="D1" s="2" t="inlineStr"/>
      <c r="E1" s="2" t="inlineStr"/>
      <c r="F1" s="2">
        <f>HYPERLINK("Stock_Data.xlsx#INDEX!A1",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2005</t>
        </is>
      </c>
      <c r="C4" s="5" t="inlineStr">
        <is>
          <t>Telefon / Phone</t>
        </is>
      </c>
      <c r="D4" s="5" t="inlineStr"/>
      <c r="E4" t="inlineStr">
        <is>
          <t>+1-925-951-9000</t>
        </is>
      </c>
      <c r="G4" t="inlineStr">
        <is>
          <t>27.02.2020</t>
        </is>
      </c>
      <c r="H4" t="inlineStr">
        <is>
          <t>Q4 Result</t>
        </is>
      </c>
      <c r="J4" t="inlineStr">
        <is>
          <t>T. Rowe Price Associates, Inc.</t>
        </is>
      </c>
      <c r="L4" t="inlineStr">
        <is>
          <t>15,00%</t>
        </is>
      </c>
    </row>
    <row r="5">
      <c r="A5" s="5" t="inlineStr">
        <is>
          <t>Ticker</t>
        </is>
      </c>
      <c r="B5" t="inlineStr">
        <is>
          <t>W7D</t>
        </is>
      </c>
      <c r="C5" s="5" t="inlineStr">
        <is>
          <t>Fax</t>
        </is>
      </c>
      <c r="D5" s="5" t="inlineStr"/>
      <c r="E5" t="inlineStr">
        <is>
          <t>-</t>
        </is>
      </c>
      <c r="G5" t="inlineStr">
        <is>
          <t>03.03.2020</t>
        </is>
      </c>
      <c r="H5" t="inlineStr">
        <is>
          <t>Publication Of Annual Report</t>
        </is>
      </c>
      <c r="J5" t="inlineStr">
        <is>
          <t>FMR, LLC</t>
        </is>
      </c>
      <c r="L5" t="inlineStr">
        <is>
          <t>10,00%</t>
        </is>
      </c>
    </row>
    <row r="6">
      <c r="A6" s="5" t="inlineStr">
        <is>
          <t>Gelistet Seit / Listed Since</t>
        </is>
      </c>
      <c r="B6" t="inlineStr">
        <is>
          <t>-</t>
        </is>
      </c>
      <c r="C6" s="5" t="inlineStr">
        <is>
          <t>Internet</t>
        </is>
      </c>
      <c r="D6" s="5" t="inlineStr"/>
      <c r="E6" t="inlineStr">
        <is>
          <t>https://www.workday.com</t>
        </is>
      </c>
      <c r="J6" t="inlineStr">
        <is>
          <t>The Vanguard Group</t>
        </is>
      </c>
      <c r="L6" t="inlineStr">
        <is>
          <t>7,00%</t>
        </is>
      </c>
    </row>
    <row r="7">
      <c r="A7" s="5" t="inlineStr">
        <is>
          <t>Nominalwert / Nominal Value</t>
        </is>
      </c>
      <c r="B7" t="inlineStr">
        <is>
          <t>-</t>
        </is>
      </c>
      <c r="C7" s="5" t="inlineStr">
        <is>
          <t>Inv. Relations Telefon / Phone</t>
        </is>
      </c>
      <c r="D7" s="5" t="inlineStr"/>
      <c r="E7" t="inlineStr">
        <is>
          <t>+1-925-379-6000</t>
        </is>
      </c>
      <c r="J7" t="inlineStr">
        <is>
          <t>Morgan Stanley and affiliates</t>
        </is>
      </c>
      <c r="L7" t="inlineStr">
        <is>
          <t>6,00%</t>
        </is>
      </c>
    </row>
    <row r="8">
      <c r="A8" s="5" t="inlineStr">
        <is>
          <t>Land / Country</t>
        </is>
      </c>
      <c r="B8" t="inlineStr">
        <is>
          <t>USA</t>
        </is>
      </c>
      <c r="C8" s="5" t="inlineStr">
        <is>
          <t>Inv. Relations E-Mail</t>
        </is>
      </c>
      <c r="D8" s="5" t="inlineStr"/>
      <c r="E8" t="inlineStr">
        <is>
          <t>IR@workday.com</t>
        </is>
      </c>
      <c r="J8" t="inlineStr">
        <is>
          <t>Jennison Associates LLC</t>
        </is>
      </c>
      <c r="L8" t="inlineStr">
        <is>
          <t>5,00%</t>
        </is>
      </c>
    </row>
    <row r="9">
      <c r="A9" s="5" t="inlineStr">
        <is>
          <t>Währung / Currency</t>
        </is>
      </c>
      <c r="B9" t="inlineStr">
        <is>
          <t>USD</t>
        </is>
      </c>
      <c r="C9" s="5" t="inlineStr">
        <is>
          <t>Kontaktperson / Contact Person</t>
        </is>
      </c>
      <c r="D9" s="5" t="inlineStr"/>
      <c r="E9" t="inlineStr">
        <is>
          <t>Michael Magaro</t>
        </is>
      </c>
      <c r="J9" t="inlineStr">
        <is>
          <t>Prudential Financial, Inc.</t>
        </is>
      </c>
      <c r="L9" t="inlineStr">
        <is>
          <t>5,00%</t>
        </is>
      </c>
    </row>
    <row r="10">
      <c r="A10" s="5" t="inlineStr">
        <is>
          <t>Branche / Industry</t>
        </is>
      </c>
      <c r="B10" t="inlineStr">
        <is>
          <t>Special Software</t>
        </is>
      </c>
      <c r="C10" s="5" t="inlineStr"/>
      <c r="D10" s="5" t="inlineStr"/>
      <c r="J10" t="inlineStr">
        <is>
          <t>Freefloat</t>
        </is>
      </c>
      <c r="L10" t="inlineStr">
        <is>
          <t>52,00%</t>
        </is>
      </c>
    </row>
    <row r="11">
      <c r="A11" s="5" t="inlineStr">
        <is>
          <t>Sektor / Sector</t>
        </is>
      </c>
      <c r="B11" t="inlineStr">
        <is>
          <t>Software</t>
        </is>
      </c>
    </row>
    <row r="12">
      <c r="A12" s="5" t="inlineStr">
        <is>
          <t>Typ / Genre</t>
        </is>
      </c>
      <c r="B12" t="inlineStr">
        <is>
          <t>Class A</t>
        </is>
      </c>
    </row>
    <row r="13">
      <c r="A13" s="5" t="inlineStr">
        <is>
          <t>Adresse / Address</t>
        </is>
      </c>
      <c r="B13" t="inlineStr">
        <is>
          <t>Workday Inc.6110 Stoneridge Mall Road  Pleasanton, California 94588, USA</t>
        </is>
      </c>
    </row>
    <row r="14">
      <c r="A14" s="5" t="inlineStr">
        <is>
          <t>Management</t>
        </is>
      </c>
      <c r="B14" t="inlineStr">
        <is>
          <t>Aneel Bhusri, Dave Duffield, Robynne Sisco, Chano Fernandez, Tom Bogan, Jim Bozzini, Leighanne Levensaler, Petros Dermetzis, Ashley Goldsmith, Emily McEvilly, David Clarke, Sheri Rhodes, Rich Sauer, Jim Shaughnessy, Sayan Chakraborty, Pete Schlampp</t>
        </is>
      </c>
    </row>
    <row r="15">
      <c r="A15" s="5" t="inlineStr">
        <is>
          <t>Aufsichtsrat / Board</t>
        </is>
      </c>
      <c r="B15" t="inlineStr">
        <is>
          <t>Dave Duffield, Aneel Bhusri, George Still Jr., Ann-Marie Campbell, Christa Davies, Carl M. Eschenbach, Mike McNamara, Mike Stankey, Lee J. Styslinger III, Jerry Yang</t>
        </is>
      </c>
    </row>
    <row r="16">
      <c r="A16" s="5" t="inlineStr">
        <is>
          <t>Beschreibung</t>
        </is>
      </c>
      <c r="B16" t="inlineStr">
        <is>
          <t>Workday Inc. gehört zu den führenden Anbietern von Enterprise-Cloud-Anwendungen. Die Gesellschaft entwickelt anpassbare Cloud-Finanz- und HR- Lösungen für globale Unternehmen, um komplexe und dynamische Betriebsumgebungen zu verwalten und das Finanz- und Human Capital Management zu optimieren. Der Unternehmenssitz befindet sich in Pleasanton, Kalifornien. Copyright 2014 FINANCE BASE AG</t>
        </is>
      </c>
    </row>
    <row r="17">
      <c r="A17" s="5" t="inlineStr">
        <is>
          <t>Profile</t>
        </is>
      </c>
      <c r="B17" t="inlineStr">
        <is>
          <t>Workday Inc. is a leading provider of enterprise cloud applications. The company develops customizable cloud finance and HR solutions for global companies to manage complex and dynamic operating environments and to optimize the financial and human capital management. The company's headquarters is located in Pleasanton, California.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USD per  31.01</t>
        </is>
      </c>
      <c r="B19" s="5" t="inlineStr">
        <is>
          <t>Balance Sheet in M  USD per  31.01</t>
        </is>
      </c>
      <c r="C19" s="5" t="n">
        <v>2020</v>
      </c>
      <c r="D19" s="5" t="n">
        <v>2019</v>
      </c>
      <c r="E19" s="5" t="n">
        <v>2018</v>
      </c>
      <c r="F19" s="5" t="n">
        <v>2017</v>
      </c>
      <c r="G19" s="5" t="inlineStr"/>
      <c r="H19" s="5" t="inlineStr"/>
      <c r="I19" s="5" t="inlineStr"/>
      <c r="J19" s="5" t="inlineStr"/>
      <c r="K19" s="5" t="inlineStr"/>
      <c r="L19" s="5" t="inlineStr"/>
    </row>
    <row r="20">
      <c r="A20" s="5" t="inlineStr">
        <is>
          <t>Umsatz</t>
        </is>
      </c>
      <c r="B20" s="5" t="inlineStr">
        <is>
          <t>Revenue</t>
        </is>
      </c>
      <c r="C20" t="n">
        <v>3627</v>
      </c>
      <c r="D20" t="n">
        <v>2822</v>
      </c>
      <c r="E20" t="n">
        <v>2143</v>
      </c>
      <c r="F20" t="n">
        <v>1569</v>
      </c>
    </row>
    <row r="21">
      <c r="A21" s="5" t="inlineStr">
        <is>
          <t>Operatives Ergebnis (EBIT)</t>
        </is>
      </c>
      <c r="B21" s="5" t="inlineStr">
        <is>
          <t>EBIT Earning Before Interest &amp; Tax</t>
        </is>
      </c>
      <c r="C21" t="n">
        <v>-502.2</v>
      </c>
      <c r="D21" t="n">
        <v>-463.3</v>
      </c>
      <c r="E21" t="n">
        <v>-303.2</v>
      </c>
      <c r="F21" t="n">
        <v>-376.7</v>
      </c>
    </row>
    <row r="22">
      <c r="A22" s="5" t="inlineStr">
        <is>
          <t>Finanzergebnis</t>
        </is>
      </c>
      <c r="B22" s="5" t="inlineStr">
        <is>
          <t>Financial Result</t>
        </is>
      </c>
      <c r="C22" t="inlineStr">
        <is>
          <t>-</t>
        </is>
      </c>
      <c r="D22" t="n">
        <v>39.5</v>
      </c>
      <c r="E22" t="n">
        <v>-11.6</v>
      </c>
      <c r="F22" t="n">
        <v>-32.4</v>
      </c>
    </row>
    <row r="23">
      <c r="A23" s="5" t="inlineStr">
        <is>
          <t>Ergebnis vor Steuer (EBT)</t>
        </is>
      </c>
      <c r="B23" s="5" t="inlineStr">
        <is>
          <t>EBT Earning Before Tax</t>
        </is>
      </c>
      <c r="C23" t="n">
        <v>-482.4</v>
      </c>
      <c r="D23" t="n">
        <v>-423.8</v>
      </c>
      <c r="E23" t="n">
        <v>-314.8</v>
      </c>
      <c r="F23" t="n">
        <v>-409.1</v>
      </c>
    </row>
    <row r="24">
      <c r="A24" s="5" t="inlineStr">
        <is>
          <t>Steuern auf Einkommen und Ertrag</t>
        </is>
      </c>
      <c r="B24" s="5" t="inlineStr">
        <is>
          <t>Taxes on income and earnings</t>
        </is>
      </c>
      <c r="C24" t="n">
        <v>-1.8</v>
      </c>
      <c r="D24" t="n">
        <v>-5.5</v>
      </c>
      <c r="E24" t="n">
        <v>6.4</v>
      </c>
      <c r="F24" t="n">
        <v>-0.8</v>
      </c>
    </row>
    <row r="25">
      <c r="A25" s="5" t="inlineStr">
        <is>
          <t>Ergebnis nach Steuer</t>
        </is>
      </c>
      <c r="B25" s="5" t="inlineStr">
        <is>
          <t>Earnings after tax</t>
        </is>
      </c>
      <c r="C25" t="n">
        <v>-480.7</v>
      </c>
      <c r="D25" t="n">
        <v>-418.3</v>
      </c>
      <c r="E25" t="n">
        <v>-321.2</v>
      </c>
      <c r="F25" t="n">
        <v>-408.3</v>
      </c>
    </row>
    <row r="26">
      <c r="A26" s="5" t="inlineStr">
        <is>
          <t>Jahresüberschuss/-fehlbetrag</t>
        </is>
      </c>
      <c r="B26" s="5" t="inlineStr">
        <is>
          <t>Net Profit</t>
        </is>
      </c>
      <c r="C26" t="n">
        <v>-480.7</v>
      </c>
      <c r="D26" t="n">
        <v>-418.3</v>
      </c>
      <c r="E26" t="n">
        <v>-321.2</v>
      </c>
      <c r="F26" t="n">
        <v>-408.3</v>
      </c>
    </row>
    <row r="27">
      <c r="A27" s="5" t="inlineStr">
        <is>
          <t>Summe Umlaufvermögen</t>
        </is>
      </c>
      <c r="B27" s="5" t="inlineStr">
        <is>
          <t>Current Assets</t>
        </is>
      </c>
      <c r="C27" t="n">
        <v>3095</v>
      </c>
      <c r="D27" t="n">
        <v>2701</v>
      </c>
      <c r="E27" t="n">
        <v>3957</v>
      </c>
      <c r="F27" t="n">
        <v>2497</v>
      </c>
    </row>
    <row r="28">
      <c r="A28" s="5" t="inlineStr">
        <is>
          <t>Summe Anlagevermögen</t>
        </is>
      </c>
      <c r="B28" s="5" t="inlineStr">
        <is>
          <t>Fixed Assets</t>
        </is>
      </c>
      <c r="C28" t="inlineStr">
        <is>
          <t>-</t>
        </is>
      </c>
      <c r="D28" t="n">
        <v>2820</v>
      </c>
      <c r="E28" t="n">
        <v>990.4</v>
      </c>
      <c r="F28" t="n">
        <v>669.9</v>
      </c>
    </row>
    <row r="29">
      <c r="A29" s="5" t="inlineStr">
        <is>
          <t>Summe Aktiva</t>
        </is>
      </c>
      <c r="B29" s="5" t="inlineStr">
        <is>
          <t>Total Assets</t>
        </is>
      </c>
      <c r="C29" t="n">
        <v>6816</v>
      </c>
      <c r="D29" t="n">
        <v>5521</v>
      </c>
      <c r="E29" t="n">
        <v>4947</v>
      </c>
      <c r="F29" t="n">
        <v>3166</v>
      </c>
    </row>
    <row r="30">
      <c r="A30" s="5" t="inlineStr">
        <is>
          <t>Summe kurzfristiges Fremdkapital</t>
        </is>
      </c>
      <c r="B30" s="5" t="inlineStr">
        <is>
          <t>Short-Term Debt</t>
        </is>
      </c>
      <c r="C30" t="n">
        <v>2969</v>
      </c>
      <c r="D30" t="n">
        <v>2431</v>
      </c>
      <c r="E30" t="n">
        <v>2059</v>
      </c>
      <c r="F30" t="n">
        <v>1296</v>
      </c>
    </row>
    <row r="31">
      <c r="A31" s="5" t="inlineStr">
        <is>
          <t>Summe langfristiges Fremdkapital</t>
        </is>
      </c>
      <c r="B31" s="5" t="inlineStr">
        <is>
          <t>Long-Term Debt</t>
        </is>
      </c>
      <c r="C31" t="inlineStr">
        <is>
          <t>-</t>
        </is>
      </c>
      <c r="D31" t="n">
        <v>1132</v>
      </c>
      <c r="E31" t="n">
        <v>1308</v>
      </c>
      <c r="F31" t="n">
        <v>707.1</v>
      </c>
    </row>
    <row r="32">
      <c r="A32" s="5" t="inlineStr">
        <is>
          <t>Summe Fremdkapital</t>
        </is>
      </c>
      <c r="B32" s="5" t="inlineStr">
        <is>
          <t>Total Liabilities</t>
        </is>
      </c>
      <c r="C32" t="inlineStr">
        <is>
          <t>-</t>
        </is>
      </c>
      <c r="D32" t="n">
        <v>3562</v>
      </c>
      <c r="E32" t="n">
        <v>3367</v>
      </c>
      <c r="F32" t="n">
        <v>2004</v>
      </c>
    </row>
    <row r="33">
      <c r="A33" s="5" t="inlineStr">
        <is>
          <t>Minderheitenanteil</t>
        </is>
      </c>
      <c r="B33" s="5" t="inlineStr">
        <is>
          <t>Minority Share</t>
        </is>
      </c>
      <c r="C33" t="inlineStr">
        <is>
          <t>-</t>
        </is>
      </c>
      <c r="D33" t="inlineStr">
        <is>
          <t>-</t>
        </is>
      </c>
      <c r="E33" t="inlineStr">
        <is>
          <t>-</t>
        </is>
      </c>
      <c r="F33" t="inlineStr">
        <is>
          <t>-</t>
        </is>
      </c>
    </row>
    <row r="34">
      <c r="A34" s="5" t="inlineStr">
        <is>
          <t>Summe Eigenkapital</t>
        </is>
      </c>
      <c r="B34" s="5" t="inlineStr">
        <is>
          <t>Equity</t>
        </is>
      </c>
      <c r="C34" t="inlineStr">
        <is>
          <t>-</t>
        </is>
      </c>
      <c r="D34" t="n">
        <v>1958</v>
      </c>
      <c r="E34" t="n">
        <v>1580</v>
      </c>
      <c r="F34" t="n">
        <v>1163</v>
      </c>
    </row>
    <row r="35">
      <c r="A35" s="5" t="inlineStr">
        <is>
          <t>Summe Passiva</t>
        </is>
      </c>
      <c r="B35" s="5" t="inlineStr">
        <is>
          <t>Liabilities &amp; Shareholder Equity</t>
        </is>
      </c>
      <c r="C35" t="n">
        <v>6816</v>
      </c>
      <c r="D35" t="n">
        <v>5521</v>
      </c>
      <c r="E35" t="n">
        <v>4947</v>
      </c>
      <c r="F35" t="n">
        <v>3166</v>
      </c>
    </row>
    <row r="36">
      <c r="A36" s="5" t="inlineStr">
        <is>
          <t>Mio.Aktien im Umlauf</t>
        </is>
      </c>
      <c r="B36" s="5" t="inlineStr">
        <is>
          <t>Million shares outstanding</t>
        </is>
      </c>
      <c r="C36" t="n">
        <v>232</v>
      </c>
      <c r="D36" t="n">
        <v>222</v>
      </c>
      <c r="E36" t="n">
        <v>212</v>
      </c>
      <c r="F36" t="n">
        <v>203</v>
      </c>
    </row>
    <row r="37">
      <c r="A37" s="5" t="inlineStr">
        <is>
          <t>Mio.Aktien im Umlauf</t>
        </is>
      </c>
      <c r="B37" s="5" t="inlineStr">
        <is>
          <t>Million shares outstanding</t>
        </is>
      </c>
      <c r="C37" t="n">
        <v>170</v>
      </c>
      <c r="D37" t="n">
        <v>157</v>
      </c>
      <c r="E37" t="n">
        <v>142</v>
      </c>
      <c r="F37" t="n">
        <v>127</v>
      </c>
    </row>
    <row r="38">
      <c r="A38" s="5" t="inlineStr">
        <is>
          <t>Ergebnis je Aktie (brutto)</t>
        </is>
      </c>
      <c r="B38" s="5" t="inlineStr">
        <is>
          <t>Earnings per share</t>
        </is>
      </c>
      <c r="C38" t="inlineStr">
        <is>
          <t>-</t>
        </is>
      </c>
      <c r="D38" t="n">
        <v>-1.91</v>
      </c>
      <c r="E38" t="n">
        <v>-1.48</v>
      </c>
      <c r="F38" t="n">
        <v>-2.02</v>
      </c>
    </row>
    <row r="39">
      <c r="A39" s="5" t="inlineStr">
        <is>
          <t>Ergebnis je Aktie (unverwässert)</t>
        </is>
      </c>
      <c r="B39" s="5" t="inlineStr">
        <is>
          <t>Basic Earnings per share</t>
        </is>
      </c>
      <c r="C39" t="n">
        <v>-2.12</v>
      </c>
      <c r="D39" t="n">
        <v>-1.93</v>
      </c>
      <c r="E39" t="n">
        <v>-1.55</v>
      </c>
      <c r="F39" t="n">
        <v>-2.06</v>
      </c>
    </row>
    <row r="40">
      <c r="A40" s="5" t="inlineStr">
        <is>
          <t>Ergebnis je Aktie (verwässert)</t>
        </is>
      </c>
      <c r="B40" s="5" t="inlineStr">
        <is>
          <t>Diluted Earnings per share</t>
        </is>
      </c>
      <c r="C40" t="n">
        <v>-2.12</v>
      </c>
      <c r="D40" t="n">
        <v>-1.93</v>
      </c>
      <c r="E40" t="n">
        <v>-1.55</v>
      </c>
      <c r="F40" t="n">
        <v>-2.06</v>
      </c>
    </row>
    <row r="41">
      <c r="A41" s="5" t="inlineStr">
        <is>
          <t>Dividende je Aktie</t>
        </is>
      </c>
      <c r="B41" s="5" t="inlineStr">
        <is>
          <t>Dividend per share</t>
        </is>
      </c>
      <c r="C41" t="inlineStr">
        <is>
          <t>-</t>
        </is>
      </c>
      <c r="D41" t="inlineStr">
        <is>
          <t>-</t>
        </is>
      </c>
      <c r="E41" t="inlineStr">
        <is>
          <t>-</t>
        </is>
      </c>
      <c r="F41" t="inlineStr">
        <is>
          <t>-</t>
        </is>
      </c>
    </row>
    <row r="42">
      <c r="A42" s="5" t="inlineStr">
        <is>
          <t>Dividendenausschüttung in Mio</t>
        </is>
      </c>
      <c r="B42" s="5" t="inlineStr">
        <is>
          <t>Dividend Payment in M</t>
        </is>
      </c>
      <c r="C42" t="inlineStr">
        <is>
          <t>-</t>
        </is>
      </c>
      <c r="D42" t="inlineStr">
        <is>
          <t>-</t>
        </is>
      </c>
      <c r="E42" t="inlineStr">
        <is>
          <t>-</t>
        </is>
      </c>
      <c r="F42" t="inlineStr">
        <is>
          <t>-</t>
        </is>
      </c>
    </row>
    <row r="43">
      <c r="A43" s="5" t="inlineStr">
        <is>
          <t>Umsatz</t>
        </is>
      </c>
      <c r="B43" s="5" t="inlineStr">
        <is>
          <t>Revenue</t>
        </is>
      </c>
      <c r="C43" t="n">
        <v>15.63</v>
      </c>
      <c r="D43" t="n">
        <v>12.71</v>
      </c>
      <c r="E43" t="n">
        <v>10.11</v>
      </c>
      <c r="F43" t="n">
        <v>7.73</v>
      </c>
    </row>
    <row r="44">
      <c r="A44" s="5" t="inlineStr">
        <is>
          <t>Buchwert je Aktie</t>
        </is>
      </c>
      <c r="B44" s="5" t="inlineStr">
        <is>
          <t>Book value per share</t>
        </is>
      </c>
      <c r="C44" t="inlineStr">
        <is>
          <t>-</t>
        </is>
      </c>
      <c r="D44" t="n">
        <v>8.82</v>
      </c>
      <c r="E44" t="n">
        <v>7.45</v>
      </c>
      <c r="F44" t="n">
        <v>5.73</v>
      </c>
    </row>
    <row r="45">
      <c r="A45" s="5" t="inlineStr">
        <is>
          <t>Cashflow je Aktie</t>
        </is>
      </c>
      <c r="B45" s="5" t="inlineStr">
        <is>
          <t>Cashflow per share</t>
        </is>
      </c>
      <c r="C45" t="inlineStr">
        <is>
          <t>-</t>
        </is>
      </c>
      <c r="D45" t="n">
        <v>2.73</v>
      </c>
      <c r="E45" t="n">
        <v>2.2</v>
      </c>
      <c r="F45" t="n">
        <v>1.72</v>
      </c>
    </row>
    <row r="46">
      <c r="A46" s="5" t="inlineStr">
        <is>
          <t>Bilanzsumme je Aktie</t>
        </is>
      </c>
      <c r="B46" s="5" t="inlineStr">
        <is>
          <t>Total assets per share</t>
        </is>
      </c>
      <c r="C46" t="n">
        <v>29.38</v>
      </c>
      <c r="D46" t="n">
        <v>24.87</v>
      </c>
      <c r="E46" t="n">
        <v>23.34</v>
      </c>
      <c r="F46" t="n">
        <v>15.6</v>
      </c>
    </row>
    <row r="47">
      <c r="A47" s="5" t="inlineStr">
        <is>
          <t>Personal am Ende des Jahres</t>
        </is>
      </c>
      <c r="B47" s="5" t="inlineStr">
        <is>
          <t>Staff at the end of year</t>
        </is>
      </c>
      <c r="C47" t="n">
        <v>12200</v>
      </c>
      <c r="D47" t="n">
        <v>10500</v>
      </c>
      <c r="E47" t="n">
        <v>8200</v>
      </c>
      <c r="F47" t="n">
        <v>6600</v>
      </c>
    </row>
    <row r="48">
      <c r="A48" s="5" t="inlineStr">
        <is>
          <t>Personalaufwand in Mio. USD</t>
        </is>
      </c>
      <c r="B48" s="5" t="inlineStr">
        <is>
          <t>Personnel expenses in M</t>
        </is>
      </c>
      <c r="C48" t="inlineStr">
        <is>
          <t>-</t>
        </is>
      </c>
      <c r="D48" t="inlineStr">
        <is>
          <t>-</t>
        </is>
      </c>
      <c r="E48" t="inlineStr">
        <is>
          <t>-</t>
        </is>
      </c>
      <c r="F48" t="inlineStr">
        <is>
          <t>-</t>
        </is>
      </c>
    </row>
    <row r="49">
      <c r="A49" s="5" t="inlineStr">
        <is>
          <t>Aufwand je Mitarbeiter in USD</t>
        </is>
      </c>
      <c r="B49" s="5" t="inlineStr">
        <is>
          <t>Effort per employee</t>
        </is>
      </c>
      <c r="C49" t="inlineStr">
        <is>
          <t>-</t>
        </is>
      </c>
      <c r="D49" t="inlineStr">
        <is>
          <t>-</t>
        </is>
      </c>
      <c r="E49" t="inlineStr">
        <is>
          <t>-</t>
        </is>
      </c>
      <c r="F49" t="inlineStr">
        <is>
          <t>-</t>
        </is>
      </c>
    </row>
    <row r="50">
      <c r="A50" s="5" t="inlineStr">
        <is>
          <t>Umsatz je Aktie</t>
        </is>
      </c>
      <c r="B50" s="5" t="inlineStr">
        <is>
          <t>Revenue per share</t>
        </is>
      </c>
      <c r="C50" t="n">
        <v>297312</v>
      </c>
      <c r="D50" t="n">
        <v>268779</v>
      </c>
      <c r="E50" t="n">
        <v>261348</v>
      </c>
      <c r="F50" t="n">
        <v>237789</v>
      </c>
    </row>
    <row r="51">
      <c r="A51" s="5" t="inlineStr">
        <is>
          <t>Bruttoergebnis je Mitarbeiter in USD</t>
        </is>
      </c>
      <c r="B51" s="5" t="inlineStr">
        <is>
          <t>Gross Profit per employee</t>
        </is>
      </c>
      <c r="C51" t="inlineStr">
        <is>
          <t>-</t>
        </is>
      </c>
      <c r="D51" t="inlineStr">
        <is>
          <t>-</t>
        </is>
      </c>
      <c r="E51" t="inlineStr">
        <is>
          <t>-</t>
        </is>
      </c>
      <c r="F51" t="inlineStr">
        <is>
          <t>-</t>
        </is>
      </c>
    </row>
    <row r="52">
      <c r="A52" s="5" t="inlineStr">
        <is>
          <t>Gewinn je Mitarbeiter in USD</t>
        </is>
      </c>
      <c r="B52" s="5" t="inlineStr">
        <is>
          <t>Earnings per employee</t>
        </is>
      </c>
      <c r="C52" t="n">
        <v>-39402</v>
      </c>
      <c r="D52" t="n">
        <v>-39838</v>
      </c>
      <c r="E52" t="n">
        <v>-39171</v>
      </c>
      <c r="F52" t="n">
        <v>-61864</v>
      </c>
    </row>
    <row r="53">
      <c r="A53" s="5" t="inlineStr">
        <is>
          <t>KGV (Kurs/Gewinn)</t>
        </is>
      </c>
      <c r="B53" s="5" t="inlineStr">
        <is>
          <t>PE (price/earnings)</t>
        </is>
      </c>
      <c r="C53" t="inlineStr">
        <is>
          <t>-</t>
        </is>
      </c>
      <c r="D53" t="inlineStr">
        <is>
          <t>-</t>
        </is>
      </c>
      <c r="E53" t="inlineStr">
        <is>
          <t>-</t>
        </is>
      </c>
      <c r="F53" t="inlineStr">
        <is>
          <t>-</t>
        </is>
      </c>
    </row>
    <row r="54">
      <c r="A54" s="5" t="inlineStr">
        <is>
          <t>KUV (Kurs/Umsatz)</t>
        </is>
      </c>
      <c r="B54" s="5" t="inlineStr">
        <is>
          <t>PS (price/sales)</t>
        </is>
      </c>
      <c r="C54" t="n">
        <v>9.09</v>
      </c>
      <c r="D54" t="n">
        <v>14.28</v>
      </c>
      <c r="E54" t="n">
        <v>11.86</v>
      </c>
      <c r="F54" t="n">
        <v>10.75</v>
      </c>
    </row>
    <row r="55">
      <c r="A55" s="5" t="inlineStr">
        <is>
          <t>KBV (Kurs/Buchwert)</t>
        </is>
      </c>
      <c r="B55" s="5" t="inlineStr">
        <is>
          <t>PB (price/book value)</t>
        </is>
      </c>
      <c r="C55" t="inlineStr">
        <is>
          <t>-</t>
        </is>
      </c>
      <c r="D55" t="n">
        <v>20.58</v>
      </c>
      <c r="E55" t="n">
        <v>16.08</v>
      </c>
      <c r="F55" t="n">
        <v>14.5</v>
      </c>
    </row>
    <row r="56">
      <c r="A56" s="5" t="inlineStr">
        <is>
          <t>KCV (Kurs/Cashflow)</t>
        </is>
      </c>
      <c r="B56" s="5" t="inlineStr">
        <is>
          <t>PC (price/cashflow)</t>
        </is>
      </c>
      <c r="C56" t="inlineStr">
        <is>
          <t>-</t>
        </is>
      </c>
      <c r="D56" t="n">
        <v>66.42</v>
      </c>
      <c r="E56" t="n">
        <v>54.58</v>
      </c>
      <c r="F56" t="n">
        <v>48.37</v>
      </c>
    </row>
    <row r="57">
      <c r="A57" s="5" t="inlineStr">
        <is>
          <t>Dividendenrendite in %</t>
        </is>
      </c>
      <c r="B57" s="5" t="inlineStr">
        <is>
          <t>Dividend Yield in %</t>
        </is>
      </c>
      <c r="C57" t="inlineStr">
        <is>
          <t>-</t>
        </is>
      </c>
      <c r="D57" t="inlineStr">
        <is>
          <t>-</t>
        </is>
      </c>
      <c r="E57" t="inlineStr">
        <is>
          <t>-</t>
        </is>
      </c>
      <c r="F57" t="inlineStr">
        <is>
          <t>-</t>
        </is>
      </c>
    </row>
    <row r="58">
      <c r="A58" s="5" t="inlineStr">
        <is>
          <t>Gewinnrendite in %</t>
        </is>
      </c>
      <c r="B58" s="5" t="inlineStr">
        <is>
          <t>Return on profit in %</t>
        </is>
      </c>
      <c r="C58" t="inlineStr">
        <is>
          <t>-</t>
        </is>
      </c>
      <c r="D58" t="n">
        <v>-1.1</v>
      </c>
      <c r="E58" t="n">
        <v>-1.3</v>
      </c>
      <c r="F58" t="n">
        <v>-2.5</v>
      </c>
    </row>
    <row r="59">
      <c r="A59" s="5" t="inlineStr">
        <is>
          <t>Eigenkapitalrendite in %</t>
        </is>
      </c>
      <c r="B59" s="5" t="inlineStr">
        <is>
          <t>Return on Equity in %</t>
        </is>
      </c>
      <c r="C59" t="inlineStr">
        <is>
          <t>-</t>
        </is>
      </c>
      <c r="D59" t="n">
        <v>-21.36</v>
      </c>
      <c r="E59" t="n">
        <v>-20.32</v>
      </c>
      <c r="F59" t="n">
        <v>-35.11</v>
      </c>
    </row>
    <row r="60">
      <c r="A60" s="5" t="inlineStr">
        <is>
          <t>Umsatzrendite in %</t>
        </is>
      </c>
      <c r="B60" s="5" t="inlineStr">
        <is>
          <t>Return on sales in %</t>
        </is>
      </c>
      <c r="C60" t="inlineStr">
        <is>
          <t>-</t>
        </is>
      </c>
      <c r="D60" t="n">
        <v>-14.82</v>
      </c>
      <c r="E60" t="n">
        <v>-14.99</v>
      </c>
      <c r="F60" t="n">
        <v>-26.02</v>
      </c>
    </row>
    <row r="61">
      <c r="A61" s="5" t="inlineStr">
        <is>
          <t>Gesamtkapitalrendite in %</t>
        </is>
      </c>
      <c r="B61" s="5" t="inlineStr">
        <is>
          <t>Total Return on Investment in %</t>
        </is>
      </c>
      <c r="C61" t="inlineStr">
        <is>
          <t>-</t>
        </is>
      </c>
      <c r="D61" t="n">
        <v>-7.58</v>
      </c>
      <c r="E61" t="n">
        <v>-6.49</v>
      </c>
      <c r="F61" t="n">
        <v>-12.89</v>
      </c>
    </row>
    <row r="62">
      <c r="A62" s="5" t="inlineStr">
        <is>
          <t>Return on Investment in %</t>
        </is>
      </c>
      <c r="B62" s="5" t="inlineStr">
        <is>
          <t>Return on Investment in %</t>
        </is>
      </c>
      <c r="C62" t="inlineStr">
        <is>
          <t>-</t>
        </is>
      </c>
      <c r="D62" t="n">
        <v>-7.58</v>
      </c>
      <c r="E62" t="n">
        <v>-6.49</v>
      </c>
      <c r="F62" t="n">
        <v>-12.89</v>
      </c>
    </row>
    <row r="63">
      <c r="A63" s="5" t="inlineStr">
        <is>
          <t>Arbeitsintensität in %</t>
        </is>
      </c>
      <c r="B63" s="5" t="inlineStr">
        <is>
          <t>Work Intensity in %</t>
        </is>
      </c>
      <c r="C63" t="inlineStr">
        <is>
          <t>-</t>
        </is>
      </c>
      <c r="D63" t="n">
        <v>48.92</v>
      </c>
      <c r="E63" t="n">
        <v>79.98</v>
      </c>
      <c r="F63" t="n">
        <v>78.84</v>
      </c>
    </row>
    <row r="64">
      <c r="A64" s="5" t="inlineStr">
        <is>
          <t>Eigenkapitalquote in %</t>
        </is>
      </c>
      <c r="B64" s="5" t="inlineStr">
        <is>
          <t>Equity Ratio in %</t>
        </is>
      </c>
      <c r="C64" t="inlineStr">
        <is>
          <t>-</t>
        </is>
      </c>
      <c r="D64" t="n">
        <v>35.47</v>
      </c>
      <c r="E64" t="n">
        <v>31.94</v>
      </c>
      <c r="F64" t="n">
        <v>36.73</v>
      </c>
    </row>
    <row r="65">
      <c r="A65" s="5" t="inlineStr">
        <is>
          <t>Fremdkapitalquote in %</t>
        </is>
      </c>
      <c r="B65" s="5" t="inlineStr">
        <is>
          <t>Debt Ratio in %</t>
        </is>
      </c>
      <c r="C65" t="inlineStr">
        <is>
          <t>-</t>
        </is>
      </c>
      <c r="D65" t="n">
        <v>64.53</v>
      </c>
      <c r="E65" t="n">
        <v>68.06</v>
      </c>
      <c r="F65" t="n">
        <v>63.27</v>
      </c>
    </row>
    <row r="66">
      <c r="A66" s="5" t="inlineStr">
        <is>
          <t>Verschuldungsgrad in %</t>
        </is>
      </c>
      <c r="B66" s="5" t="inlineStr">
        <is>
          <t>Finance Gearing in %</t>
        </is>
      </c>
      <c r="C66" t="inlineStr">
        <is>
          <t>-</t>
        </is>
      </c>
      <c r="D66" t="n">
        <v>181.9</v>
      </c>
      <c r="E66" t="n">
        <v>213.05</v>
      </c>
      <c r="F66" t="n">
        <v>172.28</v>
      </c>
    </row>
    <row r="67">
      <c r="A67" s="5" t="inlineStr"/>
      <c r="B67" s="5" t="inlineStr"/>
    </row>
    <row r="68">
      <c r="A68" s="5" t="inlineStr">
        <is>
          <t>Kurzfristige Vermögensquote in %</t>
        </is>
      </c>
      <c r="B68" s="5" t="inlineStr">
        <is>
          <t>Current Assets Ratio in %</t>
        </is>
      </c>
      <c r="C68" t="n">
        <v>45.41</v>
      </c>
      <c r="D68" t="n">
        <v>48.92</v>
      </c>
      <c r="E68" t="n">
        <v>79.98999999999999</v>
      </c>
    </row>
    <row r="69">
      <c r="A69" s="5" t="inlineStr">
        <is>
          <t>Nettogewinn Marge in %</t>
        </is>
      </c>
      <c r="B69" s="5" t="inlineStr">
        <is>
          <t>Net Profit Marge in %</t>
        </is>
      </c>
      <c r="C69" t="n">
        <v>-3075.5</v>
      </c>
      <c r="D69" t="n">
        <v>-3291.11</v>
      </c>
      <c r="E69" t="n">
        <v>-3177.05</v>
      </c>
    </row>
    <row r="70">
      <c r="A70" s="5" t="inlineStr">
        <is>
          <t>Operative Ergebnis Marge in %</t>
        </is>
      </c>
      <c r="B70" s="5" t="inlineStr">
        <is>
          <t>EBIT Marge in %</t>
        </is>
      </c>
      <c r="C70" t="n">
        <v>-3213.05</v>
      </c>
      <c r="D70" t="n">
        <v>-3645.16</v>
      </c>
      <c r="E70" t="n">
        <v>-2999.01</v>
      </c>
    </row>
    <row r="71">
      <c r="A71" s="5" t="inlineStr">
        <is>
          <t>Vermögensumsschlag in %</t>
        </is>
      </c>
      <c r="B71" s="5" t="inlineStr">
        <is>
          <t>Asset Turnover in %</t>
        </is>
      </c>
      <c r="C71" t="n">
        <v>0.23</v>
      </c>
      <c r="D71" t="n">
        <v>0.23</v>
      </c>
      <c r="E71" t="n">
        <v>0.2</v>
      </c>
    </row>
    <row r="72">
      <c r="A72" s="5" t="inlineStr">
        <is>
          <t>Langfristige Vermögensquote in %</t>
        </is>
      </c>
      <c r="B72" s="5" t="inlineStr">
        <is>
          <t>Non-Current Assets Ratio in %</t>
        </is>
      </c>
      <c r="C72" t="inlineStr">
        <is>
          <t>-</t>
        </is>
      </c>
      <c r="D72" t="n">
        <v>51.08</v>
      </c>
      <c r="E72" t="n">
        <v>20.02</v>
      </c>
    </row>
    <row r="73">
      <c r="A73" s="5" t="inlineStr">
        <is>
          <t>Gesamtkapitalrentabilität</t>
        </is>
      </c>
      <c r="B73" s="5" t="inlineStr">
        <is>
          <t>ROA Return on Assets in %</t>
        </is>
      </c>
      <c r="C73" t="n">
        <v>-7.05</v>
      </c>
      <c r="D73" t="n">
        <v>-7.58</v>
      </c>
      <c r="E73" t="n">
        <v>-6.49</v>
      </c>
    </row>
    <row r="74">
      <c r="A74" s="5" t="inlineStr">
        <is>
          <t>Ertrag des eingesetzten Kapitals</t>
        </is>
      </c>
      <c r="B74" s="5" t="inlineStr">
        <is>
          <t>ROCE Return on Cap. Empl. in %</t>
        </is>
      </c>
      <c r="C74" t="n">
        <v>-13.05</v>
      </c>
      <c r="D74" t="n">
        <v>-14.99</v>
      </c>
      <c r="E74" t="n">
        <v>-10.5</v>
      </c>
    </row>
    <row r="75">
      <c r="A75" s="5" t="inlineStr">
        <is>
          <t>Eigenkapital zu Anlagevermögen</t>
        </is>
      </c>
      <c r="B75" s="5" t="inlineStr">
        <is>
          <t>Equity to Fixed Assets in %</t>
        </is>
      </c>
      <c r="C75" t="inlineStr">
        <is>
          <t>-</t>
        </is>
      </c>
      <c r="D75" t="n">
        <v>69.43000000000001</v>
      </c>
      <c r="E75" t="n">
        <v>159.53</v>
      </c>
    </row>
    <row r="76">
      <c r="A76" s="5" t="inlineStr">
        <is>
          <t>Liquidität Dritten Grades</t>
        </is>
      </c>
      <c r="B76" s="5" t="inlineStr">
        <is>
          <t>Current Ratio in %</t>
        </is>
      </c>
      <c r="C76" t="n">
        <v>104.24</v>
      </c>
      <c r="D76" t="n">
        <v>111.11</v>
      </c>
      <c r="E76" t="n">
        <v>192.18</v>
      </c>
    </row>
    <row r="77">
      <c r="A77" s="5" t="inlineStr">
        <is>
          <t>Operativer Cashflow</t>
        </is>
      </c>
      <c r="B77" s="5" t="inlineStr">
        <is>
          <t>Operating Cashflow in M</t>
        </is>
      </c>
      <c r="C77" t="inlineStr">
        <is>
          <t>-</t>
        </is>
      </c>
      <c r="D77" t="n">
        <v>10427.94</v>
      </c>
      <c r="E77" t="n">
        <v>7750.36</v>
      </c>
    </row>
    <row r="78">
      <c r="A78" s="5" t="inlineStr">
        <is>
          <t>Aktienrückkauf</t>
        </is>
      </c>
      <c r="B78" s="5" t="inlineStr">
        <is>
          <t>Share Buyback in M</t>
        </is>
      </c>
      <c r="C78" t="n">
        <v>-13</v>
      </c>
      <c r="D78" t="n">
        <v>-15</v>
      </c>
      <c r="E78" t="n">
        <v>-15</v>
      </c>
    </row>
    <row r="79">
      <c r="A79" s="5" t="inlineStr">
        <is>
          <t>Umsatzwachstum 1J in %</t>
        </is>
      </c>
      <c r="B79" s="5" t="inlineStr">
        <is>
          <t>Revenue Growth 1Y in %</t>
        </is>
      </c>
      <c r="C79" t="n">
        <v>22.97</v>
      </c>
      <c r="D79" t="n">
        <v>25.72</v>
      </c>
      <c r="E79" t="n">
        <v>30.79</v>
      </c>
    </row>
    <row r="80">
      <c r="A80" s="5" t="inlineStr">
        <is>
          <t>Umsatzwachstum 3J in %</t>
        </is>
      </c>
      <c r="B80" s="5" t="inlineStr">
        <is>
          <t>Revenue Growth 3Y in %</t>
        </is>
      </c>
      <c r="C80" t="n">
        <v>26.49</v>
      </c>
      <c r="D80" t="inlineStr">
        <is>
          <t>-</t>
        </is>
      </c>
      <c r="E80" t="inlineStr">
        <is>
          <t>-</t>
        </is>
      </c>
    </row>
    <row r="81">
      <c r="A81" s="5" t="inlineStr">
        <is>
          <t>Umsatzwachstum 5J in %</t>
        </is>
      </c>
      <c r="B81" s="5" t="inlineStr">
        <is>
          <t>Revenue Growth 5Y in %</t>
        </is>
      </c>
      <c r="C81" t="inlineStr">
        <is>
          <t>-</t>
        </is>
      </c>
      <c r="D81" t="inlineStr">
        <is>
          <t>-</t>
        </is>
      </c>
      <c r="E81" t="inlineStr">
        <is>
          <t>-</t>
        </is>
      </c>
    </row>
    <row r="82">
      <c r="A82" s="5" t="inlineStr">
        <is>
          <t>Umsatzwachstum 10J in %</t>
        </is>
      </c>
      <c r="B82" s="5" t="inlineStr">
        <is>
          <t>Revenue Growth 10Y in %</t>
        </is>
      </c>
      <c r="C82" t="inlineStr">
        <is>
          <t>-</t>
        </is>
      </c>
      <c r="D82" t="inlineStr">
        <is>
          <t>-</t>
        </is>
      </c>
      <c r="E82" t="inlineStr">
        <is>
          <t>-</t>
        </is>
      </c>
    </row>
    <row r="83">
      <c r="A83" s="5" t="inlineStr">
        <is>
          <t>Gewinnwachstum 1J in %</t>
        </is>
      </c>
      <c r="B83" s="5" t="inlineStr">
        <is>
          <t>Earnings Growth 1Y in %</t>
        </is>
      </c>
      <c r="C83" t="n">
        <v>14.92</v>
      </c>
      <c r="D83" t="n">
        <v>30.23</v>
      </c>
      <c r="E83" t="n">
        <v>-21.33</v>
      </c>
    </row>
    <row r="84">
      <c r="A84" s="5" t="inlineStr">
        <is>
          <t>Gewinnwachstum 3J in %</t>
        </is>
      </c>
      <c r="B84" s="5" t="inlineStr">
        <is>
          <t>Earnings Growth 3Y in %</t>
        </is>
      </c>
      <c r="C84" t="n">
        <v>7.94</v>
      </c>
      <c r="D84" t="inlineStr">
        <is>
          <t>-</t>
        </is>
      </c>
      <c r="E84" t="inlineStr">
        <is>
          <t>-</t>
        </is>
      </c>
    </row>
    <row r="85">
      <c r="A85" s="5" t="inlineStr">
        <is>
          <t>Gewinnwachstum 5J in %</t>
        </is>
      </c>
      <c r="B85" s="5" t="inlineStr">
        <is>
          <t>Earnings Growth 5Y in %</t>
        </is>
      </c>
      <c r="C85" t="inlineStr">
        <is>
          <t>-</t>
        </is>
      </c>
      <c r="D85" t="inlineStr">
        <is>
          <t>-</t>
        </is>
      </c>
      <c r="E85" t="inlineStr">
        <is>
          <t>-</t>
        </is>
      </c>
    </row>
    <row r="86">
      <c r="A86" s="5" t="inlineStr">
        <is>
          <t>Gewinnwachstum 10J in %</t>
        </is>
      </c>
      <c r="B86" s="5" t="inlineStr">
        <is>
          <t>Earnings Growth 10Y in %</t>
        </is>
      </c>
      <c r="C86" t="inlineStr">
        <is>
          <t>-</t>
        </is>
      </c>
      <c r="D86" t="inlineStr">
        <is>
          <t>-</t>
        </is>
      </c>
      <c r="E86" t="inlineStr">
        <is>
          <t>-</t>
        </is>
      </c>
    </row>
    <row r="87">
      <c r="A87" s="5" t="inlineStr">
        <is>
          <t>PEG Ratio</t>
        </is>
      </c>
      <c r="B87" s="5" t="inlineStr">
        <is>
          <t>KGW Kurs/Gewinn/Wachstum</t>
        </is>
      </c>
      <c r="C87" t="inlineStr">
        <is>
          <t>-</t>
        </is>
      </c>
      <c r="D87" t="inlineStr">
        <is>
          <t>-</t>
        </is>
      </c>
      <c r="E87" t="inlineStr">
        <is>
          <t>-</t>
        </is>
      </c>
    </row>
    <row r="88">
      <c r="A88" s="5" t="inlineStr">
        <is>
          <t>EBIT-Wachstum 1J in %</t>
        </is>
      </c>
      <c r="B88" s="5" t="inlineStr">
        <is>
          <t>EBIT Growth 1Y in %</t>
        </is>
      </c>
      <c r="C88" t="n">
        <v>8.4</v>
      </c>
      <c r="D88" t="n">
        <v>52.8</v>
      </c>
      <c r="E88" t="n">
        <v>-19.51</v>
      </c>
    </row>
    <row r="89">
      <c r="A89" s="5" t="inlineStr">
        <is>
          <t>EBIT-Wachstum 3J in %</t>
        </is>
      </c>
      <c r="B89" s="5" t="inlineStr">
        <is>
          <t>EBIT Growth 3Y in %</t>
        </is>
      </c>
      <c r="C89" t="n">
        <v>13.9</v>
      </c>
      <c r="D89" t="inlineStr">
        <is>
          <t>-</t>
        </is>
      </c>
      <c r="E89" t="inlineStr">
        <is>
          <t>-</t>
        </is>
      </c>
    </row>
    <row r="90">
      <c r="A90" s="5" t="inlineStr">
        <is>
          <t>EBIT-Wachstum 5J in %</t>
        </is>
      </c>
      <c r="B90" s="5" t="inlineStr">
        <is>
          <t>EBIT Growth 5Y in %</t>
        </is>
      </c>
      <c r="C90" t="inlineStr">
        <is>
          <t>-</t>
        </is>
      </c>
      <c r="D90" t="inlineStr">
        <is>
          <t>-</t>
        </is>
      </c>
      <c r="E90" t="inlineStr">
        <is>
          <t>-</t>
        </is>
      </c>
    </row>
    <row r="91">
      <c r="A91" s="5" t="inlineStr">
        <is>
          <t>EBIT-Wachstum 10J in %</t>
        </is>
      </c>
      <c r="B91" s="5" t="inlineStr">
        <is>
          <t>EBIT Growth 10Y in %</t>
        </is>
      </c>
      <c r="C91" t="inlineStr">
        <is>
          <t>-</t>
        </is>
      </c>
      <c r="D91" t="inlineStr">
        <is>
          <t>-</t>
        </is>
      </c>
      <c r="E91" t="inlineStr">
        <is>
          <t>-</t>
        </is>
      </c>
    </row>
    <row r="92">
      <c r="A92" s="5" t="inlineStr">
        <is>
          <t>Op.Cashflow Wachstum 1J in %</t>
        </is>
      </c>
      <c r="B92" s="5" t="inlineStr">
        <is>
          <t>Op.Cashflow Wachstum 1Y in %</t>
        </is>
      </c>
      <c r="C92" t="inlineStr">
        <is>
          <t>-</t>
        </is>
      </c>
      <c r="D92" t="n">
        <v>21.69</v>
      </c>
      <c r="E92" t="n">
        <v>12.84</v>
      </c>
    </row>
    <row r="93">
      <c r="A93" s="5" t="inlineStr">
        <is>
          <t>Op.Cashflow Wachstum 3J in %</t>
        </is>
      </c>
      <c r="B93" s="5" t="inlineStr">
        <is>
          <t>Op.Cashflow Wachstum 3Y in %</t>
        </is>
      </c>
      <c r="C93" t="inlineStr">
        <is>
          <t>-</t>
        </is>
      </c>
      <c r="D93" t="inlineStr">
        <is>
          <t>-</t>
        </is>
      </c>
      <c r="E93" t="inlineStr">
        <is>
          <t>-</t>
        </is>
      </c>
    </row>
    <row r="94">
      <c r="A94" s="5" t="inlineStr">
        <is>
          <t>Op.Cashflow Wachstum 5J in %</t>
        </is>
      </c>
      <c r="B94" s="5" t="inlineStr">
        <is>
          <t>Op.Cashflow Wachstum 5Y in %</t>
        </is>
      </c>
      <c r="C94" t="inlineStr">
        <is>
          <t>-</t>
        </is>
      </c>
      <c r="D94" t="inlineStr">
        <is>
          <t>-</t>
        </is>
      </c>
      <c r="E94" t="inlineStr">
        <is>
          <t>-</t>
        </is>
      </c>
    </row>
    <row r="95">
      <c r="A95" s="5" t="inlineStr">
        <is>
          <t>Op.Cashflow Wachstum 10J in %</t>
        </is>
      </c>
      <c r="B95" s="5" t="inlineStr">
        <is>
          <t>Op.Cashflow Wachstum 10Y in %</t>
        </is>
      </c>
      <c r="C95" t="inlineStr">
        <is>
          <t>-</t>
        </is>
      </c>
      <c r="D95" t="inlineStr">
        <is>
          <t>-</t>
        </is>
      </c>
      <c r="E95" t="inlineStr">
        <is>
          <t>-</t>
        </is>
      </c>
    </row>
    <row r="96">
      <c r="A96" s="5" t="inlineStr">
        <is>
          <t>Working Capital in Mio</t>
        </is>
      </c>
      <c r="B96" s="5" t="inlineStr">
        <is>
          <t>Working Capital in M</t>
        </is>
      </c>
      <c r="C96" t="inlineStr">
        <is>
          <t>-</t>
        </is>
      </c>
      <c r="D96" t="n">
        <v>269.9</v>
      </c>
      <c r="E96" t="n">
        <v>1898</v>
      </c>
      <c r="F96" t="n">
        <v>1200</v>
      </c>
    </row>
  </sheetData>
  <pageMargins bottom="1" footer="0.5" header="0.5" left="0.75" right="0.75" top="1"/>
</worksheet>
</file>

<file path=xl/worksheets/sheet22.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sheetData>
    <row r="1">
      <c r="F1">
        <f>HYPERLINK("Stock_Data.xlsx#INDEX!A1", "Back to INDEX")</f>
        <v/>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N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9"/>
  </cols>
  <sheetData>
    <row r="1">
      <c r="A1" s="1" t="inlineStr">
        <is>
          <t xml:space="preserve">BAIDU ADR </t>
        </is>
      </c>
      <c r="B1" s="2" t="inlineStr">
        <is>
          <t>WKN: A0F5DE  ISIN: US0567521085  US-Symbol:BIDU  Typ: Aktie</t>
        </is>
      </c>
      <c r="C1" s="2" t="inlineStr"/>
      <c r="D1" s="2" t="inlineStr"/>
      <c r="E1" s="2" t="inlineStr"/>
      <c r="F1" s="2">
        <f>HYPERLINK("Stock_Data.xlsx#INDEX!A1", "Back to INDEX")</f>
        <v/>
      </c>
      <c r="G1" s="2" t="inlineStr"/>
      <c r="H1" s="2" t="inlineStr"/>
      <c r="I1" s="2" t="inlineStr"/>
      <c r="J1" s="2" t="inlineStr"/>
      <c r="K1" s="2" t="inlineStr"/>
      <c r="L1" s="2" t="inlineStr"/>
      <c r="M1" s="2" t="inlineStr"/>
      <c r="N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2000</t>
        </is>
      </c>
      <c r="C4" s="5" t="inlineStr">
        <is>
          <t>Telefon / Phone</t>
        </is>
      </c>
      <c r="D4" s="5" t="inlineStr"/>
      <c r="E4" t="inlineStr">
        <is>
          <t>+86-10-5992-8888</t>
        </is>
      </c>
      <c r="G4" t="inlineStr">
        <is>
          <t>06.02.2020</t>
        </is>
      </c>
      <c r="H4" t="inlineStr">
        <is>
          <t>Q4 Result</t>
        </is>
      </c>
      <c r="J4" t="inlineStr">
        <is>
          <t>Handsome Reward Limited</t>
        </is>
      </c>
      <c r="L4" t="inlineStr">
        <is>
          <t>15,80%</t>
        </is>
      </c>
    </row>
    <row r="5">
      <c r="A5" s="5" t="inlineStr">
        <is>
          <t>Ticker</t>
        </is>
      </c>
      <c r="B5" t="inlineStr">
        <is>
          <t>B1C</t>
        </is>
      </c>
      <c r="C5" s="5" t="inlineStr">
        <is>
          <t>Fax</t>
        </is>
      </c>
      <c r="D5" s="5" t="inlineStr"/>
      <c r="E5" t="inlineStr">
        <is>
          <t>+86-10-5992-0000</t>
        </is>
      </c>
      <c r="G5" t="inlineStr">
        <is>
          <t>13.03.2020</t>
        </is>
      </c>
      <c r="H5" t="inlineStr">
        <is>
          <t>Publication Of Annual Report</t>
        </is>
      </c>
      <c r="J5" t="inlineStr">
        <is>
          <t>Freefloat</t>
        </is>
      </c>
      <c r="L5" t="inlineStr">
        <is>
          <t>84,20%</t>
        </is>
      </c>
    </row>
    <row r="6">
      <c r="A6" s="5" t="inlineStr">
        <is>
          <t>Gelistet Seit / Listed Since</t>
        </is>
      </c>
      <c r="B6" t="inlineStr">
        <is>
          <t>05.08.2005</t>
        </is>
      </c>
      <c r="C6" s="5" t="inlineStr">
        <is>
          <t>Internet</t>
        </is>
      </c>
      <c r="D6" s="5" t="inlineStr"/>
      <c r="E6" t="inlineStr">
        <is>
          <t>http://ir.baidu.com</t>
        </is>
      </c>
      <c r="G6" t="inlineStr">
        <is>
          <t>18.05.2020</t>
        </is>
      </c>
      <c r="H6" t="inlineStr">
        <is>
          <t>Result Q1</t>
        </is>
      </c>
    </row>
    <row r="7">
      <c r="A7" s="5" t="inlineStr">
        <is>
          <t>Nominalwert / Nominal Value</t>
        </is>
      </c>
      <c r="B7" t="inlineStr">
        <is>
          <t>-</t>
        </is>
      </c>
      <c r="C7" s="5" t="inlineStr">
        <is>
          <t>Inv. Relations Telefon / Phone</t>
        </is>
      </c>
      <c r="D7" s="5" t="inlineStr"/>
      <c r="E7" t="inlineStr">
        <is>
          <t>+86-10-5992-4958</t>
        </is>
      </c>
    </row>
    <row r="8">
      <c r="A8" s="5" t="inlineStr">
        <is>
          <t>Land / Country</t>
        </is>
      </c>
      <c r="B8" t="inlineStr">
        <is>
          <t>China</t>
        </is>
      </c>
      <c r="C8" s="5" t="inlineStr">
        <is>
          <t>Inv. Relations E-Mail</t>
        </is>
      </c>
      <c r="D8" s="5" t="inlineStr"/>
      <c r="E8" t="inlineStr">
        <is>
          <t>ir@baidu.com</t>
        </is>
      </c>
    </row>
    <row r="9">
      <c r="A9" s="5" t="inlineStr">
        <is>
          <t>Währung / Currency</t>
        </is>
      </c>
      <c r="B9" t="inlineStr">
        <is>
          <t>USD</t>
        </is>
      </c>
      <c r="C9" s="5" t="inlineStr">
        <is>
          <t>Kontaktperson / Contact Person</t>
        </is>
      </c>
      <c r="D9" s="5" t="inlineStr"/>
      <c r="E9" t="inlineStr">
        <is>
          <t>Sharon Ng</t>
        </is>
      </c>
    </row>
    <row r="10">
      <c r="A10" s="5" t="inlineStr">
        <is>
          <t>Branche / Industry</t>
        </is>
      </c>
      <c r="B10" t="inlineStr">
        <is>
          <t>Internet Service</t>
        </is>
      </c>
      <c r="C10" s="5" t="inlineStr"/>
      <c r="D10" s="5" t="inlineStr"/>
    </row>
    <row r="11">
      <c r="A11" s="5" t="inlineStr">
        <is>
          <t>Sektor / Sector</t>
        </is>
      </c>
      <c r="B11" t="inlineStr">
        <is>
          <t>Information Technology</t>
        </is>
      </c>
    </row>
    <row r="12">
      <c r="A12" s="5" t="inlineStr">
        <is>
          <t>Typ / Genre</t>
        </is>
      </c>
      <c r="B12" t="inlineStr">
        <is>
          <t>ADR</t>
        </is>
      </c>
    </row>
    <row r="13">
      <c r="A13" s="5" t="inlineStr">
        <is>
          <t>Adresse / Address</t>
        </is>
      </c>
      <c r="B13" t="inlineStr">
        <is>
          <t>Baidu Inc.No. 10, Shangdi 10th Street,  PRC-Haidian District, Beijing 100085</t>
        </is>
      </c>
    </row>
    <row r="14">
      <c r="A14" s="5" t="inlineStr">
        <is>
          <t>Management</t>
        </is>
      </c>
      <c r="B14" t="inlineStr">
        <is>
          <t>Robin Li, Herman Yu, Haifeng Wang, Dou Shen, Victor Liang, Shanshan Cui</t>
        </is>
      </c>
    </row>
    <row r="15">
      <c r="A15" s="5" t="inlineStr">
        <is>
          <t>Aufsichtsrat / Board</t>
        </is>
      </c>
      <c r="B15" t="inlineStr">
        <is>
          <t>Robin Li, James Ding, Yuanqing Yang, Brent Callinicos, Jixun Foo</t>
        </is>
      </c>
    </row>
    <row r="16">
      <c r="A16" s="5" t="inlineStr">
        <is>
          <t>Beschreibung</t>
        </is>
      </c>
      <c r="B16" t="inlineStr">
        <is>
          <t>Baidu, Inc. ist ein chinesisches Unternehmen und Betreiber der gleichnamigen Suchmaschine. Internetnutzer finden über die Webseite die relevantesten und aktuellsten Suchergebnissen zu ihrer jeweiligen Sucheingabe. Dazu gibt es spezielle Suchmöglichkeiten, etwa nach Karten, Bildern, Videos oder Nachrichten. Eine Besonderheit von Baidu ist die Suche nach Mp3-Dateien. Zusätzlich bietet das Unternehmen Community-Seiten wie Baidu PostBar, eine abfragebasierte, durchsuchbare Online Community-Plattform oder Baidu Knows für interaktive Wissensvermittlung sowie eine usergenerierte Online-Enzyklopädie. Zum Angebot des Unternehmens gehört auch PC Client Software wie etwa ein Browser oder ein Media Player. Außerdem dient Baidu.com Online-Marketing-Kunden und Unternehmen als Media-Plattform, über die relevante Internetuser erreicht werden sollen. Das Unternehmen bietet beispielsweise Display-Werbung sowohl über die Hauptseite als auch über angegliederte Websites an. Wegen seiner Zusammenarbeit mit den chinesischen Behörden ist Baidu immer wieder in der Kritik. Copyright 2014 FINANCE BASE AG</t>
        </is>
      </c>
    </row>
    <row r="17">
      <c r="A17" s="5" t="inlineStr">
        <is>
          <t>Profile</t>
        </is>
      </c>
      <c r="B17" t="inlineStr">
        <is>
          <t>Baidu, Inc. is a Chinese company and operator of the search engine of the same name. Internet users will find on the website the relevantesten and current search results to their respective search. In addition there are special search options include maps, pictures, videos or news. A special feature of Baidu is the search for MP3 files. The company also offers community sites such as Baidu Postbar, a query-based searchable online community platform or Baidu Knows for interactive knowledge transfer as well as a user-generated online encyclopedia. The company's offerings include PC client software such as a browser or media player. In addition, Baidu.com serves online marketing customers and businesses as a media platform, to be achieved over the relevant online users. The company, for example, offers display advertising on both the front page and on affiliated websites. Because of its cooperation with the Chinese authorities Baidu is constantly under fire.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row>
    <row r="20">
      <c r="A20" s="5" t="inlineStr">
        <is>
          <t>Umsatz</t>
        </is>
      </c>
      <c r="B20" s="5" t="inlineStr">
        <is>
          <t>Revenue</t>
        </is>
      </c>
      <c r="C20" t="n">
        <v>15429</v>
      </c>
      <c r="D20" t="n">
        <v>14876</v>
      </c>
      <c r="E20" t="n">
        <v>13034</v>
      </c>
      <c r="F20" t="n">
        <v>10161</v>
      </c>
      <c r="G20" t="n">
        <v>10248</v>
      </c>
      <c r="H20" t="n">
        <v>7906</v>
      </c>
      <c r="I20" t="n">
        <v>5277</v>
      </c>
      <c r="J20" t="n">
        <v>3580</v>
      </c>
      <c r="K20" t="n">
        <v>2304</v>
      </c>
      <c r="L20" t="n">
        <v>1199</v>
      </c>
      <c r="M20" t="n">
        <v>651.6</v>
      </c>
      <c r="N20" t="n">
        <v>468.8</v>
      </c>
    </row>
    <row r="21">
      <c r="A21" s="5" t="inlineStr">
        <is>
          <t>Bruttoergebnis vom Umsatz</t>
        </is>
      </c>
      <c r="B21" s="5" t="inlineStr">
        <is>
          <t>Gross Profit</t>
        </is>
      </c>
      <c r="C21" t="n">
        <v>6401</v>
      </c>
      <c r="D21" t="n">
        <v>7350</v>
      </c>
      <c r="E21" t="n">
        <v>6415</v>
      </c>
      <c r="F21" t="n">
        <v>5080</v>
      </c>
      <c r="G21" t="n">
        <v>6009</v>
      </c>
      <c r="H21" t="n">
        <v>4862</v>
      </c>
      <c r="I21" t="n">
        <v>3382</v>
      </c>
      <c r="J21" t="n">
        <v>2545</v>
      </c>
      <c r="K21" t="n">
        <v>1685</v>
      </c>
      <c r="L21" t="n">
        <v>873.6</v>
      </c>
      <c r="M21" t="n">
        <v>414.8</v>
      </c>
      <c r="N21" t="n">
        <v>299.4</v>
      </c>
    </row>
    <row r="22">
      <c r="A22" s="5" t="inlineStr">
        <is>
          <t>Operatives Ergebnis (EBIT)</t>
        </is>
      </c>
      <c r="B22" s="5" t="inlineStr">
        <is>
          <t>EBIT Earning Before Interest &amp; Tax</t>
        </is>
      </c>
      <c r="C22" t="n">
        <v>906</v>
      </c>
      <c r="D22" t="n">
        <v>2259</v>
      </c>
      <c r="E22" t="n">
        <v>2410</v>
      </c>
      <c r="F22" t="n">
        <v>1447</v>
      </c>
      <c r="G22" t="n">
        <v>1802</v>
      </c>
      <c r="H22" t="n">
        <v>2064</v>
      </c>
      <c r="I22" t="n">
        <v>1849</v>
      </c>
      <c r="J22" t="n">
        <v>1774</v>
      </c>
      <c r="K22" t="n">
        <v>1204</v>
      </c>
      <c r="L22" t="n">
        <v>599.8</v>
      </c>
      <c r="M22" t="n">
        <v>235.1</v>
      </c>
      <c r="N22" t="n">
        <v>160.8</v>
      </c>
    </row>
    <row r="23">
      <c r="A23" s="5" t="inlineStr">
        <is>
          <t>Finanzergebnis</t>
        </is>
      </c>
      <c r="B23" s="5" t="inlineStr">
        <is>
          <t>Financial Result</t>
        </is>
      </c>
      <c r="C23" t="n">
        <v>-955</v>
      </c>
      <c r="D23" t="n">
        <v>1715</v>
      </c>
      <c r="E23" t="n">
        <v>860</v>
      </c>
      <c r="F23" t="n">
        <v>642.4</v>
      </c>
      <c r="G23" t="n">
        <v>4050</v>
      </c>
      <c r="H23" t="n">
        <v>269.3</v>
      </c>
      <c r="I23" t="n">
        <v>164.1</v>
      </c>
      <c r="J23" t="n">
        <v>146.7</v>
      </c>
      <c r="K23" t="n">
        <v>37</v>
      </c>
      <c r="L23" t="n">
        <v>15.5</v>
      </c>
      <c r="M23" t="n">
        <v>11.5</v>
      </c>
      <c r="N23" t="n">
        <v>9.800000000000001</v>
      </c>
    </row>
    <row r="24">
      <c r="A24" s="5" t="inlineStr">
        <is>
          <t>Ergebnis vor Steuer (EBT)</t>
        </is>
      </c>
      <c r="B24" s="5" t="inlineStr">
        <is>
          <t>EBT Earning Before Tax</t>
        </is>
      </c>
      <c r="C24" t="n">
        <v>-49</v>
      </c>
      <c r="D24" t="n">
        <v>3974</v>
      </c>
      <c r="E24" t="n">
        <v>3270</v>
      </c>
      <c r="F24" t="n">
        <v>2090</v>
      </c>
      <c r="G24" t="n">
        <v>5852</v>
      </c>
      <c r="H24" t="n">
        <v>2333</v>
      </c>
      <c r="I24" t="n">
        <v>2013</v>
      </c>
      <c r="J24" t="n">
        <v>1921</v>
      </c>
      <c r="K24" t="n">
        <v>1241</v>
      </c>
      <c r="L24" t="n">
        <v>615.3</v>
      </c>
      <c r="M24" t="n">
        <v>246.6</v>
      </c>
      <c r="N24" t="n">
        <v>170.6</v>
      </c>
    </row>
    <row r="25">
      <c r="A25" s="5" t="inlineStr">
        <is>
          <t>Steuern auf Einkommen und Ertrag</t>
        </is>
      </c>
      <c r="B25" s="5" t="inlineStr">
        <is>
          <t>Taxes on income and earnings</t>
        </is>
      </c>
      <c r="C25" t="n">
        <v>279</v>
      </c>
      <c r="D25" t="n">
        <v>690</v>
      </c>
      <c r="E25" t="n">
        <v>460</v>
      </c>
      <c r="F25" t="n">
        <v>419.6</v>
      </c>
      <c r="G25" t="n">
        <v>845.1</v>
      </c>
      <c r="H25" t="n">
        <v>359.6</v>
      </c>
      <c r="I25" t="n">
        <v>302.1</v>
      </c>
      <c r="J25" t="n">
        <v>252.7</v>
      </c>
      <c r="K25" t="n">
        <v>188.9</v>
      </c>
      <c r="L25" t="n">
        <v>81.2</v>
      </c>
      <c r="M25" t="n">
        <v>29</v>
      </c>
      <c r="N25" t="n">
        <v>17</v>
      </c>
    </row>
    <row r="26">
      <c r="A26" s="5" t="inlineStr">
        <is>
          <t>Ergebnis nach Steuer</t>
        </is>
      </c>
      <c r="B26" s="5" t="inlineStr">
        <is>
          <t>Earnings after tax</t>
        </is>
      </c>
      <c r="C26" t="n">
        <v>-328</v>
      </c>
      <c r="D26" t="n">
        <v>3284</v>
      </c>
      <c r="E26" t="n">
        <v>2810</v>
      </c>
      <c r="F26" t="n">
        <v>1670</v>
      </c>
      <c r="G26" t="n">
        <v>5007</v>
      </c>
      <c r="H26" t="n">
        <v>1973</v>
      </c>
      <c r="I26" t="n">
        <v>1711</v>
      </c>
      <c r="J26" t="n">
        <v>1668</v>
      </c>
      <c r="K26" t="n">
        <v>1052</v>
      </c>
      <c r="L26" t="n">
        <v>534.1</v>
      </c>
      <c r="M26" t="n">
        <v>217.6</v>
      </c>
      <c r="N26" t="n">
        <v>153.6</v>
      </c>
    </row>
    <row r="27">
      <c r="A27" s="5" t="inlineStr">
        <is>
          <t>Minderheitenanteil</t>
        </is>
      </c>
      <c r="B27" s="5" t="inlineStr">
        <is>
          <t>Minority Share</t>
        </is>
      </c>
      <c r="C27" t="n">
        <v>624</v>
      </c>
      <c r="D27" t="n">
        <v>726</v>
      </c>
      <c r="E27" t="n">
        <v>2</v>
      </c>
      <c r="F27" t="n">
        <v>5.3</v>
      </c>
      <c r="G27" t="n">
        <v>190.2</v>
      </c>
      <c r="H27" t="n">
        <v>152.1</v>
      </c>
      <c r="I27" t="n">
        <v>26.9</v>
      </c>
      <c r="J27" t="n">
        <v>10.4</v>
      </c>
      <c r="K27" t="n">
        <v>2.9</v>
      </c>
      <c r="L27" t="inlineStr">
        <is>
          <t>-</t>
        </is>
      </c>
      <c r="M27" t="inlineStr">
        <is>
          <t>-</t>
        </is>
      </c>
      <c r="N27" t="inlineStr">
        <is>
          <t>-</t>
        </is>
      </c>
    </row>
    <row r="28">
      <c r="A28" s="5" t="inlineStr">
        <is>
          <t>Jahresüberschuss/-fehlbetrag</t>
        </is>
      </c>
      <c r="B28" s="5" t="inlineStr">
        <is>
          <t>Net Profit</t>
        </is>
      </c>
      <c r="C28" t="n">
        <v>296</v>
      </c>
      <c r="D28" t="n">
        <v>4010</v>
      </c>
      <c r="E28" t="n">
        <v>2812</v>
      </c>
      <c r="F28" t="n">
        <v>1675</v>
      </c>
      <c r="G28" t="n">
        <v>5197</v>
      </c>
      <c r="H28" t="n">
        <v>2125</v>
      </c>
      <c r="I28" t="n">
        <v>1738</v>
      </c>
      <c r="J28" t="n">
        <v>1678</v>
      </c>
      <c r="K28" t="n">
        <v>1055</v>
      </c>
      <c r="L28" t="n">
        <v>534.1</v>
      </c>
      <c r="M28" t="n">
        <v>217.6</v>
      </c>
      <c r="N28" t="n">
        <v>153.6</v>
      </c>
    </row>
    <row r="29">
      <c r="A29" s="5" t="inlineStr">
        <is>
          <t>Summe Umlaufvermögen</t>
        </is>
      </c>
      <c r="B29" s="5" t="inlineStr">
        <is>
          <t>Current Assets</t>
        </is>
      </c>
      <c r="C29" t="n">
        <v>23782</v>
      </c>
      <c r="D29" t="n">
        <v>22557</v>
      </c>
      <c r="E29" t="n">
        <v>23235</v>
      </c>
      <c r="F29" t="n">
        <v>14368</v>
      </c>
      <c r="G29" t="n">
        <v>12077</v>
      </c>
      <c r="H29" t="n">
        <v>10612</v>
      </c>
      <c r="I29" t="n">
        <v>7108</v>
      </c>
      <c r="J29" t="n">
        <v>5566</v>
      </c>
      <c r="K29" t="n">
        <v>2518</v>
      </c>
      <c r="L29" t="n">
        <v>1331</v>
      </c>
      <c r="M29" t="n">
        <v>709.5</v>
      </c>
      <c r="N29" t="n">
        <v>418.1</v>
      </c>
    </row>
    <row r="30">
      <c r="A30" s="5" t="inlineStr">
        <is>
          <t>Summe Anlagevermögen</t>
        </is>
      </c>
      <c r="B30" s="5" t="inlineStr">
        <is>
          <t>Fixed Assets</t>
        </is>
      </c>
      <c r="C30" t="n">
        <v>19498</v>
      </c>
      <c r="D30" t="n">
        <v>20722</v>
      </c>
      <c r="E30" t="n">
        <v>15454</v>
      </c>
      <c r="F30" t="n">
        <v>11845</v>
      </c>
      <c r="G30" t="n">
        <v>10747</v>
      </c>
      <c r="H30" t="n">
        <v>5451</v>
      </c>
      <c r="I30" t="n">
        <v>4618</v>
      </c>
      <c r="J30" t="n">
        <v>1765</v>
      </c>
      <c r="K30" t="n">
        <v>1190</v>
      </c>
      <c r="L30" t="n">
        <v>343.3</v>
      </c>
      <c r="M30" t="n">
        <v>192.5</v>
      </c>
      <c r="N30" t="n">
        <v>159.1</v>
      </c>
    </row>
    <row r="31">
      <c r="A31" s="5" t="inlineStr">
        <is>
          <t>Summe Aktiva</t>
        </is>
      </c>
      <c r="B31" s="5" t="inlineStr">
        <is>
          <t>Total Assets</t>
        </is>
      </c>
      <c r="C31" t="n">
        <v>43280</v>
      </c>
      <c r="D31" t="n">
        <v>43279</v>
      </c>
      <c r="E31" t="n">
        <v>38689</v>
      </c>
      <c r="F31" t="n">
        <v>26213</v>
      </c>
      <c r="G31" t="n">
        <v>22825</v>
      </c>
      <c r="H31" t="n">
        <v>16063</v>
      </c>
      <c r="I31" t="n">
        <v>11726</v>
      </c>
      <c r="J31" t="n">
        <v>7330</v>
      </c>
      <c r="K31" t="n">
        <v>3708</v>
      </c>
      <c r="L31" t="n">
        <v>1674</v>
      </c>
      <c r="M31" t="n">
        <v>902</v>
      </c>
      <c r="N31" t="n">
        <v>577.2</v>
      </c>
    </row>
    <row r="32">
      <c r="A32" s="5" t="inlineStr">
        <is>
          <t>Summe kurzfristiges Fremdkapital</t>
        </is>
      </c>
      <c r="B32" s="5" t="inlineStr">
        <is>
          <t>Short-Term Debt</t>
        </is>
      </c>
      <c r="C32" t="n">
        <v>8243</v>
      </c>
      <c r="D32" t="n">
        <v>8269</v>
      </c>
      <c r="E32" t="n">
        <v>12611</v>
      </c>
      <c r="F32" t="n">
        <v>6640</v>
      </c>
      <c r="G32" t="n">
        <v>4030</v>
      </c>
      <c r="H32" t="n">
        <v>3267</v>
      </c>
      <c r="I32" t="n">
        <v>1823</v>
      </c>
      <c r="J32" t="n">
        <v>1322</v>
      </c>
      <c r="K32" t="n">
        <v>700.1</v>
      </c>
      <c r="L32" t="n">
        <v>386.6</v>
      </c>
      <c r="M32" t="n">
        <v>205.1</v>
      </c>
      <c r="N32" t="n">
        <v>124.5</v>
      </c>
    </row>
    <row r="33">
      <c r="A33" s="5" t="inlineStr">
        <is>
          <t>Summe langfristiges Fremdkapital</t>
        </is>
      </c>
      <c r="B33" s="5" t="inlineStr">
        <is>
          <t>Long-Term Debt</t>
        </is>
      </c>
      <c r="C33" t="n">
        <v>10215</v>
      </c>
      <c r="D33" t="n">
        <v>9447</v>
      </c>
      <c r="E33" t="n">
        <v>6040</v>
      </c>
      <c r="F33" t="n">
        <v>5495</v>
      </c>
      <c r="G33" t="n">
        <v>5794</v>
      </c>
      <c r="H33" t="n">
        <v>4011</v>
      </c>
      <c r="I33" t="n">
        <v>3186</v>
      </c>
      <c r="J33" t="n">
        <v>1640</v>
      </c>
      <c r="K33" t="n">
        <v>414.4</v>
      </c>
      <c r="L33" t="n">
        <v>13.8</v>
      </c>
      <c r="M33" t="n">
        <v>0.6</v>
      </c>
      <c r="N33" t="inlineStr">
        <is>
          <t>-</t>
        </is>
      </c>
    </row>
    <row r="34">
      <c r="A34" s="5" t="inlineStr">
        <is>
          <t>Summe Fremdkapital</t>
        </is>
      </c>
      <c r="B34" s="5" t="inlineStr">
        <is>
          <t>Total Liabilities</t>
        </is>
      </c>
      <c r="C34" t="n">
        <v>18458</v>
      </c>
      <c r="D34" t="n">
        <v>17716</v>
      </c>
      <c r="E34" t="n">
        <v>18651</v>
      </c>
      <c r="F34" t="n">
        <v>12135</v>
      </c>
      <c r="G34" t="n">
        <v>9824</v>
      </c>
      <c r="H34" t="n">
        <v>7278</v>
      </c>
      <c r="I34" t="n">
        <v>5009</v>
      </c>
      <c r="J34" t="n">
        <v>2962</v>
      </c>
      <c r="K34" t="n">
        <v>1115</v>
      </c>
      <c r="L34" t="n">
        <v>400.4</v>
      </c>
      <c r="M34" t="n">
        <v>205.7</v>
      </c>
      <c r="N34" t="n">
        <v>124.5</v>
      </c>
    </row>
    <row r="35">
      <c r="A35" s="5" t="inlineStr">
        <is>
          <t>Minderheitenanteil</t>
        </is>
      </c>
      <c r="B35" s="5" t="inlineStr">
        <is>
          <t>Minority Share</t>
        </is>
      </c>
      <c r="C35" t="n">
        <v>1164</v>
      </c>
      <c r="D35" t="n">
        <v>1766</v>
      </c>
      <c r="E35" t="n">
        <v>0.6</v>
      </c>
      <c r="F35" t="n">
        <v>-3.3</v>
      </c>
      <c r="G35" t="n">
        <v>1.9</v>
      </c>
      <c r="H35" t="n">
        <v>174.9</v>
      </c>
      <c r="I35" t="n">
        <v>370.1</v>
      </c>
      <c r="J35" t="n">
        <v>186.2</v>
      </c>
      <c r="K35" t="n">
        <v>164.2</v>
      </c>
      <c r="L35" t="inlineStr">
        <is>
          <t>-</t>
        </is>
      </c>
      <c r="M35" t="inlineStr">
        <is>
          <t>-</t>
        </is>
      </c>
      <c r="N35" t="inlineStr">
        <is>
          <t>-</t>
        </is>
      </c>
    </row>
    <row r="36">
      <c r="A36" s="5" t="inlineStr">
        <is>
          <t>Summe Eigenkapital</t>
        </is>
      </c>
      <c r="B36" s="5" t="inlineStr">
        <is>
          <t>Equity</t>
        </is>
      </c>
      <c r="C36" t="n">
        <v>23499</v>
      </c>
      <c r="D36" t="n">
        <v>23693</v>
      </c>
      <c r="E36" t="n">
        <v>17729</v>
      </c>
      <c r="F36" t="n">
        <v>13290</v>
      </c>
      <c r="G36" t="n">
        <v>12389</v>
      </c>
      <c r="H36" t="n">
        <v>8304</v>
      </c>
      <c r="I36" t="n">
        <v>6347</v>
      </c>
      <c r="J36" t="n">
        <v>4182</v>
      </c>
      <c r="K36" t="n">
        <v>2430</v>
      </c>
      <c r="L36" t="n">
        <v>1274</v>
      </c>
      <c r="M36" t="n">
        <v>696.3</v>
      </c>
      <c r="N36" t="n">
        <v>452.7</v>
      </c>
    </row>
    <row r="37">
      <c r="A37" s="5" t="inlineStr">
        <is>
          <t>Summe Passiva</t>
        </is>
      </c>
      <c r="B37" s="5" t="inlineStr">
        <is>
          <t>Liabilities &amp; Shareholder Equity</t>
        </is>
      </c>
      <c r="C37" t="n">
        <v>43280</v>
      </c>
      <c r="D37" t="n">
        <v>43279</v>
      </c>
      <c r="E37" t="n">
        <v>38689</v>
      </c>
      <c r="F37" t="n">
        <v>26213</v>
      </c>
      <c r="G37" t="n">
        <v>22825</v>
      </c>
      <c r="H37" t="n">
        <v>16063</v>
      </c>
      <c r="I37" t="n">
        <v>11726</v>
      </c>
      <c r="J37" t="n">
        <v>7330</v>
      </c>
      <c r="K37" t="n">
        <v>3708</v>
      </c>
      <c r="L37" t="n">
        <v>1674</v>
      </c>
      <c r="M37" t="n">
        <v>902</v>
      </c>
      <c r="N37" t="n">
        <v>577.2</v>
      </c>
    </row>
    <row r="38">
      <c r="A38" s="5" t="inlineStr">
        <is>
          <t>Mio.Aktien im Umlauf</t>
        </is>
      </c>
      <c r="B38" s="5" t="inlineStr">
        <is>
          <t>Million shares outstanding</t>
        </is>
      </c>
      <c r="C38" t="inlineStr">
        <is>
          <t>-</t>
        </is>
      </c>
      <c r="D38" t="n">
        <v>277.34</v>
      </c>
      <c r="E38" t="n">
        <v>276.15</v>
      </c>
      <c r="F38" t="n">
        <v>347.27</v>
      </c>
      <c r="G38" t="n">
        <v>346.07</v>
      </c>
      <c r="H38" t="n">
        <v>351.06</v>
      </c>
      <c r="I38" t="n">
        <v>350.3</v>
      </c>
      <c r="J38" t="n">
        <v>349.65</v>
      </c>
      <c r="K38" t="n">
        <v>349</v>
      </c>
      <c r="L38" t="n">
        <v>348</v>
      </c>
      <c r="M38" t="n">
        <v>348</v>
      </c>
      <c r="N38" t="n">
        <v>345</v>
      </c>
    </row>
    <row r="39">
      <c r="A39" s="5" t="inlineStr">
        <is>
          <t>Ergebnis je Aktie (brutto)</t>
        </is>
      </c>
      <c r="B39" s="5" t="inlineStr">
        <is>
          <t>Earnings per share</t>
        </is>
      </c>
      <c r="C39" t="inlineStr">
        <is>
          <t>-</t>
        </is>
      </c>
      <c r="D39" t="n">
        <v>14.33</v>
      </c>
      <c r="E39" t="n">
        <v>11.84</v>
      </c>
      <c r="F39" t="n">
        <v>6.02</v>
      </c>
      <c r="G39" t="n">
        <v>16.91</v>
      </c>
      <c r="H39" t="n">
        <v>6.65</v>
      </c>
      <c r="I39" t="n">
        <v>5.75</v>
      </c>
      <c r="J39" t="n">
        <v>5.49</v>
      </c>
      <c r="K39" t="n">
        <v>3.56</v>
      </c>
      <c r="L39" t="n">
        <v>1.77</v>
      </c>
      <c r="M39" t="n">
        <v>0.71</v>
      </c>
      <c r="N39" t="n">
        <v>0.49</v>
      </c>
    </row>
    <row r="40">
      <c r="A40" s="5" t="inlineStr">
        <is>
          <t>Ergebnis je Aktie (unverwässert)</t>
        </is>
      </c>
      <c r="B40" s="5" t="inlineStr">
        <is>
          <t>Basic Earnings per share</t>
        </is>
      </c>
      <c r="C40" t="n">
        <v>8.16</v>
      </c>
      <c r="D40" t="n">
        <v>11.44</v>
      </c>
      <c r="E40" t="n">
        <v>8.109999999999999</v>
      </c>
      <c r="F40" t="n">
        <v>4.6</v>
      </c>
      <c r="G40" t="n">
        <v>14.74</v>
      </c>
      <c r="H40" t="n">
        <v>6.04</v>
      </c>
      <c r="I40" t="n">
        <v>4.95</v>
      </c>
      <c r="J40" t="n">
        <v>4.79</v>
      </c>
      <c r="K40" t="n">
        <v>3.02</v>
      </c>
      <c r="L40" t="n">
        <v>1.53</v>
      </c>
      <c r="M40" t="n">
        <v>0.63</v>
      </c>
      <c r="N40" t="n">
        <v>0.45</v>
      </c>
    </row>
    <row r="41">
      <c r="A41" s="5" t="inlineStr">
        <is>
          <t>Ergebnis je Aktie (verwässert)</t>
        </is>
      </c>
      <c r="B41" s="5" t="inlineStr">
        <is>
          <t>Diluted Earnings per share</t>
        </is>
      </c>
      <c r="C41" t="n">
        <v>8.039999999999999</v>
      </c>
      <c r="D41" t="n">
        <v>11.35</v>
      </c>
      <c r="E41" t="n">
        <v>8.06</v>
      </c>
      <c r="F41" t="n">
        <v>4.59</v>
      </c>
      <c r="G41" t="n">
        <v>14.69</v>
      </c>
      <c r="H41" t="n">
        <v>6.01</v>
      </c>
      <c r="I41" t="n">
        <v>4.94</v>
      </c>
      <c r="J41" t="n">
        <v>4.79</v>
      </c>
      <c r="K41" t="n">
        <v>3.02</v>
      </c>
      <c r="L41" t="n">
        <v>1.53</v>
      </c>
      <c r="M41" t="n">
        <v>0.63</v>
      </c>
      <c r="N41" t="n">
        <v>0.44</v>
      </c>
    </row>
    <row r="42">
      <c r="A42" s="5" t="inlineStr">
        <is>
          <t>Dividende je Aktie</t>
        </is>
      </c>
      <c r="B42" s="5" t="inlineStr">
        <is>
          <t>Dividend per share</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row>
    <row r="44">
      <c r="A44" s="5" t="inlineStr">
        <is>
          <t>Umsatz je Aktie</t>
        </is>
      </c>
      <c r="B44" s="5" t="inlineStr">
        <is>
          <t>Revenue per share</t>
        </is>
      </c>
      <c r="C44" t="inlineStr">
        <is>
          <t>-</t>
        </is>
      </c>
      <c r="D44" t="n">
        <v>53.64</v>
      </c>
      <c r="E44" t="n">
        <v>47.2</v>
      </c>
      <c r="F44" t="n">
        <v>29.26</v>
      </c>
      <c r="G44" t="n">
        <v>29.61</v>
      </c>
      <c r="H44" t="n">
        <v>22.52</v>
      </c>
      <c r="I44" t="n">
        <v>15.06</v>
      </c>
      <c r="J44" t="n">
        <v>10.24</v>
      </c>
      <c r="K44" t="n">
        <v>6.6</v>
      </c>
      <c r="L44" t="n">
        <v>3.45</v>
      </c>
      <c r="M44" t="n">
        <v>1.87</v>
      </c>
      <c r="N44" t="n">
        <v>1.36</v>
      </c>
    </row>
    <row r="45">
      <c r="A45" s="5" t="inlineStr">
        <is>
          <t>Buchwert je Aktie</t>
        </is>
      </c>
      <c r="B45" s="5" t="inlineStr">
        <is>
          <t>Book value per share</t>
        </is>
      </c>
      <c r="C45" t="inlineStr">
        <is>
          <t>-</t>
        </is>
      </c>
      <c r="D45" t="n">
        <v>85.43000000000001</v>
      </c>
      <c r="E45" t="n">
        <v>64.2</v>
      </c>
      <c r="F45" t="n">
        <v>38.27</v>
      </c>
      <c r="G45" t="n">
        <v>35.8</v>
      </c>
      <c r="H45" t="n">
        <v>23.66</v>
      </c>
      <c r="I45" t="n">
        <v>18.12</v>
      </c>
      <c r="J45" t="n">
        <v>11.96</v>
      </c>
      <c r="K45" t="n">
        <v>6.96</v>
      </c>
      <c r="L45" t="n">
        <v>3.66</v>
      </c>
      <c r="M45" t="n">
        <v>2</v>
      </c>
      <c r="N45" t="n">
        <v>1.31</v>
      </c>
    </row>
    <row r="46">
      <c r="A46" s="5" t="inlineStr">
        <is>
          <t>Cashflow je Aktie</t>
        </is>
      </c>
      <c r="B46" s="5" t="inlineStr">
        <is>
          <t>Cashflow per share</t>
        </is>
      </c>
      <c r="C46" t="inlineStr">
        <is>
          <t>-</t>
        </is>
      </c>
      <c r="D46" t="n">
        <v>18.86</v>
      </c>
      <c r="E46" t="n">
        <v>18.3</v>
      </c>
      <c r="F46" t="n">
        <v>9.23</v>
      </c>
      <c r="G46" t="n">
        <v>8.66</v>
      </c>
      <c r="H46" t="n">
        <v>8.23</v>
      </c>
      <c r="I46" t="n">
        <v>6.5</v>
      </c>
      <c r="J46" t="n">
        <v>5.51</v>
      </c>
      <c r="K46" t="n">
        <v>3.72</v>
      </c>
      <c r="L46" t="n">
        <v>2.05</v>
      </c>
      <c r="M46" t="n">
        <v>0.96</v>
      </c>
      <c r="N46" t="n">
        <v>0.74</v>
      </c>
    </row>
    <row r="47">
      <c r="A47" s="5" t="inlineStr">
        <is>
          <t>Bilanzsumme je Aktie</t>
        </is>
      </c>
      <c r="B47" s="5" t="inlineStr">
        <is>
          <t>Total assets per share</t>
        </is>
      </c>
      <c r="C47" t="inlineStr">
        <is>
          <t>-</t>
        </is>
      </c>
      <c r="D47" t="n">
        <v>156.05</v>
      </c>
      <c r="E47" t="n">
        <v>140.1</v>
      </c>
      <c r="F47" t="n">
        <v>75.48</v>
      </c>
      <c r="G47" t="n">
        <v>65.95</v>
      </c>
      <c r="H47" t="n">
        <v>45.75</v>
      </c>
      <c r="I47" t="n">
        <v>33.47</v>
      </c>
      <c r="J47" t="n">
        <v>20.96</v>
      </c>
      <c r="K47" t="n">
        <v>10.63</v>
      </c>
      <c r="L47" t="n">
        <v>4.81</v>
      </c>
      <c r="M47" t="n">
        <v>2.59</v>
      </c>
      <c r="N47" t="n">
        <v>1.67</v>
      </c>
    </row>
    <row r="48">
      <c r="A48" s="5" t="inlineStr">
        <is>
          <t>Personal am Ende des Jahres</t>
        </is>
      </c>
      <c r="B48" s="5" t="inlineStr">
        <is>
          <t>Staff at the end of year</t>
        </is>
      </c>
      <c r="C48" t="n">
        <v>37779</v>
      </c>
      <c r="D48" t="n">
        <v>42267</v>
      </c>
      <c r="E48" t="n">
        <v>39343</v>
      </c>
      <c r="F48" t="n">
        <v>45887</v>
      </c>
      <c r="G48" t="n">
        <v>41467</v>
      </c>
      <c r="H48" t="n">
        <v>46391</v>
      </c>
      <c r="I48" t="n">
        <v>31676</v>
      </c>
      <c r="J48" t="n">
        <v>20877</v>
      </c>
      <c r="K48" t="n">
        <v>16082</v>
      </c>
      <c r="L48" t="n">
        <v>10887</v>
      </c>
      <c r="M48" t="n">
        <v>7353</v>
      </c>
      <c r="N48" t="n">
        <v>6387</v>
      </c>
    </row>
    <row r="49">
      <c r="A49" s="5" t="inlineStr">
        <is>
          <t>Personalaufwand in Mio. USD</t>
        </is>
      </c>
      <c r="B49" s="5" t="inlineStr">
        <is>
          <t>Personnel expenses in M</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row>
    <row r="50">
      <c r="A50" s="5" t="inlineStr">
        <is>
          <t>Aufwand je Mitarbeiter in USD</t>
        </is>
      </c>
      <c r="B50" s="5" t="inlineStr">
        <is>
          <t>Effort per employee</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row>
    <row r="51">
      <c r="A51" s="5" t="inlineStr">
        <is>
          <t>Umsatz je Mitarbeiter in USD</t>
        </is>
      </c>
      <c r="B51" s="5" t="inlineStr">
        <is>
          <t>Turnover per employee</t>
        </is>
      </c>
      <c r="C51" t="n">
        <v>408401</v>
      </c>
      <c r="D51" t="n">
        <v>351953</v>
      </c>
      <c r="E51" t="n">
        <v>331291</v>
      </c>
      <c r="F51" t="n">
        <v>221440</v>
      </c>
      <c r="G51" t="n">
        <v>247126</v>
      </c>
      <c r="H51" t="n">
        <v>170417</v>
      </c>
      <c r="I51" t="n">
        <v>166585</v>
      </c>
      <c r="J51" t="n">
        <v>171498</v>
      </c>
      <c r="K51" t="n">
        <v>143262</v>
      </c>
      <c r="L51" t="n">
        <v>110158</v>
      </c>
      <c r="M51" t="n">
        <v>88616</v>
      </c>
      <c r="N51" t="n">
        <v>73399</v>
      </c>
    </row>
    <row r="52">
      <c r="A52" s="5" t="inlineStr">
        <is>
          <t>Bruttoergebnis je Mitarbeiter in USD</t>
        </is>
      </c>
      <c r="B52" s="5" t="inlineStr">
        <is>
          <t>Gross Profit per employee</t>
        </is>
      </c>
      <c r="C52" t="n">
        <v>169433</v>
      </c>
      <c r="D52" t="n">
        <v>173895</v>
      </c>
      <c r="E52" t="n">
        <v>163053</v>
      </c>
      <c r="F52" t="n">
        <v>110707</v>
      </c>
      <c r="G52" t="n">
        <v>144906</v>
      </c>
      <c r="H52" t="n">
        <v>104805</v>
      </c>
      <c r="I52" t="n">
        <v>106762</v>
      </c>
      <c r="J52" t="n">
        <v>121919</v>
      </c>
      <c r="K52" t="n">
        <v>104757</v>
      </c>
      <c r="L52" t="n">
        <v>80242</v>
      </c>
      <c r="M52" t="n">
        <v>56412</v>
      </c>
      <c r="N52" t="n">
        <v>46876</v>
      </c>
    </row>
    <row r="53">
      <c r="A53" s="5" t="inlineStr">
        <is>
          <t>Gewinn je Mitarbeiter in USD</t>
        </is>
      </c>
      <c r="B53" s="5" t="inlineStr">
        <is>
          <t>Earnings per employee</t>
        </is>
      </c>
      <c r="C53" t="n">
        <v>7835</v>
      </c>
      <c r="D53" t="n">
        <v>94873</v>
      </c>
      <c r="E53" t="n">
        <v>71474</v>
      </c>
      <c r="F53" t="n">
        <v>36511</v>
      </c>
      <c r="G53" t="n">
        <v>125326</v>
      </c>
      <c r="H53" t="n">
        <v>45815</v>
      </c>
      <c r="I53" t="n">
        <v>54855</v>
      </c>
      <c r="J53" t="n">
        <v>80390</v>
      </c>
      <c r="K53" t="n">
        <v>65589</v>
      </c>
      <c r="L53" t="n">
        <v>49059</v>
      </c>
      <c r="M53" t="n">
        <v>29593</v>
      </c>
      <c r="N53" t="n">
        <v>24049</v>
      </c>
    </row>
    <row r="54">
      <c r="A54" s="5" t="inlineStr">
        <is>
          <t>KGV (Kurs/Gewinn)</t>
        </is>
      </c>
      <c r="B54" s="5" t="inlineStr">
        <is>
          <t>PE (price/earnings)</t>
        </is>
      </c>
      <c r="C54" t="n">
        <v>15.5</v>
      </c>
      <c r="D54" t="n">
        <v>13.9</v>
      </c>
      <c r="E54" t="n">
        <v>28.9</v>
      </c>
      <c r="F54" t="n">
        <v>35.7</v>
      </c>
      <c r="G54" t="n">
        <v>12.8</v>
      </c>
      <c r="H54" t="n">
        <v>37.7</v>
      </c>
      <c r="I54" t="n">
        <v>35.9</v>
      </c>
      <c r="J54" t="n">
        <v>20.9</v>
      </c>
      <c r="K54" t="n">
        <v>38.6</v>
      </c>
      <c r="L54" t="n">
        <v>63.1</v>
      </c>
      <c r="M54" t="n">
        <v>65.3</v>
      </c>
      <c r="N54" t="n">
        <v>29</v>
      </c>
    </row>
    <row r="55">
      <c r="A55" s="5" t="inlineStr">
        <is>
          <t>KUV (Kurs/Umsatz)</t>
        </is>
      </c>
      <c r="B55" s="5" t="inlineStr">
        <is>
          <t>PS (price/sales)</t>
        </is>
      </c>
      <c r="C55" t="inlineStr">
        <is>
          <t>-</t>
        </is>
      </c>
      <c r="D55" t="n">
        <v>2.96</v>
      </c>
      <c r="E55" t="n">
        <v>4.96</v>
      </c>
      <c r="F55" t="n">
        <v>5.62</v>
      </c>
      <c r="G55" t="n">
        <v>6.38</v>
      </c>
      <c r="H55" t="n">
        <v>10.12</v>
      </c>
      <c r="I55" t="n">
        <v>11.81</v>
      </c>
      <c r="J55" t="n">
        <v>9.789999999999999</v>
      </c>
      <c r="K55" t="n">
        <v>17.64</v>
      </c>
      <c r="L55" t="n">
        <v>28.01</v>
      </c>
      <c r="M55" t="n">
        <v>21.96</v>
      </c>
      <c r="N55" t="n">
        <v>9.609999999999999</v>
      </c>
    </row>
    <row r="56">
      <c r="A56" s="5" t="inlineStr">
        <is>
          <t>KBV (Kurs/Buchwert)</t>
        </is>
      </c>
      <c r="B56" s="5" t="inlineStr">
        <is>
          <t>PB (price/book value)</t>
        </is>
      </c>
      <c r="C56" t="inlineStr">
        <is>
          <t>-</t>
        </is>
      </c>
      <c r="D56" t="n">
        <v>1.86</v>
      </c>
      <c r="E56" t="n">
        <v>3.65</v>
      </c>
      <c r="F56" t="n">
        <v>4.3</v>
      </c>
      <c r="G56" t="n">
        <v>5.28</v>
      </c>
      <c r="H56" t="n">
        <v>9.640000000000001</v>
      </c>
      <c r="I56" t="n">
        <v>9.82</v>
      </c>
      <c r="J56" t="n">
        <v>8.380000000000001</v>
      </c>
      <c r="K56" t="n">
        <v>16.73</v>
      </c>
      <c r="L56" t="n">
        <v>26.38</v>
      </c>
      <c r="M56" t="n">
        <v>20.55</v>
      </c>
      <c r="N56" t="n">
        <v>9.949999999999999</v>
      </c>
    </row>
    <row r="57">
      <c r="A57" s="5" t="inlineStr">
        <is>
          <t>KCV (Kurs/Cashflow)</t>
        </is>
      </c>
      <c r="B57" s="5" t="inlineStr">
        <is>
          <t>PC (price/cashflow)</t>
        </is>
      </c>
      <c r="C57" t="inlineStr">
        <is>
          <t>-</t>
        </is>
      </c>
      <c r="D57" t="n">
        <v>8.41</v>
      </c>
      <c r="E57" t="n">
        <v>12.8</v>
      </c>
      <c r="F57" t="n">
        <v>17.81</v>
      </c>
      <c r="G57" t="n">
        <v>21.82</v>
      </c>
      <c r="H57" t="n">
        <v>27.68</v>
      </c>
      <c r="I57" t="n">
        <v>27.35</v>
      </c>
      <c r="J57" t="n">
        <v>18.21</v>
      </c>
      <c r="K57" t="n">
        <v>31.28</v>
      </c>
      <c r="L57" t="n">
        <v>47.17</v>
      </c>
      <c r="M57" t="n">
        <v>42.86</v>
      </c>
      <c r="N57" t="n">
        <v>17.61</v>
      </c>
    </row>
    <row r="58">
      <c r="A58" s="5" t="inlineStr">
        <is>
          <t>Dividendenrendite in %</t>
        </is>
      </c>
      <c r="B58" s="5" t="inlineStr">
        <is>
          <t>Dividend Yield in %</t>
        </is>
      </c>
      <c r="C58" t="inlineStr">
        <is>
          <t>-</t>
        </is>
      </c>
      <c r="D58" t="inlineStr">
        <is>
          <t>-</t>
        </is>
      </c>
      <c r="E58" t="inlineStr">
        <is>
          <t>-</t>
        </is>
      </c>
      <c r="F58" t="inlineStr">
        <is>
          <t>-</t>
        </is>
      </c>
      <c r="G58" t="inlineStr">
        <is>
          <t>-</t>
        </is>
      </c>
      <c r="H58" t="inlineStr">
        <is>
          <t>-</t>
        </is>
      </c>
      <c r="I58" t="inlineStr">
        <is>
          <t>-</t>
        </is>
      </c>
      <c r="J58" t="inlineStr">
        <is>
          <t>-</t>
        </is>
      </c>
      <c r="K58" t="inlineStr">
        <is>
          <t>-</t>
        </is>
      </c>
      <c r="L58" t="inlineStr">
        <is>
          <t>-</t>
        </is>
      </c>
      <c r="M58" t="inlineStr">
        <is>
          <t>-</t>
        </is>
      </c>
      <c r="N58" t="inlineStr">
        <is>
          <t>-</t>
        </is>
      </c>
    </row>
    <row r="59">
      <c r="A59" s="5" t="inlineStr">
        <is>
          <t>Gewinnrendite in %</t>
        </is>
      </c>
      <c r="B59" s="5" t="inlineStr">
        <is>
          <t>Return on profit in %</t>
        </is>
      </c>
      <c r="C59" t="n">
        <v>6.5</v>
      </c>
      <c r="D59" t="n">
        <v>7.2</v>
      </c>
      <c r="E59" t="n">
        <v>3.5</v>
      </c>
      <c r="F59" t="n">
        <v>2.8</v>
      </c>
      <c r="G59" t="n">
        <v>7.8</v>
      </c>
      <c r="H59" t="n">
        <v>2.6</v>
      </c>
      <c r="I59" t="n">
        <v>2.8</v>
      </c>
      <c r="J59" t="n">
        <v>4.8</v>
      </c>
      <c r="K59" t="n">
        <v>2.6</v>
      </c>
      <c r="L59" t="n">
        <v>1.6</v>
      </c>
      <c r="M59" t="n">
        <v>1.5</v>
      </c>
      <c r="N59" t="n">
        <v>3.4</v>
      </c>
    </row>
    <row r="60">
      <c r="A60" s="5" t="inlineStr">
        <is>
          <t>Eigenkapitalrendite in %</t>
        </is>
      </c>
      <c r="B60" s="5" t="inlineStr">
        <is>
          <t>Return on Equity in %</t>
        </is>
      </c>
      <c r="C60" t="n">
        <v>1.26</v>
      </c>
      <c r="D60" t="n">
        <v>16.92</v>
      </c>
      <c r="E60" t="n">
        <v>15.86</v>
      </c>
      <c r="F60" t="n">
        <v>12.61</v>
      </c>
      <c r="G60" t="n">
        <v>41.95</v>
      </c>
      <c r="H60" t="n">
        <v>25.59</v>
      </c>
      <c r="I60" t="n">
        <v>27.38</v>
      </c>
      <c r="J60" t="n">
        <v>40.13</v>
      </c>
      <c r="K60" t="n">
        <v>43.41</v>
      </c>
      <c r="L60" t="n">
        <v>41.94</v>
      </c>
      <c r="M60" t="n">
        <v>31.25</v>
      </c>
      <c r="N60" t="n">
        <v>33.93</v>
      </c>
    </row>
    <row r="61">
      <c r="A61" s="5" t="inlineStr">
        <is>
          <t>Umsatzrendite in %</t>
        </is>
      </c>
      <c r="B61" s="5" t="inlineStr">
        <is>
          <t>Return on sales in %</t>
        </is>
      </c>
      <c r="C61" t="n">
        <v>1.92</v>
      </c>
      <c r="D61" t="n">
        <v>26.96</v>
      </c>
      <c r="E61" t="n">
        <v>21.57</v>
      </c>
      <c r="F61" t="n">
        <v>16.49</v>
      </c>
      <c r="G61" t="n">
        <v>50.71</v>
      </c>
      <c r="H61" t="n">
        <v>26.88</v>
      </c>
      <c r="I61" t="n">
        <v>32.93</v>
      </c>
      <c r="J61" t="n">
        <v>46.87</v>
      </c>
      <c r="K61" t="n">
        <v>45.78</v>
      </c>
      <c r="L61" t="n">
        <v>44.53</v>
      </c>
      <c r="M61" t="n">
        <v>33.39</v>
      </c>
      <c r="N61" t="n">
        <v>32.76</v>
      </c>
    </row>
    <row r="62">
      <c r="A62" s="5" t="inlineStr">
        <is>
          <t>Gesamtkapitalrendite in %</t>
        </is>
      </c>
      <c r="B62" s="5" t="inlineStr">
        <is>
          <t>Total Return on Investment in %</t>
        </is>
      </c>
      <c r="C62" t="n">
        <v>1.67</v>
      </c>
      <c r="D62" t="n">
        <v>9.9</v>
      </c>
      <c r="E62" t="n">
        <v>7.91</v>
      </c>
      <c r="F62" t="n">
        <v>7.03</v>
      </c>
      <c r="G62" t="n">
        <v>23.47</v>
      </c>
      <c r="H62" t="n">
        <v>13.86</v>
      </c>
      <c r="I62" t="n">
        <v>15.45</v>
      </c>
      <c r="J62" t="n">
        <v>23.13</v>
      </c>
      <c r="K62" t="n">
        <v>28.44</v>
      </c>
      <c r="L62" t="n">
        <v>31.91</v>
      </c>
      <c r="M62" t="n">
        <v>24.12</v>
      </c>
      <c r="N62" t="n">
        <v>26.61</v>
      </c>
    </row>
    <row r="63">
      <c r="A63" s="5" t="inlineStr">
        <is>
          <t>Return on Investment in %</t>
        </is>
      </c>
      <c r="B63" s="5" t="inlineStr">
        <is>
          <t>Return on Investment in %</t>
        </is>
      </c>
      <c r="C63" t="n">
        <v>0.68</v>
      </c>
      <c r="D63" t="n">
        <v>9.27</v>
      </c>
      <c r="E63" t="n">
        <v>7.27</v>
      </c>
      <c r="F63" t="n">
        <v>6.39</v>
      </c>
      <c r="G63" t="n">
        <v>22.77</v>
      </c>
      <c r="H63" t="n">
        <v>13.23</v>
      </c>
      <c r="I63" t="n">
        <v>14.82</v>
      </c>
      <c r="J63" t="n">
        <v>22.9</v>
      </c>
      <c r="K63" t="n">
        <v>28.44</v>
      </c>
      <c r="L63" t="n">
        <v>31.91</v>
      </c>
      <c r="M63" t="n">
        <v>24.12</v>
      </c>
      <c r="N63" t="n">
        <v>26.61</v>
      </c>
    </row>
    <row r="64">
      <c r="A64" s="5" t="inlineStr">
        <is>
          <t>Arbeitsintensität in %</t>
        </is>
      </c>
      <c r="B64" s="5" t="inlineStr">
        <is>
          <t>Work Intensity in %</t>
        </is>
      </c>
      <c r="C64" t="n">
        <v>54.95</v>
      </c>
      <c r="D64" t="n">
        <v>52.12</v>
      </c>
      <c r="E64" t="n">
        <v>60.06</v>
      </c>
      <c r="F64" t="n">
        <v>54.81</v>
      </c>
      <c r="G64" t="n">
        <v>52.91</v>
      </c>
      <c r="H64" t="n">
        <v>66.06</v>
      </c>
      <c r="I64" t="n">
        <v>60.62</v>
      </c>
      <c r="J64" t="n">
        <v>75.92</v>
      </c>
      <c r="K64" t="n">
        <v>67.90000000000001</v>
      </c>
      <c r="L64" t="n">
        <v>79.48999999999999</v>
      </c>
      <c r="M64" t="n">
        <v>78.66</v>
      </c>
      <c r="N64" t="n">
        <v>72.44</v>
      </c>
    </row>
    <row r="65">
      <c r="A65" s="5" t="inlineStr">
        <is>
          <t>Eigenkapitalquote in %</t>
        </is>
      </c>
      <c r="B65" s="5" t="inlineStr">
        <is>
          <t>Equity Ratio in %</t>
        </is>
      </c>
      <c r="C65" t="n">
        <v>54.3</v>
      </c>
      <c r="D65" t="n">
        <v>54.74</v>
      </c>
      <c r="E65" t="n">
        <v>45.82</v>
      </c>
      <c r="F65" t="n">
        <v>50.7</v>
      </c>
      <c r="G65" t="n">
        <v>54.28</v>
      </c>
      <c r="H65" t="n">
        <v>51.7</v>
      </c>
      <c r="I65" t="n">
        <v>54.13</v>
      </c>
      <c r="J65" t="n">
        <v>57.05</v>
      </c>
      <c r="K65" t="n">
        <v>65.52</v>
      </c>
      <c r="L65" t="n">
        <v>76.08</v>
      </c>
      <c r="M65" t="n">
        <v>77.2</v>
      </c>
      <c r="N65" t="n">
        <v>78.43000000000001</v>
      </c>
    </row>
    <row r="66">
      <c r="A66" s="5" t="inlineStr">
        <is>
          <t>Fremdkapitalquote in %</t>
        </is>
      </c>
      <c r="B66" s="5" t="inlineStr">
        <is>
          <t>Debt Ratio in %</t>
        </is>
      </c>
      <c r="C66" t="n">
        <v>45.7</v>
      </c>
      <c r="D66" t="n">
        <v>45.26</v>
      </c>
      <c r="E66" t="n">
        <v>54.18</v>
      </c>
      <c r="F66" t="n">
        <v>49.3</v>
      </c>
      <c r="G66" t="n">
        <v>45.72</v>
      </c>
      <c r="H66" t="n">
        <v>48.3</v>
      </c>
      <c r="I66" t="n">
        <v>45.87</v>
      </c>
      <c r="J66" t="n">
        <v>42.95</v>
      </c>
      <c r="K66" t="n">
        <v>34.48</v>
      </c>
      <c r="L66" t="n">
        <v>23.92</v>
      </c>
      <c r="M66" t="n">
        <v>22.8</v>
      </c>
      <c r="N66" t="n">
        <v>21.57</v>
      </c>
    </row>
    <row r="67">
      <c r="A67" s="5" t="inlineStr">
        <is>
          <t>Verschuldungsgrad in %</t>
        </is>
      </c>
      <c r="B67" s="5" t="inlineStr">
        <is>
          <t>Finance Gearing in %</t>
        </is>
      </c>
      <c r="C67" t="n">
        <v>84.18000000000001</v>
      </c>
      <c r="D67" t="n">
        <v>82.67</v>
      </c>
      <c r="E67" t="n">
        <v>118.22</v>
      </c>
      <c r="F67" t="n">
        <v>97.23999999999999</v>
      </c>
      <c r="G67" t="n">
        <v>84.23</v>
      </c>
      <c r="H67" t="n">
        <v>93.42</v>
      </c>
      <c r="I67" t="n">
        <v>84.73999999999999</v>
      </c>
      <c r="J67" t="n">
        <v>75.28</v>
      </c>
      <c r="K67" t="n">
        <v>52.63</v>
      </c>
      <c r="L67" t="n">
        <v>31.44</v>
      </c>
      <c r="M67" t="n">
        <v>29.54</v>
      </c>
      <c r="N67" t="n">
        <v>27.5</v>
      </c>
    </row>
    <row r="68">
      <c r="A68" s="5" t="inlineStr">
        <is>
          <t>Bruttoergebnis Marge in %</t>
        </is>
      </c>
      <c r="B68" s="5" t="inlineStr">
        <is>
          <t>Gross Profit Marge in %</t>
        </is>
      </c>
      <c r="C68" t="n">
        <v>41.49</v>
      </c>
      <c r="D68" t="n">
        <v>49.41</v>
      </c>
      <c r="E68" t="n">
        <v>49.22</v>
      </c>
      <c r="F68" t="n">
        <v>50</v>
      </c>
      <c r="G68" t="n">
        <v>58.64</v>
      </c>
      <c r="H68" t="n">
        <v>61.5</v>
      </c>
      <c r="I68" t="n">
        <v>64.09</v>
      </c>
      <c r="J68" t="n">
        <v>71.09</v>
      </c>
      <c r="K68" t="n">
        <v>73.13</v>
      </c>
      <c r="L68" t="n">
        <v>72.86</v>
      </c>
      <c r="M68" t="n">
        <v>63.66</v>
      </c>
    </row>
    <row r="69">
      <c r="A69" s="5" t="inlineStr">
        <is>
          <t>Kurzfristige Vermögensquote in %</t>
        </is>
      </c>
      <c r="B69" s="5" t="inlineStr">
        <is>
          <t>Current Assets Ratio in %</t>
        </is>
      </c>
      <c r="C69" t="n">
        <v>54.95</v>
      </c>
      <c r="D69" t="n">
        <v>52.12</v>
      </c>
      <c r="E69" t="n">
        <v>60.06</v>
      </c>
      <c r="F69" t="n">
        <v>54.81</v>
      </c>
      <c r="G69" t="n">
        <v>52.91</v>
      </c>
      <c r="H69" t="n">
        <v>66.06</v>
      </c>
      <c r="I69" t="n">
        <v>60.62</v>
      </c>
      <c r="J69" t="n">
        <v>75.93000000000001</v>
      </c>
      <c r="K69" t="n">
        <v>67.91</v>
      </c>
      <c r="L69" t="n">
        <v>79.51000000000001</v>
      </c>
      <c r="M69" t="n">
        <v>78.66</v>
      </c>
    </row>
    <row r="70">
      <c r="A70" s="5" t="inlineStr">
        <is>
          <t>Nettogewinn Marge in %</t>
        </is>
      </c>
      <c r="B70" s="5" t="inlineStr">
        <is>
          <t>Net Profit Marge in %</t>
        </is>
      </c>
      <c r="C70" t="n">
        <v>1.92</v>
      </c>
      <c r="D70" t="n">
        <v>26.96</v>
      </c>
      <c r="E70" t="n">
        <v>21.57</v>
      </c>
      <c r="F70" t="n">
        <v>16.48</v>
      </c>
      <c r="G70" t="n">
        <v>50.71</v>
      </c>
      <c r="H70" t="n">
        <v>26.88</v>
      </c>
      <c r="I70" t="n">
        <v>32.94</v>
      </c>
      <c r="J70" t="n">
        <v>46.87</v>
      </c>
      <c r="K70" t="n">
        <v>45.79</v>
      </c>
      <c r="L70" t="n">
        <v>44.55</v>
      </c>
      <c r="M70" t="n">
        <v>33.39</v>
      </c>
    </row>
    <row r="71">
      <c r="A71" s="5" t="inlineStr">
        <is>
          <t>Operative Ergebnis Marge in %</t>
        </is>
      </c>
      <c r="B71" s="5" t="inlineStr">
        <is>
          <t>EBIT Marge in %</t>
        </is>
      </c>
      <c r="C71" t="n">
        <v>5.87</v>
      </c>
      <c r="D71" t="n">
        <v>15.19</v>
      </c>
      <c r="E71" t="n">
        <v>18.49</v>
      </c>
      <c r="F71" t="n">
        <v>14.24</v>
      </c>
      <c r="G71" t="n">
        <v>17.58</v>
      </c>
      <c r="H71" t="n">
        <v>26.11</v>
      </c>
      <c r="I71" t="n">
        <v>35.04</v>
      </c>
      <c r="J71" t="n">
        <v>49.55</v>
      </c>
      <c r="K71" t="n">
        <v>52.26</v>
      </c>
      <c r="L71" t="n">
        <v>50.03</v>
      </c>
      <c r="M71" t="n">
        <v>36.08</v>
      </c>
    </row>
    <row r="72">
      <c r="A72" s="5" t="inlineStr">
        <is>
          <t>Vermögensumsschlag in %</t>
        </is>
      </c>
      <c r="B72" s="5" t="inlineStr">
        <is>
          <t>Asset Turnover in %</t>
        </is>
      </c>
      <c r="C72" t="n">
        <v>35.65</v>
      </c>
      <c r="D72" t="n">
        <v>34.37</v>
      </c>
      <c r="E72" t="n">
        <v>33.69</v>
      </c>
      <c r="F72" t="n">
        <v>38.76</v>
      </c>
      <c r="G72" t="n">
        <v>44.9</v>
      </c>
      <c r="H72" t="n">
        <v>49.22</v>
      </c>
      <c r="I72" t="n">
        <v>45</v>
      </c>
      <c r="J72" t="n">
        <v>48.84</v>
      </c>
      <c r="K72" t="n">
        <v>62.14</v>
      </c>
      <c r="L72" t="n">
        <v>71.62</v>
      </c>
      <c r="M72" t="n">
        <v>72.23999999999999</v>
      </c>
    </row>
    <row r="73">
      <c r="A73" s="5" t="inlineStr">
        <is>
          <t>Langfristige Vermögensquote in %</t>
        </is>
      </c>
      <c r="B73" s="5" t="inlineStr">
        <is>
          <t>Non-Current Assets Ratio in %</t>
        </is>
      </c>
      <c r="C73" t="n">
        <v>45.05</v>
      </c>
      <c r="D73" t="n">
        <v>47.88</v>
      </c>
      <c r="E73" t="n">
        <v>39.94</v>
      </c>
      <c r="F73" t="n">
        <v>45.19</v>
      </c>
      <c r="G73" t="n">
        <v>47.08</v>
      </c>
      <c r="H73" t="n">
        <v>33.94</v>
      </c>
      <c r="I73" t="n">
        <v>39.38</v>
      </c>
      <c r="J73" t="n">
        <v>24.08</v>
      </c>
      <c r="K73" t="n">
        <v>32.09</v>
      </c>
      <c r="L73" t="n">
        <v>20.51</v>
      </c>
      <c r="M73" t="n">
        <v>21.34</v>
      </c>
    </row>
    <row r="74">
      <c r="A74" s="5" t="inlineStr">
        <is>
          <t>Gesamtkapitalrentabilität</t>
        </is>
      </c>
      <c r="B74" s="5" t="inlineStr">
        <is>
          <t>ROA Return on Assets in %</t>
        </is>
      </c>
      <c r="C74" t="n">
        <v>0.68</v>
      </c>
      <c r="D74" t="n">
        <v>9.27</v>
      </c>
      <c r="E74" t="n">
        <v>7.27</v>
      </c>
      <c r="F74" t="n">
        <v>6.39</v>
      </c>
      <c r="G74" t="n">
        <v>22.77</v>
      </c>
      <c r="H74" t="n">
        <v>13.23</v>
      </c>
      <c r="I74" t="n">
        <v>14.82</v>
      </c>
      <c r="J74" t="n">
        <v>22.89</v>
      </c>
      <c r="K74" t="n">
        <v>28.45</v>
      </c>
      <c r="L74" t="n">
        <v>31.91</v>
      </c>
      <c r="M74" t="n">
        <v>24.12</v>
      </c>
    </row>
    <row r="75">
      <c r="A75" s="5" t="inlineStr">
        <is>
          <t>Ertrag des eingesetzten Kapitals</t>
        </is>
      </c>
      <c r="B75" s="5" t="inlineStr">
        <is>
          <t>ROCE Return on Cap. Empl. in %</t>
        </is>
      </c>
      <c r="C75" t="n">
        <v>2.59</v>
      </c>
      <c r="D75" t="n">
        <v>6.45</v>
      </c>
      <c r="E75" t="n">
        <v>9.24</v>
      </c>
      <c r="F75" t="n">
        <v>7.39</v>
      </c>
      <c r="G75" t="n">
        <v>9.59</v>
      </c>
      <c r="H75" t="n">
        <v>16.13</v>
      </c>
      <c r="I75" t="n">
        <v>18.67</v>
      </c>
      <c r="J75" t="n">
        <v>29.53</v>
      </c>
      <c r="K75" t="n">
        <v>40.03</v>
      </c>
      <c r="L75" t="n">
        <v>46.59</v>
      </c>
      <c r="M75" t="n">
        <v>33.74</v>
      </c>
    </row>
    <row r="76">
      <c r="A76" s="5" t="inlineStr">
        <is>
          <t>Eigenkapital zu Anlagevermögen</t>
        </is>
      </c>
      <c r="B76" s="5" t="inlineStr">
        <is>
          <t>Equity to Fixed Assets in %</t>
        </is>
      </c>
      <c r="C76" t="n">
        <v>120.52</v>
      </c>
      <c r="D76" t="n">
        <v>114.34</v>
      </c>
      <c r="E76" t="n">
        <v>114.72</v>
      </c>
      <c r="F76" t="n">
        <v>112.2</v>
      </c>
      <c r="G76" t="n">
        <v>115.28</v>
      </c>
      <c r="H76" t="n">
        <v>152.34</v>
      </c>
      <c r="I76" t="n">
        <v>137.44</v>
      </c>
      <c r="J76" t="n">
        <v>236.94</v>
      </c>
      <c r="K76" t="n">
        <v>204.2</v>
      </c>
      <c r="L76" t="n">
        <v>371.1</v>
      </c>
      <c r="M76" t="n">
        <v>361.71</v>
      </c>
    </row>
    <row r="77">
      <c r="A77" s="5" t="inlineStr">
        <is>
          <t>Liquidität Dritten Grades</t>
        </is>
      </c>
      <c r="B77" s="5" t="inlineStr">
        <is>
          <t>Current Ratio in %</t>
        </is>
      </c>
      <c r="C77" t="n">
        <v>288.51</v>
      </c>
      <c r="D77" t="n">
        <v>272.79</v>
      </c>
      <c r="E77" t="n">
        <v>184.24</v>
      </c>
      <c r="F77" t="n">
        <v>216.39</v>
      </c>
      <c r="G77" t="n">
        <v>299.68</v>
      </c>
      <c r="H77" t="n">
        <v>324.82</v>
      </c>
      <c r="I77" t="n">
        <v>389.91</v>
      </c>
      <c r="J77" t="n">
        <v>421.03</v>
      </c>
      <c r="K77" t="n">
        <v>359.66</v>
      </c>
      <c r="L77" t="n">
        <v>344.28</v>
      </c>
      <c r="M77" t="n">
        <v>345.93</v>
      </c>
    </row>
    <row r="78">
      <c r="A78" s="5" t="inlineStr">
        <is>
          <t>Operativer Cashflow</t>
        </is>
      </c>
      <c r="B78" s="5" t="inlineStr">
        <is>
          <t>Operating Cashflow in M</t>
        </is>
      </c>
      <c r="C78" t="inlineStr">
        <is>
          <t>-</t>
        </is>
      </c>
      <c r="D78" t="n">
        <v>2332.4294</v>
      </c>
      <c r="E78" t="n">
        <v>3534.72</v>
      </c>
      <c r="F78" t="n">
        <v>6184.878699999999</v>
      </c>
      <c r="G78" t="n">
        <v>7551.2474</v>
      </c>
      <c r="H78" t="n">
        <v>9717.3408</v>
      </c>
      <c r="I78" t="n">
        <v>9580.705</v>
      </c>
      <c r="J78" t="n">
        <v>6367.1265</v>
      </c>
      <c r="K78" t="n">
        <v>10916.72</v>
      </c>
      <c r="L78" t="n">
        <v>16415.16</v>
      </c>
      <c r="M78" t="n">
        <v>14915.28</v>
      </c>
    </row>
    <row r="79">
      <c r="A79" s="5" t="inlineStr">
        <is>
          <t>Aktienrückkauf</t>
        </is>
      </c>
      <c r="B79" s="5" t="inlineStr">
        <is>
          <t>Share Buyback in M</t>
        </is>
      </c>
      <c r="C79" t="inlineStr">
        <is>
          <t>-</t>
        </is>
      </c>
      <c r="D79" t="n">
        <v>-1.189999999999998</v>
      </c>
      <c r="E79" t="n">
        <v>71.12</v>
      </c>
      <c r="F79" t="n">
        <v>-1.199999999999989</v>
      </c>
      <c r="G79" t="n">
        <v>4.990000000000009</v>
      </c>
      <c r="H79" t="n">
        <v>-0.7599999999999909</v>
      </c>
      <c r="I79" t="n">
        <v>-0.6500000000000341</v>
      </c>
      <c r="J79" t="n">
        <v>-0.6499999999999773</v>
      </c>
      <c r="K79" t="n">
        <v>-1</v>
      </c>
      <c r="L79" t="n">
        <v>0</v>
      </c>
      <c r="M79" t="n">
        <v>-3</v>
      </c>
    </row>
    <row r="80">
      <c r="A80" s="5" t="inlineStr">
        <is>
          <t>Umsatzwachstum 1J in %</t>
        </is>
      </c>
      <c r="B80" s="5" t="inlineStr">
        <is>
          <t>Revenue Growth 1Y in %</t>
        </is>
      </c>
      <c r="C80" t="n">
        <v>3.72</v>
      </c>
      <c r="D80" t="n">
        <v>14.13</v>
      </c>
      <c r="E80" t="n">
        <v>28.27</v>
      </c>
      <c r="F80" t="n">
        <v>-0.85</v>
      </c>
      <c r="G80" t="n">
        <v>29.62</v>
      </c>
      <c r="H80" t="n">
        <v>49.82</v>
      </c>
      <c r="I80" t="n">
        <v>47.4</v>
      </c>
      <c r="J80" t="n">
        <v>55.38</v>
      </c>
      <c r="K80" t="n">
        <v>92.16</v>
      </c>
      <c r="L80" t="n">
        <v>84.01000000000001</v>
      </c>
      <c r="M80" t="n">
        <v>38.99</v>
      </c>
    </row>
    <row r="81">
      <c r="A81" s="5" t="inlineStr">
        <is>
          <t>Umsatzwachstum 3J in %</t>
        </is>
      </c>
      <c r="B81" s="5" t="inlineStr">
        <is>
          <t>Revenue Growth 3Y in %</t>
        </is>
      </c>
      <c r="C81" t="n">
        <v>15.37</v>
      </c>
      <c r="D81" t="n">
        <v>13.85</v>
      </c>
      <c r="E81" t="n">
        <v>19.01</v>
      </c>
      <c r="F81" t="n">
        <v>26.2</v>
      </c>
      <c r="G81" t="n">
        <v>42.28</v>
      </c>
      <c r="H81" t="n">
        <v>50.87</v>
      </c>
      <c r="I81" t="n">
        <v>64.98</v>
      </c>
      <c r="J81" t="n">
        <v>77.18000000000001</v>
      </c>
      <c r="K81" t="n">
        <v>71.72</v>
      </c>
      <c r="L81" t="inlineStr">
        <is>
          <t>-</t>
        </is>
      </c>
      <c r="M81" t="inlineStr">
        <is>
          <t>-</t>
        </is>
      </c>
    </row>
    <row r="82">
      <c r="A82" s="5" t="inlineStr">
        <is>
          <t>Umsatzwachstum 5J in %</t>
        </is>
      </c>
      <c r="B82" s="5" t="inlineStr">
        <is>
          <t>Revenue Growth 5Y in %</t>
        </is>
      </c>
      <c r="C82" t="n">
        <v>14.98</v>
      </c>
      <c r="D82" t="n">
        <v>24.2</v>
      </c>
      <c r="E82" t="n">
        <v>30.85</v>
      </c>
      <c r="F82" t="n">
        <v>36.27</v>
      </c>
      <c r="G82" t="n">
        <v>54.88</v>
      </c>
      <c r="H82" t="n">
        <v>65.75</v>
      </c>
      <c r="I82" t="n">
        <v>63.59</v>
      </c>
      <c r="J82" t="inlineStr">
        <is>
          <t>-</t>
        </is>
      </c>
      <c r="K82" t="inlineStr">
        <is>
          <t>-</t>
        </is>
      </c>
      <c r="L82" t="inlineStr">
        <is>
          <t>-</t>
        </is>
      </c>
      <c r="M82" t="inlineStr">
        <is>
          <t>-</t>
        </is>
      </c>
    </row>
    <row r="83">
      <c r="A83" s="5" t="inlineStr">
        <is>
          <t>Umsatzwachstum 10J in %</t>
        </is>
      </c>
      <c r="B83" s="5" t="inlineStr">
        <is>
          <t>Revenue Growth 10Y in %</t>
        </is>
      </c>
      <c r="C83" t="n">
        <v>40.37</v>
      </c>
      <c r="D83" t="n">
        <v>43.89</v>
      </c>
      <c r="E83" t="inlineStr">
        <is>
          <t>-</t>
        </is>
      </c>
      <c r="F83" t="inlineStr">
        <is>
          <t>-</t>
        </is>
      </c>
      <c r="G83" t="inlineStr">
        <is>
          <t>-</t>
        </is>
      </c>
      <c r="H83" t="inlineStr">
        <is>
          <t>-</t>
        </is>
      </c>
      <c r="I83" t="inlineStr">
        <is>
          <t>-</t>
        </is>
      </c>
      <c r="J83" t="inlineStr">
        <is>
          <t>-</t>
        </is>
      </c>
      <c r="K83" t="inlineStr">
        <is>
          <t>-</t>
        </is>
      </c>
      <c r="L83" t="inlineStr">
        <is>
          <t>-</t>
        </is>
      </c>
      <c r="M83" t="inlineStr">
        <is>
          <t>-</t>
        </is>
      </c>
    </row>
    <row r="84">
      <c r="A84" s="5" t="inlineStr">
        <is>
          <t>Gewinnwachstum 1J in %</t>
        </is>
      </c>
      <c r="B84" s="5" t="inlineStr">
        <is>
          <t>Earnings Growth 1Y in %</t>
        </is>
      </c>
      <c r="C84" t="n">
        <v>-92.62</v>
      </c>
      <c r="D84" t="n">
        <v>42.6</v>
      </c>
      <c r="E84" t="n">
        <v>67.88</v>
      </c>
      <c r="F84" t="n">
        <v>-67.77</v>
      </c>
      <c r="G84" t="n">
        <v>144.56</v>
      </c>
      <c r="H84" t="n">
        <v>22.27</v>
      </c>
      <c r="I84" t="n">
        <v>3.58</v>
      </c>
      <c r="J84" t="n">
        <v>59.05</v>
      </c>
      <c r="K84" t="n">
        <v>97.53</v>
      </c>
      <c r="L84" t="n">
        <v>145.45</v>
      </c>
      <c r="M84" t="n">
        <v>41.67</v>
      </c>
    </row>
    <row r="85">
      <c r="A85" s="5" t="inlineStr">
        <is>
          <t>Gewinnwachstum 3J in %</t>
        </is>
      </c>
      <c r="B85" s="5" t="inlineStr">
        <is>
          <t>Earnings Growth 3Y in %</t>
        </is>
      </c>
      <c r="C85" t="n">
        <v>5.95</v>
      </c>
      <c r="D85" t="n">
        <v>14.24</v>
      </c>
      <c r="E85" t="n">
        <v>48.22</v>
      </c>
      <c r="F85" t="n">
        <v>33.02</v>
      </c>
      <c r="G85" t="n">
        <v>56.8</v>
      </c>
      <c r="H85" t="n">
        <v>28.3</v>
      </c>
      <c r="I85" t="n">
        <v>53.39</v>
      </c>
      <c r="J85" t="n">
        <v>100.68</v>
      </c>
      <c r="K85" t="n">
        <v>94.88</v>
      </c>
      <c r="L85" t="inlineStr">
        <is>
          <t>-</t>
        </is>
      </c>
      <c r="M85" t="inlineStr">
        <is>
          <t>-</t>
        </is>
      </c>
    </row>
    <row r="86">
      <c r="A86" s="5" t="inlineStr">
        <is>
          <t>Gewinnwachstum 5J in %</t>
        </is>
      </c>
      <c r="B86" s="5" t="inlineStr">
        <is>
          <t>Earnings Growth 5Y in %</t>
        </is>
      </c>
      <c r="C86" t="n">
        <v>18.93</v>
      </c>
      <c r="D86" t="n">
        <v>41.91</v>
      </c>
      <c r="E86" t="n">
        <v>34.1</v>
      </c>
      <c r="F86" t="n">
        <v>32.34</v>
      </c>
      <c r="G86" t="n">
        <v>65.40000000000001</v>
      </c>
      <c r="H86" t="n">
        <v>65.58</v>
      </c>
      <c r="I86" t="n">
        <v>69.45999999999999</v>
      </c>
      <c r="J86" t="inlineStr">
        <is>
          <t>-</t>
        </is>
      </c>
      <c r="K86" t="inlineStr">
        <is>
          <t>-</t>
        </is>
      </c>
      <c r="L86" t="inlineStr">
        <is>
          <t>-</t>
        </is>
      </c>
      <c r="M86" t="inlineStr">
        <is>
          <t>-</t>
        </is>
      </c>
    </row>
    <row r="87">
      <c r="A87" s="5" t="inlineStr">
        <is>
          <t>Gewinnwachstum 10J in %</t>
        </is>
      </c>
      <c r="B87" s="5" t="inlineStr">
        <is>
          <t>Earnings Growth 10Y in %</t>
        </is>
      </c>
      <c r="C87" t="n">
        <v>42.25</v>
      </c>
      <c r="D87" t="n">
        <v>55.68</v>
      </c>
      <c r="E87" t="inlineStr">
        <is>
          <t>-</t>
        </is>
      </c>
      <c r="F87" t="inlineStr">
        <is>
          <t>-</t>
        </is>
      </c>
      <c r="G87" t="inlineStr">
        <is>
          <t>-</t>
        </is>
      </c>
      <c r="H87" t="inlineStr">
        <is>
          <t>-</t>
        </is>
      </c>
      <c r="I87" t="inlineStr">
        <is>
          <t>-</t>
        </is>
      </c>
      <c r="J87" t="inlineStr">
        <is>
          <t>-</t>
        </is>
      </c>
      <c r="K87" t="inlineStr">
        <is>
          <t>-</t>
        </is>
      </c>
      <c r="L87" t="inlineStr">
        <is>
          <t>-</t>
        </is>
      </c>
      <c r="M87" t="inlineStr">
        <is>
          <t>-</t>
        </is>
      </c>
    </row>
    <row r="88">
      <c r="A88" s="5" t="inlineStr">
        <is>
          <t>PEG Ratio</t>
        </is>
      </c>
      <c r="B88" s="5" t="inlineStr">
        <is>
          <t>KGW Kurs/Gewinn/Wachstum</t>
        </is>
      </c>
      <c r="C88" t="n">
        <v>0.82</v>
      </c>
      <c r="D88" t="n">
        <v>0.33</v>
      </c>
      <c r="E88" t="n">
        <v>0.85</v>
      </c>
      <c r="F88" t="n">
        <v>1.1</v>
      </c>
      <c r="G88" t="n">
        <v>0.2</v>
      </c>
      <c r="H88" t="n">
        <v>0.57</v>
      </c>
      <c r="I88" t="n">
        <v>0.52</v>
      </c>
      <c r="J88" t="inlineStr">
        <is>
          <t>-</t>
        </is>
      </c>
      <c r="K88" t="inlineStr">
        <is>
          <t>-</t>
        </is>
      </c>
      <c r="L88" t="inlineStr">
        <is>
          <t>-</t>
        </is>
      </c>
      <c r="M88" t="inlineStr">
        <is>
          <t>-</t>
        </is>
      </c>
    </row>
    <row r="89">
      <c r="A89" s="5" t="inlineStr">
        <is>
          <t>EBIT-Wachstum 1J in %</t>
        </is>
      </c>
      <c r="B89" s="5" t="inlineStr">
        <is>
          <t>EBIT Growth 1Y in %</t>
        </is>
      </c>
      <c r="C89" t="n">
        <v>-59.89</v>
      </c>
      <c r="D89" t="n">
        <v>-6.27</v>
      </c>
      <c r="E89" t="n">
        <v>66.55</v>
      </c>
      <c r="F89" t="n">
        <v>-19.7</v>
      </c>
      <c r="G89" t="n">
        <v>-12.69</v>
      </c>
      <c r="H89" t="n">
        <v>11.63</v>
      </c>
      <c r="I89" t="n">
        <v>4.23</v>
      </c>
      <c r="J89" t="n">
        <v>47.34</v>
      </c>
      <c r="K89" t="n">
        <v>100.73</v>
      </c>
      <c r="L89" t="n">
        <v>155.13</v>
      </c>
      <c r="M89" t="n">
        <v>46.21</v>
      </c>
    </row>
    <row r="90">
      <c r="A90" s="5" t="inlineStr">
        <is>
          <t>EBIT-Wachstum 3J in %</t>
        </is>
      </c>
      <c r="B90" s="5" t="inlineStr">
        <is>
          <t>EBIT Growth 3Y in %</t>
        </is>
      </c>
      <c r="C90" t="n">
        <v>0.13</v>
      </c>
      <c r="D90" t="n">
        <v>13.53</v>
      </c>
      <c r="E90" t="n">
        <v>11.39</v>
      </c>
      <c r="F90" t="n">
        <v>-6.92</v>
      </c>
      <c r="G90" t="n">
        <v>1.06</v>
      </c>
      <c r="H90" t="n">
        <v>21.07</v>
      </c>
      <c r="I90" t="n">
        <v>50.77</v>
      </c>
      <c r="J90" t="n">
        <v>101.07</v>
      </c>
      <c r="K90" t="n">
        <v>100.69</v>
      </c>
      <c r="L90" t="inlineStr">
        <is>
          <t>-</t>
        </is>
      </c>
      <c r="M90" t="inlineStr">
        <is>
          <t>-</t>
        </is>
      </c>
    </row>
    <row r="91">
      <c r="A91" s="5" t="inlineStr">
        <is>
          <t>EBIT-Wachstum 5J in %</t>
        </is>
      </c>
      <c r="B91" s="5" t="inlineStr">
        <is>
          <t>EBIT Growth 5Y in %</t>
        </is>
      </c>
      <c r="C91" t="n">
        <v>-6.4</v>
      </c>
      <c r="D91" t="n">
        <v>7.9</v>
      </c>
      <c r="E91" t="n">
        <v>10</v>
      </c>
      <c r="F91" t="n">
        <v>6.16</v>
      </c>
      <c r="G91" t="n">
        <v>30.25</v>
      </c>
      <c r="H91" t="n">
        <v>63.81</v>
      </c>
      <c r="I91" t="n">
        <v>70.73</v>
      </c>
      <c r="J91" t="inlineStr">
        <is>
          <t>-</t>
        </is>
      </c>
      <c r="K91" t="inlineStr">
        <is>
          <t>-</t>
        </is>
      </c>
      <c r="L91" t="inlineStr">
        <is>
          <t>-</t>
        </is>
      </c>
      <c r="M91" t="inlineStr">
        <is>
          <t>-</t>
        </is>
      </c>
    </row>
    <row r="92">
      <c r="A92" s="5" t="inlineStr">
        <is>
          <t>EBIT-Wachstum 10J in %</t>
        </is>
      </c>
      <c r="B92" s="5" t="inlineStr">
        <is>
          <t>EBIT Growth 10Y in %</t>
        </is>
      </c>
      <c r="C92" t="n">
        <v>28.71</v>
      </c>
      <c r="D92" t="n">
        <v>39.32</v>
      </c>
      <c r="E92" t="inlineStr">
        <is>
          <t>-</t>
        </is>
      </c>
      <c r="F92" t="inlineStr">
        <is>
          <t>-</t>
        </is>
      </c>
      <c r="G92" t="inlineStr">
        <is>
          <t>-</t>
        </is>
      </c>
      <c r="H92" t="inlineStr">
        <is>
          <t>-</t>
        </is>
      </c>
      <c r="I92" t="inlineStr">
        <is>
          <t>-</t>
        </is>
      </c>
      <c r="J92" t="inlineStr">
        <is>
          <t>-</t>
        </is>
      </c>
      <c r="K92" t="inlineStr">
        <is>
          <t>-</t>
        </is>
      </c>
      <c r="L92" t="inlineStr">
        <is>
          <t>-</t>
        </is>
      </c>
      <c r="M92" t="inlineStr">
        <is>
          <t>-</t>
        </is>
      </c>
    </row>
    <row r="93">
      <c r="A93" s="5" t="inlineStr">
        <is>
          <t>Op.Cashflow Wachstum 1J in %</t>
        </is>
      </c>
      <c r="B93" s="5" t="inlineStr">
        <is>
          <t>Op.Cashflow Wachstum 1Y in %</t>
        </is>
      </c>
      <c r="C93" t="inlineStr">
        <is>
          <t>-</t>
        </is>
      </c>
      <c r="D93" t="n">
        <v>-34.3</v>
      </c>
      <c r="E93" t="n">
        <v>-28.13</v>
      </c>
      <c r="F93" t="n">
        <v>-18.38</v>
      </c>
      <c r="G93" t="n">
        <v>-21.17</v>
      </c>
      <c r="H93" t="n">
        <v>1.21</v>
      </c>
      <c r="I93" t="n">
        <v>50.19</v>
      </c>
      <c r="J93" t="n">
        <v>-41.78</v>
      </c>
      <c r="K93" t="n">
        <v>-33.69</v>
      </c>
      <c r="L93" t="n">
        <v>10.06</v>
      </c>
      <c r="M93" t="n">
        <v>143.38</v>
      </c>
    </row>
    <row r="94">
      <c r="A94" s="5" t="inlineStr">
        <is>
          <t>Op.Cashflow Wachstum 3J in %</t>
        </is>
      </c>
      <c r="B94" s="5" t="inlineStr">
        <is>
          <t>Op.Cashflow Wachstum 3Y in %</t>
        </is>
      </c>
      <c r="C94" t="inlineStr">
        <is>
          <t>-</t>
        </is>
      </c>
      <c r="D94" t="n">
        <v>-26.94</v>
      </c>
      <c r="E94" t="n">
        <v>-22.56</v>
      </c>
      <c r="F94" t="n">
        <v>-12.78</v>
      </c>
      <c r="G94" t="n">
        <v>10.08</v>
      </c>
      <c r="H94" t="n">
        <v>3.21</v>
      </c>
      <c r="I94" t="n">
        <v>-8.43</v>
      </c>
      <c r="J94" t="n">
        <v>-21.8</v>
      </c>
      <c r="K94" t="n">
        <v>39.92</v>
      </c>
      <c r="L94" t="inlineStr">
        <is>
          <t>-</t>
        </is>
      </c>
      <c r="M94" t="inlineStr">
        <is>
          <t>-</t>
        </is>
      </c>
    </row>
    <row r="95">
      <c r="A95" s="5" t="inlineStr">
        <is>
          <t>Op.Cashflow Wachstum 5J in %</t>
        </is>
      </c>
      <c r="B95" s="5" t="inlineStr">
        <is>
          <t>Op.Cashflow Wachstum 5Y in %</t>
        </is>
      </c>
      <c r="C95" t="inlineStr">
        <is>
          <t>-</t>
        </is>
      </c>
      <c r="D95" t="n">
        <v>-20.15</v>
      </c>
      <c r="E95" t="n">
        <v>-3.26</v>
      </c>
      <c r="F95" t="n">
        <v>-5.99</v>
      </c>
      <c r="G95" t="n">
        <v>-9.050000000000001</v>
      </c>
      <c r="H95" t="n">
        <v>-2.8</v>
      </c>
      <c r="I95" t="n">
        <v>25.63</v>
      </c>
      <c r="J95" t="inlineStr">
        <is>
          <t>-</t>
        </is>
      </c>
      <c r="K95" t="inlineStr">
        <is>
          <t>-</t>
        </is>
      </c>
      <c r="L95" t="inlineStr">
        <is>
          <t>-</t>
        </is>
      </c>
      <c r="M95" t="inlineStr">
        <is>
          <t>-</t>
        </is>
      </c>
    </row>
    <row r="96">
      <c r="A96" s="5" t="inlineStr">
        <is>
          <t>Op.Cashflow Wachstum 10J in %</t>
        </is>
      </c>
      <c r="B96" s="5" t="inlineStr">
        <is>
          <t>Op.Cashflow Wachstum 10Y in %</t>
        </is>
      </c>
      <c r="C96" t="inlineStr">
        <is>
          <t>-</t>
        </is>
      </c>
      <c r="D96" t="n">
        <v>2.74</v>
      </c>
      <c r="E96" t="inlineStr">
        <is>
          <t>-</t>
        </is>
      </c>
      <c r="F96" t="inlineStr">
        <is>
          <t>-</t>
        </is>
      </c>
      <c r="G96" t="inlineStr">
        <is>
          <t>-</t>
        </is>
      </c>
      <c r="H96" t="inlineStr">
        <is>
          <t>-</t>
        </is>
      </c>
      <c r="I96" t="inlineStr">
        <is>
          <t>-</t>
        </is>
      </c>
      <c r="J96" t="inlineStr">
        <is>
          <t>-</t>
        </is>
      </c>
      <c r="K96" t="inlineStr">
        <is>
          <t>-</t>
        </is>
      </c>
      <c r="L96" t="inlineStr">
        <is>
          <t>-</t>
        </is>
      </c>
      <c r="M96" t="inlineStr">
        <is>
          <t>-</t>
        </is>
      </c>
    </row>
    <row r="97">
      <c r="A97" s="5" t="inlineStr">
        <is>
          <t>Working Capital in Mio</t>
        </is>
      </c>
      <c r="B97" s="5" t="inlineStr">
        <is>
          <t>Working Capital in M</t>
        </is>
      </c>
      <c r="C97" t="n">
        <v>15539</v>
      </c>
      <c r="D97" t="n">
        <v>14288</v>
      </c>
      <c r="E97" t="n">
        <v>10624</v>
      </c>
      <c r="F97" t="n">
        <v>7728</v>
      </c>
      <c r="G97" t="n">
        <v>8048</v>
      </c>
      <c r="H97" t="n">
        <v>7345</v>
      </c>
      <c r="I97" t="n">
        <v>5285</v>
      </c>
      <c r="J97" t="n">
        <v>4244</v>
      </c>
      <c r="K97" t="n">
        <v>1818</v>
      </c>
      <c r="L97" t="n">
        <v>944.1</v>
      </c>
      <c r="M97" t="n">
        <v>504.4</v>
      </c>
      <c r="N97" t="n">
        <v>293.6</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W95"/>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21"/>
    <col customWidth="1" max="14" min="14" width="21"/>
    <col customWidth="1" max="15" min="15" width="21"/>
    <col customWidth="1" max="16" min="16" width="21"/>
    <col customWidth="1" max="17" min="17" width="21"/>
    <col customWidth="1" max="18" min="18" width="22"/>
    <col customWidth="1" max="19" min="19" width="21"/>
    <col customWidth="1" max="20" min="20" width="21"/>
    <col customWidth="1" max="21" min="21" width="21"/>
    <col customWidth="1" max="22" min="22" width="11"/>
    <col customWidth="1" max="23" min="23" width="9"/>
  </cols>
  <sheetData>
    <row r="1">
      <c r="A1" s="1" t="inlineStr">
        <is>
          <t xml:space="preserve">BIOMARIN PHARMACEUTICAL </t>
        </is>
      </c>
      <c r="B1" s="2" t="inlineStr">
        <is>
          <t>WKN: 924801  ISIN: US09061G1013  US-Symbol:BMRN  Typ: Aktie</t>
        </is>
      </c>
      <c r="C1" s="2" t="inlineStr"/>
      <c r="D1" s="2" t="inlineStr"/>
      <c r="E1" s="2" t="inlineStr"/>
      <c r="F1" s="2">
        <f>HYPERLINK("Stock_Data.xlsx#INDEX!A1",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1997</t>
        </is>
      </c>
      <c r="C4" s="5" t="inlineStr">
        <is>
          <t>Telefon / Phone</t>
        </is>
      </c>
      <c r="D4" s="5" t="inlineStr"/>
      <c r="E4" t="inlineStr">
        <is>
          <t>+1-415-506-6700</t>
        </is>
      </c>
      <c r="G4" t="inlineStr">
        <is>
          <t>26.02.2020</t>
        </is>
      </c>
      <c r="H4" t="inlineStr">
        <is>
          <t>Q4 Result</t>
        </is>
      </c>
      <c r="J4" t="inlineStr">
        <is>
          <t>Capital Research Global Investors</t>
        </is>
      </c>
      <c r="L4" t="inlineStr">
        <is>
          <t>12,22%</t>
        </is>
      </c>
    </row>
    <row r="5">
      <c r="A5" s="5" t="inlineStr">
        <is>
          <t>Ticker</t>
        </is>
      </c>
      <c r="B5" t="inlineStr">
        <is>
          <t>BM8</t>
        </is>
      </c>
      <c r="C5" s="5" t="inlineStr">
        <is>
          <t>Fax</t>
        </is>
      </c>
      <c r="D5" s="5" t="inlineStr"/>
      <c r="E5" t="inlineStr">
        <is>
          <t>+1-415-3827889</t>
        </is>
      </c>
      <c r="G5" t="inlineStr">
        <is>
          <t>27.02.2020</t>
        </is>
      </c>
      <c r="H5" t="inlineStr">
        <is>
          <t>Publication Of Annual Report</t>
        </is>
      </c>
      <c r="J5" t="inlineStr">
        <is>
          <t>The Vanguard Group</t>
        </is>
      </c>
      <c r="L5" t="inlineStr">
        <is>
          <t>9,18%</t>
        </is>
      </c>
    </row>
    <row r="6">
      <c r="A6" s="5" t="inlineStr">
        <is>
          <t>Gelistet Seit / Listed Since</t>
        </is>
      </c>
      <c r="B6" t="inlineStr">
        <is>
          <t>-</t>
        </is>
      </c>
      <c r="C6" s="5" t="inlineStr">
        <is>
          <t>Internet</t>
        </is>
      </c>
      <c r="D6" s="5" t="inlineStr"/>
      <c r="E6" t="inlineStr">
        <is>
          <t>http://www.bmrn.com/</t>
        </is>
      </c>
      <c r="G6" t="inlineStr">
        <is>
          <t>29.04.2020</t>
        </is>
      </c>
      <c r="H6" t="inlineStr">
        <is>
          <t>Result Q1</t>
        </is>
      </c>
      <c r="J6" t="inlineStr">
        <is>
          <t>PRIMECAP Management Company</t>
        </is>
      </c>
      <c r="L6" t="inlineStr">
        <is>
          <t>9,07%</t>
        </is>
      </c>
    </row>
    <row r="7">
      <c r="A7" s="5" t="inlineStr">
        <is>
          <t>Nominalwert / Nominal Value</t>
        </is>
      </c>
      <c r="B7" t="inlineStr">
        <is>
          <t>-</t>
        </is>
      </c>
      <c r="C7" s="5" t="inlineStr">
        <is>
          <t>Inv. Relations Telefon / Phone</t>
        </is>
      </c>
      <c r="D7" s="5" t="inlineStr"/>
      <c r="E7" t="inlineStr">
        <is>
          <t>+1-415-455-7558</t>
        </is>
      </c>
      <c r="G7" t="inlineStr">
        <is>
          <t>27.05.2020</t>
        </is>
      </c>
      <c r="H7" t="inlineStr">
        <is>
          <t>Annual General Meeting</t>
        </is>
      </c>
      <c r="J7" t="inlineStr">
        <is>
          <t>BlackRock, Inc.</t>
        </is>
      </c>
      <c r="L7" t="inlineStr">
        <is>
          <t>7,26%</t>
        </is>
      </c>
    </row>
    <row r="8">
      <c r="A8" s="5" t="inlineStr">
        <is>
          <t>Land / Country</t>
        </is>
      </c>
      <c r="B8" t="inlineStr">
        <is>
          <t>USA</t>
        </is>
      </c>
      <c r="C8" s="5" t="inlineStr">
        <is>
          <t>Inv. Relations E-Mail</t>
        </is>
      </c>
      <c r="D8" s="5" t="inlineStr"/>
      <c r="E8" t="inlineStr">
        <is>
          <t>IR@BMRN.com</t>
        </is>
      </c>
      <c r="J8" t="inlineStr">
        <is>
          <t>AMCAP Fund</t>
        </is>
      </c>
      <c r="L8" t="inlineStr">
        <is>
          <t>5,65%</t>
        </is>
      </c>
    </row>
    <row r="9">
      <c r="A9" s="5" t="inlineStr">
        <is>
          <t>Währung / Currency</t>
        </is>
      </c>
      <c r="B9" t="inlineStr">
        <is>
          <t>USD</t>
        </is>
      </c>
      <c r="C9" s="5" t="inlineStr">
        <is>
          <t>Kontaktperson / Contact Person</t>
        </is>
      </c>
      <c r="D9" s="5" t="inlineStr"/>
      <c r="E9" t="inlineStr">
        <is>
          <t>Traci McCarty</t>
        </is>
      </c>
      <c r="J9" t="inlineStr">
        <is>
          <t>Freefloat</t>
        </is>
      </c>
      <c r="L9" t="inlineStr">
        <is>
          <t>56,62%</t>
        </is>
      </c>
    </row>
    <row r="10">
      <c r="A10" s="5" t="inlineStr">
        <is>
          <t>Branche / Industry</t>
        </is>
      </c>
      <c r="B10" t="inlineStr">
        <is>
          <t>Pharma</t>
        </is>
      </c>
      <c r="C10" s="5" t="inlineStr"/>
      <c r="D10" s="5" t="inlineStr"/>
    </row>
    <row r="11">
      <c r="A11" s="5" t="inlineStr">
        <is>
          <t>Sektor / Sector</t>
        </is>
      </c>
      <c r="B11" t="inlineStr">
        <is>
          <t>Chemicals / Pharmaceuticals</t>
        </is>
      </c>
    </row>
    <row r="12">
      <c r="A12" s="5" t="inlineStr">
        <is>
          <t>Typ / Genre</t>
        </is>
      </c>
      <c r="B12" t="inlineStr">
        <is>
          <t>Namensaktie</t>
        </is>
      </c>
    </row>
    <row r="13">
      <c r="A13" s="5" t="inlineStr">
        <is>
          <t>Adresse / Address</t>
        </is>
      </c>
      <c r="B13" t="inlineStr">
        <is>
          <t>Biomarin Pharmaceutical Inc.770 Lindaro Street  San Rafael, California 94901, USA</t>
        </is>
      </c>
    </row>
    <row r="14">
      <c r="A14" s="5" t="inlineStr">
        <is>
          <t>Management</t>
        </is>
      </c>
      <c r="B14" t="inlineStr">
        <is>
          <t>Jean-Jacques Bienaimé, Philip Lo Scalzo, G. Eric Davis, Henry J. Fuchs, Amy Wireman, Jeff Ajer, Lon Cardon, Dr. Brinda Balakrishnan, Dr. C. Greg Guyer, Brian Mueller</t>
        </is>
      </c>
    </row>
    <row r="15">
      <c r="A15" s="5" t="inlineStr">
        <is>
          <t>Aufsichtsrat / Board</t>
        </is>
      </c>
      <c r="B15" t="inlineStr">
        <is>
          <t>Jean-Jacques Bienaimé, Elizabeth Anderson, Willard H. Dere, Michael Grey, Dr. Elaine J. Heron, Robert Hombach, Dr. V. Bryan Lawlis, Dr. Alan J. Lewis, Richard A. Meier, David Pyott, Dr. Dennis J. Slamon</t>
        </is>
      </c>
    </row>
    <row r="16">
      <c r="A16" s="5" t="inlineStr">
        <is>
          <t>Beschreibung</t>
        </is>
      </c>
      <c r="B16" t="inlineStr">
        <is>
          <t>Biomarin Pharmaceuticals Inc. ist auf die Erforschung, Entwicklung und Vermarktung von Medikamenten auf der Basis von kohlenhydraktiven Enzymen spezialisiert. Diese Medikamente finden hauptsächlich in der Behandlung von lebensbedrohlichen genetischen Störungen und anderen enzymbedingten Krankheiten Anwendung. Die künstlich entwickelten Enzyme übernehmen bei der Anwendung die Funktion der aufgrund von genetischen Mangelerscheinungen oder krankheitsbedingt fehlenden Enzyme. Die von Biomarin entwickelten Medikamente werden vorrangig in fünf Bereichen angewendet: Erbkrankheiten, enzymatische Reinigung von Brandwunden, Pilzinfektionen, Behandlung von männlicher Sterilität und Psoriasis. Die Forschungsaktivitäten des Unternehmens konzentrieren sich verstärkt auf die Entwicklung von Aldurazyme, einem Medikament gegen die Krankheit MPS-I (Mukopolysaccharidose I) einer seltenen, fortschreitend verlaufenden und zu zunehmender Schwächung führenden genetischen Erkrankung. Sie entsteht durch die erblich bedingte Absenz eines Enzyms, das Missbildungen und eine erheblich verkürzte Lebenserwartung verursacht. Im dritten Quartal 2003 erhielt Biomarin von der United States Food and Drug Administration (US-amerikanische Bundesbehörde zur Überwachung von Nahrungs- und Arzneimitteln), wie auch von der entsprechenden europäischen Behörde die Genehmigung für den Vertrieb von Aldurazyme. Die Vermarktung von Aldurazyme wird im Rahmen eines Joint-Ventures mit Genzyme betrieben. Copyright 2014 FINANCE BASE AG</t>
        </is>
      </c>
    </row>
    <row r="17">
      <c r="A17" s="5" t="inlineStr">
        <is>
          <t>Profile</t>
        </is>
      </c>
      <c r="B17" t="inlineStr">
        <is>
          <t>BioMarin Pharmaceuticals Inc. specializes in the research, development and commercialization of drugs based on kohlenhydraktiven enzymes. These drugs are mainly used in the treatment of life-threatening genetic disorders and other enzyme-related diseases application. The artificially developed enzymes take in applying the function of the genetic basis of deficiencies or illness missing enzymes. Developed by BioMarin drugs are primarily used in five areas: hereditary diseases, enzymatic cleaning of burns, fungal infections, treatment of male infertility, and psoriasis. The company's research activities focus more on the development of Aldurazyme, a drug against the disease MPS-I (mucopolysaccharidosis I) a rare, progressively running and leading to increasing weakening genetic disease. It arises causes an enzyme abnormalities and a significantly shortened life expectancy by congenital absence. In the third quarter of 2003. BioMarin received from the United States Food and Drug Administration (US federal agency to monitor food and drug), as well as of the corresponding European authority to grant permission for the distribution of Aldurazyme. The marketing of Aldurazyme is operated under a joint venture with Genzyme.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1704</v>
      </c>
      <c r="D20" t="n">
        <v>1491</v>
      </c>
      <c r="E20" t="n">
        <v>1314</v>
      </c>
      <c r="F20" t="n">
        <v>1117</v>
      </c>
      <c r="G20" t="n">
        <v>889.9</v>
      </c>
      <c r="H20" t="n">
        <v>751</v>
      </c>
      <c r="I20" t="n">
        <v>548.5</v>
      </c>
      <c r="J20" t="n">
        <v>500.7</v>
      </c>
      <c r="K20" t="n">
        <v>441.4</v>
      </c>
      <c r="L20" t="n">
        <v>376.3</v>
      </c>
      <c r="M20" t="n">
        <v>324.7</v>
      </c>
      <c r="N20" t="n">
        <v>296.5</v>
      </c>
      <c r="O20" t="n">
        <v>121.6</v>
      </c>
      <c r="P20" t="n">
        <v>84.2</v>
      </c>
      <c r="Q20" t="n">
        <v>25.7</v>
      </c>
      <c r="R20" t="n">
        <v>18.6</v>
      </c>
      <c r="S20" t="n">
        <v>12.1</v>
      </c>
      <c r="T20" t="n">
        <v>13.9</v>
      </c>
      <c r="U20" t="n">
        <v>11.3</v>
      </c>
      <c r="V20" t="n">
        <v>12.3</v>
      </c>
      <c r="W20" t="n">
        <v>7</v>
      </c>
    </row>
    <row r="21">
      <c r="A21" s="5" t="inlineStr">
        <is>
          <t>Operatives Ergebnis (EBIT)</t>
        </is>
      </c>
      <c r="B21" s="5" t="inlineStr">
        <is>
          <t>EBIT Earning Before Interest &amp; Tax</t>
        </is>
      </c>
      <c r="C21" t="n">
        <v>-100.5</v>
      </c>
      <c r="D21" t="n">
        <v>-123.5</v>
      </c>
      <c r="E21" t="n">
        <v>-14.7</v>
      </c>
      <c r="F21" t="n">
        <v>-803.4</v>
      </c>
      <c r="G21" t="n">
        <v>-110.7</v>
      </c>
      <c r="H21" t="n">
        <v>-92.90000000000001</v>
      </c>
      <c r="I21" t="n">
        <v>-156</v>
      </c>
      <c r="J21" t="n">
        <v>-110.2</v>
      </c>
      <c r="K21" t="n">
        <v>-33.9</v>
      </c>
      <c r="L21" t="n">
        <v>0.5</v>
      </c>
      <c r="M21" t="n">
        <v>16.4</v>
      </c>
      <c r="N21" t="n">
        <v>37.5</v>
      </c>
      <c r="O21" t="n">
        <v>-26.8</v>
      </c>
      <c r="P21" t="n">
        <v>-24.7</v>
      </c>
      <c r="Q21" t="n">
        <v>-64.2</v>
      </c>
      <c r="R21" t="n">
        <v>-179.4</v>
      </c>
      <c r="S21" t="n">
        <v>-75.8</v>
      </c>
      <c r="T21" t="n">
        <v>-78.8</v>
      </c>
      <c r="U21" t="n">
        <v>-59.3</v>
      </c>
      <c r="V21" t="n">
        <v>-37.4</v>
      </c>
      <c r="W21" t="n">
        <v>-27.5</v>
      </c>
    </row>
    <row r="22">
      <c r="A22" s="5" t="inlineStr">
        <is>
          <t>Finanzergebnis</t>
        </is>
      </c>
      <c r="B22" s="5" t="inlineStr">
        <is>
          <t>Financial Result</t>
        </is>
      </c>
      <c r="C22" t="n">
        <v>5.7</v>
      </c>
      <c r="D22" t="n">
        <v>-19.2</v>
      </c>
      <c r="E22" t="n">
        <v>-21.2</v>
      </c>
      <c r="F22" t="n">
        <v>-27.7</v>
      </c>
      <c r="G22" t="n">
        <v>-44</v>
      </c>
      <c r="H22" t="n">
        <v>-32</v>
      </c>
      <c r="I22" t="n">
        <v>-20.5</v>
      </c>
      <c r="J22" t="n">
        <v>-8.1</v>
      </c>
      <c r="K22" t="n">
        <v>-9.699999999999999</v>
      </c>
      <c r="L22" t="n">
        <v>-22</v>
      </c>
      <c r="M22" t="n">
        <v>-15.8</v>
      </c>
      <c r="N22" t="n">
        <v>-4.1</v>
      </c>
      <c r="O22" t="n">
        <v>11.7</v>
      </c>
      <c r="P22" t="n">
        <v>-3.8</v>
      </c>
      <c r="Q22" t="n">
        <v>-10.1</v>
      </c>
      <c r="R22" t="n">
        <v>-8</v>
      </c>
      <c r="S22" t="n">
        <v>-0.6</v>
      </c>
      <c r="T22" t="n">
        <v>1.4</v>
      </c>
      <c r="U22" t="n">
        <v>1.9</v>
      </c>
      <c r="V22" t="inlineStr">
        <is>
          <t>-</t>
        </is>
      </c>
      <c r="W22" t="n">
        <v>-0.6</v>
      </c>
    </row>
    <row r="23">
      <c r="A23" s="5" t="inlineStr">
        <is>
          <t>Ergebnis vor Steuer (EBT)</t>
        </is>
      </c>
      <c r="B23" s="5" t="inlineStr">
        <is>
          <t>EBT Earning Before Tax</t>
        </is>
      </c>
      <c r="C23" t="n">
        <v>-94.8</v>
      </c>
      <c r="D23" t="n">
        <v>-142.7</v>
      </c>
      <c r="E23" t="n">
        <v>-35.9</v>
      </c>
      <c r="F23" t="n">
        <v>-831.1</v>
      </c>
      <c r="G23" t="n">
        <v>-154.7</v>
      </c>
      <c r="H23" t="n">
        <v>-124.9</v>
      </c>
      <c r="I23" t="n">
        <v>-176.5</v>
      </c>
      <c r="J23" t="n">
        <v>-118.3</v>
      </c>
      <c r="K23" t="n">
        <v>-43.6</v>
      </c>
      <c r="L23" t="n">
        <v>-21.5</v>
      </c>
      <c r="M23" t="n">
        <v>0.6</v>
      </c>
      <c r="N23" t="n">
        <v>33.4</v>
      </c>
      <c r="O23" t="n">
        <v>-15.1</v>
      </c>
      <c r="P23" t="n">
        <v>-28.5</v>
      </c>
      <c r="Q23" t="n">
        <v>-74.3</v>
      </c>
      <c r="R23" t="n">
        <v>-187.4</v>
      </c>
      <c r="S23" t="n">
        <v>-76.40000000000001</v>
      </c>
      <c r="T23" t="n">
        <v>-77.40000000000001</v>
      </c>
      <c r="U23" t="n">
        <v>-57.4</v>
      </c>
      <c r="V23" t="n">
        <v>-37.4</v>
      </c>
      <c r="W23" t="n">
        <v>-28.1</v>
      </c>
    </row>
    <row r="24">
      <c r="A24" s="5" t="inlineStr">
        <is>
          <t>Steuern auf Einkommen und Ertrag</t>
        </is>
      </c>
      <c r="B24" s="5" t="inlineStr">
        <is>
          <t>Taxes on income and earnings</t>
        </is>
      </c>
      <c r="C24" t="n">
        <v>-71</v>
      </c>
      <c r="D24" t="n">
        <v>-65.5</v>
      </c>
      <c r="E24" t="n">
        <v>81.2</v>
      </c>
      <c r="F24" t="n">
        <v>-200.8</v>
      </c>
      <c r="G24" t="n">
        <v>17.1</v>
      </c>
      <c r="H24" t="n">
        <v>9.1</v>
      </c>
      <c r="I24" t="n">
        <v>-0.2</v>
      </c>
      <c r="J24" t="n">
        <v>-3.9</v>
      </c>
      <c r="K24" t="n">
        <v>10.2</v>
      </c>
      <c r="L24" t="n">
        <v>-227.3</v>
      </c>
      <c r="M24" t="n">
        <v>1.1</v>
      </c>
      <c r="N24" t="n">
        <v>2.6</v>
      </c>
      <c r="O24" t="n">
        <v>0.7</v>
      </c>
      <c r="P24" t="inlineStr">
        <is>
          <t>-</t>
        </is>
      </c>
      <c r="Q24" t="inlineStr">
        <is>
          <t>-</t>
        </is>
      </c>
      <c r="R24" t="inlineStr">
        <is>
          <t>-</t>
        </is>
      </c>
      <c r="S24" t="inlineStr">
        <is>
          <t>-</t>
        </is>
      </c>
      <c r="T24" t="inlineStr">
        <is>
          <t>-</t>
        </is>
      </c>
      <c r="U24" t="inlineStr">
        <is>
          <t>-</t>
        </is>
      </c>
      <c r="V24" t="inlineStr">
        <is>
          <t>-</t>
        </is>
      </c>
      <c r="W24" t="inlineStr">
        <is>
          <t>-</t>
        </is>
      </c>
    </row>
    <row r="25">
      <c r="A25" s="5" t="inlineStr">
        <is>
          <t>Ergebnis nach Steuer</t>
        </is>
      </c>
      <c r="B25" s="5" t="inlineStr">
        <is>
          <t>Earnings after tax</t>
        </is>
      </c>
      <c r="C25" t="n">
        <v>-23.8</v>
      </c>
      <c r="D25" t="n">
        <v>-77.2</v>
      </c>
      <c r="E25" t="n">
        <v>-117</v>
      </c>
      <c r="F25" t="n">
        <v>-630.2</v>
      </c>
      <c r="G25" t="n">
        <v>-171.8</v>
      </c>
      <c r="H25" t="n">
        <v>-134</v>
      </c>
      <c r="I25" t="n">
        <v>-176.4</v>
      </c>
      <c r="J25" t="n">
        <v>-114.3</v>
      </c>
      <c r="K25" t="n">
        <v>-53.8</v>
      </c>
      <c r="L25" t="n">
        <v>205.8</v>
      </c>
      <c r="M25" t="n">
        <v>-0.5</v>
      </c>
      <c r="N25" t="n">
        <v>30.8</v>
      </c>
      <c r="O25" t="n">
        <v>-15.8</v>
      </c>
      <c r="P25" t="n">
        <v>-28.5</v>
      </c>
      <c r="Q25" t="n">
        <v>-74.3</v>
      </c>
      <c r="R25" t="n">
        <v>-187.4</v>
      </c>
      <c r="S25" t="n">
        <v>-76.40000000000001</v>
      </c>
      <c r="T25" t="n">
        <v>-77.40000000000001</v>
      </c>
      <c r="U25" t="n">
        <v>-57.4</v>
      </c>
      <c r="V25" t="n">
        <v>-37.4</v>
      </c>
      <c r="W25" t="n">
        <v>-28.1</v>
      </c>
    </row>
    <row r="26">
      <c r="A26" s="5" t="inlineStr">
        <is>
          <t>Jahresüberschuss/-fehlbetrag</t>
        </is>
      </c>
      <c r="B26" s="5" t="inlineStr">
        <is>
          <t>Net Profit</t>
        </is>
      </c>
      <c r="C26" t="n">
        <v>-23.8</v>
      </c>
      <c r="D26" t="n">
        <v>-77.2</v>
      </c>
      <c r="E26" t="n">
        <v>-117</v>
      </c>
      <c r="F26" t="n">
        <v>-630.2</v>
      </c>
      <c r="G26" t="n">
        <v>-171.8</v>
      </c>
      <c r="H26" t="n">
        <v>-134</v>
      </c>
      <c r="I26" t="n">
        <v>-176.4</v>
      </c>
      <c r="J26" t="n">
        <v>-114.3</v>
      </c>
      <c r="K26" t="n">
        <v>-53.8</v>
      </c>
      <c r="L26" t="n">
        <v>205.8</v>
      </c>
      <c r="M26" t="n">
        <v>-0.5</v>
      </c>
      <c r="N26" t="n">
        <v>30.8</v>
      </c>
      <c r="O26" t="n">
        <v>-15.8</v>
      </c>
      <c r="P26" t="n">
        <v>-28.5</v>
      </c>
      <c r="Q26" t="n">
        <v>-74.3</v>
      </c>
      <c r="R26" t="n">
        <v>-187.4</v>
      </c>
      <c r="S26" t="n">
        <v>-75.8</v>
      </c>
      <c r="T26" t="n">
        <v>-77.5</v>
      </c>
      <c r="U26" t="n">
        <v>-67.59999999999999</v>
      </c>
      <c r="V26" t="n">
        <v>-37.4</v>
      </c>
      <c r="W26" t="n">
        <v>-28.1</v>
      </c>
    </row>
    <row r="27">
      <c r="A27" s="5" t="inlineStr">
        <is>
          <t>Summe Umlaufvermögen</t>
        </is>
      </c>
      <c r="B27" s="5" t="inlineStr">
        <is>
          <t>Current Assets</t>
        </is>
      </c>
      <c r="C27" t="n">
        <v>1942</v>
      </c>
      <c r="D27" t="n">
        <v>2056</v>
      </c>
      <c r="E27" t="n">
        <v>2207</v>
      </c>
      <c r="F27" t="n">
        <v>1422</v>
      </c>
      <c r="G27" t="n">
        <v>1090</v>
      </c>
      <c r="H27" t="n">
        <v>1426</v>
      </c>
      <c r="I27" t="n">
        <v>1137</v>
      </c>
      <c r="J27" t="n">
        <v>743.5</v>
      </c>
      <c r="K27" t="n">
        <v>469.8</v>
      </c>
      <c r="L27" t="n">
        <v>504.3</v>
      </c>
      <c r="M27" t="n">
        <v>467.7</v>
      </c>
      <c r="N27" t="n">
        <v>737.7</v>
      </c>
      <c r="O27" t="n">
        <v>644.3</v>
      </c>
      <c r="P27" t="n">
        <v>334.2</v>
      </c>
      <c r="Q27" t="n">
        <v>68.90000000000001</v>
      </c>
      <c r="R27" t="n">
        <v>85.3</v>
      </c>
      <c r="S27" t="n">
        <v>225.3</v>
      </c>
      <c r="T27" t="n">
        <v>81.09999999999999</v>
      </c>
      <c r="U27" t="n">
        <v>137.9</v>
      </c>
      <c r="V27" t="n">
        <v>44.5</v>
      </c>
      <c r="W27" t="n">
        <v>66.40000000000001</v>
      </c>
    </row>
    <row r="28">
      <c r="A28" s="5" t="inlineStr">
        <is>
          <t>Summe Anlagevermögen</t>
        </is>
      </c>
      <c r="B28" s="5" t="inlineStr">
        <is>
          <t>Fixed Assets</t>
        </is>
      </c>
      <c r="C28" t="n">
        <v>2748</v>
      </c>
      <c r="D28" t="n">
        <v>2371</v>
      </c>
      <c r="E28" t="n">
        <v>2426</v>
      </c>
      <c r="F28" t="n">
        <v>2602</v>
      </c>
      <c r="G28" t="n">
        <v>2640</v>
      </c>
      <c r="H28" t="n">
        <v>1065</v>
      </c>
      <c r="I28" t="n">
        <v>1112</v>
      </c>
      <c r="J28" t="n">
        <v>858.1</v>
      </c>
      <c r="K28" t="n">
        <v>833.9</v>
      </c>
      <c r="L28" t="n">
        <v>758.3</v>
      </c>
      <c r="M28" t="n">
        <v>449.5</v>
      </c>
      <c r="N28" t="n">
        <v>169</v>
      </c>
      <c r="O28" t="n">
        <v>171</v>
      </c>
      <c r="P28" t="n">
        <v>129.2</v>
      </c>
      <c r="Q28" t="n">
        <v>126.4</v>
      </c>
      <c r="R28" t="n">
        <v>147.7</v>
      </c>
      <c r="S28" t="n">
        <v>31</v>
      </c>
      <c r="T28" t="n">
        <v>29.5</v>
      </c>
      <c r="U28" t="n">
        <v>33.9</v>
      </c>
      <c r="V28" t="n">
        <v>32.4</v>
      </c>
      <c r="W28" t="n">
        <v>37.1</v>
      </c>
    </row>
    <row r="29">
      <c r="A29" s="5" t="inlineStr">
        <is>
          <t>Summe Aktiva</t>
        </is>
      </c>
      <c r="B29" s="5" t="inlineStr">
        <is>
          <t>Total Assets</t>
        </is>
      </c>
      <c r="C29" t="n">
        <v>4690</v>
      </c>
      <c r="D29" t="n">
        <v>4427</v>
      </c>
      <c r="E29" t="n">
        <v>4633</v>
      </c>
      <c r="F29" t="n">
        <v>4024</v>
      </c>
      <c r="G29" t="n">
        <v>3729</v>
      </c>
      <c r="H29" t="n">
        <v>2491</v>
      </c>
      <c r="I29" t="n">
        <v>2249</v>
      </c>
      <c r="J29" t="n">
        <v>1602</v>
      </c>
      <c r="K29" t="n">
        <v>1304</v>
      </c>
      <c r="L29" t="n">
        <v>1263</v>
      </c>
      <c r="M29" t="n">
        <v>917.2</v>
      </c>
      <c r="N29" t="n">
        <v>906.7</v>
      </c>
      <c r="O29" t="n">
        <v>815.3</v>
      </c>
      <c r="P29" t="n">
        <v>463.4</v>
      </c>
      <c r="Q29" t="n">
        <v>195.3</v>
      </c>
      <c r="R29" t="n">
        <v>233</v>
      </c>
      <c r="S29" t="n">
        <v>256.3</v>
      </c>
      <c r="T29" t="n">
        <v>110.6</v>
      </c>
      <c r="U29" t="n">
        <v>171.8</v>
      </c>
      <c r="V29" t="n">
        <v>76.90000000000001</v>
      </c>
      <c r="W29" t="n">
        <v>103.5</v>
      </c>
    </row>
    <row r="30">
      <c r="A30" s="5" t="inlineStr">
        <is>
          <t>Summe kurzfristiges Fremdkapital</t>
        </is>
      </c>
      <c r="B30" s="5" t="inlineStr">
        <is>
          <t>Short-Term Debt</t>
        </is>
      </c>
      <c r="C30" t="n">
        <v>932.5</v>
      </c>
      <c r="D30" t="n">
        <v>523.2</v>
      </c>
      <c r="E30" t="n">
        <v>816.5</v>
      </c>
      <c r="F30" t="n">
        <v>439.3</v>
      </c>
      <c r="G30" t="n">
        <v>445.5</v>
      </c>
      <c r="H30" t="n">
        <v>235.7</v>
      </c>
      <c r="I30" t="n">
        <v>183.3</v>
      </c>
      <c r="J30" t="n">
        <v>170.4</v>
      </c>
      <c r="K30" t="n">
        <v>94.09999999999999</v>
      </c>
      <c r="L30" t="n">
        <v>83.8</v>
      </c>
      <c r="M30" t="n">
        <v>78.2</v>
      </c>
      <c r="N30" t="n">
        <v>130.1</v>
      </c>
      <c r="O30" t="n">
        <v>61.5</v>
      </c>
      <c r="P30" t="n">
        <v>46</v>
      </c>
      <c r="Q30" t="n">
        <v>40.4</v>
      </c>
      <c r="R30" t="n">
        <v>70.09999999999999</v>
      </c>
      <c r="S30" t="n">
        <v>12.8</v>
      </c>
      <c r="T30" t="n">
        <v>6.8</v>
      </c>
      <c r="U30" t="n">
        <v>8.300000000000001</v>
      </c>
      <c r="V30" t="n">
        <v>6.8</v>
      </c>
      <c r="W30" t="n">
        <v>5.1</v>
      </c>
    </row>
    <row r="31">
      <c r="A31" s="5" t="inlineStr">
        <is>
          <t>Summe langfristiges Fremdkapital</t>
        </is>
      </c>
      <c r="B31" s="5" t="inlineStr">
        <is>
          <t>Long-Term Debt</t>
        </is>
      </c>
      <c r="C31" t="n">
        <v>635.2</v>
      </c>
      <c r="D31" t="n">
        <v>936</v>
      </c>
      <c r="E31" t="n">
        <v>1008</v>
      </c>
      <c r="F31" t="n">
        <v>818.1</v>
      </c>
      <c r="G31" t="n">
        <v>883</v>
      </c>
      <c r="H31" t="n">
        <v>726.9</v>
      </c>
      <c r="I31" t="n">
        <v>724.9</v>
      </c>
      <c r="J31" t="n">
        <v>415.5</v>
      </c>
      <c r="K31" t="n">
        <v>436.5</v>
      </c>
      <c r="L31" t="n">
        <v>461.6</v>
      </c>
      <c r="M31" t="n">
        <v>516.8</v>
      </c>
      <c r="N31" t="n">
        <v>499.9</v>
      </c>
      <c r="O31" t="n">
        <v>566.1</v>
      </c>
      <c r="P31" t="n">
        <v>299.6</v>
      </c>
      <c r="Q31" t="n">
        <v>232.4</v>
      </c>
      <c r="R31" t="n">
        <v>230.8</v>
      </c>
      <c r="S31" t="n">
        <v>125.7</v>
      </c>
      <c r="T31" t="n">
        <v>5.3</v>
      </c>
      <c r="U31" t="n">
        <v>3.9</v>
      </c>
      <c r="V31" t="n">
        <v>0.1</v>
      </c>
      <c r="W31" t="n">
        <v>0.1</v>
      </c>
    </row>
    <row r="32">
      <c r="A32" s="5" t="inlineStr">
        <is>
          <t>Summe Fremdkapital</t>
        </is>
      </c>
      <c r="B32" s="5" t="inlineStr">
        <is>
          <t>Total Liabilities</t>
        </is>
      </c>
      <c r="C32" t="n">
        <v>1568</v>
      </c>
      <c r="D32" t="n">
        <v>1459</v>
      </c>
      <c r="E32" t="n">
        <v>1825</v>
      </c>
      <c r="F32" t="n">
        <v>1257</v>
      </c>
      <c r="G32" t="n">
        <v>1329</v>
      </c>
      <c r="H32" t="n">
        <v>962.6</v>
      </c>
      <c r="I32" t="n">
        <v>908.2</v>
      </c>
      <c r="J32" t="n">
        <v>585.9</v>
      </c>
      <c r="K32" t="n">
        <v>530.6</v>
      </c>
      <c r="L32" t="n">
        <v>545.4</v>
      </c>
      <c r="M32" t="n">
        <v>595</v>
      </c>
      <c r="N32" t="n">
        <v>630</v>
      </c>
      <c r="O32" t="n">
        <v>627.6</v>
      </c>
      <c r="P32" t="n">
        <v>345.6</v>
      </c>
      <c r="Q32" t="n">
        <v>272.8</v>
      </c>
      <c r="R32" t="n">
        <v>300.9</v>
      </c>
      <c r="S32" t="n">
        <v>138.5</v>
      </c>
      <c r="T32" t="n">
        <v>12.1</v>
      </c>
      <c r="U32" t="n">
        <v>12.2</v>
      </c>
      <c r="V32" t="n">
        <v>6.9</v>
      </c>
      <c r="W32" t="n">
        <v>5.2</v>
      </c>
    </row>
    <row r="33">
      <c r="A33" s="5" t="inlineStr">
        <is>
          <t>Minderheitenanteil</t>
        </is>
      </c>
      <c r="B33" s="5" t="inlineStr">
        <is>
          <t>Minority Share</t>
        </is>
      </c>
      <c r="C33" t="inlineStr">
        <is>
          <t>-</t>
        </is>
      </c>
      <c r="D33" t="inlineStr">
        <is>
          <t>-</t>
        </is>
      </c>
      <c r="E33" t="inlineStr">
        <is>
          <t>-</t>
        </is>
      </c>
      <c r="F33" t="inlineStr">
        <is>
          <t>-</t>
        </is>
      </c>
      <c r="G33" t="inlineStr">
        <is>
          <t>-</t>
        </is>
      </c>
      <c r="H33" t="inlineStr">
        <is>
          <t>-</t>
        </is>
      </c>
      <c r="I33" t="inlineStr">
        <is>
          <t>-</t>
        </is>
      </c>
      <c r="J33" t="inlineStr">
        <is>
          <t>-</t>
        </is>
      </c>
      <c r="K33" t="inlineStr">
        <is>
          <t>-</t>
        </is>
      </c>
      <c r="L33" t="inlineStr">
        <is>
          <t>-</t>
        </is>
      </c>
      <c r="M33" t="inlineStr">
        <is>
          <t>-</t>
        </is>
      </c>
      <c r="N33" t="inlineStr">
        <is>
          <t>-</t>
        </is>
      </c>
      <c r="O33" t="inlineStr">
        <is>
          <t>-</t>
        </is>
      </c>
      <c r="P33" t="inlineStr">
        <is>
          <t>-</t>
        </is>
      </c>
      <c r="Q33" t="inlineStr">
        <is>
          <t>-</t>
        </is>
      </c>
      <c r="R33" t="inlineStr">
        <is>
          <t>-</t>
        </is>
      </c>
      <c r="S33" t="inlineStr">
        <is>
          <t>-</t>
        </is>
      </c>
      <c r="T33" t="inlineStr">
        <is>
          <t>-</t>
        </is>
      </c>
      <c r="U33" t="inlineStr">
        <is>
          <t>-</t>
        </is>
      </c>
      <c r="V33" t="inlineStr">
        <is>
          <t>-</t>
        </is>
      </c>
      <c r="W33" t="inlineStr">
        <is>
          <t>-</t>
        </is>
      </c>
    </row>
    <row r="34">
      <c r="A34" s="5" t="inlineStr">
        <is>
          <t>Summe Eigenkapital</t>
        </is>
      </c>
      <c r="B34" s="5" t="inlineStr">
        <is>
          <t>Equity</t>
        </is>
      </c>
      <c r="C34" t="n">
        <v>3122</v>
      </c>
      <c r="D34" t="n">
        <v>2968</v>
      </c>
      <c r="E34" t="n">
        <v>2809</v>
      </c>
      <c r="F34" t="n">
        <v>2766</v>
      </c>
      <c r="G34" t="n">
        <v>2401</v>
      </c>
      <c r="H34" t="n">
        <v>1528</v>
      </c>
      <c r="I34" t="n">
        <v>1341</v>
      </c>
      <c r="J34" t="n">
        <v>1016</v>
      </c>
      <c r="K34" t="n">
        <v>773</v>
      </c>
      <c r="L34" t="n">
        <v>717.3</v>
      </c>
      <c r="M34" t="n">
        <v>322.2</v>
      </c>
      <c r="N34" t="n">
        <v>276.7</v>
      </c>
      <c r="O34" t="n">
        <v>187.7</v>
      </c>
      <c r="P34" t="n">
        <v>117.8</v>
      </c>
      <c r="Q34" t="n">
        <v>-77.5</v>
      </c>
      <c r="R34" t="n">
        <v>-68</v>
      </c>
      <c r="S34" t="n">
        <v>117.9</v>
      </c>
      <c r="T34" t="n">
        <v>98.5</v>
      </c>
      <c r="U34" t="n">
        <v>159.5</v>
      </c>
      <c r="V34" t="n">
        <v>70</v>
      </c>
      <c r="W34" t="n">
        <v>98.40000000000001</v>
      </c>
    </row>
    <row r="35">
      <c r="A35" s="5" t="inlineStr">
        <is>
          <t>Summe Passiva</t>
        </is>
      </c>
      <c r="B35" s="5" t="inlineStr">
        <is>
          <t>Liabilities &amp; Shareholder Equity</t>
        </is>
      </c>
      <c r="C35" t="n">
        <v>4690</v>
      </c>
      <c r="D35" t="n">
        <v>4427</v>
      </c>
      <c r="E35" t="n">
        <v>4633</v>
      </c>
      <c r="F35" t="n">
        <v>4024</v>
      </c>
      <c r="G35" t="n">
        <v>3729</v>
      </c>
      <c r="H35" t="n">
        <v>2491</v>
      </c>
      <c r="I35" t="n">
        <v>2249</v>
      </c>
      <c r="J35" t="n">
        <v>1602</v>
      </c>
      <c r="K35" t="n">
        <v>1304</v>
      </c>
      <c r="L35" t="n">
        <v>1263</v>
      </c>
      <c r="M35" t="n">
        <v>917.2</v>
      </c>
      <c r="N35" t="n">
        <v>906.7</v>
      </c>
      <c r="O35" t="n">
        <v>815.3</v>
      </c>
      <c r="P35" t="n">
        <v>463.4</v>
      </c>
      <c r="Q35" t="n">
        <v>195.3</v>
      </c>
      <c r="R35" t="n">
        <v>233</v>
      </c>
      <c r="S35" t="n">
        <v>256.3</v>
      </c>
      <c r="T35" t="n">
        <v>110.6</v>
      </c>
      <c r="U35" t="n">
        <v>171.8</v>
      </c>
      <c r="V35" t="n">
        <v>76.90000000000001</v>
      </c>
      <c r="W35" t="n">
        <v>103.5</v>
      </c>
    </row>
    <row r="36">
      <c r="A36" s="5" t="inlineStr">
        <is>
          <t>Mio.Aktien im Umlauf</t>
        </is>
      </c>
      <c r="B36" s="5" t="inlineStr">
        <is>
          <t>Million shares outstanding</t>
        </is>
      </c>
      <c r="C36" t="n">
        <v>179.84</v>
      </c>
      <c r="D36" t="n">
        <v>178.25</v>
      </c>
      <c r="E36" t="n">
        <v>175.84</v>
      </c>
      <c r="F36" t="n">
        <v>172.65</v>
      </c>
      <c r="G36" t="n">
        <v>161.53</v>
      </c>
      <c r="H36" t="n">
        <v>149.09</v>
      </c>
      <c r="I36" t="n">
        <v>143.46</v>
      </c>
      <c r="J36" t="n">
        <v>125.81</v>
      </c>
      <c r="K36" t="n">
        <v>114.79</v>
      </c>
      <c r="L36" t="n">
        <v>110.6</v>
      </c>
      <c r="M36" t="n">
        <v>101.1</v>
      </c>
      <c r="N36" t="n">
        <v>99.90000000000001</v>
      </c>
      <c r="O36" t="n">
        <v>95.90000000000001</v>
      </c>
      <c r="P36" t="n">
        <v>84.59999999999999</v>
      </c>
      <c r="Q36" t="n">
        <v>68.8</v>
      </c>
      <c r="R36" t="n">
        <v>64.40000000000001</v>
      </c>
      <c r="S36" t="n">
        <v>64.2</v>
      </c>
      <c r="T36" t="n">
        <v>53.8</v>
      </c>
      <c r="U36" t="n">
        <v>52.4</v>
      </c>
      <c r="V36" t="n">
        <v>37.1</v>
      </c>
      <c r="W36" t="inlineStr">
        <is>
          <t>-</t>
        </is>
      </c>
    </row>
    <row r="37">
      <c r="A37" s="5" t="inlineStr">
        <is>
          <t>Ergebnis je Aktie (brutto)</t>
        </is>
      </c>
      <c r="B37" s="5" t="inlineStr">
        <is>
          <t>Earnings per share</t>
        </is>
      </c>
      <c r="C37" t="n">
        <v>-0.53</v>
      </c>
      <c r="D37" t="n">
        <v>-0.8</v>
      </c>
      <c r="E37" t="n">
        <v>-0.2</v>
      </c>
      <c r="F37" t="n">
        <v>-4.81</v>
      </c>
      <c r="G37" t="n">
        <v>-0.96</v>
      </c>
      <c r="H37" t="n">
        <v>-0.84</v>
      </c>
      <c r="I37" t="n">
        <v>-1.23</v>
      </c>
      <c r="J37" t="n">
        <v>-0.9399999999999999</v>
      </c>
      <c r="K37" t="n">
        <v>-0.38</v>
      </c>
      <c r="L37" t="n">
        <v>-0.19</v>
      </c>
      <c r="M37" t="n">
        <v>0.01</v>
      </c>
      <c r="N37" t="n">
        <v>0.33</v>
      </c>
      <c r="O37" t="n">
        <v>-0.16</v>
      </c>
      <c r="P37" t="n">
        <v>-0.34</v>
      </c>
      <c r="Q37" t="n">
        <v>-1.08</v>
      </c>
      <c r="R37" t="n">
        <v>-2.91</v>
      </c>
      <c r="S37" t="n">
        <v>-1.19</v>
      </c>
      <c r="T37" t="n">
        <v>-1.44</v>
      </c>
      <c r="U37" t="n">
        <v>-1.1</v>
      </c>
      <c r="V37" t="n">
        <v>-1.01</v>
      </c>
      <c r="W37" t="inlineStr">
        <is>
          <t>-</t>
        </is>
      </c>
    </row>
    <row r="38">
      <c r="A38" s="5" t="inlineStr">
        <is>
          <t>Ergebnis je Aktie (unverwässert)</t>
        </is>
      </c>
      <c r="B38" s="5" t="inlineStr">
        <is>
          <t>Basic Earnings per share</t>
        </is>
      </c>
      <c r="C38" t="n">
        <v>-0.13</v>
      </c>
      <c r="D38" t="n">
        <v>-0.44</v>
      </c>
      <c r="E38" t="n">
        <v>-0.67</v>
      </c>
      <c r="F38" t="n">
        <v>-3.8</v>
      </c>
      <c r="G38" t="n">
        <v>-1.07</v>
      </c>
      <c r="H38" t="n">
        <v>-0.92</v>
      </c>
      <c r="I38" t="n">
        <v>-1.28</v>
      </c>
      <c r="J38" t="n">
        <v>-0.95</v>
      </c>
      <c r="K38" t="n">
        <v>-0.48</v>
      </c>
      <c r="L38" t="n">
        <v>2</v>
      </c>
      <c r="M38" t="inlineStr">
        <is>
          <t>-</t>
        </is>
      </c>
      <c r="N38" t="n">
        <v>0.31</v>
      </c>
      <c r="O38" t="n">
        <v>-0.16</v>
      </c>
      <c r="P38" t="n">
        <v>-0.34</v>
      </c>
      <c r="Q38" t="n">
        <v>-1.08</v>
      </c>
      <c r="R38" t="n">
        <v>-2.91</v>
      </c>
      <c r="S38" t="n">
        <v>-1.22</v>
      </c>
      <c r="T38" t="n">
        <v>-1.45</v>
      </c>
      <c r="U38" t="n">
        <v>-1.65</v>
      </c>
      <c r="V38" t="n">
        <v>-1.04</v>
      </c>
      <c r="W38" t="n">
        <v>-0.9399999999999999</v>
      </c>
    </row>
    <row r="39">
      <c r="A39" s="5" t="inlineStr">
        <is>
          <t>Ergebnis je Aktie (verwässert)</t>
        </is>
      </c>
      <c r="B39" s="5" t="inlineStr">
        <is>
          <t>Diluted Earnings per share</t>
        </is>
      </c>
      <c r="C39" t="n">
        <v>-0.13</v>
      </c>
      <c r="D39" t="n">
        <v>-0.44</v>
      </c>
      <c r="E39" t="n">
        <v>-0.67</v>
      </c>
      <c r="F39" t="n">
        <v>-3.81</v>
      </c>
      <c r="G39" t="n">
        <v>-1.07</v>
      </c>
      <c r="H39" t="n">
        <v>-0.92</v>
      </c>
      <c r="I39" t="n">
        <v>-1.28</v>
      </c>
      <c r="J39" t="n">
        <v>-0.95</v>
      </c>
      <c r="K39" t="n">
        <v>-0.48</v>
      </c>
      <c r="L39" t="n">
        <v>1.73</v>
      </c>
      <c r="M39" t="inlineStr">
        <is>
          <t>-</t>
        </is>
      </c>
      <c r="N39" t="n">
        <v>0.29</v>
      </c>
      <c r="O39" t="n">
        <v>-0.16</v>
      </c>
      <c r="P39" t="n">
        <v>-0.34</v>
      </c>
      <c r="Q39" t="n">
        <v>-1.08</v>
      </c>
      <c r="R39" t="n">
        <v>-2.91</v>
      </c>
      <c r="S39" t="n">
        <v>-1.22</v>
      </c>
      <c r="T39" t="n">
        <v>-1.45</v>
      </c>
      <c r="U39" t="n">
        <v>-1.65</v>
      </c>
      <c r="V39" t="n">
        <v>-1.04</v>
      </c>
      <c r="W39" t="n">
        <v>-0.9399999999999999</v>
      </c>
    </row>
    <row r="40">
      <c r="A40" s="5" t="inlineStr">
        <is>
          <t>Dividende je Aktie</t>
        </is>
      </c>
      <c r="B40" s="5" t="inlineStr">
        <is>
          <t>Dividend per share</t>
        </is>
      </c>
      <c r="C40" t="inlineStr">
        <is>
          <t>-</t>
        </is>
      </c>
      <c r="D40" t="inlineStr">
        <is>
          <t>-</t>
        </is>
      </c>
      <c r="E40" t="inlineStr">
        <is>
          <t>-</t>
        </is>
      </c>
      <c r="F40" t="inlineStr">
        <is>
          <t>-</t>
        </is>
      </c>
      <c r="G40" t="inlineStr">
        <is>
          <t>-</t>
        </is>
      </c>
      <c r="H40" t="inlineStr">
        <is>
          <t>-</t>
        </is>
      </c>
      <c r="I40" t="inlineStr">
        <is>
          <t>-</t>
        </is>
      </c>
      <c r="J40" t="inlineStr">
        <is>
          <t>-</t>
        </is>
      </c>
      <c r="K40" t="inlineStr">
        <is>
          <t>-</t>
        </is>
      </c>
      <c r="L40" t="inlineStr">
        <is>
          <t>-</t>
        </is>
      </c>
      <c r="M40" t="inlineStr">
        <is>
          <t>-</t>
        </is>
      </c>
      <c r="N40" t="inlineStr">
        <is>
          <t>-</t>
        </is>
      </c>
      <c r="O40" t="inlineStr">
        <is>
          <t>-</t>
        </is>
      </c>
      <c r="P40" t="inlineStr">
        <is>
          <t>-</t>
        </is>
      </c>
      <c r="Q40" t="inlineStr">
        <is>
          <t>-</t>
        </is>
      </c>
      <c r="R40" t="inlineStr">
        <is>
          <t>-</t>
        </is>
      </c>
      <c r="S40" t="inlineStr">
        <is>
          <t>-</t>
        </is>
      </c>
      <c r="T40" t="inlineStr">
        <is>
          <t>-</t>
        </is>
      </c>
      <c r="U40" t="inlineStr">
        <is>
          <t>-</t>
        </is>
      </c>
      <c r="V40" t="inlineStr">
        <is>
          <t>-</t>
        </is>
      </c>
      <c r="W40" t="inlineStr">
        <is>
          <t>-</t>
        </is>
      </c>
    </row>
    <row r="41">
      <c r="A41" s="5" t="inlineStr">
        <is>
          <t>Dividendenausschüttung in Mio</t>
        </is>
      </c>
      <c r="B41" s="5" t="inlineStr">
        <is>
          <t>Dividend Payment in M</t>
        </is>
      </c>
      <c r="C41" t="inlineStr">
        <is>
          <t>-</t>
        </is>
      </c>
      <c r="D41" t="inlineStr">
        <is>
          <t>-</t>
        </is>
      </c>
      <c r="E41" t="inlineStr">
        <is>
          <t>-</t>
        </is>
      </c>
      <c r="F41" t="inlineStr">
        <is>
          <t>-</t>
        </is>
      </c>
      <c r="G41" t="inlineStr">
        <is>
          <t>-</t>
        </is>
      </c>
      <c r="H41" t="inlineStr">
        <is>
          <t>-</t>
        </is>
      </c>
      <c r="I41" t="inlineStr">
        <is>
          <t>-</t>
        </is>
      </c>
      <c r="J41" t="inlineStr">
        <is>
          <t>-</t>
        </is>
      </c>
      <c r="K41" t="inlineStr">
        <is>
          <t>-</t>
        </is>
      </c>
      <c r="L41" t="inlineStr">
        <is>
          <t>-</t>
        </is>
      </c>
      <c r="M41" t="inlineStr">
        <is>
          <t>-</t>
        </is>
      </c>
      <c r="N41" t="inlineStr">
        <is>
          <t>-</t>
        </is>
      </c>
      <c r="O41" t="inlineStr">
        <is>
          <t>-</t>
        </is>
      </c>
      <c r="P41" t="inlineStr">
        <is>
          <t>-</t>
        </is>
      </c>
      <c r="Q41" t="inlineStr">
        <is>
          <t>-</t>
        </is>
      </c>
      <c r="R41" t="inlineStr">
        <is>
          <t>-</t>
        </is>
      </c>
      <c r="S41" t="inlineStr">
        <is>
          <t>-</t>
        </is>
      </c>
      <c r="T41" t="inlineStr">
        <is>
          <t>-</t>
        </is>
      </c>
      <c r="U41" t="inlineStr">
        <is>
          <t>-</t>
        </is>
      </c>
      <c r="V41" t="inlineStr">
        <is>
          <t>-</t>
        </is>
      </c>
      <c r="W41" t="inlineStr">
        <is>
          <t>-</t>
        </is>
      </c>
    </row>
    <row r="42">
      <c r="A42" s="5" t="inlineStr">
        <is>
          <t>Umsatz</t>
        </is>
      </c>
      <c r="B42" s="5" t="inlineStr">
        <is>
          <t>Revenue</t>
        </is>
      </c>
      <c r="C42" t="n">
        <v>9.48</v>
      </c>
      <c r="D42" t="n">
        <v>8.369999999999999</v>
      </c>
      <c r="E42" t="n">
        <v>7.47</v>
      </c>
      <c r="F42" t="n">
        <v>6.47</v>
      </c>
      <c r="G42" t="n">
        <v>5.51</v>
      </c>
      <c r="H42" t="n">
        <v>5.04</v>
      </c>
      <c r="I42" t="n">
        <v>3.82</v>
      </c>
      <c r="J42" t="n">
        <v>3.98</v>
      </c>
      <c r="K42" t="n">
        <v>3.85</v>
      </c>
      <c r="L42" t="n">
        <v>3.4</v>
      </c>
      <c r="M42" t="n">
        <v>3.21</v>
      </c>
      <c r="N42" t="n">
        <v>2.97</v>
      </c>
      <c r="O42" t="n">
        <v>1.27</v>
      </c>
      <c r="P42" t="n">
        <v>1</v>
      </c>
      <c r="Q42" t="n">
        <v>0.37</v>
      </c>
      <c r="R42" t="n">
        <v>0.29</v>
      </c>
      <c r="S42" t="n">
        <v>0.19</v>
      </c>
      <c r="T42" t="n">
        <v>0.26</v>
      </c>
      <c r="U42" t="n">
        <v>0.22</v>
      </c>
      <c r="V42" t="n">
        <v>0.33</v>
      </c>
      <c r="W42" t="inlineStr">
        <is>
          <t>-</t>
        </is>
      </c>
    </row>
    <row r="43">
      <c r="A43" s="5" t="inlineStr">
        <is>
          <t>Buchwert je Aktie</t>
        </is>
      </c>
      <c r="B43" s="5" t="inlineStr">
        <is>
          <t>Book value per share</t>
        </is>
      </c>
      <c r="C43" t="n">
        <v>17.36</v>
      </c>
      <c r="D43" t="n">
        <v>16.65</v>
      </c>
      <c r="E43" t="n">
        <v>15.97</v>
      </c>
      <c r="F43" t="n">
        <v>16.02</v>
      </c>
      <c r="G43" t="n">
        <v>14.86</v>
      </c>
      <c r="H43" t="n">
        <v>10.25</v>
      </c>
      <c r="I43" t="n">
        <v>9.35</v>
      </c>
      <c r="J43" t="n">
        <v>8.07</v>
      </c>
      <c r="K43" t="n">
        <v>6.73</v>
      </c>
      <c r="L43" t="n">
        <v>6.49</v>
      </c>
      <c r="M43" t="n">
        <v>3.19</v>
      </c>
      <c r="N43" t="n">
        <v>2.77</v>
      </c>
      <c r="O43" t="n">
        <v>1.96</v>
      </c>
      <c r="P43" t="n">
        <v>1.39</v>
      </c>
      <c r="Q43" t="n">
        <v>-1.13</v>
      </c>
      <c r="R43" t="n">
        <v>-1.06</v>
      </c>
      <c r="S43" t="n">
        <v>1.84</v>
      </c>
      <c r="T43" t="n">
        <v>1.83</v>
      </c>
      <c r="U43" t="n">
        <v>3.04</v>
      </c>
      <c r="V43" t="n">
        <v>1.89</v>
      </c>
      <c r="W43" t="inlineStr">
        <is>
          <t>-</t>
        </is>
      </c>
    </row>
    <row r="44">
      <c r="A44" s="5" t="inlineStr">
        <is>
          <t>Cashflow je Aktie</t>
        </is>
      </c>
      <c r="B44" s="5" t="inlineStr">
        <is>
          <t>Cashflow per share</t>
        </is>
      </c>
      <c r="C44" t="n">
        <v>0.27</v>
      </c>
      <c r="D44" t="n">
        <v>0.11</v>
      </c>
      <c r="E44" t="n">
        <v>-0.05</v>
      </c>
      <c r="F44" t="n">
        <v>-1.32</v>
      </c>
      <c r="G44" t="n">
        <v>-1.37</v>
      </c>
      <c r="H44" t="n">
        <v>-0.49</v>
      </c>
      <c r="I44" t="n">
        <v>-0.42</v>
      </c>
      <c r="J44" t="n">
        <v>0.14</v>
      </c>
      <c r="K44" t="n">
        <v>0.16</v>
      </c>
      <c r="L44" t="n">
        <v>0.17</v>
      </c>
      <c r="M44" t="n">
        <v>0.87</v>
      </c>
      <c r="N44" t="n">
        <v>-0.09</v>
      </c>
      <c r="O44" t="n">
        <v>-0.62</v>
      </c>
      <c r="P44" t="n">
        <v>-0.59</v>
      </c>
      <c r="Q44" t="n">
        <v>-0.91</v>
      </c>
      <c r="R44" t="n">
        <v>-1.01</v>
      </c>
      <c r="S44" t="n">
        <v>-1.17</v>
      </c>
      <c r="T44" t="n">
        <v>-1</v>
      </c>
      <c r="U44" t="n">
        <v>-0.78</v>
      </c>
      <c r="V44" t="n">
        <v>-0.35</v>
      </c>
      <c r="W44" t="inlineStr">
        <is>
          <t>-</t>
        </is>
      </c>
    </row>
    <row r="45">
      <c r="A45" s="5" t="inlineStr">
        <is>
          <t>Bilanzsumme je Aktie</t>
        </is>
      </c>
      <c r="B45" s="5" t="inlineStr">
        <is>
          <t>Total assets per share</t>
        </is>
      </c>
      <c r="C45" t="n">
        <v>26.08</v>
      </c>
      <c r="D45" t="n">
        <v>24.84</v>
      </c>
      <c r="E45" t="n">
        <v>26.35</v>
      </c>
      <c r="F45" t="n">
        <v>23.31</v>
      </c>
      <c r="G45" t="n">
        <v>23.09</v>
      </c>
      <c r="H45" t="n">
        <v>16.7</v>
      </c>
      <c r="I45" t="n">
        <v>15.68</v>
      </c>
      <c r="J45" t="n">
        <v>12.73</v>
      </c>
      <c r="K45" t="n">
        <v>11.36</v>
      </c>
      <c r="L45" t="n">
        <v>11.42</v>
      </c>
      <c r="M45" t="n">
        <v>9.07</v>
      </c>
      <c r="N45" t="n">
        <v>9.08</v>
      </c>
      <c r="O45" t="n">
        <v>8.5</v>
      </c>
      <c r="P45" t="n">
        <v>5.48</v>
      </c>
      <c r="Q45" t="n">
        <v>2.84</v>
      </c>
      <c r="R45" t="n">
        <v>3.62</v>
      </c>
      <c r="S45" t="n">
        <v>3.99</v>
      </c>
      <c r="T45" t="n">
        <v>2.06</v>
      </c>
      <c r="U45" t="n">
        <v>3.28</v>
      </c>
      <c r="V45" t="n">
        <v>2.07</v>
      </c>
      <c r="W45" t="inlineStr">
        <is>
          <t>-</t>
        </is>
      </c>
    </row>
    <row r="46">
      <c r="A46" s="5" t="inlineStr">
        <is>
          <t>Personal am Ende des Jahres</t>
        </is>
      </c>
      <c r="B46" s="5" t="inlineStr">
        <is>
          <t>Staff at the end of year</t>
        </is>
      </c>
      <c r="C46" t="n">
        <v>3001</v>
      </c>
      <c r="D46" t="n">
        <v>2849</v>
      </c>
      <c r="E46" t="n">
        <v>2581</v>
      </c>
      <c r="F46" t="n">
        <v>2293</v>
      </c>
      <c r="G46" t="n">
        <v>2158</v>
      </c>
      <c r="H46" t="n">
        <v>1681</v>
      </c>
      <c r="I46" t="n">
        <v>1341</v>
      </c>
      <c r="J46" t="n">
        <v>1089</v>
      </c>
      <c r="K46" t="n">
        <v>1002</v>
      </c>
      <c r="L46" t="n">
        <v>871</v>
      </c>
      <c r="M46" t="n">
        <v>720</v>
      </c>
      <c r="N46" t="n">
        <v>649</v>
      </c>
      <c r="O46" t="n">
        <v>525</v>
      </c>
      <c r="P46" t="n">
        <v>410</v>
      </c>
      <c r="Q46" t="n">
        <v>314</v>
      </c>
      <c r="R46" t="n">
        <v>359</v>
      </c>
      <c r="S46" t="n">
        <v>272</v>
      </c>
      <c r="T46" t="n">
        <v>219</v>
      </c>
      <c r="U46" t="n">
        <v>216</v>
      </c>
      <c r="V46" t="n">
        <v>174</v>
      </c>
      <c r="W46" t="inlineStr">
        <is>
          <t>-</t>
        </is>
      </c>
    </row>
    <row r="47">
      <c r="A47" s="5" t="inlineStr">
        <is>
          <t>Personalaufwand in Mio. USD</t>
        </is>
      </c>
      <c r="B47" s="5" t="inlineStr">
        <is>
          <t>Personnel expenses in M</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row>
    <row r="48">
      <c r="A48" s="5" t="inlineStr">
        <is>
          <t>Aufwand je Mitarbeiter in USD</t>
        </is>
      </c>
      <c r="B48" s="5" t="inlineStr">
        <is>
          <t>Effort per employee</t>
        </is>
      </c>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c r="P48" t="inlineStr">
        <is>
          <t>-</t>
        </is>
      </c>
      <c r="Q48" t="inlineStr">
        <is>
          <t>-</t>
        </is>
      </c>
      <c r="R48" t="inlineStr">
        <is>
          <t>-</t>
        </is>
      </c>
      <c r="S48" t="inlineStr">
        <is>
          <t>-</t>
        </is>
      </c>
      <c r="T48" t="inlineStr">
        <is>
          <t>-</t>
        </is>
      </c>
      <c r="U48" t="inlineStr">
        <is>
          <t>-</t>
        </is>
      </c>
      <c r="V48" t="inlineStr">
        <is>
          <t>-</t>
        </is>
      </c>
      <c r="W48" t="inlineStr">
        <is>
          <t>-</t>
        </is>
      </c>
    </row>
    <row r="49">
      <c r="A49" s="5" t="inlineStr">
        <is>
          <t>Umsatz je Aktie</t>
        </is>
      </c>
      <c r="B49" s="5" t="inlineStr">
        <is>
          <t>Revenue per share</t>
        </is>
      </c>
      <c r="C49" t="n">
        <v>567827</v>
      </c>
      <c r="D49" t="n">
        <v>523416</v>
      </c>
      <c r="E49" t="n">
        <v>508968</v>
      </c>
      <c r="F49" t="n">
        <v>487071</v>
      </c>
      <c r="G49" t="n">
        <v>412370</v>
      </c>
      <c r="H49" t="n">
        <v>446782</v>
      </c>
      <c r="I49" t="n">
        <v>409012</v>
      </c>
      <c r="J49" t="n">
        <v>459801</v>
      </c>
      <c r="K49" t="n">
        <v>440477</v>
      </c>
      <c r="L49" t="n">
        <v>432032</v>
      </c>
      <c r="M49" t="n">
        <v>450911</v>
      </c>
      <c r="N49" t="n">
        <v>456846</v>
      </c>
      <c r="O49" t="n">
        <v>231619</v>
      </c>
      <c r="P49" t="n">
        <v>205365</v>
      </c>
      <c r="Q49" t="n">
        <v>81847</v>
      </c>
      <c r="R49" t="n">
        <v>51810</v>
      </c>
      <c r="S49" t="n">
        <v>44485</v>
      </c>
      <c r="T49" t="n">
        <v>63470</v>
      </c>
      <c r="U49" t="n">
        <v>52314</v>
      </c>
      <c r="V49" t="n">
        <v>70839</v>
      </c>
      <c r="W49" t="inlineStr">
        <is>
          <t>-</t>
        </is>
      </c>
    </row>
    <row r="50">
      <c r="A50" s="5" t="inlineStr">
        <is>
          <t>Bruttoergebnis je Mitarbeiter in USD</t>
        </is>
      </c>
      <c r="B50" s="5" t="inlineStr">
        <is>
          <t>Gross Profit per employee</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c r="S50" t="inlineStr">
        <is>
          <t>-</t>
        </is>
      </c>
      <c r="T50" t="inlineStr">
        <is>
          <t>-</t>
        </is>
      </c>
      <c r="U50" t="inlineStr">
        <is>
          <t>-</t>
        </is>
      </c>
      <c r="V50" t="inlineStr">
        <is>
          <t>-</t>
        </is>
      </c>
      <c r="W50" t="inlineStr">
        <is>
          <t>-</t>
        </is>
      </c>
    </row>
    <row r="51">
      <c r="A51" s="5" t="inlineStr">
        <is>
          <t>Gewinn je Mitarbeiter in USD</t>
        </is>
      </c>
      <c r="B51" s="5" t="inlineStr">
        <is>
          <t>Earnings per employee</t>
        </is>
      </c>
      <c r="C51" t="n">
        <v>-7931</v>
      </c>
      <c r="D51" t="n">
        <v>-27097</v>
      </c>
      <c r="E51" t="n">
        <v>-45331</v>
      </c>
      <c r="F51" t="n">
        <v>-274836</v>
      </c>
      <c r="G51" t="n">
        <v>-79611</v>
      </c>
      <c r="H51" t="n">
        <v>-79714</v>
      </c>
      <c r="I51" t="n">
        <v>-131544</v>
      </c>
      <c r="J51" t="n">
        <v>-104959</v>
      </c>
      <c r="K51" t="n">
        <v>-53693</v>
      </c>
      <c r="L51" t="n">
        <v>236280</v>
      </c>
      <c r="M51" t="n">
        <v>-694.4400000000001</v>
      </c>
      <c r="N51" t="n">
        <v>47458</v>
      </c>
      <c r="O51" t="n">
        <v>-30095</v>
      </c>
      <c r="P51" t="n">
        <v>-69512</v>
      </c>
      <c r="Q51" t="n">
        <v>-236624</v>
      </c>
      <c r="R51" t="n">
        <v>-522006</v>
      </c>
      <c r="S51" t="n">
        <v>-278676</v>
      </c>
      <c r="T51" t="n">
        <v>-353881</v>
      </c>
      <c r="U51" t="n">
        <v>-312963</v>
      </c>
      <c r="V51" t="n">
        <v>-214943</v>
      </c>
      <c r="W51" t="inlineStr">
        <is>
          <t>-</t>
        </is>
      </c>
    </row>
    <row r="52">
      <c r="A52" s="5" t="inlineStr">
        <is>
          <t>KGV (Kurs/Gewinn)</t>
        </is>
      </c>
      <c r="B52" s="5" t="inlineStr">
        <is>
          <t>PE (price/earnings)</t>
        </is>
      </c>
      <c r="C52" t="inlineStr">
        <is>
          <t>-</t>
        </is>
      </c>
      <c r="D52" t="inlineStr">
        <is>
          <t>-</t>
        </is>
      </c>
      <c r="E52" t="inlineStr">
        <is>
          <t>-</t>
        </is>
      </c>
      <c r="F52" t="inlineStr">
        <is>
          <t>-</t>
        </is>
      </c>
      <c r="G52" t="inlineStr">
        <is>
          <t>-</t>
        </is>
      </c>
      <c r="H52" t="inlineStr">
        <is>
          <t>-</t>
        </is>
      </c>
      <c r="I52" t="inlineStr">
        <is>
          <t>-</t>
        </is>
      </c>
      <c r="J52" t="inlineStr">
        <is>
          <t>-</t>
        </is>
      </c>
      <c r="K52" t="inlineStr">
        <is>
          <t>-</t>
        </is>
      </c>
      <c r="L52" t="n">
        <v>13.5</v>
      </c>
      <c r="M52" t="inlineStr">
        <is>
          <t>-</t>
        </is>
      </c>
      <c r="N52" t="n">
        <v>57.4</v>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KUV (Kurs/Umsatz)</t>
        </is>
      </c>
      <c r="B53" s="5" t="inlineStr">
        <is>
          <t>PS (price/sales)</t>
        </is>
      </c>
      <c r="C53" t="n">
        <v>8.92</v>
      </c>
      <c r="D53" t="n">
        <v>10.18</v>
      </c>
      <c r="E53" t="n">
        <v>11.94</v>
      </c>
      <c r="F53" t="n">
        <v>12.81</v>
      </c>
      <c r="G53" t="n">
        <v>19.02</v>
      </c>
      <c r="H53" t="n">
        <v>17.95</v>
      </c>
      <c r="I53" t="n">
        <v>18.4</v>
      </c>
      <c r="J53" t="n">
        <v>12.36</v>
      </c>
      <c r="K53" t="n">
        <v>8.94</v>
      </c>
      <c r="L53" t="n">
        <v>7.92</v>
      </c>
      <c r="M53" t="n">
        <v>5.86</v>
      </c>
      <c r="N53" t="n">
        <v>6</v>
      </c>
      <c r="O53" t="n">
        <v>27.92</v>
      </c>
      <c r="P53" t="n">
        <v>16.47</v>
      </c>
      <c r="Q53" t="n">
        <v>28.86</v>
      </c>
      <c r="R53" t="n">
        <v>22.12</v>
      </c>
      <c r="S53" t="n">
        <v>41.17</v>
      </c>
      <c r="T53" t="n">
        <v>27.29</v>
      </c>
      <c r="U53" t="n">
        <v>62.32</v>
      </c>
      <c r="V53" t="n">
        <v>29.23</v>
      </c>
      <c r="W53" t="inlineStr">
        <is>
          <t>-</t>
        </is>
      </c>
    </row>
    <row r="54">
      <c r="A54" s="5" t="inlineStr">
        <is>
          <t>KBV (Kurs/Buchwert)</t>
        </is>
      </c>
      <c r="B54" s="5" t="inlineStr">
        <is>
          <t>PB (price/book value)</t>
        </is>
      </c>
      <c r="C54" t="n">
        <v>4.87</v>
      </c>
      <c r="D54" t="n">
        <v>5.11</v>
      </c>
      <c r="E54" t="n">
        <v>5.58</v>
      </c>
      <c r="F54" t="n">
        <v>5.17</v>
      </c>
      <c r="G54" t="n">
        <v>7.05</v>
      </c>
      <c r="H54" t="n">
        <v>8.82</v>
      </c>
      <c r="I54" t="n">
        <v>7.53</v>
      </c>
      <c r="J54" t="n">
        <v>6.09</v>
      </c>
      <c r="K54" t="n">
        <v>5.11</v>
      </c>
      <c r="L54" t="n">
        <v>4.15</v>
      </c>
      <c r="M54" t="n">
        <v>5.9</v>
      </c>
      <c r="N54" t="n">
        <v>6.43</v>
      </c>
      <c r="O54" t="n">
        <v>18.09</v>
      </c>
      <c r="P54" t="n">
        <v>11.77</v>
      </c>
      <c r="Q54" t="n">
        <v>-9.57</v>
      </c>
      <c r="R54" t="n">
        <v>-6.05</v>
      </c>
      <c r="S54" t="n">
        <v>4.23</v>
      </c>
      <c r="T54" t="n">
        <v>3.85</v>
      </c>
      <c r="U54" t="n">
        <v>4.42</v>
      </c>
      <c r="V54" t="n">
        <v>5.14</v>
      </c>
      <c r="W54" t="inlineStr">
        <is>
          <t>-</t>
        </is>
      </c>
    </row>
    <row r="55">
      <c r="A55" s="5" t="inlineStr">
        <is>
          <t>KCV (Kurs/Cashflow)</t>
        </is>
      </c>
      <c r="B55" s="5" t="inlineStr">
        <is>
          <t>PC (price/cashflow)</t>
        </is>
      </c>
      <c r="C55" t="n">
        <v>314.81</v>
      </c>
      <c r="D55" t="n">
        <v>751.4</v>
      </c>
      <c r="E55" t="n">
        <v>-1782</v>
      </c>
      <c r="F55" t="n">
        <v>-62.78</v>
      </c>
      <c r="G55" t="n">
        <v>-76.33</v>
      </c>
      <c r="H55" t="n">
        <v>-183.38</v>
      </c>
      <c r="I55" t="n">
        <v>-169.34</v>
      </c>
      <c r="J55" t="n">
        <v>351.69</v>
      </c>
      <c r="K55" t="n">
        <v>209.92</v>
      </c>
      <c r="L55" t="n">
        <v>159.28</v>
      </c>
      <c r="M55" t="n">
        <v>21.68</v>
      </c>
      <c r="N55" t="n">
        <v>-193.28</v>
      </c>
      <c r="O55" t="n">
        <v>-57.35</v>
      </c>
      <c r="P55" t="n">
        <v>-27.68</v>
      </c>
      <c r="Q55" t="n">
        <v>-11.83</v>
      </c>
      <c r="R55" t="n">
        <v>-6.32</v>
      </c>
      <c r="S55" t="n">
        <v>-6.66</v>
      </c>
      <c r="T55" t="n">
        <v>-7.08</v>
      </c>
      <c r="U55" t="n">
        <v>-17.22</v>
      </c>
      <c r="V55" t="n">
        <v>-27.87</v>
      </c>
      <c r="W55" t="inlineStr">
        <is>
          <t>-</t>
        </is>
      </c>
    </row>
    <row r="56">
      <c r="A56" s="5" t="inlineStr">
        <is>
          <t>Dividendenrendite in %</t>
        </is>
      </c>
      <c r="B56" s="5" t="inlineStr">
        <is>
          <t>Dividend Yield in %</t>
        </is>
      </c>
      <c r="C56" t="inlineStr">
        <is>
          <t>-</t>
        </is>
      </c>
      <c r="D56" t="inlineStr">
        <is>
          <t>-</t>
        </is>
      </c>
      <c r="E56" t="inlineStr">
        <is>
          <t>-</t>
        </is>
      </c>
      <c r="F56" t="inlineStr">
        <is>
          <t>-</t>
        </is>
      </c>
      <c r="G56" t="inlineStr">
        <is>
          <t>-</t>
        </is>
      </c>
      <c r="H56" t="inlineStr">
        <is>
          <t>-</t>
        </is>
      </c>
      <c r="I56" t="inlineStr">
        <is>
          <t>-</t>
        </is>
      </c>
      <c r="J56" t="inlineStr">
        <is>
          <t>-</t>
        </is>
      </c>
      <c r="K56" t="inlineStr">
        <is>
          <t>-</t>
        </is>
      </c>
      <c r="L56" t="inlineStr">
        <is>
          <t>-</t>
        </is>
      </c>
      <c r="M56" t="inlineStr">
        <is>
          <t>-</t>
        </is>
      </c>
      <c r="N56" t="inlineStr">
        <is>
          <t>-</t>
        </is>
      </c>
      <c r="O56" t="inlineStr">
        <is>
          <t>-</t>
        </is>
      </c>
      <c r="P56" t="inlineStr">
        <is>
          <t>-</t>
        </is>
      </c>
      <c r="Q56" t="inlineStr">
        <is>
          <t>-</t>
        </is>
      </c>
      <c r="R56" t="inlineStr">
        <is>
          <t>-</t>
        </is>
      </c>
      <c r="S56" t="inlineStr">
        <is>
          <t>-</t>
        </is>
      </c>
      <c r="T56" t="inlineStr">
        <is>
          <t>-</t>
        </is>
      </c>
      <c r="U56" t="inlineStr">
        <is>
          <t>-</t>
        </is>
      </c>
      <c r="V56" t="inlineStr">
        <is>
          <t>-</t>
        </is>
      </c>
      <c r="W56" t="inlineStr">
        <is>
          <t>-</t>
        </is>
      </c>
    </row>
    <row r="57">
      <c r="A57" s="5" t="inlineStr">
        <is>
          <t>Gewinnrendite in %</t>
        </is>
      </c>
      <c r="B57" s="5" t="inlineStr">
        <is>
          <t>Return on profit in %</t>
        </is>
      </c>
      <c r="C57" t="n">
        <v>-0.2</v>
      </c>
      <c r="D57" t="n">
        <v>-0.5</v>
      </c>
      <c r="E57" t="n">
        <v>-0.8</v>
      </c>
      <c r="F57" t="n">
        <v>-4.6</v>
      </c>
      <c r="G57" t="n">
        <v>-1</v>
      </c>
      <c r="H57" t="n">
        <v>-1</v>
      </c>
      <c r="I57" t="n">
        <v>-1.8</v>
      </c>
      <c r="J57" t="n">
        <v>-1.9</v>
      </c>
      <c r="K57" t="n">
        <v>-1.4</v>
      </c>
      <c r="L57" t="n">
        <v>7.4</v>
      </c>
      <c r="M57" t="inlineStr">
        <is>
          <t>-</t>
        </is>
      </c>
      <c r="N57" t="n">
        <v>1.7</v>
      </c>
      <c r="O57" t="n">
        <v>-0.5</v>
      </c>
      <c r="P57" t="n">
        <v>-2.1</v>
      </c>
      <c r="Q57" t="n">
        <v>-10</v>
      </c>
      <c r="R57" t="n">
        <v>-45.5</v>
      </c>
      <c r="S57" t="n">
        <v>-15.7</v>
      </c>
      <c r="T57" t="n">
        <v>-20.6</v>
      </c>
      <c r="U57" t="n">
        <v>-12.3</v>
      </c>
      <c r="V57" t="n">
        <v>-10.7</v>
      </c>
      <c r="W57" t="inlineStr">
        <is>
          <t>-</t>
        </is>
      </c>
    </row>
    <row r="58">
      <c r="A58" s="5" t="inlineStr">
        <is>
          <t>Eigenkapitalrendite in %</t>
        </is>
      </c>
      <c r="B58" s="5" t="inlineStr">
        <is>
          <t>Return on Equity in %</t>
        </is>
      </c>
      <c r="C58" t="n">
        <v>-0.76</v>
      </c>
      <c r="D58" t="n">
        <v>-2.6</v>
      </c>
      <c r="E58" t="n">
        <v>-4.17</v>
      </c>
      <c r="F58" t="n">
        <v>-22.78</v>
      </c>
      <c r="G58" t="n">
        <v>-7.16</v>
      </c>
      <c r="H58" t="n">
        <v>-8.77</v>
      </c>
      <c r="I58" t="n">
        <v>-13.15</v>
      </c>
      <c r="J58" t="n">
        <v>-11.25</v>
      </c>
      <c r="K58" t="n">
        <v>-6.96</v>
      </c>
      <c r="L58" t="n">
        <v>28.69</v>
      </c>
      <c r="M58" t="n">
        <v>-0.16</v>
      </c>
      <c r="N58" t="n">
        <v>11.13</v>
      </c>
      <c r="O58" t="n">
        <v>-8.42</v>
      </c>
      <c r="P58" t="n">
        <v>-24.19</v>
      </c>
      <c r="Q58" t="n">
        <v>95.87</v>
      </c>
      <c r="R58" t="n">
        <v>275.59</v>
      </c>
      <c r="S58" t="n">
        <v>-64.29000000000001</v>
      </c>
      <c r="T58" t="n">
        <v>-78.68000000000001</v>
      </c>
      <c r="U58" t="n">
        <v>-42.38</v>
      </c>
      <c r="V58" t="n">
        <v>-53.43</v>
      </c>
      <c r="W58" t="n">
        <v>-28.56</v>
      </c>
    </row>
    <row r="59">
      <c r="A59" s="5" t="inlineStr">
        <is>
          <t>Umsatzrendite in %</t>
        </is>
      </c>
      <c r="B59" s="5" t="inlineStr">
        <is>
          <t>Return on sales in %</t>
        </is>
      </c>
      <c r="C59" t="n">
        <v>-1.4</v>
      </c>
      <c r="D59" t="n">
        <v>-5.18</v>
      </c>
      <c r="E59" t="n">
        <v>-8.91</v>
      </c>
      <c r="F59" t="n">
        <v>-56.42</v>
      </c>
      <c r="G59" t="n">
        <v>-19.31</v>
      </c>
      <c r="H59" t="n">
        <v>-17.84</v>
      </c>
      <c r="I59" t="n">
        <v>-32.16</v>
      </c>
      <c r="J59" t="n">
        <v>-22.83</v>
      </c>
      <c r="K59" t="n">
        <v>-12.19</v>
      </c>
      <c r="L59" t="n">
        <v>54.69</v>
      </c>
      <c r="M59" t="n">
        <v>-0.15</v>
      </c>
      <c r="N59" t="n">
        <v>10.39</v>
      </c>
      <c r="O59" t="n">
        <v>-12.99</v>
      </c>
      <c r="P59" t="n">
        <v>-33.85</v>
      </c>
      <c r="Q59" t="n">
        <v>-289.11</v>
      </c>
      <c r="R59" t="n">
        <v>-1008</v>
      </c>
      <c r="S59" t="n">
        <v>-626.45</v>
      </c>
      <c r="T59" t="n">
        <v>-557.55</v>
      </c>
      <c r="U59" t="n">
        <v>-598.23</v>
      </c>
      <c r="V59" t="n">
        <v>-304.07</v>
      </c>
      <c r="W59" t="n">
        <v>-401.43</v>
      </c>
    </row>
    <row r="60">
      <c r="A60" s="5" t="inlineStr">
        <is>
          <t>Gesamtkapitalrendite in %</t>
        </is>
      </c>
      <c r="B60" s="5" t="inlineStr">
        <is>
          <t>Total Return on Investment in %</t>
        </is>
      </c>
      <c r="C60" t="n">
        <v>-0.01</v>
      </c>
      <c r="D60" t="n">
        <v>-0.76</v>
      </c>
      <c r="E60" t="n">
        <v>-1.6</v>
      </c>
      <c r="F60" t="n">
        <v>-14.68</v>
      </c>
      <c r="G60" t="n">
        <v>-3.58</v>
      </c>
      <c r="H60" t="n">
        <v>-3.91</v>
      </c>
      <c r="I60" t="n">
        <v>-7.38</v>
      </c>
      <c r="J60" t="n">
        <v>-6.66</v>
      </c>
      <c r="K60" t="n">
        <v>-3.49</v>
      </c>
      <c r="L60" t="n">
        <v>17.12</v>
      </c>
      <c r="M60" t="n">
        <v>1.48</v>
      </c>
      <c r="N60" t="n">
        <v>5.66</v>
      </c>
      <c r="O60" t="n">
        <v>-0.2</v>
      </c>
      <c r="P60" t="n">
        <v>-2.55</v>
      </c>
      <c r="Q60" t="n">
        <v>-31.95</v>
      </c>
      <c r="R60" t="n">
        <v>-75.92</v>
      </c>
      <c r="S60" t="n">
        <v>-28.37</v>
      </c>
      <c r="T60" t="n">
        <v>-69.62</v>
      </c>
      <c r="U60" t="n">
        <v>-39.35</v>
      </c>
      <c r="V60" t="n">
        <v>-48.63</v>
      </c>
      <c r="W60" t="n">
        <v>-26.47</v>
      </c>
    </row>
    <row r="61">
      <c r="A61" s="5" t="inlineStr">
        <is>
          <t>Return on Investment in %</t>
        </is>
      </c>
      <c r="B61" s="5" t="inlineStr">
        <is>
          <t>Return on Investment in %</t>
        </is>
      </c>
      <c r="C61" t="n">
        <v>-0.51</v>
      </c>
      <c r="D61" t="n">
        <v>-1.74</v>
      </c>
      <c r="E61" t="n">
        <v>-2.53</v>
      </c>
      <c r="F61" t="n">
        <v>-15.66</v>
      </c>
      <c r="G61" t="n">
        <v>-4.61</v>
      </c>
      <c r="H61" t="n">
        <v>-5.38</v>
      </c>
      <c r="I61" t="n">
        <v>-7.84</v>
      </c>
      <c r="J61" t="n">
        <v>-7.14</v>
      </c>
      <c r="K61" t="n">
        <v>-4.13</v>
      </c>
      <c r="L61" t="n">
        <v>16.3</v>
      </c>
      <c r="M61" t="n">
        <v>-0.05</v>
      </c>
      <c r="N61" t="n">
        <v>3.4</v>
      </c>
      <c r="O61" t="n">
        <v>-1.94</v>
      </c>
      <c r="P61" t="n">
        <v>-6.15</v>
      </c>
      <c r="Q61" t="n">
        <v>-38.04</v>
      </c>
      <c r="R61" t="n">
        <v>-80.43000000000001</v>
      </c>
      <c r="S61" t="n">
        <v>-29.57</v>
      </c>
      <c r="T61" t="n">
        <v>-70.06999999999999</v>
      </c>
      <c r="U61" t="n">
        <v>-39.35</v>
      </c>
      <c r="V61" t="n">
        <v>-48.63</v>
      </c>
      <c r="W61" t="n">
        <v>-27.15</v>
      </c>
    </row>
    <row r="62">
      <c r="A62" s="5" t="inlineStr">
        <is>
          <t>Arbeitsintensität in %</t>
        </is>
      </c>
      <c r="B62" s="5" t="inlineStr">
        <is>
          <t>Work Intensity in %</t>
        </is>
      </c>
      <c r="C62" t="n">
        <v>41.41</v>
      </c>
      <c r="D62" t="n">
        <v>46.45</v>
      </c>
      <c r="E62" t="n">
        <v>47.64</v>
      </c>
      <c r="F62" t="n">
        <v>35.34</v>
      </c>
      <c r="G62" t="n">
        <v>29.22</v>
      </c>
      <c r="H62" t="n">
        <v>57.24</v>
      </c>
      <c r="I62" t="n">
        <v>50.57</v>
      </c>
      <c r="J62" t="n">
        <v>46.42</v>
      </c>
      <c r="K62" t="n">
        <v>36.04</v>
      </c>
      <c r="L62" t="n">
        <v>39.94</v>
      </c>
      <c r="M62" t="n">
        <v>50.99</v>
      </c>
      <c r="N62" t="n">
        <v>81.36</v>
      </c>
      <c r="O62" t="n">
        <v>79.03</v>
      </c>
      <c r="P62" t="n">
        <v>72.12</v>
      </c>
      <c r="Q62" t="n">
        <v>35.28</v>
      </c>
      <c r="R62" t="n">
        <v>36.61</v>
      </c>
      <c r="S62" t="n">
        <v>87.90000000000001</v>
      </c>
      <c r="T62" t="n">
        <v>73.33</v>
      </c>
      <c r="U62" t="n">
        <v>80.27</v>
      </c>
      <c r="V62" t="n">
        <v>57.87</v>
      </c>
      <c r="W62" t="n">
        <v>64.15000000000001</v>
      </c>
    </row>
    <row r="63">
      <c r="A63" s="5" t="inlineStr">
        <is>
          <t>Eigenkapitalquote in %</t>
        </is>
      </c>
      <c r="B63" s="5" t="inlineStr">
        <is>
          <t>Equity Ratio in %</t>
        </is>
      </c>
      <c r="C63" t="n">
        <v>66.58</v>
      </c>
      <c r="D63" t="n">
        <v>67.04000000000001</v>
      </c>
      <c r="E63" t="n">
        <v>60.62</v>
      </c>
      <c r="F63" t="n">
        <v>68.75</v>
      </c>
      <c r="G63" t="n">
        <v>64.37</v>
      </c>
      <c r="H63" t="n">
        <v>61.35</v>
      </c>
      <c r="I63" t="n">
        <v>59.62</v>
      </c>
      <c r="J63" t="n">
        <v>63.42</v>
      </c>
      <c r="K63" t="n">
        <v>59.29</v>
      </c>
      <c r="L63" t="n">
        <v>56.81</v>
      </c>
      <c r="M63" t="n">
        <v>35.13</v>
      </c>
      <c r="N63" t="n">
        <v>30.52</v>
      </c>
      <c r="O63" t="n">
        <v>23.02</v>
      </c>
      <c r="P63" t="n">
        <v>25.42</v>
      </c>
      <c r="Q63" t="n">
        <v>-39.68</v>
      </c>
      <c r="R63" t="n">
        <v>-29.18</v>
      </c>
      <c r="S63" t="n">
        <v>46</v>
      </c>
      <c r="T63" t="n">
        <v>89.06</v>
      </c>
      <c r="U63" t="n">
        <v>92.84</v>
      </c>
      <c r="V63" t="n">
        <v>91.03</v>
      </c>
      <c r="W63" t="n">
        <v>95.06999999999999</v>
      </c>
    </row>
    <row r="64">
      <c r="A64" s="5" t="inlineStr">
        <is>
          <t>Fremdkapitalquote in %</t>
        </is>
      </c>
      <c r="B64" s="5" t="inlineStr">
        <is>
          <t>Debt Ratio in %</t>
        </is>
      </c>
      <c r="C64" t="n">
        <v>33.42</v>
      </c>
      <c r="D64" t="n">
        <v>32.96</v>
      </c>
      <c r="E64" t="n">
        <v>39.38</v>
      </c>
      <c r="F64" t="n">
        <v>31.25</v>
      </c>
      <c r="G64" t="n">
        <v>35.63</v>
      </c>
      <c r="H64" t="n">
        <v>38.65</v>
      </c>
      <c r="I64" t="n">
        <v>40.38</v>
      </c>
      <c r="J64" t="n">
        <v>36.58</v>
      </c>
      <c r="K64" t="n">
        <v>40.71</v>
      </c>
      <c r="L64" t="n">
        <v>43.19</v>
      </c>
      <c r="M64" t="n">
        <v>64.87</v>
      </c>
      <c r="N64" t="n">
        <v>69.48</v>
      </c>
      <c r="O64" t="n">
        <v>76.98</v>
      </c>
      <c r="P64" t="n">
        <v>74.58</v>
      </c>
      <c r="Q64" t="n">
        <v>139.68</v>
      </c>
      <c r="R64" t="n">
        <v>129.18</v>
      </c>
      <c r="S64" t="n">
        <v>54</v>
      </c>
      <c r="T64" t="n">
        <v>10.94</v>
      </c>
      <c r="U64" t="n">
        <v>7.16</v>
      </c>
      <c r="V64" t="n">
        <v>8.970000000000001</v>
      </c>
      <c r="W64" t="n">
        <v>4.93</v>
      </c>
    </row>
    <row r="65">
      <c r="A65" s="5" t="inlineStr">
        <is>
          <t>Verschuldungsgrad in %</t>
        </is>
      </c>
      <c r="B65" s="5" t="inlineStr">
        <is>
          <t>Finance Gearing in %</t>
        </is>
      </c>
      <c r="C65" t="n">
        <v>50.2</v>
      </c>
      <c r="D65" t="n">
        <v>49.17</v>
      </c>
      <c r="E65" t="n">
        <v>64.95999999999999</v>
      </c>
      <c r="F65" t="n">
        <v>45.45</v>
      </c>
      <c r="G65" t="n">
        <v>55.34</v>
      </c>
      <c r="H65" t="n">
        <v>63</v>
      </c>
      <c r="I65" t="n">
        <v>67.73</v>
      </c>
      <c r="J65" t="n">
        <v>57.67</v>
      </c>
      <c r="K65" t="n">
        <v>68.65000000000001</v>
      </c>
      <c r="L65" t="n">
        <v>76.02</v>
      </c>
      <c r="M65" t="n">
        <v>184.67</v>
      </c>
      <c r="N65" t="n">
        <v>227.68</v>
      </c>
      <c r="O65" t="n">
        <v>334.36</v>
      </c>
      <c r="P65" t="n">
        <v>293.38</v>
      </c>
      <c r="Q65" t="n">
        <v>-352</v>
      </c>
      <c r="R65" t="n">
        <v>-442.65</v>
      </c>
      <c r="S65" t="n">
        <v>117.39</v>
      </c>
      <c r="T65" t="n">
        <v>12.28</v>
      </c>
      <c r="U65" t="n">
        <v>7.71</v>
      </c>
      <c r="V65" t="n">
        <v>9.859999999999999</v>
      </c>
      <c r="W65" t="n">
        <v>5.18</v>
      </c>
    </row>
    <row r="66">
      <c r="A66" s="5" t="inlineStr"/>
      <c r="B66" s="5" t="inlineStr"/>
    </row>
    <row r="67">
      <c r="A67" s="5" t="inlineStr">
        <is>
          <t>Kurzfristige Vermögensquote in %</t>
        </is>
      </c>
      <c r="B67" s="5" t="inlineStr">
        <is>
          <t>Current Assets Ratio in %</t>
        </is>
      </c>
      <c r="C67" t="n">
        <v>41.41</v>
      </c>
      <c r="D67" t="n">
        <v>46.44</v>
      </c>
      <c r="E67" t="n">
        <v>47.64</v>
      </c>
      <c r="F67" t="n">
        <v>35.34</v>
      </c>
      <c r="G67" t="n">
        <v>29.23</v>
      </c>
      <c r="H67" t="n">
        <v>57.25</v>
      </c>
      <c r="I67" t="n">
        <v>50.56</v>
      </c>
      <c r="J67" t="n">
        <v>46.41</v>
      </c>
      <c r="K67" t="n">
        <v>36.03</v>
      </c>
      <c r="L67" t="n">
        <v>39.93</v>
      </c>
      <c r="M67" t="n">
        <v>50.99</v>
      </c>
      <c r="N67" t="n">
        <v>81.36</v>
      </c>
      <c r="O67" t="n">
        <v>79.03</v>
      </c>
      <c r="P67" t="n">
        <v>72.12</v>
      </c>
      <c r="Q67" t="n">
        <v>35.28</v>
      </c>
      <c r="R67" t="n">
        <v>36.61</v>
      </c>
      <c r="S67" t="n">
        <v>87.90000000000001</v>
      </c>
      <c r="T67" t="n">
        <v>73.33</v>
      </c>
      <c r="U67" t="n">
        <v>80.27</v>
      </c>
      <c r="V67" t="n">
        <v>57.87</v>
      </c>
    </row>
    <row r="68">
      <c r="A68" s="5" t="inlineStr">
        <is>
          <t>Nettogewinn Marge in %</t>
        </is>
      </c>
      <c r="B68" s="5" t="inlineStr">
        <is>
          <t>Net Profit Marge in %</t>
        </is>
      </c>
      <c r="C68" t="n">
        <v>-251.05</v>
      </c>
      <c r="D68" t="n">
        <v>-922.34</v>
      </c>
      <c r="E68" t="n">
        <v>-1566.27</v>
      </c>
      <c r="F68" t="n">
        <v>-9740.34</v>
      </c>
      <c r="G68" t="n">
        <v>-3117.97</v>
      </c>
      <c r="H68" t="n">
        <v>-2658.73</v>
      </c>
      <c r="I68" t="n">
        <v>-4617.8</v>
      </c>
      <c r="J68" t="n">
        <v>-2871.86</v>
      </c>
      <c r="K68" t="n">
        <v>-1397.4</v>
      </c>
      <c r="L68" t="n">
        <v>6052.94</v>
      </c>
      <c r="M68" t="n">
        <v>-15.58</v>
      </c>
      <c r="N68" t="n">
        <v>1037.04</v>
      </c>
      <c r="O68" t="n">
        <v>-1244.09</v>
      </c>
      <c r="P68" t="n">
        <v>-2850</v>
      </c>
      <c r="Q68" t="n">
        <v>-20081.08</v>
      </c>
      <c r="R68" t="n">
        <v>-64620.69</v>
      </c>
      <c r="S68" t="n">
        <v>-39894.74</v>
      </c>
      <c r="T68" t="n">
        <v>-29807.69</v>
      </c>
      <c r="U68" t="n">
        <v>-30727.27</v>
      </c>
      <c r="V68" t="n">
        <v>-11333.33</v>
      </c>
    </row>
    <row r="69">
      <c r="A69" s="5" t="inlineStr">
        <is>
          <t>Operative Ergebnis Marge in %</t>
        </is>
      </c>
      <c r="B69" s="5" t="inlineStr">
        <is>
          <t>EBIT Marge in %</t>
        </is>
      </c>
      <c r="C69" t="n">
        <v>-1060.13</v>
      </c>
      <c r="D69" t="n">
        <v>-1475.51</v>
      </c>
      <c r="E69" t="n">
        <v>-196.79</v>
      </c>
      <c r="F69" t="n">
        <v>-12417.31</v>
      </c>
      <c r="G69" t="n">
        <v>-2009.07</v>
      </c>
      <c r="H69" t="n">
        <v>-1843.25</v>
      </c>
      <c r="I69" t="n">
        <v>-4083.77</v>
      </c>
      <c r="J69" t="n">
        <v>-2768.84</v>
      </c>
      <c r="K69" t="n">
        <v>-880.52</v>
      </c>
      <c r="L69" t="n">
        <v>14.71</v>
      </c>
      <c r="M69" t="n">
        <v>510.9</v>
      </c>
      <c r="N69" t="n">
        <v>1262.63</v>
      </c>
      <c r="O69" t="n">
        <v>-2110.24</v>
      </c>
      <c r="P69" t="n">
        <v>-2470</v>
      </c>
      <c r="Q69" t="n">
        <v>-17351.35</v>
      </c>
      <c r="R69" t="n">
        <v>-61862.07</v>
      </c>
      <c r="S69" t="n">
        <v>-39894.74</v>
      </c>
      <c r="T69" t="n">
        <v>-30307.69</v>
      </c>
      <c r="U69" t="n">
        <v>-26954.55</v>
      </c>
      <c r="V69" t="n">
        <v>-11333.33</v>
      </c>
    </row>
    <row r="70">
      <c r="A70" s="5" t="inlineStr">
        <is>
          <t>Vermögensumsschlag in %</t>
        </is>
      </c>
      <c r="B70" s="5" t="inlineStr">
        <is>
          <t>Asset Turnover in %</t>
        </is>
      </c>
      <c r="C70" t="n">
        <v>0.2</v>
      </c>
      <c r="D70" t="n">
        <v>0.19</v>
      </c>
      <c r="E70" t="n">
        <v>0.16</v>
      </c>
      <c r="F70" t="n">
        <v>0.16</v>
      </c>
      <c r="G70" t="n">
        <v>0.15</v>
      </c>
      <c r="H70" t="n">
        <v>0.2</v>
      </c>
      <c r="I70" t="n">
        <v>0.17</v>
      </c>
      <c r="J70" t="n">
        <v>0.25</v>
      </c>
      <c r="K70" t="n">
        <v>0.3</v>
      </c>
      <c r="L70" t="n">
        <v>0.27</v>
      </c>
      <c r="M70" t="n">
        <v>0.35</v>
      </c>
      <c r="N70" t="n">
        <v>0.33</v>
      </c>
      <c r="O70" t="n">
        <v>0.16</v>
      </c>
      <c r="P70" t="n">
        <v>0.22</v>
      </c>
      <c r="Q70" t="n">
        <v>0.19</v>
      </c>
      <c r="R70" t="n">
        <v>0.12</v>
      </c>
      <c r="S70" t="n">
        <v>0.07000000000000001</v>
      </c>
      <c r="T70" t="n">
        <v>0.24</v>
      </c>
      <c r="U70" t="n">
        <v>0.13</v>
      </c>
      <c r="V70" t="n">
        <v>0.43</v>
      </c>
    </row>
    <row r="71">
      <c r="A71" s="5" t="inlineStr">
        <is>
          <t>Langfristige Vermögensquote in %</t>
        </is>
      </c>
      <c r="B71" s="5" t="inlineStr">
        <is>
          <t>Non-Current Assets Ratio in %</t>
        </is>
      </c>
      <c r="C71" t="n">
        <v>58.59</v>
      </c>
      <c r="D71" t="n">
        <v>53.56</v>
      </c>
      <c r="E71" t="n">
        <v>52.36</v>
      </c>
      <c r="F71" t="n">
        <v>64.66</v>
      </c>
      <c r="G71" t="n">
        <v>70.8</v>
      </c>
      <c r="H71" t="n">
        <v>42.75</v>
      </c>
      <c r="I71" t="n">
        <v>49.44</v>
      </c>
      <c r="J71" t="n">
        <v>53.56</v>
      </c>
      <c r="K71" t="n">
        <v>63.95</v>
      </c>
      <c r="L71" t="n">
        <v>60.04</v>
      </c>
      <c r="M71" t="n">
        <v>49.01</v>
      </c>
      <c r="N71" t="n">
        <v>18.64</v>
      </c>
      <c r="O71" t="n">
        <v>20.97</v>
      </c>
      <c r="P71" t="n">
        <v>27.88</v>
      </c>
      <c r="Q71" t="n">
        <v>64.72</v>
      </c>
      <c r="R71" t="n">
        <v>63.39</v>
      </c>
      <c r="S71" t="n">
        <v>12.1</v>
      </c>
      <c r="T71" t="n">
        <v>26.67</v>
      </c>
      <c r="U71" t="n">
        <v>19.73</v>
      </c>
      <c r="V71" t="n">
        <v>42.13</v>
      </c>
    </row>
    <row r="72">
      <c r="A72" s="5" t="inlineStr">
        <is>
          <t>Gesamtkapitalrentabilität</t>
        </is>
      </c>
      <c r="B72" s="5" t="inlineStr">
        <is>
          <t>ROA Return on Assets in %</t>
        </is>
      </c>
      <c r="C72" t="n">
        <v>-0.51</v>
      </c>
      <c r="D72" t="n">
        <v>-1.74</v>
      </c>
      <c r="E72" t="n">
        <v>-2.53</v>
      </c>
      <c r="F72" t="n">
        <v>-15.66</v>
      </c>
      <c r="G72" t="n">
        <v>-4.61</v>
      </c>
      <c r="H72" t="n">
        <v>-5.38</v>
      </c>
      <c r="I72" t="n">
        <v>-7.84</v>
      </c>
      <c r="J72" t="n">
        <v>-7.13</v>
      </c>
      <c r="K72" t="n">
        <v>-4.13</v>
      </c>
      <c r="L72" t="n">
        <v>16.29</v>
      </c>
      <c r="M72" t="n">
        <v>-0.05</v>
      </c>
      <c r="N72" t="n">
        <v>3.4</v>
      </c>
      <c r="O72" t="n">
        <v>-1.94</v>
      </c>
      <c r="P72" t="n">
        <v>-6.15</v>
      </c>
      <c r="Q72" t="n">
        <v>-38.04</v>
      </c>
      <c r="R72" t="n">
        <v>-80.43000000000001</v>
      </c>
      <c r="S72" t="n">
        <v>-29.57</v>
      </c>
      <c r="T72" t="n">
        <v>-70.06999999999999</v>
      </c>
      <c r="U72" t="n">
        <v>-39.35</v>
      </c>
      <c r="V72" t="n">
        <v>-48.63</v>
      </c>
    </row>
    <row r="73">
      <c r="A73" s="5" t="inlineStr">
        <is>
          <t>Ertrag des eingesetzten Kapitals</t>
        </is>
      </c>
      <c r="B73" s="5" t="inlineStr">
        <is>
          <t>ROCE Return on Cap. Empl. in %</t>
        </is>
      </c>
      <c r="C73" t="n">
        <v>-2.67</v>
      </c>
      <c r="D73" t="n">
        <v>-3.16</v>
      </c>
      <c r="E73" t="n">
        <v>-0.39</v>
      </c>
      <c r="F73" t="n">
        <v>-22.41</v>
      </c>
      <c r="G73" t="n">
        <v>-3.37</v>
      </c>
      <c r="H73" t="n">
        <v>-4.12</v>
      </c>
      <c r="I73" t="n">
        <v>-7.55</v>
      </c>
      <c r="J73" t="n">
        <v>-7.7</v>
      </c>
      <c r="K73" t="n">
        <v>-2.8</v>
      </c>
      <c r="L73" t="n">
        <v>0.04</v>
      </c>
      <c r="M73" t="n">
        <v>1.95</v>
      </c>
      <c r="N73" t="n">
        <v>4.83</v>
      </c>
      <c r="O73" t="n">
        <v>-3.56</v>
      </c>
      <c r="P73" t="n">
        <v>-5.92</v>
      </c>
      <c r="Q73" t="n">
        <v>-41.45</v>
      </c>
      <c r="R73" t="n">
        <v>-110.13</v>
      </c>
      <c r="S73" t="n">
        <v>-31.13</v>
      </c>
      <c r="T73" t="n">
        <v>-75.92</v>
      </c>
      <c r="U73" t="n">
        <v>-36.27</v>
      </c>
      <c r="V73" t="n">
        <v>-53.35</v>
      </c>
    </row>
    <row r="74">
      <c r="A74" s="5" t="inlineStr">
        <is>
          <t>Eigenkapital zu Anlagevermögen</t>
        </is>
      </c>
      <c r="B74" s="5" t="inlineStr">
        <is>
          <t>Equity to Fixed Assets in %</t>
        </is>
      </c>
      <c r="C74" t="n">
        <v>113.61</v>
      </c>
      <c r="D74" t="n">
        <v>125.18</v>
      </c>
      <c r="E74" t="n">
        <v>115.79</v>
      </c>
      <c r="F74" t="n">
        <v>106.3</v>
      </c>
      <c r="G74" t="n">
        <v>90.95</v>
      </c>
      <c r="H74" t="n">
        <v>143.47</v>
      </c>
      <c r="I74" t="n">
        <v>120.59</v>
      </c>
      <c r="J74" t="n">
        <v>118.4</v>
      </c>
      <c r="K74" t="n">
        <v>92.7</v>
      </c>
      <c r="L74" t="n">
        <v>94.59</v>
      </c>
      <c r="M74" t="n">
        <v>71.68000000000001</v>
      </c>
      <c r="N74" t="n">
        <v>163.73</v>
      </c>
      <c r="O74" t="n">
        <v>109.77</v>
      </c>
      <c r="P74" t="n">
        <v>91.18000000000001</v>
      </c>
      <c r="Q74" t="n">
        <v>-61.31</v>
      </c>
      <c r="R74" t="n">
        <v>-46.04</v>
      </c>
      <c r="S74" t="n">
        <v>380.32</v>
      </c>
      <c r="T74" t="n">
        <v>333.9</v>
      </c>
      <c r="U74" t="n">
        <v>470.5</v>
      </c>
      <c r="V74" t="n">
        <v>216.05</v>
      </c>
    </row>
    <row r="75">
      <c r="A75" s="5" t="inlineStr">
        <is>
          <t>Liquidität Dritten Grades</t>
        </is>
      </c>
      <c r="B75" s="5" t="inlineStr">
        <is>
          <t>Current Ratio in %</t>
        </is>
      </c>
      <c r="C75" t="n">
        <v>208.26</v>
      </c>
      <c r="D75" t="n">
        <v>392.97</v>
      </c>
      <c r="E75" t="n">
        <v>270.3</v>
      </c>
      <c r="F75" t="n">
        <v>323.7</v>
      </c>
      <c r="G75" t="n">
        <v>244.67</v>
      </c>
      <c r="H75" t="n">
        <v>605.01</v>
      </c>
      <c r="I75" t="n">
        <v>620.29</v>
      </c>
      <c r="J75" t="n">
        <v>436.33</v>
      </c>
      <c r="K75" t="n">
        <v>499.26</v>
      </c>
      <c r="L75" t="n">
        <v>601.79</v>
      </c>
      <c r="M75" t="n">
        <v>598.08</v>
      </c>
      <c r="N75" t="n">
        <v>567.03</v>
      </c>
      <c r="O75" t="n">
        <v>1047.64</v>
      </c>
      <c r="P75" t="n">
        <v>726.52</v>
      </c>
      <c r="Q75" t="n">
        <v>170.54</v>
      </c>
      <c r="R75" t="n">
        <v>121.68</v>
      </c>
      <c r="S75" t="n">
        <v>1760.16</v>
      </c>
      <c r="T75" t="n">
        <v>1192.65</v>
      </c>
      <c r="U75" t="n">
        <v>1661.45</v>
      </c>
      <c r="V75" t="n">
        <v>654.41</v>
      </c>
    </row>
    <row r="76">
      <c r="A76" s="5" t="inlineStr">
        <is>
          <t>Operativer Cashflow</t>
        </is>
      </c>
      <c r="B76" s="5" t="inlineStr">
        <is>
          <t>Operating Cashflow in M</t>
        </is>
      </c>
      <c r="C76" t="n">
        <v>56615.4304</v>
      </c>
      <c r="D76" t="n">
        <v>133937.05</v>
      </c>
      <c r="E76" t="n">
        <v>-313346.88</v>
      </c>
      <c r="F76" t="n">
        <v>-10838.967</v>
      </c>
      <c r="G76" t="n">
        <v>-12329.5849</v>
      </c>
      <c r="H76" t="n">
        <v>-27340.1242</v>
      </c>
      <c r="I76" t="n">
        <v>-24293.5164</v>
      </c>
      <c r="J76" t="n">
        <v>44246.1189</v>
      </c>
      <c r="K76" t="n">
        <v>24096.7168</v>
      </c>
      <c r="L76" t="n">
        <v>17616.368</v>
      </c>
      <c r="M76" t="n">
        <v>2191.848</v>
      </c>
      <c r="N76" t="n">
        <v>-19308.672</v>
      </c>
      <c r="O76" t="n">
        <v>-5499.865000000001</v>
      </c>
      <c r="P76" t="n">
        <v>-2341.728</v>
      </c>
      <c r="Q76" t="n">
        <v>-813.904</v>
      </c>
      <c r="R76" t="n">
        <v>-407.008</v>
      </c>
      <c r="S76" t="n">
        <v>-427.572</v>
      </c>
      <c r="T76" t="n">
        <v>-380.904</v>
      </c>
      <c r="U76" t="n">
        <v>-902.3279999999999</v>
      </c>
      <c r="V76" t="n">
        <v>-1033.977</v>
      </c>
    </row>
    <row r="77">
      <c r="A77" s="5" t="inlineStr">
        <is>
          <t>Aktienrückkauf</t>
        </is>
      </c>
      <c r="B77" s="5" t="inlineStr">
        <is>
          <t>Share Buyback in M</t>
        </is>
      </c>
      <c r="C77" t="n">
        <v>-1.590000000000003</v>
      </c>
      <c r="D77" t="n">
        <v>-2.409999999999997</v>
      </c>
      <c r="E77" t="n">
        <v>-3.189999999999998</v>
      </c>
      <c r="F77" t="n">
        <v>-11.12</v>
      </c>
      <c r="G77" t="n">
        <v>-12.44</v>
      </c>
      <c r="H77" t="n">
        <v>-5.629999999999995</v>
      </c>
      <c r="I77" t="n">
        <v>-17.65000000000001</v>
      </c>
      <c r="J77" t="n">
        <v>-11.02</v>
      </c>
      <c r="K77" t="n">
        <v>-4.190000000000012</v>
      </c>
      <c r="L77" t="n">
        <v>-9.5</v>
      </c>
      <c r="M77" t="n">
        <v>-1.199999999999989</v>
      </c>
      <c r="N77" t="n">
        <v>-4</v>
      </c>
      <c r="O77" t="n">
        <v>-11.30000000000001</v>
      </c>
      <c r="P77" t="n">
        <v>-15.8</v>
      </c>
      <c r="Q77" t="n">
        <v>-4.399999999999991</v>
      </c>
      <c r="R77" t="n">
        <v>-0.2000000000000028</v>
      </c>
      <c r="S77" t="n">
        <v>-10.40000000000001</v>
      </c>
      <c r="T77" t="n">
        <v>-1.399999999999999</v>
      </c>
      <c r="U77" t="n">
        <v>-15.3</v>
      </c>
      <c r="V77" t="inlineStr">
        <is>
          <t>-</t>
        </is>
      </c>
    </row>
    <row r="78">
      <c r="A78" s="5" t="inlineStr">
        <is>
          <t>Umsatzwachstum 1J in %</t>
        </is>
      </c>
      <c r="B78" s="5" t="inlineStr">
        <is>
          <t>Revenue Growth 1Y in %</t>
        </is>
      </c>
      <c r="C78" t="n">
        <v>13.26</v>
      </c>
      <c r="D78" t="n">
        <v>12.05</v>
      </c>
      <c r="E78" t="n">
        <v>15.46</v>
      </c>
      <c r="F78" t="n">
        <v>17.42</v>
      </c>
      <c r="G78" t="n">
        <v>9.33</v>
      </c>
      <c r="H78" t="n">
        <v>31.94</v>
      </c>
      <c r="I78" t="n">
        <v>-4.02</v>
      </c>
      <c r="J78" t="n">
        <v>3.38</v>
      </c>
      <c r="K78" t="n">
        <v>13.24</v>
      </c>
      <c r="L78" t="n">
        <v>5.92</v>
      </c>
      <c r="M78" t="n">
        <v>8.08</v>
      </c>
      <c r="N78" t="n">
        <v>133.86</v>
      </c>
      <c r="O78" t="n">
        <v>27</v>
      </c>
      <c r="P78" t="n">
        <v>170.27</v>
      </c>
      <c r="Q78" t="n">
        <v>27.59</v>
      </c>
      <c r="R78" t="n">
        <v>52.63</v>
      </c>
      <c r="S78" t="n">
        <v>-26.92</v>
      </c>
      <c r="T78" t="n">
        <v>18.18</v>
      </c>
      <c r="U78" t="n">
        <v>-33.33</v>
      </c>
      <c r="V78" t="inlineStr">
        <is>
          <t>-</t>
        </is>
      </c>
    </row>
    <row r="79">
      <c r="A79" s="5" t="inlineStr">
        <is>
          <t>Umsatzwachstum 3J in %</t>
        </is>
      </c>
      <c r="B79" s="5" t="inlineStr">
        <is>
          <t>Revenue Growth 3Y in %</t>
        </is>
      </c>
      <c r="C79" t="n">
        <v>13.59</v>
      </c>
      <c r="D79" t="n">
        <v>14.98</v>
      </c>
      <c r="E79" t="n">
        <v>14.07</v>
      </c>
      <c r="F79" t="n">
        <v>19.56</v>
      </c>
      <c r="G79" t="n">
        <v>12.42</v>
      </c>
      <c r="H79" t="n">
        <v>10.43</v>
      </c>
      <c r="I79" t="n">
        <v>4.2</v>
      </c>
      <c r="J79" t="n">
        <v>7.51</v>
      </c>
      <c r="K79" t="n">
        <v>9.08</v>
      </c>
      <c r="L79" t="n">
        <v>49.29</v>
      </c>
      <c r="M79" t="n">
        <v>56.31</v>
      </c>
      <c r="N79" t="n">
        <v>110.38</v>
      </c>
      <c r="O79" t="n">
        <v>74.95</v>
      </c>
      <c r="P79" t="n">
        <v>83.5</v>
      </c>
      <c r="Q79" t="n">
        <v>17.77</v>
      </c>
      <c r="R79" t="n">
        <v>14.63</v>
      </c>
      <c r="S79" t="n">
        <v>-14.02</v>
      </c>
      <c r="T79" t="inlineStr">
        <is>
          <t>-</t>
        </is>
      </c>
      <c r="U79" t="inlineStr">
        <is>
          <t>-</t>
        </is>
      </c>
      <c r="V79" t="inlineStr">
        <is>
          <t>-</t>
        </is>
      </c>
    </row>
    <row r="80">
      <c r="A80" s="5" t="inlineStr">
        <is>
          <t>Umsatzwachstum 5J in %</t>
        </is>
      </c>
      <c r="B80" s="5" t="inlineStr">
        <is>
          <t>Revenue Growth 5Y in %</t>
        </is>
      </c>
      <c r="C80" t="n">
        <v>13.5</v>
      </c>
      <c r="D80" t="n">
        <v>17.24</v>
      </c>
      <c r="E80" t="n">
        <v>14.03</v>
      </c>
      <c r="F80" t="n">
        <v>11.61</v>
      </c>
      <c r="G80" t="n">
        <v>10.77</v>
      </c>
      <c r="H80" t="n">
        <v>10.09</v>
      </c>
      <c r="I80" t="n">
        <v>5.32</v>
      </c>
      <c r="J80" t="n">
        <v>32.9</v>
      </c>
      <c r="K80" t="n">
        <v>37.62</v>
      </c>
      <c r="L80" t="n">
        <v>69.03</v>
      </c>
      <c r="M80" t="n">
        <v>73.36</v>
      </c>
      <c r="N80" t="n">
        <v>82.27</v>
      </c>
      <c r="O80" t="n">
        <v>50.11</v>
      </c>
      <c r="P80" t="n">
        <v>48.35</v>
      </c>
      <c r="Q80" t="n">
        <v>7.63</v>
      </c>
      <c r="R80" t="inlineStr">
        <is>
          <t>-</t>
        </is>
      </c>
      <c r="S80" t="inlineStr">
        <is>
          <t>-</t>
        </is>
      </c>
      <c r="T80" t="inlineStr">
        <is>
          <t>-</t>
        </is>
      </c>
      <c r="U80" t="inlineStr">
        <is>
          <t>-</t>
        </is>
      </c>
      <c r="V80" t="inlineStr">
        <is>
          <t>-</t>
        </is>
      </c>
    </row>
    <row r="81">
      <c r="A81" s="5" t="inlineStr">
        <is>
          <t>Umsatzwachstum 10J in %</t>
        </is>
      </c>
      <c r="B81" s="5" t="inlineStr">
        <is>
          <t>Revenue Growth 10Y in %</t>
        </is>
      </c>
      <c r="C81" t="n">
        <v>11.8</v>
      </c>
      <c r="D81" t="n">
        <v>11.28</v>
      </c>
      <c r="E81" t="n">
        <v>23.46</v>
      </c>
      <c r="F81" t="n">
        <v>24.62</v>
      </c>
      <c r="G81" t="n">
        <v>39.9</v>
      </c>
      <c r="H81" t="n">
        <v>41.73</v>
      </c>
      <c r="I81" t="n">
        <v>43.8</v>
      </c>
      <c r="J81" t="n">
        <v>41.5</v>
      </c>
      <c r="K81" t="n">
        <v>42.98</v>
      </c>
      <c r="L81" t="n">
        <v>38.33</v>
      </c>
      <c r="M81" t="inlineStr">
        <is>
          <t>-</t>
        </is>
      </c>
      <c r="N81" t="inlineStr">
        <is>
          <t>-</t>
        </is>
      </c>
      <c r="O81" t="inlineStr">
        <is>
          <t>-</t>
        </is>
      </c>
      <c r="P81" t="inlineStr">
        <is>
          <t>-</t>
        </is>
      </c>
      <c r="Q81" t="inlineStr">
        <is>
          <t>-</t>
        </is>
      </c>
      <c r="R81" t="inlineStr">
        <is>
          <t>-</t>
        </is>
      </c>
      <c r="S81" t="inlineStr">
        <is>
          <t>-</t>
        </is>
      </c>
      <c r="T81" t="inlineStr">
        <is>
          <t>-</t>
        </is>
      </c>
      <c r="U81" t="inlineStr">
        <is>
          <t>-</t>
        </is>
      </c>
      <c r="V81" t="inlineStr">
        <is>
          <t>-</t>
        </is>
      </c>
    </row>
    <row r="82">
      <c r="A82" s="5" t="inlineStr">
        <is>
          <t>Gewinnwachstum 1J in %</t>
        </is>
      </c>
      <c r="B82" s="5" t="inlineStr">
        <is>
          <t>Earnings Growth 1Y in %</t>
        </is>
      </c>
      <c r="C82" t="n">
        <v>-69.17</v>
      </c>
      <c r="D82" t="n">
        <v>-34.02</v>
      </c>
      <c r="E82" t="n">
        <v>-81.43000000000001</v>
      </c>
      <c r="F82" t="n">
        <v>266.82</v>
      </c>
      <c r="G82" t="n">
        <v>28.21</v>
      </c>
      <c r="H82" t="n">
        <v>-24.04</v>
      </c>
      <c r="I82" t="n">
        <v>54.33</v>
      </c>
      <c r="J82" t="n">
        <v>112.45</v>
      </c>
      <c r="K82" t="n">
        <v>-126.14</v>
      </c>
      <c r="L82" t="n">
        <v>-41260</v>
      </c>
      <c r="M82" t="n">
        <v>-101.62</v>
      </c>
      <c r="N82" t="n">
        <v>-294.94</v>
      </c>
      <c r="O82" t="n">
        <v>-44.56</v>
      </c>
      <c r="P82" t="n">
        <v>-61.64</v>
      </c>
      <c r="Q82" t="n">
        <v>-60.35</v>
      </c>
      <c r="R82" t="n">
        <v>147.23</v>
      </c>
      <c r="S82" t="n">
        <v>-2.19</v>
      </c>
      <c r="T82" t="n">
        <v>14.64</v>
      </c>
      <c r="U82" t="n">
        <v>80.75</v>
      </c>
      <c r="V82" t="n">
        <v>33.1</v>
      </c>
    </row>
    <row r="83">
      <c r="A83" s="5" t="inlineStr">
        <is>
          <t>Gewinnwachstum 3J in %</t>
        </is>
      </c>
      <c r="B83" s="5" t="inlineStr">
        <is>
          <t>Earnings Growth 3Y in %</t>
        </is>
      </c>
      <c r="C83" t="n">
        <v>-61.54</v>
      </c>
      <c r="D83" t="n">
        <v>50.46</v>
      </c>
      <c r="E83" t="n">
        <v>71.2</v>
      </c>
      <c r="F83" t="n">
        <v>90.33</v>
      </c>
      <c r="G83" t="n">
        <v>19.5</v>
      </c>
      <c r="H83" t="n">
        <v>47.58</v>
      </c>
      <c r="I83" t="n">
        <v>13.55</v>
      </c>
      <c r="J83" t="n">
        <v>-13757.9</v>
      </c>
      <c r="K83" t="n">
        <v>-13829.25</v>
      </c>
      <c r="L83" t="n">
        <v>-13885.52</v>
      </c>
      <c r="M83" t="n">
        <v>-147.04</v>
      </c>
      <c r="N83" t="n">
        <v>-133.71</v>
      </c>
      <c r="O83" t="n">
        <v>-55.52</v>
      </c>
      <c r="P83" t="n">
        <v>8.41</v>
      </c>
      <c r="Q83" t="n">
        <v>28.23</v>
      </c>
      <c r="R83" t="n">
        <v>53.23</v>
      </c>
      <c r="S83" t="n">
        <v>31.07</v>
      </c>
      <c r="T83" t="n">
        <v>42.83</v>
      </c>
      <c r="U83" t="inlineStr">
        <is>
          <t>-</t>
        </is>
      </c>
      <c r="V83" t="inlineStr">
        <is>
          <t>-</t>
        </is>
      </c>
    </row>
    <row r="84">
      <c r="A84" s="5" t="inlineStr">
        <is>
          <t>Gewinnwachstum 5J in %</t>
        </is>
      </c>
      <c r="B84" s="5" t="inlineStr">
        <is>
          <t>Earnings Growth 5Y in %</t>
        </is>
      </c>
      <c r="C84" t="n">
        <v>22.08</v>
      </c>
      <c r="D84" t="n">
        <v>31.11</v>
      </c>
      <c r="E84" t="n">
        <v>48.78</v>
      </c>
      <c r="F84" t="n">
        <v>87.55</v>
      </c>
      <c r="G84" t="n">
        <v>8.960000000000001</v>
      </c>
      <c r="H84" t="n">
        <v>-8248.68</v>
      </c>
      <c r="I84" t="n">
        <v>-8264.200000000001</v>
      </c>
      <c r="J84" t="n">
        <v>-8334.049999999999</v>
      </c>
      <c r="K84" t="n">
        <v>-8365.450000000001</v>
      </c>
      <c r="L84" t="n">
        <v>-8352.549999999999</v>
      </c>
      <c r="M84" t="n">
        <v>-112.62</v>
      </c>
      <c r="N84" t="n">
        <v>-62.85</v>
      </c>
      <c r="O84" t="n">
        <v>-4.3</v>
      </c>
      <c r="P84" t="n">
        <v>7.54</v>
      </c>
      <c r="Q84" t="n">
        <v>36.02</v>
      </c>
      <c r="R84" t="n">
        <v>54.71</v>
      </c>
      <c r="S84" t="inlineStr">
        <is>
          <t>-</t>
        </is>
      </c>
      <c r="T84" t="inlineStr">
        <is>
          <t>-</t>
        </is>
      </c>
      <c r="U84" t="inlineStr">
        <is>
          <t>-</t>
        </is>
      </c>
      <c r="V84" t="inlineStr">
        <is>
          <t>-</t>
        </is>
      </c>
    </row>
    <row r="85">
      <c r="A85" s="5" t="inlineStr">
        <is>
          <t>Gewinnwachstum 10J in %</t>
        </is>
      </c>
      <c r="B85" s="5" t="inlineStr">
        <is>
          <t>Earnings Growth 10Y in %</t>
        </is>
      </c>
      <c r="C85" t="n">
        <v>-4113.3</v>
      </c>
      <c r="D85" t="n">
        <v>-4116.54</v>
      </c>
      <c r="E85" t="n">
        <v>-4142.64</v>
      </c>
      <c r="F85" t="n">
        <v>-4138.95</v>
      </c>
      <c r="G85" t="n">
        <v>-4171.8</v>
      </c>
      <c r="H85" t="n">
        <v>-4180.65</v>
      </c>
      <c r="I85" t="n">
        <v>-4163.52</v>
      </c>
      <c r="J85" t="n">
        <v>-4169.18</v>
      </c>
      <c r="K85" t="n">
        <v>-4178.96</v>
      </c>
      <c r="L85" t="n">
        <v>-4158.27</v>
      </c>
      <c r="M85" t="n">
        <v>-28.96</v>
      </c>
      <c r="N85" t="inlineStr">
        <is>
          <t>-</t>
        </is>
      </c>
      <c r="O85" t="inlineStr">
        <is>
          <t>-</t>
        </is>
      </c>
      <c r="P85" t="inlineStr">
        <is>
          <t>-</t>
        </is>
      </c>
      <c r="Q85" t="inlineStr">
        <is>
          <t>-</t>
        </is>
      </c>
      <c r="R85" t="inlineStr">
        <is>
          <t>-</t>
        </is>
      </c>
      <c r="S85" t="inlineStr">
        <is>
          <t>-</t>
        </is>
      </c>
      <c r="T85" t="inlineStr">
        <is>
          <t>-</t>
        </is>
      </c>
      <c r="U85" t="inlineStr">
        <is>
          <t>-</t>
        </is>
      </c>
      <c r="V85" t="inlineStr">
        <is>
          <t>-</t>
        </is>
      </c>
    </row>
    <row r="86">
      <c r="A86" s="5" t="inlineStr">
        <is>
          <t>PEG Ratio</t>
        </is>
      </c>
      <c r="B86" s="5" t="inlineStr">
        <is>
          <t>KGW Kurs/Gewinn/Wachstum</t>
        </is>
      </c>
      <c r="C86" t="inlineStr">
        <is>
          <t>-</t>
        </is>
      </c>
      <c r="D86" t="inlineStr">
        <is>
          <t>-</t>
        </is>
      </c>
      <c r="E86" t="inlineStr">
        <is>
          <t>-</t>
        </is>
      </c>
      <c r="F86" t="inlineStr">
        <is>
          <t>-</t>
        </is>
      </c>
      <c r="G86" t="inlineStr">
        <is>
          <t>-</t>
        </is>
      </c>
      <c r="H86" t="inlineStr">
        <is>
          <t>-</t>
        </is>
      </c>
      <c r="I86" t="inlineStr">
        <is>
          <t>-</t>
        </is>
      </c>
      <c r="J86" t="inlineStr">
        <is>
          <t>-</t>
        </is>
      </c>
      <c r="K86" t="inlineStr">
        <is>
          <t>-</t>
        </is>
      </c>
      <c r="L86" t="n">
        <v>0</v>
      </c>
      <c r="M86" t="inlineStr">
        <is>
          <t>-</t>
        </is>
      </c>
      <c r="N86" t="n">
        <v>-0.91</v>
      </c>
      <c r="O86" t="inlineStr">
        <is>
          <t>-</t>
        </is>
      </c>
      <c r="P86" t="inlineStr">
        <is>
          <t>-</t>
        </is>
      </c>
      <c r="Q86" t="inlineStr">
        <is>
          <t>-</t>
        </is>
      </c>
      <c r="R86" t="inlineStr">
        <is>
          <t>-</t>
        </is>
      </c>
      <c r="S86" t="inlineStr">
        <is>
          <t>-</t>
        </is>
      </c>
      <c r="T86" t="inlineStr">
        <is>
          <t>-</t>
        </is>
      </c>
      <c r="U86" t="inlineStr">
        <is>
          <t>-</t>
        </is>
      </c>
      <c r="V86" t="inlineStr">
        <is>
          <t>-</t>
        </is>
      </c>
    </row>
    <row r="87">
      <c r="A87" s="5" t="inlineStr">
        <is>
          <t>EBIT-Wachstum 1J in %</t>
        </is>
      </c>
      <c r="B87" s="5" t="inlineStr">
        <is>
          <t>EBIT Growth 1Y in %</t>
        </is>
      </c>
      <c r="C87" t="n">
        <v>-18.62</v>
      </c>
      <c r="D87" t="n">
        <v>740.14</v>
      </c>
      <c r="E87" t="n">
        <v>-98.17</v>
      </c>
      <c r="F87" t="n">
        <v>625.75</v>
      </c>
      <c r="G87" t="n">
        <v>19.16</v>
      </c>
      <c r="H87" t="n">
        <v>-40.45</v>
      </c>
      <c r="I87" t="n">
        <v>41.56</v>
      </c>
      <c r="J87" t="n">
        <v>225.07</v>
      </c>
      <c r="K87" t="n">
        <v>-6880</v>
      </c>
      <c r="L87" t="n">
        <v>-96.95</v>
      </c>
      <c r="M87" t="n">
        <v>-56.27</v>
      </c>
      <c r="N87" t="n">
        <v>-239.93</v>
      </c>
      <c r="O87" t="n">
        <v>8.5</v>
      </c>
      <c r="P87" t="n">
        <v>-61.53</v>
      </c>
      <c r="Q87" t="n">
        <v>-64.20999999999999</v>
      </c>
      <c r="R87" t="n">
        <v>136.68</v>
      </c>
      <c r="S87" t="n">
        <v>-3.81</v>
      </c>
      <c r="T87" t="n">
        <v>32.88</v>
      </c>
      <c r="U87" t="n">
        <v>58.56</v>
      </c>
      <c r="V87" t="n">
        <v>36</v>
      </c>
    </row>
    <row r="88">
      <c r="A88" s="5" t="inlineStr">
        <is>
          <t>EBIT-Wachstum 3J in %</t>
        </is>
      </c>
      <c r="B88" s="5" t="inlineStr">
        <is>
          <t>EBIT Growth 3Y in %</t>
        </is>
      </c>
      <c r="C88" t="n">
        <v>207.78</v>
      </c>
      <c r="D88" t="n">
        <v>422.57</v>
      </c>
      <c r="E88" t="n">
        <v>182.25</v>
      </c>
      <c r="F88" t="n">
        <v>201.49</v>
      </c>
      <c r="G88" t="n">
        <v>6.76</v>
      </c>
      <c r="H88" t="n">
        <v>75.39</v>
      </c>
      <c r="I88" t="n">
        <v>-2204.46</v>
      </c>
      <c r="J88" t="n">
        <v>-2250.63</v>
      </c>
      <c r="K88" t="n">
        <v>-2344.41</v>
      </c>
      <c r="L88" t="n">
        <v>-131.05</v>
      </c>
      <c r="M88" t="n">
        <v>-95.90000000000001</v>
      </c>
      <c r="N88" t="n">
        <v>-97.65000000000001</v>
      </c>
      <c r="O88" t="n">
        <v>-39.08</v>
      </c>
      <c r="P88" t="n">
        <v>3.65</v>
      </c>
      <c r="Q88" t="n">
        <v>22.89</v>
      </c>
      <c r="R88" t="n">
        <v>55.25</v>
      </c>
      <c r="S88" t="n">
        <v>29.21</v>
      </c>
      <c r="T88" t="n">
        <v>42.48</v>
      </c>
      <c r="U88" t="inlineStr">
        <is>
          <t>-</t>
        </is>
      </c>
      <c r="V88" t="inlineStr">
        <is>
          <t>-</t>
        </is>
      </c>
    </row>
    <row r="89">
      <c r="A89" s="5" t="inlineStr">
        <is>
          <t>EBIT-Wachstum 5J in %</t>
        </is>
      </c>
      <c r="B89" s="5" t="inlineStr">
        <is>
          <t>EBIT Growth 5Y in %</t>
        </is>
      </c>
      <c r="C89" t="n">
        <v>253.65</v>
      </c>
      <c r="D89" t="n">
        <v>249.29</v>
      </c>
      <c r="E89" t="n">
        <v>109.57</v>
      </c>
      <c r="F89" t="n">
        <v>174.22</v>
      </c>
      <c r="G89" t="n">
        <v>-1326.93</v>
      </c>
      <c r="H89" t="n">
        <v>-1350.15</v>
      </c>
      <c r="I89" t="n">
        <v>-1353.32</v>
      </c>
      <c r="J89" t="n">
        <v>-1409.62</v>
      </c>
      <c r="K89" t="n">
        <v>-1452.93</v>
      </c>
      <c r="L89" t="n">
        <v>-89.23999999999999</v>
      </c>
      <c r="M89" t="n">
        <v>-82.69</v>
      </c>
      <c r="N89" t="n">
        <v>-44.1</v>
      </c>
      <c r="O89" t="n">
        <v>3.13</v>
      </c>
      <c r="P89" t="n">
        <v>8</v>
      </c>
      <c r="Q89" t="n">
        <v>32.02</v>
      </c>
      <c r="R89" t="n">
        <v>52.06</v>
      </c>
      <c r="S89" t="inlineStr">
        <is>
          <t>-</t>
        </is>
      </c>
      <c r="T89" t="inlineStr">
        <is>
          <t>-</t>
        </is>
      </c>
      <c r="U89" t="inlineStr">
        <is>
          <t>-</t>
        </is>
      </c>
      <c r="V89" t="inlineStr">
        <is>
          <t>-</t>
        </is>
      </c>
    </row>
    <row r="90">
      <c r="A90" s="5" t="inlineStr">
        <is>
          <t>EBIT-Wachstum 10J in %</t>
        </is>
      </c>
      <c r="B90" s="5" t="inlineStr">
        <is>
          <t>EBIT Growth 10Y in %</t>
        </is>
      </c>
      <c r="C90" t="n">
        <v>-548.25</v>
      </c>
      <c r="D90" t="n">
        <v>-552.02</v>
      </c>
      <c r="E90" t="n">
        <v>-650.02</v>
      </c>
      <c r="F90" t="n">
        <v>-639.36</v>
      </c>
      <c r="G90" t="n">
        <v>-708.08</v>
      </c>
      <c r="H90" t="n">
        <v>-716.42</v>
      </c>
      <c r="I90" t="n">
        <v>-698.71</v>
      </c>
      <c r="J90" t="n">
        <v>-703.25</v>
      </c>
      <c r="K90" t="n">
        <v>-722.46</v>
      </c>
      <c r="L90" t="n">
        <v>-28.61</v>
      </c>
      <c r="M90" t="n">
        <v>-15.31</v>
      </c>
      <c r="N90" t="inlineStr">
        <is>
          <t>-</t>
        </is>
      </c>
      <c r="O90" t="inlineStr">
        <is>
          <t>-</t>
        </is>
      </c>
      <c r="P90" t="inlineStr">
        <is>
          <t>-</t>
        </is>
      </c>
      <c r="Q90" t="inlineStr">
        <is>
          <t>-</t>
        </is>
      </c>
      <c r="R90" t="inlineStr">
        <is>
          <t>-</t>
        </is>
      </c>
      <c r="S90" t="inlineStr">
        <is>
          <t>-</t>
        </is>
      </c>
      <c r="T90" t="inlineStr">
        <is>
          <t>-</t>
        </is>
      </c>
      <c r="U90" t="inlineStr">
        <is>
          <t>-</t>
        </is>
      </c>
      <c r="V90" t="inlineStr">
        <is>
          <t>-</t>
        </is>
      </c>
    </row>
    <row r="91">
      <c r="A91" s="5" t="inlineStr">
        <is>
          <t>Op.Cashflow Wachstum 1J in %</t>
        </is>
      </c>
      <c r="B91" s="5" t="inlineStr">
        <is>
          <t>Op.Cashflow Wachstum 1Y in %</t>
        </is>
      </c>
      <c r="C91" t="n">
        <v>-58.1</v>
      </c>
      <c r="D91" t="n">
        <v>-142.17</v>
      </c>
      <c r="E91" t="n">
        <v>2738.48</v>
      </c>
      <c r="F91" t="n">
        <v>-17.75</v>
      </c>
      <c r="G91" t="n">
        <v>-58.38</v>
      </c>
      <c r="H91" t="n">
        <v>8.289999999999999</v>
      </c>
      <c r="I91" t="n">
        <v>-148.15</v>
      </c>
      <c r="J91" t="n">
        <v>67.54000000000001</v>
      </c>
      <c r="K91" t="n">
        <v>31.79</v>
      </c>
      <c r="L91" t="n">
        <v>634.6900000000001</v>
      </c>
      <c r="M91" t="n">
        <v>-111.22</v>
      </c>
      <c r="N91" t="n">
        <v>237.02</v>
      </c>
      <c r="O91" t="n">
        <v>107.19</v>
      </c>
      <c r="P91" t="n">
        <v>133.98</v>
      </c>
      <c r="Q91" t="n">
        <v>87.18000000000001</v>
      </c>
      <c r="R91" t="n">
        <v>-5.11</v>
      </c>
      <c r="S91" t="n">
        <v>-5.93</v>
      </c>
      <c r="T91" t="n">
        <v>-58.89</v>
      </c>
      <c r="U91" t="n">
        <v>-38.21</v>
      </c>
      <c r="V91" t="inlineStr">
        <is>
          <t>-</t>
        </is>
      </c>
    </row>
    <row r="92">
      <c r="A92" s="5" t="inlineStr">
        <is>
          <t>Op.Cashflow Wachstum 3J in %</t>
        </is>
      </c>
      <c r="B92" s="5" t="inlineStr">
        <is>
          <t>Op.Cashflow Wachstum 3Y in %</t>
        </is>
      </c>
      <c r="C92" t="n">
        <v>846.0700000000001</v>
      </c>
      <c r="D92" t="n">
        <v>859.52</v>
      </c>
      <c r="E92" t="n">
        <v>887.45</v>
      </c>
      <c r="F92" t="n">
        <v>-22.61</v>
      </c>
      <c r="G92" t="n">
        <v>-66.08</v>
      </c>
      <c r="H92" t="n">
        <v>-24.11</v>
      </c>
      <c r="I92" t="n">
        <v>-16.27</v>
      </c>
      <c r="J92" t="n">
        <v>244.67</v>
      </c>
      <c r="K92" t="n">
        <v>185.09</v>
      </c>
      <c r="L92" t="n">
        <v>253.5</v>
      </c>
      <c r="M92" t="n">
        <v>77.66</v>
      </c>
      <c r="N92" t="n">
        <v>159.4</v>
      </c>
      <c r="O92" t="n">
        <v>109.45</v>
      </c>
      <c r="P92" t="n">
        <v>72.02</v>
      </c>
      <c r="Q92" t="n">
        <v>25.38</v>
      </c>
      <c r="R92" t="n">
        <v>-23.31</v>
      </c>
      <c r="S92" t="n">
        <v>-34.34</v>
      </c>
      <c r="T92" t="inlineStr">
        <is>
          <t>-</t>
        </is>
      </c>
      <c r="U92" t="inlineStr">
        <is>
          <t>-</t>
        </is>
      </c>
      <c r="V92" t="inlineStr">
        <is>
          <t>-</t>
        </is>
      </c>
    </row>
    <row r="93">
      <c r="A93" s="5" t="inlineStr">
        <is>
          <t>Op.Cashflow Wachstum 5J in %</t>
        </is>
      </c>
      <c r="B93" s="5" t="inlineStr">
        <is>
          <t>Op.Cashflow Wachstum 5Y in %</t>
        </is>
      </c>
      <c r="C93" t="n">
        <v>492.42</v>
      </c>
      <c r="D93" t="n">
        <v>505.69</v>
      </c>
      <c r="E93" t="n">
        <v>504.5</v>
      </c>
      <c r="F93" t="n">
        <v>-29.69</v>
      </c>
      <c r="G93" t="n">
        <v>-19.78</v>
      </c>
      <c r="H93" t="n">
        <v>118.83</v>
      </c>
      <c r="I93" t="n">
        <v>94.93000000000001</v>
      </c>
      <c r="J93" t="n">
        <v>171.96</v>
      </c>
      <c r="K93" t="n">
        <v>179.89</v>
      </c>
      <c r="L93" t="n">
        <v>200.33</v>
      </c>
      <c r="M93" t="n">
        <v>90.83</v>
      </c>
      <c r="N93" t="n">
        <v>112.05</v>
      </c>
      <c r="O93" t="n">
        <v>63.46</v>
      </c>
      <c r="P93" t="n">
        <v>30.25</v>
      </c>
      <c r="Q93" t="n">
        <v>-4.19</v>
      </c>
      <c r="R93" t="inlineStr">
        <is>
          <t>-</t>
        </is>
      </c>
      <c r="S93" t="inlineStr">
        <is>
          <t>-</t>
        </is>
      </c>
      <c r="T93" t="inlineStr">
        <is>
          <t>-</t>
        </is>
      </c>
      <c r="U93" t="inlineStr">
        <is>
          <t>-</t>
        </is>
      </c>
      <c r="V93" t="inlineStr">
        <is>
          <t>-</t>
        </is>
      </c>
    </row>
    <row r="94">
      <c r="A94" s="5" t="inlineStr">
        <is>
          <t>Op.Cashflow Wachstum 10J in %</t>
        </is>
      </c>
      <c r="B94" s="5" t="inlineStr">
        <is>
          <t>Op.Cashflow Wachstum 10Y in %</t>
        </is>
      </c>
      <c r="C94" t="n">
        <v>305.62</v>
      </c>
      <c r="D94" t="n">
        <v>300.31</v>
      </c>
      <c r="E94" t="n">
        <v>338.23</v>
      </c>
      <c r="F94" t="n">
        <v>75.09999999999999</v>
      </c>
      <c r="G94" t="n">
        <v>90.28</v>
      </c>
      <c r="H94" t="n">
        <v>104.83</v>
      </c>
      <c r="I94" t="n">
        <v>103.49</v>
      </c>
      <c r="J94" t="n">
        <v>117.71</v>
      </c>
      <c r="K94" t="n">
        <v>105.07</v>
      </c>
      <c r="L94" t="n">
        <v>98.06999999999999</v>
      </c>
      <c r="M94" t="inlineStr">
        <is>
          <t>-</t>
        </is>
      </c>
      <c r="N94" t="inlineStr">
        <is>
          <t>-</t>
        </is>
      </c>
      <c r="O94" t="inlineStr">
        <is>
          <t>-</t>
        </is>
      </c>
      <c r="P94" t="inlineStr">
        <is>
          <t>-</t>
        </is>
      </c>
      <c r="Q94" t="inlineStr">
        <is>
          <t>-</t>
        </is>
      </c>
      <c r="R94" t="inlineStr">
        <is>
          <t>-</t>
        </is>
      </c>
      <c r="S94" t="inlineStr">
        <is>
          <t>-</t>
        </is>
      </c>
      <c r="T94" t="inlineStr">
        <is>
          <t>-</t>
        </is>
      </c>
      <c r="U94" t="inlineStr">
        <is>
          <t>-</t>
        </is>
      </c>
      <c r="V94" t="inlineStr">
        <is>
          <t>-</t>
        </is>
      </c>
    </row>
    <row r="95">
      <c r="A95" s="5" t="inlineStr">
        <is>
          <t>Working Capital in Mio</t>
        </is>
      </c>
      <c r="B95" s="5" t="inlineStr">
        <is>
          <t>Working Capital in M</t>
        </is>
      </c>
      <c r="C95" t="n">
        <v>1010</v>
      </c>
      <c r="D95" t="n">
        <v>1533</v>
      </c>
      <c r="E95" t="n">
        <v>1391</v>
      </c>
      <c r="F95" t="n">
        <v>982.5</v>
      </c>
      <c r="G95" t="n">
        <v>644.1</v>
      </c>
      <c r="H95" t="n">
        <v>1190</v>
      </c>
      <c r="I95" t="n">
        <v>954.1</v>
      </c>
      <c r="J95" t="n">
        <v>573.1</v>
      </c>
      <c r="K95" t="n">
        <v>375.7</v>
      </c>
      <c r="L95" t="n">
        <v>420.5</v>
      </c>
      <c r="M95" t="n">
        <v>389.5</v>
      </c>
      <c r="N95" t="n">
        <v>607.6</v>
      </c>
      <c r="O95" t="n">
        <v>582.8</v>
      </c>
      <c r="P95" t="n">
        <v>288.2</v>
      </c>
      <c r="Q95" t="n">
        <v>28.5</v>
      </c>
      <c r="R95" t="n">
        <v>15.2</v>
      </c>
      <c r="S95" t="n">
        <v>212.5</v>
      </c>
      <c r="T95" t="n">
        <v>74.3</v>
      </c>
      <c r="U95" t="n">
        <v>129.6</v>
      </c>
      <c r="V95" t="n">
        <v>37.7</v>
      </c>
      <c r="W95" t="n">
        <v>61.3</v>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0"/>
    <col customWidth="1" max="14" min="14" width="20"/>
    <col customWidth="1" max="15" min="15" width="19"/>
    <col customWidth="1" max="16" min="16" width="20"/>
    <col customWidth="1" max="17" min="17" width="20"/>
    <col customWidth="1" max="18" min="18" width="20"/>
    <col customWidth="1" max="19" min="19" width="21"/>
    <col customWidth="1" max="20" min="20" width="21"/>
    <col customWidth="1" max="21" min="21" width="20"/>
    <col customWidth="1" max="22" min="22" width="20"/>
    <col customWidth="1" max="23" min="23" width="10"/>
  </cols>
  <sheetData>
    <row r="1">
      <c r="A1" s="1" t="inlineStr">
        <is>
          <t xml:space="preserve">CHECK POINT SOFTWARE </t>
        </is>
      </c>
      <c r="B1" s="2" t="inlineStr">
        <is>
          <t>WKN: 901638  ISIN: IL0010824113  US-Symbol:CHKP  Typ: Aktie</t>
        </is>
      </c>
      <c r="C1" s="2" t="inlineStr"/>
      <c r="D1" s="2" t="inlineStr"/>
      <c r="E1" s="2" t="inlineStr"/>
      <c r="F1" s="2">
        <f>HYPERLINK("Stock_Data.xlsx#INDEX!A1",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+972-3-753-4555</t>
        </is>
      </c>
      <c r="G4" t="inlineStr">
        <is>
          <t>03.02.2020</t>
        </is>
      </c>
      <c r="H4" t="inlineStr">
        <is>
          <t>Q4 Result</t>
        </is>
      </c>
      <c r="J4" t="inlineStr">
        <is>
          <t>Gil Shwed</t>
        </is>
      </c>
      <c r="L4" t="inlineStr">
        <is>
          <t>19,70%</t>
        </is>
      </c>
    </row>
    <row r="5">
      <c r="A5" s="5" t="inlineStr">
        <is>
          <t>Ticker</t>
        </is>
      </c>
      <c r="B5" t="inlineStr">
        <is>
          <t>CPW</t>
        </is>
      </c>
      <c r="C5" s="5" t="inlineStr">
        <is>
          <t>Fax</t>
        </is>
      </c>
      <c r="D5" s="5" t="inlineStr"/>
      <c r="E5" t="inlineStr">
        <is>
          <t>-</t>
        </is>
      </c>
      <c r="G5" t="inlineStr">
        <is>
          <t>30.03.2020</t>
        </is>
      </c>
      <c r="H5" t="inlineStr">
        <is>
          <t>Publication Of Annual Report</t>
        </is>
      </c>
      <c r="J5" t="inlineStr">
        <is>
          <t>Marius Nacht</t>
        </is>
      </c>
      <c r="L5" t="inlineStr">
        <is>
          <t>3,70%</t>
        </is>
      </c>
    </row>
    <row r="6">
      <c r="A6" s="5" t="inlineStr">
        <is>
          <t>Gelistet Seit / Listed Since</t>
        </is>
      </c>
      <c r="B6" t="inlineStr">
        <is>
          <t>-</t>
        </is>
      </c>
      <c r="C6" s="5" t="inlineStr">
        <is>
          <t>Internet</t>
        </is>
      </c>
      <c r="D6" s="5" t="inlineStr"/>
      <c r="E6" t="inlineStr">
        <is>
          <t>http://www.checkpoint.com</t>
        </is>
      </c>
      <c r="G6" t="inlineStr">
        <is>
          <t>27.04.2020</t>
        </is>
      </c>
      <c r="H6" t="inlineStr">
        <is>
          <t>Result Q1</t>
        </is>
      </c>
      <c r="J6" t="inlineStr">
        <is>
          <t>Freefloat</t>
        </is>
      </c>
      <c r="L6" t="inlineStr">
        <is>
          <t>76,60%</t>
        </is>
      </c>
    </row>
    <row r="7">
      <c r="A7" s="5" t="inlineStr">
        <is>
          <t>Nominalwert / Nominal Value</t>
        </is>
      </c>
      <c r="B7" t="inlineStr">
        <is>
          <t>0,01</t>
        </is>
      </c>
      <c r="C7" s="5" t="inlineStr">
        <is>
          <t>E-Mail</t>
        </is>
      </c>
      <c r="D7" s="5" t="inlineStr"/>
      <c r="E7" t="inlineStr">
        <is>
          <t>info@checkpoint.com</t>
        </is>
      </c>
    </row>
    <row r="8">
      <c r="A8" s="5" t="inlineStr">
        <is>
          <t>Land / Country</t>
        </is>
      </c>
      <c r="B8" t="inlineStr">
        <is>
          <t>Israel</t>
        </is>
      </c>
      <c r="C8" s="5" t="inlineStr">
        <is>
          <t>Inv. Relations Telefon / Phone</t>
        </is>
      </c>
      <c r="D8" s="5" t="inlineStr"/>
      <c r="E8" t="inlineStr">
        <is>
          <t>+1-650-628-2040</t>
        </is>
      </c>
    </row>
    <row r="9">
      <c r="A9" s="5" t="inlineStr">
        <is>
          <t>Währung / Currency</t>
        </is>
      </c>
      <c r="B9" t="inlineStr">
        <is>
          <t>USD</t>
        </is>
      </c>
      <c r="C9" s="5" t="inlineStr">
        <is>
          <t>Inv. Relations E-Mail</t>
        </is>
      </c>
      <c r="D9" s="5" t="inlineStr"/>
      <c r="E9" t="inlineStr">
        <is>
          <t>ir@checkpoint.com</t>
        </is>
      </c>
    </row>
    <row r="10">
      <c r="A10" s="5" t="inlineStr">
        <is>
          <t>Branche / Industry</t>
        </is>
      </c>
      <c r="B10" t="inlineStr">
        <is>
          <t>Standard Software</t>
        </is>
      </c>
      <c r="C10" s="5" t="inlineStr">
        <is>
          <t>Kontaktperson / Contact Person</t>
        </is>
      </c>
      <c r="D10" s="5" t="inlineStr"/>
      <c r="E10" t="inlineStr">
        <is>
          <t>Kip E. Meintzer</t>
        </is>
      </c>
    </row>
    <row r="11">
      <c r="A11" s="5" t="inlineStr">
        <is>
          <t>Sektor / Sector</t>
        </is>
      </c>
      <c r="B11" t="inlineStr">
        <is>
          <t>Software</t>
        </is>
      </c>
    </row>
    <row r="12">
      <c r="A12" s="5" t="inlineStr">
        <is>
          <t>Typ / Genre</t>
        </is>
      </c>
      <c r="B12" t="inlineStr">
        <is>
          <t>Namensaktie</t>
        </is>
      </c>
    </row>
    <row r="13">
      <c r="A13" s="5" t="inlineStr">
        <is>
          <t>Adresse / Address</t>
        </is>
      </c>
      <c r="B13" t="inlineStr">
        <is>
          <t>Check Point Software Technologies Ltd.5 Ha’solelim Street  Tel Aviv 67897, Israel</t>
        </is>
      </c>
    </row>
    <row r="14">
      <c r="A14" s="5" t="inlineStr">
        <is>
          <t>Management</t>
        </is>
      </c>
      <c r="B14" t="inlineStr">
        <is>
          <t>Gil Shwed, Dr. Dorit Dor, Tal Payne, Dan Yerushalmi, Peter Alexander</t>
        </is>
      </c>
    </row>
    <row r="15">
      <c r="A15" s="5" t="inlineStr">
        <is>
          <t>Aufsichtsrat / Board</t>
        </is>
      </c>
      <c r="B15" t="inlineStr">
        <is>
          <t>Gil Shwed, Yoav Chelouche, Irwin Federman, Guy Gecht, Marius Nacht, Dan Propper, Ray Rothrock, Dr. Tal Shavit, Jerry Ungerman, Shai Weiss</t>
        </is>
      </c>
    </row>
    <row r="16">
      <c r="A16" s="5" t="inlineStr">
        <is>
          <t>Beschreibung</t>
        </is>
      </c>
      <c r="B16" t="inlineStr">
        <is>
          <t>CheckPoint Software Technologies ist eines der führenden Unternehmen im Bereich Internetsicherheit. Die von der Gesellschaft entwickelte Secure Virtuel Networking Architektur (SVN) bildet die Basis für die zuverlässige und vertrauliche Kommunikation im Internet. SVN gewährleistet sichere Business-to-Business Verbindungen in Intranets, Extranets und dem Internet sowie zwischen Netzen, Systemen, Applikationen und Anwendern. Copyright 2014 FINANCE BASE AG</t>
        </is>
      </c>
    </row>
    <row r="17">
      <c r="A17" s="5" t="inlineStr">
        <is>
          <t>Profile</t>
        </is>
      </c>
      <c r="B17" t="inlineStr">
        <is>
          <t>CheckPoint Software Technologies is a leader in securing the Internet. Developed by the company's Secure Virtuel Networking Architecture (SVN) is the basis for reliable and confidential communication on the Internet. SVN ensures secure business-to-business connections in intranets, extranets and the Internet and between networks, systems, applications and users.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1995</v>
      </c>
      <c r="D20" t="n">
        <v>1917</v>
      </c>
      <c r="E20" t="n">
        <v>1855</v>
      </c>
      <c r="F20" t="n">
        <v>1741</v>
      </c>
      <c r="G20" t="n">
        <v>1630</v>
      </c>
      <c r="H20" t="n">
        <v>1496</v>
      </c>
      <c r="I20" t="n">
        <v>1394</v>
      </c>
      <c r="J20" t="n">
        <v>1343</v>
      </c>
      <c r="K20" t="n">
        <v>1247</v>
      </c>
      <c r="L20" t="n">
        <v>1098</v>
      </c>
      <c r="M20" t="n">
        <v>924.4</v>
      </c>
      <c r="N20" t="n">
        <v>808.5</v>
      </c>
      <c r="O20" t="n">
        <v>730.9</v>
      </c>
      <c r="P20" t="n">
        <v>575.1</v>
      </c>
      <c r="Q20" t="n">
        <v>579.4</v>
      </c>
      <c r="R20" t="n">
        <v>515.4</v>
      </c>
      <c r="S20" t="n">
        <v>432.6</v>
      </c>
      <c r="T20" t="n">
        <v>427</v>
      </c>
      <c r="U20" t="n">
        <v>527.6</v>
      </c>
      <c r="V20" t="n">
        <v>425.3</v>
      </c>
      <c r="W20" t="n">
        <v>219.6</v>
      </c>
    </row>
    <row r="21">
      <c r="A21" s="5" t="inlineStr">
        <is>
          <t>Bruttoergebnis vom Umsatz</t>
        </is>
      </c>
      <c r="B21" s="5" t="inlineStr">
        <is>
          <t>Gross Profit</t>
        </is>
      </c>
      <c r="C21" t="n">
        <v>1779</v>
      </c>
      <c r="D21" t="n">
        <v>1715</v>
      </c>
      <c r="E21" t="n">
        <v>1642</v>
      </c>
      <c r="F21" t="n">
        <v>1539</v>
      </c>
      <c r="G21" t="n">
        <v>1441</v>
      </c>
      <c r="H21" t="n">
        <v>1319</v>
      </c>
      <c r="I21" t="n">
        <v>1232</v>
      </c>
      <c r="J21" t="n">
        <v>1184</v>
      </c>
      <c r="K21" t="n">
        <v>1071</v>
      </c>
      <c r="L21" t="n">
        <v>933.9</v>
      </c>
      <c r="M21" t="n">
        <v>791.1</v>
      </c>
      <c r="N21" t="n">
        <v>715.9</v>
      </c>
      <c r="O21" t="n">
        <v>648.6</v>
      </c>
      <c r="P21" t="n">
        <v>538.7</v>
      </c>
      <c r="Q21" t="n">
        <v>548.9</v>
      </c>
      <c r="R21" t="n">
        <v>487.6</v>
      </c>
      <c r="S21" t="n">
        <v>413.7</v>
      </c>
      <c r="T21" t="n">
        <v>406.3</v>
      </c>
      <c r="U21" t="n">
        <v>501.1</v>
      </c>
      <c r="V21" t="n">
        <v>390</v>
      </c>
      <c r="W21" t="n">
        <v>197.1</v>
      </c>
    </row>
    <row r="22">
      <c r="A22" s="5" t="inlineStr">
        <is>
          <t>Operatives Ergebnis (EBIT)</t>
        </is>
      </c>
      <c r="B22" s="5" t="inlineStr">
        <is>
          <t>EBIT Earning Before Interest &amp; Tax</t>
        </is>
      </c>
      <c r="C22" t="n">
        <v>881.8</v>
      </c>
      <c r="D22" t="n">
        <v>913.8</v>
      </c>
      <c r="E22" t="n">
        <v>923.9</v>
      </c>
      <c r="F22" t="n">
        <v>852.3</v>
      </c>
      <c r="G22" t="n">
        <v>839.7</v>
      </c>
      <c r="H22" t="n">
        <v>801.1</v>
      </c>
      <c r="I22" t="n">
        <v>760.9</v>
      </c>
      <c r="J22" t="n">
        <v>746.5</v>
      </c>
      <c r="K22" t="n">
        <v>642.2</v>
      </c>
      <c r="L22" t="n">
        <v>535</v>
      </c>
      <c r="M22" t="n">
        <v>415</v>
      </c>
      <c r="N22" t="n">
        <v>356.5</v>
      </c>
      <c r="O22" t="n">
        <v>279.6</v>
      </c>
      <c r="P22" t="n">
        <v>274.8</v>
      </c>
      <c r="Q22" t="n">
        <v>331.7</v>
      </c>
      <c r="R22" t="n">
        <v>260.2</v>
      </c>
      <c r="S22" t="n">
        <v>255.7</v>
      </c>
      <c r="T22" t="n">
        <v>255</v>
      </c>
      <c r="U22" t="n">
        <v>336.8</v>
      </c>
      <c r="V22" t="n">
        <v>229.3</v>
      </c>
      <c r="W22" t="n">
        <v>96.90000000000001</v>
      </c>
    </row>
    <row r="23">
      <c r="A23" s="5" t="inlineStr">
        <is>
          <t>Finanzergebnis</t>
        </is>
      </c>
      <c r="B23" s="5" t="inlineStr">
        <is>
          <t>Financial Result</t>
        </is>
      </c>
      <c r="C23" t="n">
        <v>80.59999999999999</v>
      </c>
      <c r="D23" t="n">
        <v>65</v>
      </c>
      <c r="E23" t="n">
        <v>47</v>
      </c>
      <c r="F23" t="n">
        <v>44.4</v>
      </c>
      <c r="G23" t="n">
        <v>34.1</v>
      </c>
      <c r="H23" t="n">
        <v>28.7</v>
      </c>
      <c r="I23" t="n">
        <v>34.9</v>
      </c>
      <c r="J23" t="n">
        <v>40.4</v>
      </c>
      <c r="K23" t="n">
        <v>41</v>
      </c>
      <c r="L23" t="n">
        <v>29.4</v>
      </c>
      <c r="M23" t="n">
        <v>30.8</v>
      </c>
      <c r="N23" t="n">
        <v>29.7</v>
      </c>
      <c r="O23" t="n">
        <v>49.7</v>
      </c>
      <c r="P23" t="n">
        <v>63.7</v>
      </c>
      <c r="Q23" t="n">
        <v>54.2</v>
      </c>
      <c r="R23" t="n">
        <v>44.8</v>
      </c>
      <c r="S23" t="n">
        <v>43.5</v>
      </c>
      <c r="T23" t="n">
        <v>49.3</v>
      </c>
      <c r="U23" t="n">
        <v>44.7</v>
      </c>
      <c r="V23" t="n">
        <v>29.1</v>
      </c>
      <c r="W23" t="n">
        <v>13</v>
      </c>
    </row>
    <row r="24">
      <c r="A24" s="5" t="inlineStr">
        <is>
          <t>Ergebnis vor Steuer (EBT)</t>
        </is>
      </c>
      <c r="B24" s="5" t="inlineStr">
        <is>
          <t>EBT Earning Before Tax</t>
        </is>
      </c>
      <c r="C24" t="n">
        <v>962.4</v>
      </c>
      <c r="D24" t="n">
        <v>978.8</v>
      </c>
      <c r="E24" t="n">
        <v>970.9</v>
      </c>
      <c r="F24" t="n">
        <v>896.7</v>
      </c>
      <c r="G24" t="n">
        <v>873.8</v>
      </c>
      <c r="H24" t="n">
        <v>829.8</v>
      </c>
      <c r="I24" t="n">
        <v>795.8</v>
      </c>
      <c r="J24" t="n">
        <v>786.9</v>
      </c>
      <c r="K24" t="n">
        <v>683.2</v>
      </c>
      <c r="L24" t="n">
        <v>564.4</v>
      </c>
      <c r="M24" t="n">
        <v>445.8</v>
      </c>
      <c r="N24" t="n">
        <v>386.2</v>
      </c>
      <c r="O24" t="n">
        <v>329.3</v>
      </c>
      <c r="P24" t="n">
        <v>338.5</v>
      </c>
      <c r="Q24" t="n">
        <v>385.9</v>
      </c>
      <c r="R24" t="n">
        <v>305</v>
      </c>
      <c r="S24" t="n">
        <v>299.2</v>
      </c>
      <c r="T24" t="n">
        <v>304.3</v>
      </c>
      <c r="U24" t="n">
        <v>381.5</v>
      </c>
      <c r="V24" t="n">
        <v>258.4</v>
      </c>
      <c r="W24" t="n">
        <v>109.9</v>
      </c>
    </row>
    <row r="25">
      <c r="A25" s="5" t="inlineStr">
        <is>
          <t>Steuern auf Einkommen und Ertrag</t>
        </is>
      </c>
      <c r="B25" s="5" t="inlineStr">
        <is>
          <t>Taxes on income and earnings</t>
        </is>
      </c>
      <c r="C25" t="n">
        <v>136.7</v>
      </c>
      <c r="D25" t="n">
        <v>157.5</v>
      </c>
      <c r="E25" t="n">
        <v>168</v>
      </c>
      <c r="F25" t="n">
        <v>171.8</v>
      </c>
      <c r="G25" t="n">
        <v>187.9</v>
      </c>
      <c r="H25" t="n">
        <v>170.2</v>
      </c>
      <c r="I25" t="n">
        <v>143</v>
      </c>
      <c r="J25" t="n">
        <v>166.9</v>
      </c>
      <c r="K25" t="n">
        <v>139.2</v>
      </c>
      <c r="L25" t="n">
        <v>111.6</v>
      </c>
      <c r="M25" t="n">
        <v>88.3</v>
      </c>
      <c r="N25" t="n">
        <v>62.2</v>
      </c>
      <c r="O25" t="n">
        <v>48.2</v>
      </c>
      <c r="P25" t="n">
        <v>60.4</v>
      </c>
      <c r="Q25" t="n">
        <v>66.2</v>
      </c>
      <c r="R25" t="n">
        <v>56.6</v>
      </c>
      <c r="S25" t="n">
        <v>55.3</v>
      </c>
      <c r="T25" t="n">
        <v>49.2</v>
      </c>
      <c r="U25" t="n">
        <v>59.6</v>
      </c>
      <c r="V25" t="n">
        <v>37.2</v>
      </c>
      <c r="W25" t="n">
        <v>14.1</v>
      </c>
    </row>
    <row r="26">
      <c r="A26" s="5" t="inlineStr">
        <is>
          <t>Ergebnis nach Steuer</t>
        </is>
      </c>
      <c r="B26" s="5" t="inlineStr">
        <is>
          <t>Earnings after tax</t>
        </is>
      </c>
      <c r="C26" t="n">
        <v>825.7</v>
      </c>
      <c r="D26" t="n">
        <v>821.3</v>
      </c>
      <c r="E26" t="n">
        <v>802.9</v>
      </c>
      <c r="F26" t="n">
        <v>724.8</v>
      </c>
      <c r="G26" t="n">
        <v>685.9</v>
      </c>
      <c r="H26" t="n">
        <v>659.6</v>
      </c>
      <c r="I26" t="n">
        <v>652.8</v>
      </c>
      <c r="J26" t="n">
        <v>620</v>
      </c>
      <c r="K26" t="n">
        <v>544</v>
      </c>
      <c r="L26" t="n">
        <v>452.8</v>
      </c>
      <c r="M26" t="n">
        <v>357.5</v>
      </c>
      <c r="N26" t="n">
        <v>324</v>
      </c>
      <c r="O26" t="n">
        <v>281.1</v>
      </c>
      <c r="P26" t="n">
        <v>278</v>
      </c>
      <c r="Q26" t="n">
        <v>319.7</v>
      </c>
      <c r="R26" t="n">
        <v>248.4</v>
      </c>
      <c r="S26" t="n">
        <v>243.9</v>
      </c>
      <c r="T26" t="n">
        <v>255.1</v>
      </c>
      <c r="U26" t="n">
        <v>321.9</v>
      </c>
      <c r="V26" t="n">
        <v>221.2</v>
      </c>
      <c r="W26" t="n">
        <v>95.8</v>
      </c>
    </row>
    <row r="27">
      <c r="A27" s="5" t="inlineStr">
        <is>
          <t>Jahresüberschuss/-fehlbetrag</t>
        </is>
      </c>
      <c r="B27" s="5" t="inlineStr">
        <is>
          <t>Net Profit</t>
        </is>
      </c>
      <c r="C27" t="n">
        <v>825.7</v>
      </c>
      <c r="D27" t="n">
        <v>821.3</v>
      </c>
      <c r="E27" t="n">
        <v>802.9</v>
      </c>
      <c r="F27" t="n">
        <v>724.8</v>
      </c>
      <c r="G27" t="n">
        <v>685.9</v>
      </c>
      <c r="H27" t="n">
        <v>659.6</v>
      </c>
      <c r="I27" t="n">
        <v>652.8</v>
      </c>
      <c r="J27" t="n">
        <v>620</v>
      </c>
      <c r="K27" t="n">
        <v>544</v>
      </c>
      <c r="L27" t="n">
        <v>452.8</v>
      </c>
      <c r="M27" t="n">
        <v>357.5</v>
      </c>
      <c r="N27" t="n">
        <v>324</v>
      </c>
      <c r="O27" t="n">
        <v>281.1</v>
      </c>
      <c r="P27" t="n">
        <v>278</v>
      </c>
      <c r="Q27" t="n">
        <v>319.7</v>
      </c>
      <c r="R27" t="n">
        <v>248.4</v>
      </c>
      <c r="S27" t="n">
        <v>243.9</v>
      </c>
      <c r="T27" t="n">
        <v>255.1</v>
      </c>
      <c r="U27" t="n">
        <v>321.9</v>
      </c>
      <c r="V27" t="n">
        <v>221.2</v>
      </c>
      <c r="W27" t="n">
        <v>95.8</v>
      </c>
    </row>
    <row r="28">
      <c r="A28" s="5" t="inlineStr">
        <is>
          <t>Summe Umlaufvermögen</t>
        </is>
      </c>
      <c r="B28" s="5" t="inlineStr">
        <is>
          <t>Current Assets</t>
        </is>
      </c>
      <c r="C28" t="n">
        <v>2134</v>
      </c>
      <c r="D28" t="n">
        <v>2322</v>
      </c>
      <c r="E28" t="n">
        <v>1964</v>
      </c>
      <c r="F28" t="n">
        <v>1893</v>
      </c>
      <c r="G28" t="n">
        <v>1736</v>
      </c>
      <c r="H28" t="n">
        <v>1748</v>
      </c>
      <c r="I28" t="n">
        <v>1600</v>
      </c>
      <c r="J28" t="n">
        <v>1925</v>
      </c>
      <c r="K28" t="n">
        <v>1770</v>
      </c>
      <c r="L28" t="n">
        <v>1417</v>
      </c>
      <c r="M28" t="n">
        <v>1202</v>
      </c>
      <c r="N28" t="n">
        <v>1195</v>
      </c>
      <c r="O28" t="n">
        <v>1065</v>
      </c>
      <c r="P28" t="n">
        <v>1255</v>
      </c>
      <c r="Q28" t="n">
        <v>1494</v>
      </c>
      <c r="R28" t="n">
        <v>1071</v>
      </c>
      <c r="S28" t="n">
        <v>1229</v>
      </c>
      <c r="T28" t="n">
        <v>876.1</v>
      </c>
      <c r="U28" t="n">
        <v>580.4</v>
      </c>
      <c r="V28" t="n">
        <v>540.4</v>
      </c>
      <c r="W28" t="n">
        <v>299.4</v>
      </c>
    </row>
    <row r="29">
      <c r="A29" s="5" t="inlineStr">
        <is>
          <t>Summe Anlagevermögen</t>
        </is>
      </c>
      <c r="B29" s="5" t="inlineStr">
        <is>
          <t>Fixed Assets</t>
        </is>
      </c>
      <c r="C29" t="n">
        <v>3631</v>
      </c>
      <c r="D29" t="n">
        <v>3506</v>
      </c>
      <c r="E29" t="n">
        <v>3499</v>
      </c>
      <c r="F29" t="n">
        <v>3325</v>
      </c>
      <c r="G29" t="n">
        <v>3334</v>
      </c>
      <c r="H29" t="n">
        <v>3201</v>
      </c>
      <c r="I29" t="n">
        <v>3286</v>
      </c>
      <c r="J29" t="n">
        <v>2628</v>
      </c>
      <c r="K29" t="n">
        <v>2358</v>
      </c>
      <c r="L29" t="n">
        <v>2188</v>
      </c>
      <c r="M29" t="n">
        <v>1867</v>
      </c>
      <c r="N29" t="n">
        <v>1399</v>
      </c>
      <c r="O29" t="n">
        <v>1306</v>
      </c>
      <c r="P29" t="n">
        <v>825.4</v>
      </c>
      <c r="Q29" t="n">
        <v>598.5</v>
      </c>
      <c r="R29" t="n">
        <v>847.1</v>
      </c>
      <c r="S29" t="n">
        <v>484.9</v>
      </c>
      <c r="T29" t="n">
        <v>549.5</v>
      </c>
      <c r="U29" t="n">
        <v>562.5</v>
      </c>
      <c r="V29" t="n">
        <v>237.2</v>
      </c>
      <c r="W29" t="n">
        <v>94.90000000000001</v>
      </c>
    </row>
    <row r="30">
      <c r="A30" s="5" t="inlineStr">
        <is>
          <t>Summe Aktiva</t>
        </is>
      </c>
      <c r="B30" s="5" t="inlineStr">
        <is>
          <t>Total Assets</t>
        </is>
      </c>
      <c r="C30" t="n">
        <v>5765</v>
      </c>
      <c r="D30" t="n">
        <v>5828</v>
      </c>
      <c r="E30" t="n">
        <v>5463</v>
      </c>
      <c r="F30" t="n">
        <v>5218</v>
      </c>
      <c r="G30" t="n">
        <v>5070</v>
      </c>
      <c r="H30" t="n">
        <v>4949</v>
      </c>
      <c r="I30" t="n">
        <v>4886</v>
      </c>
      <c r="J30" t="n">
        <v>4552</v>
      </c>
      <c r="K30" t="n">
        <v>4128</v>
      </c>
      <c r="L30" t="n">
        <v>3605</v>
      </c>
      <c r="M30" t="n">
        <v>3070</v>
      </c>
      <c r="N30" t="n">
        <v>2594</v>
      </c>
      <c r="O30" t="n">
        <v>2372</v>
      </c>
      <c r="P30" t="n">
        <v>2081</v>
      </c>
      <c r="Q30" t="n">
        <v>2093</v>
      </c>
      <c r="R30" t="n">
        <v>1918</v>
      </c>
      <c r="S30" t="n">
        <v>1714</v>
      </c>
      <c r="T30" t="n">
        <v>1426</v>
      </c>
      <c r="U30" t="n">
        <v>1143</v>
      </c>
      <c r="V30" t="n">
        <v>777.6</v>
      </c>
      <c r="W30" t="n">
        <v>394.3</v>
      </c>
    </row>
    <row r="31">
      <c r="A31" s="5" t="inlineStr">
        <is>
          <t>Summe kurzfristiges Fremdkapital</t>
        </is>
      </c>
      <c r="B31" s="5" t="inlineStr">
        <is>
          <t>Short-Term Debt</t>
        </is>
      </c>
      <c r="C31" t="n">
        <v>1397</v>
      </c>
      <c r="D31" t="n">
        <v>1332</v>
      </c>
      <c r="E31" t="n">
        <v>1207</v>
      </c>
      <c r="F31" t="n">
        <v>1166</v>
      </c>
      <c r="G31" t="n">
        <v>1057</v>
      </c>
      <c r="H31" t="n">
        <v>932.8</v>
      </c>
      <c r="I31" t="n">
        <v>986.9</v>
      </c>
      <c r="J31" t="n">
        <v>871.2</v>
      </c>
      <c r="K31" t="n">
        <v>762.5</v>
      </c>
      <c r="L31" t="n">
        <v>663.3</v>
      </c>
      <c r="M31" t="n">
        <v>553.3</v>
      </c>
      <c r="N31" t="n">
        <v>402.6</v>
      </c>
      <c r="O31" t="n">
        <v>390.1</v>
      </c>
      <c r="P31" t="n">
        <v>358</v>
      </c>
      <c r="Q31" t="n">
        <v>307.9</v>
      </c>
      <c r="R31" t="n">
        <v>279</v>
      </c>
      <c r="S31" t="n">
        <v>245.2</v>
      </c>
      <c r="T31" t="n">
        <v>232.8</v>
      </c>
      <c r="U31" t="n">
        <v>225.4</v>
      </c>
      <c r="V31" t="n">
        <v>227.2</v>
      </c>
      <c r="W31" t="n">
        <v>101.2</v>
      </c>
    </row>
    <row r="32">
      <c r="A32" s="5" t="inlineStr">
        <is>
          <t>Summe langfristiges Fremdkapital</t>
        </is>
      </c>
      <c r="B32" s="5" t="inlineStr">
        <is>
          <t>Long-Term Debt</t>
        </is>
      </c>
      <c r="C32" t="n">
        <v>799.4</v>
      </c>
      <c r="D32" t="n">
        <v>723.9</v>
      </c>
      <c r="E32" t="n">
        <v>655.9</v>
      </c>
      <c r="F32" t="n">
        <v>560.6</v>
      </c>
      <c r="G32" t="n">
        <v>481.1</v>
      </c>
      <c r="H32" t="n">
        <v>378.5</v>
      </c>
      <c r="I32" t="n">
        <v>297.4</v>
      </c>
      <c r="J32" t="n">
        <v>334.9</v>
      </c>
      <c r="K32" t="n">
        <v>292.5</v>
      </c>
      <c r="L32" t="n">
        <v>222.7</v>
      </c>
      <c r="M32" t="n">
        <v>196.6</v>
      </c>
      <c r="N32" t="n">
        <v>175.2</v>
      </c>
      <c r="O32" t="n">
        <v>124.4</v>
      </c>
      <c r="P32" t="n">
        <v>11.3</v>
      </c>
      <c r="Q32" t="n">
        <v>8.9</v>
      </c>
      <c r="R32" t="n">
        <v>8.1</v>
      </c>
      <c r="S32" t="n">
        <v>6.9</v>
      </c>
      <c r="T32" t="n">
        <v>5.8</v>
      </c>
      <c r="U32" t="n">
        <v>1.8</v>
      </c>
      <c r="V32" t="n">
        <v>1.2</v>
      </c>
      <c r="W32" t="n">
        <v>0.6</v>
      </c>
    </row>
    <row r="33">
      <c r="A33" s="5" t="inlineStr">
        <is>
          <t>Summe Fremdkapital</t>
        </is>
      </c>
      <c r="B33" s="5" t="inlineStr">
        <is>
          <t>Total Liabilities</t>
        </is>
      </c>
      <c r="C33" t="n">
        <v>2196</v>
      </c>
      <c r="D33" t="n">
        <v>2056</v>
      </c>
      <c r="E33" t="n">
        <v>1863</v>
      </c>
      <c r="F33" t="n">
        <v>1727</v>
      </c>
      <c r="G33" t="n">
        <v>1538</v>
      </c>
      <c r="H33" t="n">
        <v>1311</v>
      </c>
      <c r="I33" t="n">
        <v>1284</v>
      </c>
      <c r="J33" t="n">
        <v>1206</v>
      </c>
      <c r="K33" t="n">
        <v>1055</v>
      </c>
      <c r="L33" t="n">
        <v>886</v>
      </c>
      <c r="M33" t="n">
        <v>749.9</v>
      </c>
      <c r="N33" t="n">
        <v>577.8</v>
      </c>
      <c r="O33" t="n">
        <v>514.5</v>
      </c>
      <c r="P33" t="n">
        <v>369.3</v>
      </c>
      <c r="Q33" t="n">
        <v>316.8</v>
      </c>
      <c r="R33" t="n">
        <v>287.1</v>
      </c>
      <c r="S33" t="n">
        <v>252.1</v>
      </c>
      <c r="T33" t="n">
        <v>238.6</v>
      </c>
      <c r="U33" t="n">
        <v>227.2</v>
      </c>
      <c r="V33" t="n">
        <v>228.4</v>
      </c>
      <c r="W33" t="n">
        <v>101.8</v>
      </c>
    </row>
    <row r="34">
      <c r="A34" s="5" t="inlineStr">
        <is>
          <t>Minderheitenanteil</t>
        </is>
      </c>
      <c r="B34" s="5" t="inlineStr">
        <is>
          <t>Minority Share</t>
        </is>
      </c>
      <c r="C34" t="inlineStr">
        <is>
          <t>-</t>
        </is>
      </c>
      <c r="D34" t="inlineStr">
        <is>
          <t>-</t>
        </is>
      </c>
      <c r="E34" t="inlineStr">
        <is>
          <t>-</t>
        </is>
      </c>
      <c r="F34" t="inlineStr">
        <is>
          <t>-</t>
        </is>
      </c>
      <c r="G34" t="inlineStr">
        <is>
          <t>-</t>
        </is>
      </c>
      <c r="H34" t="inlineStr">
        <is>
          <t>-</t>
        </is>
      </c>
      <c r="I34" t="inlineStr">
        <is>
          <t>-</t>
        </is>
      </c>
      <c r="J34" t="inlineStr">
        <is>
          <t>-</t>
        </is>
      </c>
      <c r="K34" t="inlineStr">
        <is>
          <t>-</t>
        </is>
      </c>
      <c r="L34" t="inlineStr">
        <is>
          <t>-</t>
        </is>
      </c>
      <c r="M34" t="inlineStr">
        <is>
          <t>-</t>
        </is>
      </c>
      <c r="N34" t="inlineStr">
        <is>
          <t>-</t>
        </is>
      </c>
      <c r="O34" t="inlineStr">
        <is>
          <t>-</t>
        </is>
      </c>
      <c r="P34" t="inlineStr">
        <is>
          <t>-</t>
        </is>
      </c>
      <c r="Q34" t="inlineStr">
        <is>
          <t>-</t>
        </is>
      </c>
      <c r="R34" t="inlineStr">
        <is>
          <t>-</t>
        </is>
      </c>
      <c r="S34" t="inlineStr">
        <is>
          <t>-</t>
        </is>
      </c>
      <c r="T34" t="inlineStr">
        <is>
          <t>-</t>
        </is>
      </c>
      <c r="U34" t="inlineStr">
        <is>
          <t>-</t>
        </is>
      </c>
      <c r="V34" t="inlineStr">
        <is>
          <t>-</t>
        </is>
      </c>
      <c r="W34" t="inlineStr">
        <is>
          <t>-</t>
        </is>
      </c>
    </row>
    <row r="35">
      <c r="A35" s="5" t="inlineStr">
        <is>
          <t>Summe Eigenkapital</t>
        </is>
      </c>
      <c r="B35" s="5" t="inlineStr">
        <is>
          <t>Equity</t>
        </is>
      </c>
      <c r="C35" t="n">
        <v>3569</v>
      </c>
      <c r="D35" t="n">
        <v>3772</v>
      </c>
      <c r="E35" t="n">
        <v>3600</v>
      </c>
      <c r="F35" t="n">
        <v>3491</v>
      </c>
      <c r="G35" t="n">
        <v>3532</v>
      </c>
      <c r="H35" t="n">
        <v>3638</v>
      </c>
      <c r="I35" t="n">
        <v>3602</v>
      </c>
      <c r="J35" t="n">
        <v>3346</v>
      </c>
      <c r="K35" t="n">
        <v>3073</v>
      </c>
      <c r="L35" t="n">
        <v>2719</v>
      </c>
      <c r="M35" t="n">
        <v>2320</v>
      </c>
      <c r="N35" t="n">
        <v>2016</v>
      </c>
      <c r="O35" t="n">
        <v>1857</v>
      </c>
      <c r="P35" t="n">
        <v>1712</v>
      </c>
      <c r="Q35" t="n">
        <v>1776</v>
      </c>
      <c r="R35" t="n">
        <v>1631</v>
      </c>
      <c r="S35" t="n">
        <v>1462</v>
      </c>
      <c r="T35" t="n">
        <v>1187</v>
      </c>
      <c r="U35" t="n">
        <v>915.7</v>
      </c>
      <c r="V35" t="n">
        <v>549.3</v>
      </c>
      <c r="W35" t="n">
        <v>292.5</v>
      </c>
    </row>
    <row r="36">
      <c r="A36" s="5" t="inlineStr">
        <is>
          <t>Summe Passiva</t>
        </is>
      </c>
      <c r="B36" s="5" t="inlineStr">
        <is>
          <t>Liabilities &amp; Shareholder Equity</t>
        </is>
      </c>
      <c r="C36" t="n">
        <v>5765</v>
      </c>
      <c r="D36" t="n">
        <v>5828</v>
      </c>
      <c r="E36" t="n">
        <v>5463</v>
      </c>
      <c r="F36" t="n">
        <v>5218</v>
      </c>
      <c r="G36" t="n">
        <v>5070</v>
      </c>
      <c r="H36" t="n">
        <v>4949</v>
      </c>
      <c r="I36" t="n">
        <v>4886</v>
      </c>
      <c r="J36" t="n">
        <v>4552</v>
      </c>
      <c r="K36" t="n">
        <v>4128</v>
      </c>
      <c r="L36" t="n">
        <v>3605</v>
      </c>
      <c r="M36" t="n">
        <v>3070</v>
      </c>
      <c r="N36" t="n">
        <v>2594</v>
      </c>
      <c r="O36" t="n">
        <v>2372</v>
      </c>
      <c r="P36" t="n">
        <v>2081</v>
      </c>
      <c r="Q36" t="n">
        <v>2093</v>
      </c>
      <c r="R36" t="n">
        <v>1918</v>
      </c>
      <c r="S36" t="n">
        <v>1714</v>
      </c>
      <c r="T36" t="n">
        <v>1426</v>
      </c>
      <c r="U36" t="n">
        <v>1143</v>
      </c>
      <c r="V36" t="n">
        <v>777.6</v>
      </c>
      <c r="W36" t="n">
        <v>394.3</v>
      </c>
    </row>
    <row r="37">
      <c r="A37" s="5" t="inlineStr">
        <is>
          <t>Mio.Aktien im Umlauf</t>
        </is>
      </c>
      <c r="B37" s="5" t="inlineStr">
        <is>
          <t>Million shares outstanding</t>
        </is>
      </c>
      <c r="C37" t="n">
        <v>145.5</v>
      </c>
      <c r="D37" t="n">
        <v>155.38</v>
      </c>
      <c r="E37" t="n">
        <v>159.04</v>
      </c>
      <c r="F37" t="n">
        <v>165.98</v>
      </c>
      <c r="G37" t="n">
        <v>174.9</v>
      </c>
      <c r="H37" t="n">
        <v>183.79</v>
      </c>
      <c r="I37" t="n">
        <v>192.26</v>
      </c>
      <c r="J37" t="n">
        <v>199.03</v>
      </c>
      <c r="K37" t="n">
        <v>205.89</v>
      </c>
      <c r="L37" t="n">
        <v>208.4</v>
      </c>
      <c r="M37" t="n">
        <v>209.1</v>
      </c>
      <c r="N37" t="n">
        <v>210</v>
      </c>
      <c r="O37" t="n">
        <v>218.6</v>
      </c>
      <c r="P37" t="n">
        <v>225.7</v>
      </c>
      <c r="Q37" t="n">
        <v>244.3</v>
      </c>
      <c r="R37" t="n">
        <v>248.2</v>
      </c>
      <c r="S37" t="n">
        <v>249.3</v>
      </c>
      <c r="T37" t="n">
        <v>245.9</v>
      </c>
      <c r="U37" t="n">
        <v>242.8</v>
      </c>
      <c r="V37" t="n">
        <v>235.5</v>
      </c>
      <c r="W37" t="n">
        <v>227.9</v>
      </c>
    </row>
    <row r="38">
      <c r="A38" s="5" t="inlineStr">
        <is>
          <t>Ergebnis je Aktie (brutto)</t>
        </is>
      </c>
      <c r="B38" s="5" t="inlineStr">
        <is>
          <t>Earnings per share</t>
        </is>
      </c>
      <c r="C38" t="n">
        <v>6.61</v>
      </c>
      <c r="D38" t="n">
        <v>6.3</v>
      </c>
      <c r="E38" t="n">
        <v>6.1</v>
      </c>
      <c r="F38" t="n">
        <v>5.4</v>
      </c>
      <c r="G38" t="n">
        <v>5</v>
      </c>
      <c r="H38" t="n">
        <v>4.51</v>
      </c>
      <c r="I38" t="n">
        <v>4.14</v>
      </c>
      <c r="J38" t="n">
        <v>3.95</v>
      </c>
      <c r="K38" t="n">
        <v>3.32</v>
      </c>
      <c r="L38" t="n">
        <v>2.71</v>
      </c>
      <c r="M38" t="n">
        <v>2.13</v>
      </c>
      <c r="N38" t="n">
        <v>1.84</v>
      </c>
      <c r="O38" t="n">
        <v>1.51</v>
      </c>
      <c r="P38" t="n">
        <v>1.5</v>
      </c>
      <c r="Q38" t="n">
        <v>1.58</v>
      </c>
      <c r="R38" t="n">
        <v>1.23</v>
      </c>
      <c r="S38" t="n">
        <v>1.2</v>
      </c>
      <c r="T38" t="n">
        <v>1.24</v>
      </c>
      <c r="U38" t="n">
        <v>1.57</v>
      </c>
      <c r="V38" t="n">
        <v>1.1</v>
      </c>
      <c r="W38" t="n">
        <v>0.48</v>
      </c>
    </row>
    <row r="39">
      <c r="A39" s="5" t="inlineStr">
        <is>
          <t>Ergebnis je Aktie (unverwässert)</t>
        </is>
      </c>
      <c r="B39" s="5" t="inlineStr">
        <is>
          <t>Basic Earnings per share</t>
        </is>
      </c>
      <c r="C39" t="n">
        <v>5.48</v>
      </c>
      <c r="D39" t="n">
        <v>5.24</v>
      </c>
      <c r="E39" t="n">
        <v>4.93</v>
      </c>
      <c r="F39" t="n">
        <v>4.26</v>
      </c>
      <c r="G39" t="n">
        <v>3.83</v>
      </c>
      <c r="H39" t="n">
        <v>3.5</v>
      </c>
      <c r="I39" t="n">
        <v>3.34</v>
      </c>
      <c r="J39" t="n">
        <v>3.04</v>
      </c>
      <c r="K39" t="n">
        <v>2.63</v>
      </c>
      <c r="L39" t="n">
        <v>2.18</v>
      </c>
      <c r="M39" t="n">
        <v>1.71</v>
      </c>
      <c r="N39" t="n">
        <v>1.51</v>
      </c>
      <c r="O39" t="n">
        <v>1.26</v>
      </c>
      <c r="P39" t="n">
        <v>1.18</v>
      </c>
      <c r="Q39" t="n">
        <v>1.3</v>
      </c>
      <c r="R39" t="n">
        <v>0.99</v>
      </c>
      <c r="S39" t="n">
        <v>0.98</v>
      </c>
      <c r="T39" t="n">
        <v>1.04</v>
      </c>
      <c r="U39" t="n">
        <v>1.34</v>
      </c>
      <c r="V39" t="n">
        <v>0.95</v>
      </c>
      <c r="W39" t="n">
        <v>0.43</v>
      </c>
    </row>
    <row r="40">
      <c r="A40" s="5" t="inlineStr">
        <is>
          <t>Ergebnis je Aktie (verwässert)</t>
        </is>
      </c>
      <c r="B40" s="5" t="inlineStr">
        <is>
          <t>Diluted Earnings per share</t>
        </is>
      </c>
      <c r="C40" t="n">
        <v>5.43</v>
      </c>
      <c r="D40" t="n">
        <v>5.15</v>
      </c>
      <c r="E40" t="n">
        <v>4.82</v>
      </c>
      <c r="F40" t="n">
        <v>4.18</v>
      </c>
      <c r="G40" t="n">
        <v>3.74</v>
      </c>
      <c r="H40" t="n">
        <v>3.43</v>
      </c>
      <c r="I40" t="n">
        <v>3.27</v>
      </c>
      <c r="J40" t="n">
        <v>2.96</v>
      </c>
      <c r="K40" t="n">
        <v>2.54</v>
      </c>
      <c r="L40" t="n">
        <v>2.13</v>
      </c>
      <c r="M40" t="n">
        <v>1.68</v>
      </c>
      <c r="N40" t="n">
        <v>1.5</v>
      </c>
      <c r="O40" t="n">
        <v>1.25</v>
      </c>
      <c r="P40" t="n">
        <v>1.17</v>
      </c>
      <c r="Q40" t="n">
        <v>1.27</v>
      </c>
      <c r="R40" t="n">
        <v>0.95</v>
      </c>
      <c r="S40" t="n">
        <v>0.96</v>
      </c>
      <c r="T40" t="n">
        <v>1</v>
      </c>
      <c r="U40" t="n">
        <v>1.25</v>
      </c>
      <c r="V40" t="n">
        <v>0.84</v>
      </c>
      <c r="W40" t="n">
        <v>0.39</v>
      </c>
    </row>
    <row r="41">
      <c r="A41" s="5" t="inlineStr">
        <is>
          <t>Dividende je Aktie</t>
        </is>
      </c>
      <c r="B41" s="5" t="inlineStr">
        <is>
          <t>Dividend per share</t>
        </is>
      </c>
      <c r="C41" t="inlineStr">
        <is>
          <t>-</t>
        </is>
      </c>
      <c r="D41" t="inlineStr">
        <is>
          <t>-</t>
        </is>
      </c>
      <c r="E41" t="inlineStr">
        <is>
          <t>-</t>
        </is>
      </c>
      <c r="F41" t="inlineStr">
        <is>
          <t>-</t>
        </is>
      </c>
      <c r="G41" t="inlineStr">
        <is>
          <t>-</t>
        </is>
      </c>
      <c r="H41" t="inlineStr">
        <is>
          <t>-</t>
        </is>
      </c>
      <c r="I41" t="inlineStr">
        <is>
          <t>-</t>
        </is>
      </c>
      <c r="J41" t="inlineStr">
        <is>
          <t>-</t>
        </is>
      </c>
      <c r="K41" t="inlineStr">
        <is>
          <t>-</t>
        </is>
      </c>
      <c r="L41" t="inlineStr">
        <is>
          <t>-</t>
        </is>
      </c>
      <c r="M41" t="inlineStr">
        <is>
          <t>-</t>
        </is>
      </c>
      <c r="N41" t="inlineStr">
        <is>
          <t>-</t>
        </is>
      </c>
      <c r="O41" t="inlineStr">
        <is>
          <t>-</t>
        </is>
      </c>
      <c r="P41" t="inlineStr">
        <is>
          <t>-</t>
        </is>
      </c>
      <c r="Q41" t="inlineStr">
        <is>
          <t>-</t>
        </is>
      </c>
      <c r="R41" t="inlineStr">
        <is>
          <t>-</t>
        </is>
      </c>
      <c r="S41" t="inlineStr">
        <is>
          <t>-</t>
        </is>
      </c>
      <c r="T41" t="inlineStr">
        <is>
          <t>-</t>
        </is>
      </c>
      <c r="U41" t="inlineStr">
        <is>
          <t>-</t>
        </is>
      </c>
      <c r="V41" t="inlineStr">
        <is>
          <t>-</t>
        </is>
      </c>
      <c r="W41" t="inlineStr">
        <is>
          <t>-</t>
        </is>
      </c>
    </row>
    <row r="42">
      <c r="A42" s="5" t="inlineStr">
        <is>
          <t>Dividendenausschüttung in Mio</t>
        </is>
      </c>
      <c r="B42" s="5" t="inlineStr">
        <is>
          <t>Dividend Payment in M</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c r="Q42" t="inlineStr">
        <is>
          <t>-</t>
        </is>
      </c>
      <c r="R42" t="inlineStr">
        <is>
          <t>-</t>
        </is>
      </c>
      <c r="S42" t="inlineStr">
        <is>
          <t>-</t>
        </is>
      </c>
      <c r="T42" t="inlineStr">
        <is>
          <t>-</t>
        </is>
      </c>
      <c r="U42" t="inlineStr">
        <is>
          <t>-</t>
        </is>
      </c>
      <c r="V42" t="inlineStr">
        <is>
          <t>-</t>
        </is>
      </c>
      <c r="W42" t="inlineStr">
        <is>
          <t>-</t>
        </is>
      </c>
    </row>
    <row r="43">
      <c r="A43" s="5" t="inlineStr">
        <is>
          <t>Umsatz je Aktie</t>
        </is>
      </c>
      <c r="B43" s="5" t="inlineStr">
        <is>
          <t>Revenue per share</t>
        </is>
      </c>
      <c r="C43" t="n">
        <v>13.71</v>
      </c>
      <c r="D43" t="n">
        <v>12.33</v>
      </c>
      <c r="E43" t="n">
        <v>11.66</v>
      </c>
      <c r="F43" t="n">
        <v>10.49</v>
      </c>
      <c r="G43" t="n">
        <v>9.32</v>
      </c>
      <c r="H43" t="n">
        <v>8.140000000000001</v>
      </c>
      <c r="I43" t="n">
        <v>7.25</v>
      </c>
      <c r="J43" t="n">
        <v>6.75</v>
      </c>
      <c r="K43" t="n">
        <v>6.06</v>
      </c>
      <c r="L43" t="n">
        <v>5.27</v>
      </c>
      <c r="M43" t="n">
        <v>4.42</v>
      </c>
      <c r="N43" t="n">
        <v>3.85</v>
      </c>
      <c r="O43" t="n">
        <v>3.34</v>
      </c>
      <c r="P43" t="n">
        <v>2.55</v>
      </c>
      <c r="Q43" t="n">
        <v>2.37</v>
      </c>
      <c r="R43" t="n">
        <v>2.08</v>
      </c>
      <c r="S43" t="n">
        <v>1.74</v>
      </c>
      <c r="T43" t="n">
        <v>1.74</v>
      </c>
      <c r="U43" t="n">
        <v>2.17</v>
      </c>
      <c r="V43" t="n">
        <v>1.81</v>
      </c>
      <c r="W43" t="n">
        <v>0.96</v>
      </c>
    </row>
    <row r="44">
      <c r="A44" s="5" t="inlineStr">
        <is>
          <t>Buchwert je Aktie</t>
        </is>
      </c>
      <c r="B44" s="5" t="inlineStr">
        <is>
          <t>Book value per share</t>
        </is>
      </c>
      <c r="C44" t="n">
        <v>24.53</v>
      </c>
      <c r="D44" t="n">
        <v>24.28</v>
      </c>
      <c r="E44" t="n">
        <v>22.64</v>
      </c>
      <c r="F44" t="n">
        <v>21.03</v>
      </c>
      <c r="G44" t="n">
        <v>20.19</v>
      </c>
      <c r="H44" t="n">
        <v>19.79</v>
      </c>
      <c r="I44" t="n">
        <v>18.74</v>
      </c>
      <c r="J44" t="n">
        <v>16.81</v>
      </c>
      <c r="K44" t="n">
        <v>14.93</v>
      </c>
      <c r="L44" t="n">
        <v>13.05</v>
      </c>
      <c r="M44" t="n">
        <v>11.09</v>
      </c>
      <c r="N44" t="n">
        <v>9.6</v>
      </c>
      <c r="O44" t="n">
        <v>8.49</v>
      </c>
      <c r="P44" t="n">
        <v>7.58</v>
      </c>
      <c r="Q44" t="n">
        <v>7.27</v>
      </c>
      <c r="R44" t="n">
        <v>6.57</v>
      </c>
      <c r="S44" t="n">
        <v>5.86</v>
      </c>
      <c r="T44" t="n">
        <v>4.83</v>
      </c>
      <c r="U44" t="n">
        <v>3.77</v>
      </c>
      <c r="V44" t="n">
        <v>2.33</v>
      </c>
      <c r="W44" t="n">
        <v>1.28</v>
      </c>
    </row>
    <row r="45">
      <c r="A45" s="5" t="inlineStr">
        <is>
          <t>Cashflow je Aktie</t>
        </is>
      </c>
      <c r="B45" s="5" t="inlineStr">
        <is>
          <t>Cashflow per share</t>
        </is>
      </c>
      <c r="C45" t="n">
        <v>7.59</v>
      </c>
      <c r="D45" t="n">
        <v>7.36</v>
      </c>
      <c r="E45" t="n">
        <v>6.98</v>
      </c>
      <c r="F45" t="n">
        <v>5.7</v>
      </c>
      <c r="G45" t="n">
        <v>5.41</v>
      </c>
      <c r="H45" t="n">
        <v>4.28</v>
      </c>
      <c r="I45" t="n">
        <v>4.22</v>
      </c>
      <c r="J45" t="n">
        <v>4.27</v>
      </c>
      <c r="K45" t="n">
        <v>3.61</v>
      </c>
      <c r="L45" t="n">
        <v>3.3</v>
      </c>
      <c r="M45" t="n">
        <v>2.66</v>
      </c>
      <c r="N45" t="n">
        <v>2.07</v>
      </c>
      <c r="O45" t="n">
        <v>1.72</v>
      </c>
      <c r="P45" t="n">
        <v>1.63</v>
      </c>
      <c r="Q45" t="n">
        <v>1.47</v>
      </c>
      <c r="R45" t="n">
        <v>1.22</v>
      </c>
      <c r="S45" t="n">
        <v>1.17</v>
      </c>
      <c r="T45" t="n">
        <v>1.04</v>
      </c>
      <c r="U45" t="n">
        <v>1.43</v>
      </c>
      <c r="V45" t="n">
        <v>1.34</v>
      </c>
      <c r="W45" t="n">
        <v>0.63</v>
      </c>
    </row>
    <row r="46">
      <c r="A46" s="5" t="inlineStr">
        <is>
          <t>Bilanzsumme je Aktie</t>
        </is>
      </c>
      <c r="B46" s="5" t="inlineStr">
        <is>
          <t>Total assets per share</t>
        </is>
      </c>
      <c r="C46" t="n">
        <v>39.62</v>
      </c>
      <c r="D46" t="n">
        <v>37.51</v>
      </c>
      <c r="E46" t="n">
        <v>34.35</v>
      </c>
      <c r="F46" t="n">
        <v>31.44</v>
      </c>
      <c r="G46" t="n">
        <v>28.99</v>
      </c>
      <c r="H46" t="n">
        <v>26.93</v>
      </c>
      <c r="I46" t="n">
        <v>25.42</v>
      </c>
      <c r="J46" t="n">
        <v>22.87</v>
      </c>
      <c r="K46" t="n">
        <v>20.05</v>
      </c>
      <c r="L46" t="n">
        <v>17.3</v>
      </c>
      <c r="M46" t="n">
        <v>14.68</v>
      </c>
      <c r="N46" t="n">
        <v>12.35</v>
      </c>
      <c r="O46" t="n">
        <v>10.85</v>
      </c>
      <c r="P46" t="n">
        <v>9.220000000000001</v>
      </c>
      <c r="Q46" t="n">
        <v>8.57</v>
      </c>
      <c r="R46" t="n">
        <v>7.73</v>
      </c>
      <c r="S46" t="n">
        <v>6.87</v>
      </c>
      <c r="T46" t="n">
        <v>5.8</v>
      </c>
      <c r="U46" t="n">
        <v>4.71</v>
      </c>
      <c r="V46" t="n">
        <v>3.3</v>
      </c>
      <c r="W46" t="inlineStr">
        <is>
          <t>-</t>
        </is>
      </c>
    </row>
    <row r="47">
      <c r="A47" s="5" t="inlineStr">
        <is>
          <t>Personal am Ende des Jahres</t>
        </is>
      </c>
      <c r="B47" s="5" t="inlineStr">
        <is>
          <t>Staff at the end of year</t>
        </is>
      </c>
      <c r="C47" t="n">
        <v>5152</v>
      </c>
      <c r="D47" t="n">
        <v>5070</v>
      </c>
      <c r="E47" t="n">
        <v>4576</v>
      </c>
      <c r="F47" t="n">
        <v>4281</v>
      </c>
      <c r="G47" t="n">
        <v>3898</v>
      </c>
      <c r="H47" t="n">
        <v>3158</v>
      </c>
      <c r="I47" t="n">
        <v>1158</v>
      </c>
      <c r="J47" t="n">
        <v>1427</v>
      </c>
      <c r="K47" t="n">
        <v>2372</v>
      </c>
      <c r="L47" t="n">
        <v>2239</v>
      </c>
      <c r="M47" t="n">
        <v>2112</v>
      </c>
      <c r="N47" t="n">
        <v>1884</v>
      </c>
      <c r="O47" t="n">
        <v>1901</v>
      </c>
      <c r="P47" t="n">
        <v>1568</v>
      </c>
      <c r="Q47" t="n">
        <v>1414</v>
      </c>
      <c r="R47" t="n">
        <v>1344</v>
      </c>
      <c r="S47" t="n">
        <v>1145</v>
      </c>
      <c r="T47" t="n">
        <v>1203</v>
      </c>
      <c r="U47" t="n">
        <v>1178</v>
      </c>
      <c r="V47" t="n">
        <v>1137</v>
      </c>
      <c r="W47" t="n">
        <v>811</v>
      </c>
    </row>
    <row r="48">
      <c r="A48" s="5" t="inlineStr">
        <is>
          <t>Personalaufwand in Mio. USD</t>
        </is>
      </c>
      <c r="B48" s="5" t="inlineStr">
        <is>
          <t>Personnel expenses in M</t>
        </is>
      </c>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c r="P48" t="inlineStr">
        <is>
          <t>-</t>
        </is>
      </c>
      <c r="Q48" t="inlineStr">
        <is>
          <t>-</t>
        </is>
      </c>
      <c r="R48" t="inlineStr">
        <is>
          <t>-</t>
        </is>
      </c>
      <c r="S48" t="inlineStr">
        <is>
          <t>-</t>
        </is>
      </c>
      <c r="T48" t="inlineStr">
        <is>
          <t>-</t>
        </is>
      </c>
      <c r="U48" t="inlineStr">
        <is>
          <t>-</t>
        </is>
      </c>
      <c r="V48" t="inlineStr">
        <is>
          <t>-</t>
        </is>
      </c>
      <c r="W48" t="inlineStr">
        <is>
          <t>-</t>
        </is>
      </c>
    </row>
    <row r="49">
      <c r="A49" s="5" t="inlineStr">
        <is>
          <t>Aufwand je Mitarbeiter in USD</t>
        </is>
      </c>
      <c r="B49" s="5" t="inlineStr">
        <is>
          <t>Effort per employee</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c r="S49" t="inlineStr">
        <is>
          <t>-</t>
        </is>
      </c>
      <c r="T49" t="inlineStr">
        <is>
          <t>-</t>
        </is>
      </c>
      <c r="U49" t="inlineStr">
        <is>
          <t>-</t>
        </is>
      </c>
      <c r="V49" t="inlineStr">
        <is>
          <t>-</t>
        </is>
      </c>
      <c r="W49" t="inlineStr">
        <is>
          <t>-</t>
        </is>
      </c>
    </row>
    <row r="50">
      <c r="A50" s="5" t="inlineStr">
        <is>
          <t>Umsatz je Mitarbeiter in USD</t>
        </is>
      </c>
      <c r="B50" s="5" t="inlineStr">
        <is>
          <t>Turnover per employee</t>
        </is>
      </c>
      <c r="C50" t="n">
        <v>387189</v>
      </c>
      <c r="D50" t="n">
        <v>378003</v>
      </c>
      <c r="E50" t="n">
        <v>405301</v>
      </c>
      <c r="F50" t="n">
        <v>406751</v>
      </c>
      <c r="G50" t="n">
        <v>418122</v>
      </c>
      <c r="H50" t="n">
        <v>473659</v>
      </c>
      <c r="I50" t="n">
        <v>1200000</v>
      </c>
      <c r="J50" t="n">
        <v>940922</v>
      </c>
      <c r="K50" t="n">
        <v>525711</v>
      </c>
      <c r="L50" t="n">
        <v>490339</v>
      </c>
      <c r="M50" t="n">
        <v>437697</v>
      </c>
      <c r="N50" t="n">
        <v>429140</v>
      </c>
      <c r="O50" t="n">
        <v>384481</v>
      </c>
      <c r="P50" t="n">
        <v>366772</v>
      </c>
      <c r="Q50" t="n">
        <v>409759</v>
      </c>
      <c r="R50" t="n">
        <v>383482</v>
      </c>
      <c r="S50" t="n">
        <v>377816</v>
      </c>
      <c r="T50" t="n">
        <v>354945</v>
      </c>
      <c r="U50" t="n">
        <v>447877</v>
      </c>
      <c r="V50" t="n">
        <v>374054</v>
      </c>
      <c r="W50" t="n">
        <v>270776</v>
      </c>
    </row>
    <row r="51">
      <c r="A51" s="5" t="inlineStr">
        <is>
          <t>Bruttoergebnis je Mitarbeiter in USD</t>
        </is>
      </c>
      <c r="B51" s="5" t="inlineStr">
        <is>
          <t>Gross Profit per employee</t>
        </is>
      </c>
      <c r="C51" t="n">
        <v>345380</v>
      </c>
      <c r="D51" t="n">
        <v>338284</v>
      </c>
      <c r="E51" t="n">
        <v>358763</v>
      </c>
      <c r="F51" t="n">
        <v>359566</v>
      </c>
      <c r="G51" t="n">
        <v>369625</v>
      </c>
      <c r="H51" t="n">
        <v>417764</v>
      </c>
      <c r="I51" t="n">
        <v>1060000</v>
      </c>
      <c r="J51" t="n">
        <v>829362</v>
      </c>
      <c r="K51" t="n">
        <v>451644</v>
      </c>
      <c r="L51" t="n">
        <v>417106</v>
      </c>
      <c r="M51" t="n">
        <v>374574</v>
      </c>
      <c r="N51" t="n">
        <v>379989</v>
      </c>
      <c r="O51" t="n">
        <v>341189</v>
      </c>
      <c r="P51" t="n">
        <v>343559</v>
      </c>
      <c r="Q51" t="n">
        <v>388190</v>
      </c>
      <c r="R51" t="n">
        <v>362798</v>
      </c>
      <c r="S51" t="n">
        <v>361310</v>
      </c>
      <c r="T51" t="n">
        <v>337739</v>
      </c>
      <c r="U51" t="n">
        <v>425382</v>
      </c>
      <c r="V51" t="n">
        <v>343008</v>
      </c>
      <c r="W51" t="n">
        <v>243033</v>
      </c>
    </row>
    <row r="52">
      <c r="A52" s="5" t="inlineStr">
        <is>
          <t>Gewinn je Mitarbeiter in USD</t>
        </is>
      </c>
      <c r="B52" s="5" t="inlineStr">
        <is>
          <t>Earnings per employee</t>
        </is>
      </c>
      <c r="C52" t="n">
        <v>160268</v>
      </c>
      <c r="D52" t="n">
        <v>161992</v>
      </c>
      <c r="E52" t="n">
        <v>175459</v>
      </c>
      <c r="F52" t="n">
        <v>169306</v>
      </c>
      <c r="G52" t="n">
        <v>175962</v>
      </c>
      <c r="H52" t="n">
        <v>208866</v>
      </c>
      <c r="I52" t="n">
        <v>563731</v>
      </c>
      <c r="J52" t="n">
        <v>434478</v>
      </c>
      <c r="K52" t="n">
        <v>229342</v>
      </c>
      <c r="L52" t="n">
        <v>202233</v>
      </c>
      <c r="M52" t="n">
        <v>169271</v>
      </c>
      <c r="N52" t="n">
        <v>171975</v>
      </c>
      <c r="O52" t="n">
        <v>147870</v>
      </c>
      <c r="P52" t="n">
        <v>177296</v>
      </c>
      <c r="Q52" t="n">
        <v>226096</v>
      </c>
      <c r="R52" t="n">
        <v>184821</v>
      </c>
      <c r="S52" t="n">
        <v>213013</v>
      </c>
      <c r="T52" t="n">
        <v>212053</v>
      </c>
      <c r="U52" t="n">
        <v>273260</v>
      </c>
      <c r="V52" t="n">
        <v>194547</v>
      </c>
      <c r="W52" t="n">
        <v>118126</v>
      </c>
    </row>
    <row r="53">
      <c r="A53" s="5" t="inlineStr">
        <is>
          <t>KGV (Kurs/Gewinn)</t>
        </is>
      </c>
      <c r="B53" s="5" t="inlineStr">
        <is>
          <t>PE (price/earnings)</t>
        </is>
      </c>
      <c r="C53" t="n">
        <v>20.2</v>
      </c>
      <c r="D53" t="n">
        <v>19.6</v>
      </c>
      <c r="E53" t="n">
        <v>21</v>
      </c>
      <c r="F53" t="n">
        <v>19.8</v>
      </c>
      <c r="G53" t="n">
        <v>21.2</v>
      </c>
      <c r="H53" t="n">
        <v>22.4</v>
      </c>
      <c r="I53" t="n">
        <v>19.3</v>
      </c>
      <c r="J53" t="n">
        <v>15.7</v>
      </c>
      <c r="K53" t="n">
        <v>20</v>
      </c>
      <c r="L53" t="n">
        <v>21.2</v>
      </c>
      <c r="M53" t="n">
        <v>19.8</v>
      </c>
      <c r="N53" t="n">
        <v>12.6</v>
      </c>
      <c r="O53" t="n">
        <v>17.4</v>
      </c>
      <c r="P53" t="n">
        <v>18.6</v>
      </c>
      <c r="Q53" t="n">
        <v>15.4</v>
      </c>
      <c r="R53" t="n">
        <v>24.9</v>
      </c>
      <c r="S53" t="n">
        <v>17.2</v>
      </c>
      <c r="T53" t="n">
        <v>12.5</v>
      </c>
      <c r="U53" t="n">
        <v>29.8</v>
      </c>
      <c r="V53" t="n">
        <v>140.6</v>
      </c>
      <c r="W53" t="n">
        <v>462.2</v>
      </c>
    </row>
    <row r="54">
      <c r="A54" s="5" t="inlineStr">
        <is>
          <t>KUV (Kurs/Umsatz)</t>
        </is>
      </c>
      <c r="B54" s="5" t="inlineStr">
        <is>
          <t>PS (price/sales)</t>
        </is>
      </c>
      <c r="C54" t="n">
        <v>8.09</v>
      </c>
      <c r="D54" t="n">
        <v>8.32</v>
      </c>
      <c r="E54" t="n">
        <v>8.890000000000001</v>
      </c>
      <c r="F54" t="n">
        <v>8.050000000000001</v>
      </c>
      <c r="G54" t="n">
        <v>8.73</v>
      </c>
      <c r="H54" t="n">
        <v>9.65</v>
      </c>
      <c r="I54" t="n">
        <v>8.9</v>
      </c>
      <c r="J54" t="n">
        <v>7.06</v>
      </c>
      <c r="K54" t="n">
        <v>8.67</v>
      </c>
      <c r="L54" t="n">
        <v>8.779999999999999</v>
      </c>
      <c r="M54" t="n">
        <v>7.66</v>
      </c>
      <c r="N54" t="n">
        <v>4.93</v>
      </c>
      <c r="O54" t="n">
        <v>6.57</v>
      </c>
      <c r="P54" t="n">
        <v>8.6</v>
      </c>
      <c r="Q54" t="n">
        <v>8.460000000000001</v>
      </c>
      <c r="R54" t="n">
        <v>11.86</v>
      </c>
      <c r="S54" t="n">
        <v>9.720000000000001</v>
      </c>
      <c r="T54" t="n">
        <v>7.47</v>
      </c>
      <c r="U54" t="n">
        <v>18.36</v>
      </c>
      <c r="V54" t="n">
        <v>73.95999999999999</v>
      </c>
      <c r="W54" t="n">
        <v>206.26</v>
      </c>
    </row>
    <row r="55">
      <c r="A55" s="5" t="inlineStr">
        <is>
          <t>KBV (Kurs/Buchwert)</t>
        </is>
      </c>
      <c r="B55" s="5" t="inlineStr">
        <is>
          <t>PB (price/book value)</t>
        </is>
      </c>
      <c r="C55" t="n">
        <v>4.52</v>
      </c>
      <c r="D55" t="n">
        <v>4.23</v>
      </c>
      <c r="E55" t="n">
        <v>4.58</v>
      </c>
      <c r="F55" t="n">
        <v>4.02</v>
      </c>
      <c r="G55" t="n">
        <v>4.03</v>
      </c>
      <c r="H55" t="n">
        <v>3.97</v>
      </c>
      <c r="I55" t="n">
        <v>3.44</v>
      </c>
      <c r="J55" t="n">
        <v>2.83</v>
      </c>
      <c r="K55" t="n">
        <v>3.52</v>
      </c>
      <c r="L55" t="n">
        <v>3.55</v>
      </c>
      <c r="M55" t="n">
        <v>3.05</v>
      </c>
      <c r="N55" t="n">
        <v>1.98</v>
      </c>
      <c r="O55" t="n">
        <v>2.59</v>
      </c>
      <c r="P55" t="n">
        <v>2.89</v>
      </c>
      <c r="Q55" t="n">
        <v>2.76</v>
      </c>
      <c r="R55" t="n">
        <v>3.75</v>
      </c>
      <c r="S55" t="n">
        <v>2.88</v>
      </c>
      <c r="T55" t="n">
        <v>2.69</v>
      </c>
      <c r="U55" t="n">
        <v>10.58</v>
      </c>
      <c r="V55" t="n">
        <v>57.26</v>
      </c>
      <c r="W55" t="n">
        <v>154.86</v>
      </c>
    </row>
    <row r="56">
      <c r="A56" s="5" t="inlineStr">
        <is>
          <t>KCV (Kurs/Cashflow)</t>
        </is>
      </c>
      <c r="B56" s="5" t="inlineStr">
        <is>
          <t>PC (price/cashflow)</t>
        </is>
      </c>
      <c r="C56" t="n">
        <v>14.62</v>
      </c>
      <c r="D56" t="n">
        <v>13.95</v>
      </c>
      <c r="E56" t="n">
        <v>14.85</v>
      </c>
      <c r="F56" t="n">
        <v>14.82</v>
      </c>
      <c r="G56" t="n">
        <v>15.03</v>
      </c>
      <c r="H56" t="n">
        <v>18.37</v>
      </c>
      <c r="I56" t="n">
        <v>15.29</v>
      </c>
      <c r="J56" t="n">
        <v>11.16</v>
      </c>
      <c r="K56" t="n">
        <v>14.56</v>
      </c>
      <c r="L56" t="n">
        <v>14</v>
      </c>
      <c r="M56" t="n">
        <v>12.72</v>
      </c>
      <c r="N56" t="n">
        <v>9.19</v>
      </c>
      <c r="O56" t="n">
        <v>12.8</v>
      </c>
      <c r="P56" t="n">
        <v>13.46</v>
      </c>
      <c r="Q56" t="n">
        <v>13.69</v>
      </c>
      <c r="R56" t="n">
        <v>20.24</v>
      </c>
      <c r="S56" t="n">
        <v>14.45</v>
      </c>
      <c r="T56" t="n">
        <v>12.5</v>
      </c>
      <c r="U56" t="n">
        <v>27.9</v>
      </c>
      <c r="V56" t="n">
        <v>99.63</v>
      </c>
      <c r="W56" t="n">
        <v>313.9</v>
      </c>
    </row>
    <row r="57">
      <c r="A57" s="5" t="inlineStr">
        <is>
          <t>Dividendenrendite in %</t>
        </is>
      </c>
      <c r="B57" s="5" t="inlineStr">
        <is>
          <t>Dividend Yield in %</t>
        </is>
      </c>
      <c r="C57" t="inlineStr">
        <is>
          <t>-</t>
        </is>
      </c>
      <c r="D57" t="inlineStr">
        <is>
          <t>-</t>
        </is>
      </c>
      <c r="E57" t="inlineStr">
        <is>
          <t>-</t>
        </is>
      </c>
      <c r="F57" t="inlineStr">
        <is>
          <t>-</t>
        </is>
      </c>
      <c r="G57" t="inlineStr">
        <is>
          <t>-</t>
        </is>
      </c>
      <c r="H57" t="inlineStr">
        <is>
          <t>-</t>
        </is>
      </c>
      <c r="I57" t="inlineStr">
        <is>
          <t>-</t>
        </is>
      </c>
      <c r="J57" t="inlineStr">
        <is>
          <t>-</t>
        </is>
      </c>
      <c r="K57" t="inlineStr">
        <is>
          <t>-</t>
        </is>
      </c>
      <c r="L57" t="inlineStr">
        <is>
          <t>-</t>
        </is>
      </c>
      <c r="M57" t="inlineStr">
        <is>
          <t>-</t>
        </is>
      </c>
      <c r="N57" t="inlineStr">
        <is>
          <t>-</t>
        </is>
      </c>
      <c r="O57" t="inlineStr">
        <is>
          <t>-</t>
        </is>
      </c>
      <c r="P57" t="inlineStr">
        <is>
          <t>-</t>
        </is>
      </c>
      <c r="Q57" t="inlineStr">
        <is>
          <t>-</t>
        </is>
      </c>
      <c r="R57" t="inlineStr">
        <is>
          <t>-</t>
        </is>
      </c>
      <c r="S57" t="inlineStr">
        <is>
          <t>-</t>
        </is>
      </c>
      <c r="T57" t="inlineStr">
        <is>
          <t>-</t>
        </is>
      </c>
      <c r="U57" t="inlineStr">
        <is>
          <t>-</t>
        </is>
      </c>
      <c r="V57" t="inlineStr">
        <is>
          <t>-</t>
        </is>
      </c>
      <c r="W57" t="inlineStr">
        <is>
          <t>-</t>
        </is>
      </c>
    </row>
    <row r="58">
      <c r="A58" s="5" t="inlineStr">
        <is>
          <t>Gewinnrendite in %</t>
        </is>
      </c>
      <c r="B58" s="5" t="inlineStr">
        <is>
          <t>Return on profit in %</t>
        </is>
      </c>
      <c r="C58" t="n">
        <v>4.9</v>
      </c>
      <c r="D58" t="n">
        <v>5.1</v>
      </c>
      <c r="E58" t="n">
        <v>4.8</v>
      </c>
      <c r="F58" t="n">
        <v>5</v>
      </c>
      <c r="G58" t="n">
        <v>4.7</v>
      </c>
      <c r="H58" t="n">
        <v>4.5</v>
      </c>
      <c r="I58" t="n">
        <v>5.2</v>
      </c>
      <c r="J58" t="n">
        <v>6.4</v>
      </c>
      <c r="K58" t="n">
        <v>5</v>
      </c>
      <c r="L58" t="n">
        <v>4.7</v>
      </c>
      <c r="M58" t="n">
        <v>5</v>
      </c>
      <c r="N58" t="n">
        <v>8</v>
      </c>
      <c r="O58" t="n">
        <v>5.7</v>
      </c>
      <c r="P58" t="n">
        <v>5.4</v>
      </c>
      <c r="Q58" t="n">
        <v>6.5</v>
      </c>
      <c r="R58" t="n">
        <v>4</v>
      </c>
      <c r="S58" t="n">
        <v>5.8</v>
      </c>
      <c r="T58" t="n">
        <v>8</v>
      </c>
      <c r="U58" t="n">
        <v>3.4</v>
      </c>
      <c r="V58" t="n">
        <v>0.7</v>
      </c>
      <c r="W58" t="n">
        <v>0.2</v>
      </c>
    </row>
    <row r="59">
      <c r="A59" s="5" t="inlineStr">
        <is>
          <t>Eigenkapitalrendite in %</t>
        </is>
      </c>
      <c r="B59" s="5" t="inlineStr">
        <is>
          <t>Return on Equity in %</t>
        </is>
      </c>
      <c r="C59" t="n">
        <v>23.14</v>
      </c>
      <c r="D59" t="n">
        <v>21.77</v>
      </c>
      <c r="E59" t="n">
        <v>22.3</v>
      </c>
      <c r="F59" t="n">
        <v>20.76</v>
      </c>
      <c r="G59" t="n">
        <v>19.42</v>
      </c>
      <c r="H59" t="n">
        <v>18.13</v>
      </c>
      <c r="I59" t="n">
        <v>18.12</v>
      </c>
      <c r="J59" t="n">
        <v>18.53</v>
      </c>
      <c r="K59" t="n">
        <v>17.7</v>
      </c>
      <c r="L59" t="n">
        <v>16.65</v>
      </c>
      <c r="M59" t="n">
        <v>15.41</v>
      </c>
      <c r="N59" t="n">
        <v>16.07</v>
      </c>
      <c r="O59" t="n">
        <v>15.14</v>
      </c>
      <c r="P59" t="n">
        <v>16.24</v>
      </c>
      <c r="Q59" t="n">
        <v>18</v>
      </c>
      <c r="R59" t="n">
        <v>15.23</v>
      </c>
      <c r="S59" t="n">
        <v>16.69</v>
      </c>
      <c r="T59" t="n">
        <v>21.49</v>
      </c>
      <c r="U59" t="n">
        <v>35.15</v>
      </c>
      <c r="V59" t="n">
        <v>40.27</v>
      </c>
      <c r="W59" t="n">
        <v>32.75</v>
      </c>
    </row>
    <row r="60">
      <c r="A60" s="5" t="inlineStr">
        <is>
          <t>Umsatzrendite in %</t>
        </is>
      </c>
      <c r="B60" s="5" t="inlineStr">
        <is>
          <t>Return on sales in %</t>
        </is>
      </c>
      <c r="C60" t="n">
        <v>41.39</v>
      </c>
      <c r="D60" t="n">
        <v>42.85</v>
      </c>
      <c r="E60" t="n">
        <v>43.29</v>
      </c>
      <c r="F60" t="n">
        <v>41.62</v>
      </c>
      <c r="G60" t="n">
        <v>42.08</v>
      </c>
      <c r="H60" t="n">
        <v>44.1</v>
      </c>
      <c r="I60" t="n">
        <v>46.83</v>
      </c>
      <c r="J60" t="n">
        <v>46.18</v>
      </c>
      <c r="K60" t="n">
        <v>43.62</v>
      </c>
      <c r="L60" t="n">
        <v>41.24</v>
      </c>
      <c r="M60" t="n">
        <v>38.67</v>
      </c>
      <c r="N60" t="n">
        <v>40.07</v>
      </c>
      <c r="O60" t="n">
        <v>38.46</v>
      </c>
      <c r="P60" t="n">
        <v>48.34</v>
      </c>
      <c r="Q60" t="n">
        <v>55.18</v>
      </c>
      <c r="R60" t="n">
        <v>48.2</v>
      </c>
      <c r="S60" t="n">
        <v>56.38</v>
      </c>
      <c r="T60" t="n">
        <v>59.74</v>
      </c>
      <c r="U60" t="n">
        <v>61.01</v>
      </c>
      <c r="V60" t="n">
        <v>52.01</v>
      </c>
      <c r="W60" t="n">
        <v>43.62</v>
      </c>
    </row>
    <row r="61">
      <c r="A61" s="5" t="inlineStr">
        <is>
          <t>Gesamtkapitalrendite in %</t>
        </is>
      </c>
      <c r="B61" s="5" t="inlineStr">
        <is>
          <t>Total Return on Investment in %</t>
        </is>
      </c>
      <c r="C61" t="n">
        <v>14.32</v>
      </c>
      <c r="D61" t="n">
        <v>14.09</v>
      </c>
      <c r="E61" t="n">
        <v>14.7</v>
      </c>
      <c r="F61" t="n">
        <v>13.89</v>
      </c>
      <c r="G61" t="n">
        <v>13.53</v>
      </c>
      <c r="H61" t="n">
        <v>13.33</v>
      </c>
      <c r="I61" t="n">
        <v>13.36</v>
      </c>
      <c r="J61" t="n">
        <v>13.62</v>
      </c>
      <c r="K61" t="n">
        <v>13.18</v>
      </c>
      <c r="L61" t="n">
        <v>12.56</v>
      </c>
      <c r="M61" t="n">
        <v>11.65</v>
      </c>
      <c r="N61" t="n">
        <v>12.49</v>
      </c>
      <c r="O61" t="n">
        <v>11.85</v>
      </c>
      <c r="P61" t="n">
        <v>13.36</v>
      </c>
      <c r="Q61" t="n">
        <v>15.28</v>
      </c>
      <c r="R61" t="n">
        <v>12.95</v>
      </c>
      <c r="S61" t="n">
        <v>14.23</v>
      </c>
      <c r="T61" t="n">
        <v>17.89</v>
      </c>
      <c r="U61" t="n">
        <v>28.17</v>
      </c>
      <c r="V61" t="n">
        <v>28.45</v>
      </c>
      <c r="W61" t="n">
        <v>24.3</v>
      </c>
    </row>
    <row r="62">
      <c r="A62" s="5" t="inlineStr">
        <is>
          <t>Return on Investment in %</t>
        </is>
      </c>
      <c r="B62" s="5" t="inlineStr">
        <is>
          <t>Return on Investment in %</t>
        </is>
      </c>
      <c r="C62" t="n">
        <v>14.32</v>
      </c>
      <c r="D62" t="n">
        <v>14.09</v>
      </c>
      <c r="E62" t="n">
        <v>14.7</v>
      </c>
      <c r="F62" t="n">
        <v>13.89</v>
      </c>
      <c r="G62" t="n">
        <v>13.53</v>
      </c>
      <c r="H62" t="n">
        <v>13.33</v>
      </c>
      <c r="I62" t="n">
        <v>13.36</v>
      </c>
      <c r="J62" t="n">
        <v>13.62</v>
      </c>
      <c r="K62" t="n">
        <v>13.18</v>
      </c>
      <c r="L62" t="n">
        <v>12.56</v>
      </c>
      <c r="M62" t="n">
        <v>11.65</v>
      </c>
      <c r="N62" t="n">
        <v>12.49</v>
      </c>
      <c r="O62" t="n">
        <v>11.85</v>
      </c>
      <c r="P62" t="n">
        <v>13.36</v>
      </c>
      <c r="Q62" t="n">
        <v>15.28</v>
      </c>
      <c r="R62" t="n">
        <v>12.95</v>
      </c>
      <c r="S62" t="n">
        <v>14.23</v>
      </c>
      <c r="T62" t="n">
        <v>17.89</v>
      </c>
      <c r="U62" t="n">
        <v>28.17</v>
      </c>
      <c r="V62" t="n">
        <v>28.45</v>
      </c>
      <c r="W62" t="n">
        <v>24.3</v>
      </c>
    </row>
    <row r="63">
      <c r="A63" s="5" t="inlineStr">
        <is>
          <t>Arbeitsintensität in %</t>
        </is>
      </c>
      <c r="B63" s="5" t="inlineStr">
        <is>
          <t>Work Intensity in %</t>
        </is>
      </c>
      <c r="C63" t="n">
        <v>37.02</v>
      </c>
      <c r="D63" t="n">
        <v>39.84</v>
      </c>
      <c r="E63" t="n">
        <v>35.96</v>
      </c>
      <c r="F63" t="n">
        <v>36.27</v>
      </c>
      <c r="G63" t="n">
        <v>34.24</v>
      </c>
      <c r="H63" t="n">
        <v>35.32</v>
      </c>
      <c r="I63" t="n">
        <v>32.75</v>
      </c>
      <c r="J63" t="n">
        <v>42.28</v>
      </c>
      <c r="K63" t="n">
        <v>42.88</v>
      </c>
      <c r="L63" t="n">
        <v>39.3</v>
      </c>
      <c r="M63" t="n">
        <v>39.16</v>
      </c>
      <c r="N63" t="n">
        <v>46.06</v>
      </c>
      <c r="O63" t="n">
        <v>44.91</v>
      </c>
      <c r="P63" t="n">
        <v>60.33</v>
      </c>
      <c r="Q63" t="n">
        <v>71.40000000000001</v>
      </c>
      <c r="R63" t="n">
        <v>55.83</v>
      </c>
      <c r="S63" t="n">
        <v>71.7</v>
      </c>
      <c r="T63" t="n">
        <v>61.45</v>
      </c>
      <c r="U63" t="n">
        <v>50.78</v>
      </c>
      <c r="V63" t="n">
        <v>69.5</v>
      </c>
      <c r="W63" t="n">
        <v>75.93000000000001</v>
      </c>
    </row>
    <row r="64">
      <c r="A64" s="5" t="inlineStr">
        <is>
          <t>Eigenkapitalquote in %</t>
        </is>
      </c>
      <c r="B64" s="5" t="inlineStr">
        <is>
          <t>Equity Ratio in %</t>
        </is>
      </c>
      <c r="C64" t="n">
        <v>61.91</v>
      </c>
      <c r="D64" t="n">
        <v>64.73</v>
      </c>
      <c r="E64" t="n">
        <v>65.90000000000001</v>
      </c>
      <c r="F64" t="n">
        <v>66.91</v>
      </c>
      <c r="G64" t="n">
        <v>69.66</v>
      </c>
      <c r="H64" t="n">
        <v>73.5</v>
      </c>
      <c r="I64" t="n">
        <v>73.72</v>
      </c>
      <c r="J64" t="n">
        <v>73.51000000000001</v>
      </c>
      <c r="K64" t="n">
        <v>74.44</v>
      </c>
      <c r="L64" t="n">
        <v>75.43000000000001</v>
      </c>
      <c r="M64" t="n">
        <v>75.56999999999999</v>
      </c>
      <c r="N64" t="n">
        <v>77.73</v>
      </c>
      <c r="O64" t="n">
        <v>78.3</v>
      </c>
      <c r="P64" t="n">
        <v>82.25</v>
      </c>
      <c r="Q64" t="n">
        <v>84.86</v>
      </c>
      <c r="R64" t="n">
        <v>85.03</v>
      </c>
      <c r="S64" t="n">
        <v>85.28</v>
      </c>
      <c r="T64" t="n">
        <v>83.26000000000001</v>
      </c>
      <c r="U64" t="n">
        <v>80.12</v>
      </c>
      <c r="V64" t="n">
        <v>70.64</v>
      </c>
      <c r="W64" t="n">
        <v>74.18000000000001</v>
      </c>
    </row>
    <row r="65">
      <c r="A65" s="5" t="inlineStr">
        <is>
          <t>Fremdkapitalquote in %</t>
        </is>
      </c>
      <c r="B65" s="5" t="inlineStr">
        <is>
          <t>Debt Ratio in %</t>
        </is>
      </c>
      <c r="C65" t="n">
        <v>38.09</v>
      </c>
      <c r="D65" t="n">
        <v>35.27</v>
      </c>
      <c r="E65" t="n">
        <v>34.1</v>
      </c>
      <c r="F65" t="n">
        <v>33.09</v>
      </c>
      <c r="G65" t="n">
        <v>30.34</v>
      </c>
      <c r="H65" t="n">
        <v>26.5</v>
      </c>
      <c r="I65" t="n">
        <v>26.28</v>
      </c>
      <c r="J65" t="n">
        <v>26.49</v>
      </c>
      <c r="K65" t="n">
        <v>25.56</v>
      </c>
      <c r="L65" t="n">
        <v>24.57</v>
      </c>
      <c r="M65" t="n">
        <v>24.43</v>
      </c>
      <c r="N65" t="n">
        <v>22.27</v>
      </c>
      <c r="O65" t="n">
        <v>21.7</v>
      </c>
      <c r="P65" t="n">
        <v>17.75</v>
      </c>
      <c r="Q65" t="n">
        <v>15.14</v>
      </c>
      <c r="R65" t="n">
        <v>14.97</v>
      </c>
      <c r="S65" t="n">
        <v>14.72</v>
      </c>
      <c r="T65" t="n">
        <v>16.74</v>
      </c>
      <c r="U65" t="n">
        <v>19.88</v>
      </c>
      <c r="V65" t="n">
        <v>29.36</v>
      </c>
      <c r="W65" t="n">
        <v>25.82</v>
      </c>
    </row>
    <row r="66">
      <c r="A66" s="5" t="inlineStr">
        <is>
          <t>Verschuldungsgrad in %</t>
        </is>
      </c>
      <c r="B66" s="5" t="inlineStr">
        <is>
          <t>Finance Gearing in %</t>
        </is>
      </c>
      <c r="C66" t="n">
        <v>61.54</v>
      </c>
      <c r="D66" t="n">
        <v>54.5</v>
      </c>
      <c r="E66" t="n">
        <v>51.74</v>
      </c>
      <c r="F66" t="n">
        <v>49.45</v>
      </c>
      <c r="G66" t="n">
        <v>43.55</v>
      </c>
      <c r="H66" t="n">
        <v>36.05</v>
      </c>
      <c r="I66" t="n">
        <v>35.65</v>
      </c>
      <c r="J66" t="n">
        <v>36.04</v>
      </c>
      <c r="K66" t="n">
        <v>34.33</v>
      </c>
      <c r="L66" t="n">
        <v>32.58</v>
      </c>
      <c r="M66" t="n">
        <v>32.33</v>
      </c>
      <c r="N66" t="n">
        <v>28.66</v>
      </c>
      <c r="O66" t="n">
        <v>27.71</v>
      </c>
      <c r="P66" t="n">
        <v>21.58</v>
      </c>
      <c r="Q66" t="n">
        <v>17.84</v>
      </c>
      <c r="R66" t="n">
        <v>17.6</v>
      </c>
      <c r="S66" t="n">
        <v>17.26</v>
      </c>
      <c r="T66" t="n">
        <v>20.1</v>
      </c>
      <c r="U66" t="n">
        <v>24.81</v>
      </c>
      <c r="V66" t="n">
        <v>41.56</v>
      </c>
      <c r="W66" t="n">
        <v>34.8</v>
      </c>
    </row>
    <row r="67">
      <c r="A67" s="5" t="inlineStr">
        <is>
          <t>Bruttoergebnis Marge in %</t>
        </is>
      </c>
      <c r="B67" s="5" t="inlineStr">
        <is>
          <t>Gross Profit Marge in %</t>
        </is>
      </c>
      <c r="C67" t="n">
        <v>89.17</v>
      </c>
      <c r="D67" t="n">
        <v>89.45999999999999</v>
      </c>
      <c r="E67" t="n">
        <v>88.52</v>
      </c>
      <c r="F67" t="n">
        <v>88.40000000000001</v>
      </c>
      <c r="G67" t="n">
        <v>88.40000000000001</v>
      </c>
      <c r="H67" t="n">
        <v>88.17</v>
      </c>
      <c r="I67" t="n">
        <v>88.38</v>
      </c>
      <c r="J67" t="n">
        <v>88.16</v>
      </c>
      <c r="K67" t="n">
        <v>85.89</v>
      </c>
      <c r="L67" t="n">
        <v>85.05</v>
      </c>
      <c r="M67" t="n">
        <v>85.58</v>
      </c>
      <c r="N67" t="n">
        <v>88.55</v>
      </c>
      <c r="O67" t="n">
        <v>88.73999999999999</v>
      </c>
      <c r="P67" t="n">
        <v>93.67</v>
      </c>
      <c r="Q67" t="n">
        <v>94.73999999999999</v>
      </c>
      <c r="R67" t="n">
        <v>94.61</v>
      </c>
      <c r="S67" t="n">
        <v>95.63</v>
      </c>
      <c r="T67" t="n">
        <v>95.15000000000001</v>
      </c>
      <c r="U67" t="n">
        <v>94.98</v>
      </c>
      <c r="V67" t="n">
        <v>91.7</v>
      </c>
    </row>
    <row r="68">
      <c r="A68" s="5" t="inlineStr">
        <is>
          <t>Kurzfristige Vermögensquote in %</t>
        </is>
      </c>
      <c r="B68" s="5" t="inlineStr">
        <is>
          <t>Current Assets Ratio in %</t>
        </is>
      </c>
      <c r="C68" t="n">
        <v>37.02</v>
      </c>
      <c r="D68" t="n">
        <v>39.84</v>
      </c>
      <c r="E68" t="n">
        <v>35.95</v>
      </c>
      <c r="F68" t="n">
        <v>36.28</v>
      </c>
      <c r="G68" t="n">
        <v>34.24</v>
      </c>
      <c r="H68" t="n">
        <v>35.32</v>
      </c>
      <c r="I68" t="n">
        <v>32.75</v>
      </c>
      <c r="J68" t="n">
        <v>42.29</v>
      </c>
      <c r="K68" t="n">
        <v>42.88</v>
      </c>
      <c r="L68" t="n">
        <v>39.31</v>
      </c>
      <c r="M68" t="n">
        <v>39.15</v>
      </c>
      <c r="N68" t="n">
        <v>46.07</v>
      </c>
      <c r="O68" t="n">
        <v>44.9</v>
      </c>
      <c r="P68" t="n">
        <v>60.31</v>
      </c>
      <c r="Q68" t="n">
        <v>71.38</v>
      </c>
      <c r="R68" t="n">
        <v>55.84</v>
      </c>
      <c r="S68" t="n">
        <v>71.7</v>
      </c>
      <c r="T68" t="n">
        <v>61.44</v>
      </c>
      <c r="U68" t="n">
        <v>50.78</v>
      </c>
      <c r="V68" t="n">
        <v>69.5</v>
      </c>
    </row>
    <row r="69">
      <c r="A69" s="5" t="inlineStr">
        <is>
          <t>Nettogewinn Marge in %</t>
        </is>
      </c>
      <c r="B69" s="5" t="inlineStr">
        <is>
          <t>Net Profit Marge in %</t>
        </is>
      </c>
      <c r="C69" t="n">
        <v>41.39</v>
      </c>
      <c r="D69" t="n">
        <v>42.84</v>
      </c>
      <c r="E69" t="n">
        <v>43.28</v>
      </c>
      <c r="F69" t="n">
        <v>41.63</v>
      </c>
      <c r="G69" t="n">
        <v>42.08</v>
      </c>
      <c r="H69" t="n">
        <v>44.09</v>
      </c>
      <c r="I69" t="n">
        <v>46.83</v>
      </c>
      <c r="J69" t="n">
        <v>46.17</v>
      </c>
      <c r="K69" t="n">
        <v>43.62</v>
      </c>
      <c r="L69" t="n">
        <v>41.24</v>
      </c>
      <c r="M69" t="n">
        <v>38.67</v>
      </c>
      <c r="N69" t="n">
        <v>40.07</v>
      </c>
      <c r="O69" t="n">
        <v>38.46</v>
      </c>
      <c r="P69" t="n">
        <v>48.34</v>
      </c>
      <c r="Q69" t="n">
        <v>55.18</v>
      </c>
      <c r="R69" t="n">
        <v>48.2</v>
      </c>
      <c r="S69" t="n">
        <v>56.38</v>
      </c>
      <c r="T69" t="n">
        <v>59.74</v>
      </c>
      <c r="U69" t="n">
        <v>61.01</v>
      </c>
      <c r="V69" t="n">
        <v>52.01</v>
      </c>
    </row>
    <row r="70">
      <c r="A70" s="5" t="inlineStr">
        <is>
          <t>Operative Ergebnis Marge in %</t>
        </is>
      </c>
      <c r="B70" s="5" t="inlineStr">
        <is>
          <t>EBIT Marge in %</t>
        </is>
      </c>
      <c r="C70" t="n">
        <v>44.2</v>
      </c>
      <c r="D70" t="n">
        <v>47.67</v>
      </c>
      <c r="E70" t="n">
        <v>49.81</v>
      </c>
      <c r="F70" t="n">
        <v>48.95</v>
      </c>
      <c r="G70" t="n">
        <v>51.52</v>
      </c>
      <c r="H70" t="n">
        <v>53.55</v>
      </c>
      <c r="I70" t="n">
        <v>54.58</v>
      </c>
      <c r="J70" t="n">
        <v>55.58</v>
      </c>
      <c r="K70" t="n">
        <v>51.5</v>
      </c>
      <c r="L70" t="n">
        <v>48.72</v>
      </c>
      <c r="M70" t="n">
        <v>44.89</v>
      </c>
      <c r="N70" t="n">
        <v>44.09</v>
      </c>
      <c r="O70" t="n">
        <v>38.25</v>
      </c>
      <c r="P70" t="n">
        <v>47.78</v>
      </c>
      <c r="Q70" t="n">
        <v>57.25</v>
      </c>
      <c r="R70" t="n">
        <v>50.49</v>
      </c>
      <c r="S70" t="n">
        <v>59.11</v>
      </c>
      <c r="T70" t="n">
        <v>59.72</v>
      </c>
      <c r="U70" t="n">
        <v>63.84</v>
      </c>
      <c r="V70" t="n">
        <v>53.91</v>
      </c>
    </row>
    <row r="71">
      <c r="A71" s="5" t="inlineStr">
        <is>
          <t>Vermögensumsschlag in %</t>
        </is>
      </c>
      <c r="B71" s="5" t="inlineStr">
        <is>
          <t>Asset Turnover in %</t>
        </is>
      </c>
      <c r="C71" t="n">
        <v>34.61</v>
      </c>
      <c r="D71" t="n">
        <v>32.89</v>
      </c>
      <c r="E71" t="n">
        <v>33.96</v>
      </c>
      <c r="F71" t="n">
        <v>33.37</v>
      </c>
      <c r="G71" t="n">
        <v>32.15</v>
      </c>
      <c r="H71" t="n">
        <v>30.23</v>
      </c>
      <c r="I71" t="n">
        <v>28.53</v>
      </c>
      <c r="J71" t="n">
        <v>29.5</v>
      </c>
      <c r="K71" t="n">
        <v>30.21</v>
      </c>
      <c r="L71" t="n">
        <v>30.46</v>
      </c>
      <c r="M71" t="n">
        <v>30.11</v>
      </c>
      <c r="N71" t="n">
        <v>31.17</v>
      </c>
      <c r="O71" t="n">
        <v>30.81</v>
      </c>
      <c r="P71" t="n">
        <v>27.64</v>
      </c>
      <c r="Q71" t="n">
        <v>27.68</v>
      </c>
      <c r="R71" t="n">
        <v>26.87</v>
      </c>
      <c r="S71" t="n">
        <v>25.24</v>
      </c>
      <c r="T71" t="n">
        <v>29.94</v>
      </c>
      <c r="U71" t="n">
        <v>46.16</v>
      </c>
      <c r="V71" t="n">
        <v>54.69</v>
      </c>
    </row>
    <row r="72">
      <c r="A72" s="5" t="inlineStr">
        <is>
          <t>Langfristige Vermögensquote in %</t>
        </is>
      </c>
      <c r="B72" s="5" t="inlineStr">
        <is>
          <t>Non-Current Assets Ratio in %</t>
        </is>
      </c>
      <c r="C72" t="n">
        <v>62.98</v>
      </c>
      <c r="D72" t="n">
        <v>60.16</v>
      </c>
      <c r="E72" t="n">
        <v>64.05</v>
      </c>
      <c r="F72" t="n">
        <v>63.72</v>
      </c>
      <c r="G72" t="n">
        <v>65.76000000000001</v>
      </c>
      <c r="H72" t="n">
        <v>64.68000000000001</v>
      </c>
      <c r="I72" t="n">
        <v>67.25</v>
      </c>
      <c r="J72" t="n">
        <v>57.73</v>
      </c>
      <c r="K72" t="n">
        <v>57.12</v>
      </c>
      <c r="L72" t="n">
        <v>60.69</v>
      </c>
      <c r="M72" t="n">
        <v>60.81</v>
      </c>
      <c r="N72" t="n">
        <v>53.93</v>
      </c>
      <c r="O72" t="n">
        <v>55.06</v>
      </c>
      <c r="P72" t="n">
        <v>39.66</v>
      </c>
      <c r="Q72" t="n">
        <v>28.6</v>
      </c>
      <c r="R72" t="n">
        <v>44.17</v>
      </c>
      <c r="S72" t="n">
        <v>28.29</v>
      </c>
      <c r="T72" t="n">
        <v>38.53</v>
      </c>
      <c r="U72" t="n">
        <v>49.21</v>
      </c>
      <c r="V72" t="n">
        <v>30.5</v>
      </c>
    </row>
    <row r="73">
      <c r="A73" s="5" t="inlineStr">
        <is>
          <t>Gesamtkapitalrentabilität</t>
        </is>
      </c>
      <c r="B73" s="5" t="inlineStr">
        <is>
          <t>ROA Return on Assets in %</t>
        </is>
      </c>
      <c r="C73" t="n">
        <v>14.32</v>
      </c>
      <c r="D73" t="n">
        <v>14.09</v>
      </c>
      <c r="E73" t="n">
        <v>14.7</v>
      </c>
      <c r="F73" t="n">
        <v>13.89</v>
      </c>
      <c r="G73" t="n">
        <v>13.53</v>
      </c>
      <c r="H73" t="n">
        <v>13.33</v>
      </c>
      <c r="I73" t="n">
        <v>13.36</v>
      </c>
      <c r="J73" t="n">
        <v>13.62</v>
      </c>
      <c r="K73" t="n">
        <v>13.18</v>
      </c>
      <c r="L73" t="n">
        <v>12.56</v>
      </c>
      <c r="M73" t="n">
        <v>11.64</v>
      </c>
      <c r="N73" t="n">
        <v>12.49</v>
      </c>
      <c r="O73" t="n">
        <v>11.85</v>
      </c>
      <c r="P73" t="n">
        <v>13.36</v>
      </c>
      <c r="Q73" t="n">
        <v>15.27</v>
      </c>
      <c r="R73" t="n">
        <v>12.95</v>
      </c>
      <c r="S73" t="n">
        <v>14.23</v>
      </c>
      <c r="T73" t="n">
        <v>17.89</v>
      </c>
      <c r="U73" t="n">
        <v>28.16</v>
      </c>
      <c r="V73" t="n">
        <v>28.45</v>
      </c>
    </row>
    <row r="74">
      <c r="A74" s="5" t="inlineStr">
        <is>
          <t>Ertrag des eingesetzten Kapitals</t>
        </is>
      </c>
      <c r="B74" s="5" t="inlineStr">
        <is>
          <t>ROCE Return on Cap. Empl. in %</t>
        </is>
      </c>
      <c r="C74" t="n">
        <v>20.19</v>
      </c>
      <c r="D74" t="n">
        <v>20.32</v>
      </c>
      <c r="E74" t="n">
        <v>21.71</v>
      </c>
      <c r="F74" t="n">
        <v>21.03</v>
      </c>
      <c r="G74" t="n">
        <v>20.92</v>
      </c>
      <c r="H74" t="n">
        <v>19.95</v>
      </c>
      <c r="I74" t="n">
        <v>19.51</v>
      </c>
      <c r="J74" t="n">
        <v>20.28</v>
      </c>
      <c r="K74" t="n">
        <v>19.08</v>
      </c>
      <c r="L74" t="n">
        <v>18.19</v>
      </c>
      <c r="M74" t="n">
        <v>16.49</v>
      </c>
      <c r="N74" t="n">
        <v>16.27</v>
      </c>
      <c r="O74" t="n">
        <v>14.11</v>
      </c>
      <c r="P74" t="n">
        <v>15.95</v>
      </c>
      <c r="Q74" t="n">
        <v>18.58</v>
      </c>
      <c r="R74" t="n">
        <v>15.88</v>
      </c>
      <c r="S74" t="n">
        <v>17.41</v>
      </c>
      <c r="T74" t="n">
        <v>21.37</v>
      </c>
      <c r="U74" t="n">
        <v>36.7</v>
      </c>
      <c r="V74" t="n">
        <v>41.66</v>
      </c>
    </row>
    <row r="75">
      <c r="A75" s="5" t="inlineStr">
        <is>
          <t>Eigenkapital zu Anlagevermögen</t>
        </is>
      </c>
      <c r="B75" s="5" t="inlineStr">
        <is>
          <t>Equity to Fixed Assets in %</t>
        </is>
      </c>
      <c r="C75" t="n">
        <v>98.29000000000001</v>
      </c>
      <c r="D75" t="n">
        <v>107.59</v>
      </c>
      <c r="E75" t="n">
        <v>102.89</v>
      </c>
      <c r="F75" t="n">
        <v>104.99</v>
      </c>
      <c r="G75" t="n">
        <v>105.94</v>
      </c>
      <c r="H75" t="n">
        <v>113.65</v>
      </c>
      <c r="I75" t="n">
        <v>109.62</v>
      </c>
      <c r="J75" t="n">
        <v>127.32</v>
      </c>
      <c r="K75" t="n">
        <v>130.32</v>
      </c>
      <c r="L75" t="n">
        <v>124.27</v>
      </c>
      <c r="M75" t="n">
        <v>124.26</v>
      </c>
      <c r="N75" t="n">
        <v>144.1</v>
      </c>
      <c r="O75" t="n">
        <v>142.19</v>
      </c>
      <c r="P75" t="n">
        <v>207.41</v>
      </c>
      <c r="Q75" t="n">
        <v>296.74</v>
      </c>
      <c r="R75" t="n">
        <v>192.54</v>
      </c>
      <c r="S75" t="n">
        <v>301.51</v>
      </c>
      <c r="T75" t="n">
        <v>216.01</v>
      </c>
      <c r="U75" t="n">
        <v>162.79</v>
      </c>
      <c r="V75" t="n">
        <v>231.58</v>
      </c>
    </row>
    <row r="76">
      <c r="A76" s="5" t="inlineStr">
        <is>
          <t>Liquidität Dritten Grades</t>
        </is>
      </c>
      <c r="B76" s="5" t="inlineStr">
        <is>
          <t>Current Ratio in %</t>
        </is>
      </c>
      <c r="C76" t="n">
        <v>152.76</v>
      </c>
      <c r="D76" t="n">
        <v>174.32</v>
      </c>
      <c r="E76" t="n">
        <v>162.72</v>
      </c>
      <c r="F76" t="n">
        <v>162.35</v>
      </c>
      <c r="G76" t="n">
        <v>164.24</v>
      </c>
      <c r="H76" t="n">
        <v>187.39</v>
      </c>
      <c r="I76" t="n">
        <v>162.12</v>
      </c>
      <c r="J76" t="n">
        <v>220.96</v>
      </c>
      <c r="K76" t="n">
        <v>232.13</v>
      </c>
      <c r="L76" t="n">
        <v>213.63</v>
      </c>
      <c r="M76" t="n">
        <v>217.24</v>
      </c>
      <c r="N76" t="n">
        <v>296.82</v>
      </c>
      <c r="O76" t="n">
        <v>273.01</v>
      </c>
      <c r="P76" t="n">
        <v>350.56</v>
      </c>
      <c r="Q76" t="n">
        <v>485.22</v>
      </c>
      <c r="R76" t="n">
        <v>383.87</v>
      </c>
      <c r="S76" t="n">
        <v>501.22</v>
      </c>
      <c r="T76" t="n">
        <v>376.33</v>
      </c>
      <c r="U76" t="n">
        <v>257.5</v>
      </c>
      <c r="V76" t="n">
        <v>237.85</v>
      </c>
    </row>
    <row r="77">
      <c r="A77" s="5" t="inlineStr">
        <is>
          <t>Operativer Cashflow</t>
        </is>
      </c>
      <c r="B77" s="5" t="inlineStr">
        <is>
          <t>Operating Cashflow in M</t>
        </is>
      </c>
      <c r="C77" t="n">
        <v>2127.21</v>
      </c>
      <c r="D77" t="n">
        <v>2167.551</v>
      </c>
      <c r="E77" t="n">
        <v>2361.744</v>
      </c>
      <c r="F77" t="n">
        <v>2459.8236</v>
      </c>
      <c r="G77" t="n">
        <v>2628.747</v>
      </c>
      <c r="H77" t="n">
        <v>3376.2223</v>
      </c>
      <c r="I77" t="n">
        <v>2939.6554</v>
      </c>
      <c r="J77" t="n">
        <v>2221.1748</v>
      </c>
      <c r="K77" t="n">
        <v>2997.7584</v>
      </c>
      <c r="L77" t="n">
        <v>2917.6</v>
      </c>
      <c r="M77" t="n">
        <v>2659.752</v>
      </c>
      <c r="N77" t="n">
        <v>1929.9</v>
      </c>
      <c r="O77" t="n">
        <v>2798.08</v>
      </c>
      <c r="P77" t="n">
        <v>3037.922</v>
      </c>
      <c r="Q77" t="n">
        <v>3344.467</v>
      </c>
      <c r="R77" t="n">
        <v>5023.567999999999</v>
      </c>
      <c r="S77" t="n">
        <v>3602.385</v>
      </c>
      <c r="T77" t="n">
        <v>3073.75</v>
      </c>
      <c r="U77" t="n">
        <v>6774.12</v>
      </c>
      <c r="V77" t="n">
        <v>23462.865</v>
      </c>
    </row>
    <row r="78">
      <c r="A78" s="5" t="inlineStr">
        <is>
          <t>Aktienrückkauf</t>
        </is>
      </c>
      <c r="B78" s="5" t="inlineStr">
        <is>
          <t>Share Buyback in M</t>
        </is>
      </c>
      <c r="C78" t="n">
        <v>9.879999999999995</v>
      </c>
      <c r="D78" t="n">
        <v>3.659999999999997</v>
      </c>
      <c r="E78" t="n">
        <v>6.939999999999998</v>
      </c>
      <c r="F78" t="n">
        <v>8.920000000000016</v>
      </c>
      <c r="G78" t="n">
        <v>8.889999999999986</v>
      </c>
      <c r="H78" t="n">
        <v>8.469999999999999</v>
      </c>
      <c r="I78" t="n">
        <v>6.77000000000001</v>
      </c>
      <c r="J78" t="n">
        <v>6.859999999999985</v>
      </c>
      <c r="K78" t="n">
        <v>2.510000000000019</v>
      </c>
      <c r="L78" t="n">
        <v>0.6999999999999886</v>
      </c>
      <c r="M78" t="n">
        <v>0.9000000000000057</v>
      </c>
      <c r="N78" t="n">
        <v>8.599999999999994</v>
      </c>
      <c r="O78" t="n">
        <v>7.099999999999994</v>
      </c>
      <c r="P78" t="n">
        <v>18.60000000000002</v>
      </c>
      <c r="Q78" t="n">
        <v>3.899999999999977</v>
      </c>
      <c r="R78" t="n">
        <v>1.100000000000023</v>
      </c>
      <c r="S78" t="n">
        <v>-3.400000000000006</v>
      </c>
      <c r="T78" t="n">
        <v>-3.099999999999994</v>
      </c>
      <c r="U78" t="n">
        <v>-7.300000000000011</v>
      </c>
      <c r="V78" t="n">
        <v>-7.599999999999994</v>
      </c>
    </row>
    <row r="79">
      <c r="A79" s="5" t="inlineStr">
        <is>
          <t>Umsatzwachstum 1J in %</t>
        </is>
      </c>
      <c r="B79" s="5" t="inlineStr">
        <is>
          <t>Revenue Growth 1Y in %</t>
        </is>
      </c>
      <c r="C79" t="n">
        <v>4.07</v>
      </c>
      <c r="D79" t="n">
        <v>3.34</v>
      </c>
      <c r="E79" t="n">
        <v>6.55</v>
      </c>
      <c r="F79" t="n">
        <v>6.81</v>
      </c>
      <c r="G79" t="n">
        <v>8.960000000000001</v>
      </c>
      <c r="H79" t="n">
        <v>7.32</v>
      </c>
      <c r="I79" t="n">
        <v>3.8</v>
      </c>
      <c r="J79" t="n">
        <v>7.7</v>
      </c>
      <c r="K79" t="n">
        <v>13.57</v>
      </c>
      <c r="L79" t="n">
        <v>18.78</v>
      </c>
      <c r="M79" t="n">
        <v>14.34</v>
      </c>
      <c r="N79" t="n">
        <v>10.62</v>
      </c>
      <c r="O79" t="n">
        <v>27.09</v>
      </c>
      <c r="P79" t="n">
        <v>-0.74</v>
      </c>
      <c r="Q79" t="n">
        <v>12.42</v>
      </c>
      <c r="R79" t="n">
        <v>19.14</v>
      </c>
      <c r="S79" t="n">
        <v>1.31</v>
      </c>
      <c r="T79" t="n">
        <v>-19.07</v>
      </c>
      <c r="U79" t="n">
        <v>24.05</v>
      </c>
      <c r="V79" t="n">
        <v>93.67</v>
      </c>
    </row>
    <row r="80">
      <c r="A80" s="5" t="inlineStr">
        <is>
          <t>Umsatzwachstum 3J in %</t>
        </is>
      </c>
      <c r="B80" s="5" t="inlineStr">
        <is>
          <t>Revenue Growth 3Y in %</t>
        </is>
      </c>
      <c r="C80" t="n">
        <v>4.65</v>
      </c>
      <c r="D80" t="n">
        <v>5.57</v>
      </c>
      <c r="E80" t="n">
        <v>7.44</v>
      </c>
      <c r="F80" t="n">
        <v>7.7</v>
      </c>
      <c r="G80" t="n">
        <v>6.69</v>
      </c>
      <c r="H80" t="n">
        <v>6.27</v>
      </c>
      <c r="I80" t="n">
        <v>8.359999999999999</v>
      </c>
      <c r="J80" t="n">
        <v>13.35</v>
      </c>
      <c r="K80" t="n">
        <v>15.56</v>
      </c>
      <c r="L80" t="n">
        <v>14.58</v>
      </c>
      <c r="M80" t="n">
        <v>17.35</v>
      </c>
      <c r="N80" t="n">
        <v>12.32</v>
      </c>
      <c r="O80" t="n">
        <v>12.92</v>
      </c>
      <c r="P80" t="n">
        <v>10.27</v>
      </c>
      <c r="Q80" t="n">
        <v>10.96</v>
      </c>
      <c r="R80" t="n">
        <v>0.46</v>
      </c>
      <c r="S80" t="n">
        <v>2.1</v>
      </c>
      <c r="T80" t="n">
        <v>32.88</v>
      </c>
      <c r="U80" t="inlineStr">
        <is>
          <t>-</t>
        </is>
      </c>
      <c r="V80" t="inlineStr">
        <is>
          <t>-</t>
        </is>
      </c>
    </row>
    <row r="81">
      <c r="A81" s="5" t="inlineStr">
        <is>
          <t>Umsatzwachstum 5J in %</t>
        </is>
      </c>
      <c r="B81" s="5" t="inlineStr">
        <is>
          <t>Revenue Growth 5Y in %</t>
        </is>
      </c>
      <c r="C81" t="n">
        <v>5.95</v>
      </c>
      <c r="D81" t="n">
        <v>6.6</v>
      </c>
      <c r="E81" t="n">
        <v>6.69</v>
      </c>
      <c r="F81" t="n">
        <v>6.92</v>
      </c>
      <c r="G81" t="n">
        <v>8.27</v>
      </c>
      <c r="H81" t="n">
        <v>10.23</v>
      </c>
      <c r="I81" t="n">
        <v>11.64</v>
      </c>
      <c r="J81" t="n">
        <v>13</v>
      </c>
      <c r="K81" t="n">
        <v>16.88</v>
      </c>
      <c r="L81" t="n">
        <v>14.02</v>
      </c>
      <c r="M81" t="n">
        <v>12.75</v>
      </c>
      <c r="N81" t="n">
        <v>13.71</v>
      </c>
      <c r="O81" t="n">
        <v>11.84</v>
      </c>
      <c r="P81" t="n">
        <v>2.61</v>
      </c>
      <c r="Q81" t="n">
        <v>7.57</v>
      </c>
      <c r="R81" t="n">
        <v>23.82</v>
      </c>
      <c r="S81" t="inlineStr">
        <is>
          <t>-</t>
        </is>
      </c>
      <c r="T81" t="inlineStr">
        <is>
          <t>-</t>
        </is>
      </c>
      <c r="U81" t="inlineStr">
        <is>
          <t>-</t>
        </is>
      </c>
      <c r="V81" t="inlineStr">
        <is>
          <t>-</t>
        </is>
      </c>
    </row>
    <row r="82">
      <c r="A82" s="5" t="inlineStr">
        <is>
          <t>Umsatzwachstum 10J in %</t>
        </is>
      </c>
      <c r="B82" s="5" t="inlineStr">
        <is>
          <t>Revenue Growth 10Y in %</t>
        </is>
      </c>
      <c r="C82" t="n">
        <v>8.09</v>
      </c>
      <c r="D82" t="n">
        <v>9.119999999999999</v>
      </c>
      <c r="E82" t="n">
        <v>9.85</v>
      </c>
      <c r="F82" t="n">
        <v>11.9</v>
      </c>
      <c r="G82" t="n">
        <v>11.14</v>
      </c>
      <c r="H82" t="n">
        <v>11.49</v>
      </c>
      <c r="I82" t="n">
        <v>12.67</v>
      </c>
      <c r="J82" t="n">
        <v>12.42</v>
      </c>
      <c r="K82" t="n">
        <v>9.75</v>
      </c>
      <c r="L82" t="n">
        <v>10.79</v>
      </c>
      <c r="M82" t="n">
        <v>18.28</v>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0.54</v>
      </c>
      <c r="D83" t="n">
        <v>2.29</v>
      </c>
      <c r="E83" t="n">
        <v>10.78</v>
      </c>
      <c r="F83" t="n">
        <v>5.67</v>
      </c>
      <c r="G83" t="n">
        <v>3.99</v>
      </c>
      <c r="H83" t="n">
        <v>1.04</v>
      </c>
      <c r="I83" t="n">
        <v>5.29</v>
      </c>
      <c r="J83" t="n">
        <v>13.97</v>
      </c>
      <c r="K83" t="n">
        <v>20.14</v>
      </c>
      <c r="L83" t="n">
        <v>26.66</v>
      </c>
      <c r="M83" t="n">
        <v>10.34</v>
      </c>
      <c r="N83" t="n">
        <v>15.26</v>
      </c>
      <c r="O83" t="n">
        <v>1.12</v>
      </c>
      <c r="P83" t="n">
        <v>-13.04</v>
      </c>
      <c r="Q83" t="n">
        <v>28.7</v>
      </c>
      <c r="R83" t="n">
        <v>1.85</v>
      </c>
      <c r="S83" t="n">
        <v>-4.39</v>
      </c>
      <c r="T83" t="n">
        <v>-20.75</v>
      </c>
      <c r="U83" t="n">
        <v>45.52</v>
      </c>
      <c r="V83" t="n">
        <v>130.9</v>
      </c>
    </row>
    <row r="84">
      <c r="A84" s="5" t="inlineStr">
        <is>
          <t>Gewinnwachstum 3J in %</t>
        </is>
      </c>
      <c r="B84" s="5" t="inlineStr">
        <is>
          <t>Earnings Growth 3Y in %</t>
        </is>
      </c>
      <c r="C84" t="n">
        <v>4.54</v>
      </c>
      <c r="D84" t="n">
        <v>6.25</v>
      </c>
      <c r="E84" t="n">
        <v>6.81</v>
      </c>
      <c r="F84" t="n">
        <v>3.57</v>
      </c>
      <c r="G84" t="n">
        <v>3.44</v>
      </c>
      <c r="H84" t="n">
        <v>6.77</v>
      </c>
      <c r="I84" t="n">
        <v>13.13</v>
      </c>
      <c r="J84" t="n">
        <v>20.26</v>
      </c>
      <c r="K84" t="n">
        <v>19.05</v>
      </c>
      <c r="L84" t="n">
        <v>17.42</v>
      </c>
      <c r="M84" t="n">
        <v>8.91</v>
      </c>
      <c r="N84" t="n">
        <v>1.11</v>
      </c>
      <c r="O84" t="n">
        <v>5.59</v>
      </c>
      <c r="P84" t="n">
        <v>5.84</v>
      </c>
      <c r="Q84" t="n">
        <v>8.720000000000001</v>
      </c>
      <c r="R84" t="n">
        <v>-7.76</v>
      </c>
      <c r="S84" t="n">
        <v>6.79</v>
      </c>
      <c r="T84" t="n">
        <v>51.89</v>
      </c>
      <c r="U84" t="inlineStr">
        <is>
          <t>-</t>
        </is>
      </c>
      <c r="V84" t="inlineStr">
        <is>
          <t>-</t>
        </is>
      </c>
    </row>
    <row r="85">
      <c r="A85" s="5" t="inlineStr">
        <is>
          <t>Gewinnwachstum 5J in %</t>
        </is>
      </c>
      <c r="B85" s="5" t="inlineStr">
        <is>
          <t>Earnings Growth 5Y in %</t>
        </is>
      </c>
      <c r="C85" t="n">
        <v>4.65</v>
      </c>
      <c r="D85" t="n">
        <v>4.75</v>
      </c>
      <c r="E85" t="n">
        <v>5.35</v>
      </c>
      <c r="F85" t="n">
        <v>5.99</v>
      </c>
      <c r="G85" t="n">
        <v>8.890000000000001</v>
      </c>
      <c r="H85" t="n">
        <v>13.42</v>
      </c>
      <c r="I85" t="n">
        <v>15.28</v>
      </c>
      <c r="J85" t="n">
        <v>17.27</v>
      </c>
      <c r="K85" t="n">
        <v>14.7</v>
      </c>
      <c r="L85" t="n">
        <v>8.07</v>
      </c>
      <c r="M85" t="n">
        <v>8.48</v>
      </c>
      <c r="N85" t="n">
        <v>6.78</v>
      </c>
      <c r="O85" t="n">
        <v>2.85</v>
      </c>
      <c r="P85" t="n">
        <v>-1.53</v>
      </c>
      <c r="Q85" t="n">
        <v>10.19</v>
      </c>
      <c r="R85" t="n">
        <v>30.63</v>
      </c>
      <c r="S85" t="inlineStr">
        <is>
          <t>-</t>
        </is>
      </c>
      <c r="T85" t="inlineStr">
        <is>
          <t>-</t>
        </is>
      </c>
      <c r="U85" t="inlineStr">
        <is>
          <t>-</t>
        </is>
      </c>
      <c r="V85" t="inlineStr">
        <is>
          <t>-</t>
        </is>
      </c>
    </row>
    <row r="86">
      <c r="A86" s="5" t="inlineStr">
        <is>
          <t>Gewinnwachstum 10J in %</t>
        </is>
      </c>
      <c r="B86" s="5" t="inlineStr">
        <is>
          <t>Earnings Growth 10Y in %</t>
        </is>
      </c>
      <c r="C86" t="n">
        <v>9.039999999999999</v>
      </c>
      <c r="D86" t="n">
        <v>10.02</v>
      </c>
      <c r="E86" t="n">
        <v>11.31</v>
      </c>
      <c r="F86" t="n">
        <v>10.35</v>
      </c>
      <c r="G86" t="n">
        <v>8.48</v>
      </c>
      <c r="H86" t="n">
        <v>10.95</v>
      </c>
      <c r="I86" t="n">
        <v>11.03</v>
      </c>
      <c r="J86" t="n">
        <v>10.06</v>
      </c>
      <c r="K86" t="n">
        <v>6.59</v>
      </c>
      <c r="L86" t="n">
        <v>9.130000000000001</v>
      </c>
      <c r="M86" t="n">
        <v>19.55</v>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4.34</v>
      </c>
      <c r="D87" t="n">
        <v>4.13</v>
      </c>
      <c r="E87" t="n">
        <v>3.93</v>
      </c>
      <c r="F87" t="n">
        <v>3.31</v>
      </c>
      <c r="G87" t="n">
        <v>2.38</v>
      </c>
      <c r="H87" t="n">
        <v>1.67</v>
      </c>
      <c r="I87" t="n">
        <v>1.26</v>
      </c>
      <c r="J87" t="n">
        <v>0.91</v>
      </c>
      <c r="K87" t="n">
        <v>1.36</v>
      </c>
      <c r="L87" t="n">
        <v>2.63</v>
      </c>
      <c r="M87" t="n">
        <v>2.33</v>
      </c>
      <c r="N87" t="n">
        <v>1.86</v>
      </c>
      <c r="O87" t="n">
        <v>6.11</v>
      </c>
      <c r="P87" t="n">
        <v>-12.16</v>
      </c>
      <c r="Q87" t="n">
        <v>1.51</v>
      </c>
      <c r="R87" t="n">
        <v>0.8100000000000001</v>
      </c>
      <c r="S87" t="inlineStr">
        <is>
          <t>-</t>
        </is>
      </c>
      <c r="T87" t="inlineStr">
        <is>
          <t>-</t>
        </is>
      </c>
      <c r="U87" t="inlineStr">
        <is>
          <t>-</t>
        </is>
      </c>
      <c r="V87" t="inlineStr">
        <is>
          <t>-</t>
        </is>
      </c>
    </row>
    <row r="88">
      <c r="A88" s="5" t="inlineStr">
        <is>
          <t>EBIT-Wachstum 1J in %</t>
        </is>
      </c>
      <c r="B88" s="5" t="inlineStr">
        <is>
          <t>EBIT Growth 1Y in %</t>
        </is>
      </c>
      <c r="C88" t="n">
        <v>-3.5</v>
      </c>
      <c r="D88" t="n">
        <v>-1.09</v>
      </c>
      <c r="E88" t="n">
        <v>8.4</v>
      </c>
      <c r="F88" t="n">
        <v>1.5</v>
      </c>
      <c r="G88" t="n">
        <v>4.82</v>
      </c>
      <c r="H88" t="n">
        <v>5.28</v>
      </c>
      <c r="I88" t="n">
        <v>1.93</v>
      </c>
      <c r="J88" t="n">
        <v>16.24</v>
      </c>
      <c r="K88" t="n">
        <v>20.04</v>
      </c>
      <c r="L88" t="n">
        <v>28.92</v>
      </c>
      <c r="M88" t="n">
        <v>16.41</v>
      </c>
      <c r="N88" t="n">
        <v>27.5</v>
      </c>
      <c r="O88" t="n">
        <v>1.75</v>
      </c>
      <c r="P88" t="n">
        <v>-17.15</v>
      </c>
      <c r="Q88" t="n">
        <v>27.48</v>
      </c>
      <c r="R88" t="n">
        <v>1.76</v>
      </c>
      <c r="S88" t="n">
        <v>0.27</v>
      </c>
      <c r="T88" t="n">
        <v>-24.29</v>
      </c>
      <c r="U88" t="n">
        <v>46.88</v>
      </c>
      <c r="V88" t="n">
        <v>136.64</v>
      </c>
    </row>
    <row r="89">
      <c r="A89" s="5" t="inlineStr">
        <is>
          <t>EBIT-Wachstum 3J in %</t>
        </is>
      </c>
      <c r="B89" s="5" t="inlineStr">
        <is>
          <t>EBIT Growth 3Y in %</t>
        </is>
      </c>
      <c r="C89" t="n">
        <v>1.27</v>
      </c>
      <c r="D89" t="n">
        <v>2.94</v>
      </c>
      <c r="E89" t="n">
        <v>4.91</v>
      </c>
      <c r="F89" t="n">
        <v>3.87</v>
      </c>
      <c r="G89" t="n">
        <v>4.01</v>
      </c>
      <c r="H89" t="n">
        <v>7.82</v>
      </c>
      <c r="I89" t="n">
        <v>12.74</v>
      </c>
      <c r="J89" t="n">
        <v>21.73</v>
      </c>
      <c r="K89" t="n">
        <v>21.79</v>
      </c>
      <c r="L89" t="n">
        <v>24.28</v>
      </c>
      <c r="M89" t="n">
        <v>15.22</v>
      </c>
      <c r="N89" t="n">
        <v>4.03</v>
      </c>
      <c r="O89" t="n">
        <v>4.03</v>
      </c>
      <c r="P89" t="n">
        <v>4.03</v>
      </c>
      <c r="Q89" t="n">
        <v>9.84</v>
      </c>
      <c r="R89" t="n">
        <v>-7.42</v>
      </c>
      <c r="S89" t="n">
        <v>7.62</v>
      </c>
      <c r="T89" t="n">
        <v>53.08</v>
      </c>
      <c r="U89" t="inlineStr">
        <is>
          <t>-</t>
        </is>
      </c>
      <c r="V89" t="inlineStr">
        <is>
          <t>-</t>
        </is>
      </c>
    </row>
    <row r="90">
      <c r="A90" s="5" t="inlineStr">
        <is>
          <t>EBIT-Wachstum 5J in %</t>
        </is>
      </c>
      <c r="B90" s="5" t="inlineStr">
        <is>
          <t>EBIT Growth 5Y in %</t>
        </is>
      </c>
      <c r="C90" t="n">
        <v>2.03</v>
      </c>
      <c r="D90" t="n">
        <v>3.78</v>
      </c>
      <c r="E90" t="n">
        <v>4.39</v>
      </c>
      <c r="F90" t="n">
        <v>5.95</v>
      </c>
      <c r="G90" t="n">
        <v>9.66</v>
      </c>
      <c r="H90" t="n">
        <v>14.48</v>
      </c>
      <c r="I90" t="n">
        <v>16.71</v>
      </c>
      <c r="J90" t="n">
        <v>21.82</v>
      </c>
      <c r="K90" t="n">
        <v>18.92</v>
      </c>
      <c r="L90" t="n">
        <v>11.49</v>
      </c>
      <c r="M90" t="n">
        <v>11.2</v>
      </c>
      <c r="N90" t="n">
        <v>8.27</v>
      </c>
      <c r="O90" t="n">
        <v>2.82</v>
      </c>
      <c r="P90" t="n">
        <v>-2.39</v>
      </c>
      <c r="Q90" t="n">
        <v>10.42</v>
      </c>
      <c r="R90" t="n">
        <v>32.25</v>
      </c>
      <c r="S90" t="inlineStr">
        <is>
          <t>-</t>
        </is>
      </c>
      <c r="T90" t="inlineStr">
        <is>
          <t>-</t>
        </is>
      </c>
      <c r="U90" t="inlineStr">
        <is>
          <t>-</t>
        </is>
      </c>
      <c r="V90" t="inlineStr">
        <is>
          <t>-</t>
        </is>
      </c>
    </row>
    <row r="91">
      <c r="A91" s="5" t="inlineStr">
        <is>
          <t>EBIT-Wachstum 10J in %</t>
        </is>
      </c>
      <c r="B91" s="5" t="inlineStr">
        <is>
          <t>EBIT Growth 10Y in %</t>
        </is>
      </c>
      <c r="C91" t="n">
        <v>8.25</v>
      </c>
      <c r="D91" t="n">
        <v>10.24</v>
      </c>
      <c r="E91" t="n">
        <v>13.1</v>
      </c>
      <c r="F91" t="n">
        <v>12.44</v>
      </c>
      <c r="G91" t="n">
        <v>10.57</v>
      </c>
      <c r="H91" t="n">
        <v>12.84</v>
      </c>
      <c r="I91" t="n">
        <v>12.49</v>
      </c>
      <c r="J91" t="n">
        <v>12.32</v>
      </c>
      <c r="K91" t="n">
        <v>8.27</v>
      </c>
      <c r="L91" t="n">
        <v>10.95</v>
      </c>
      <c r="M91" t="n">
        <v>21.73</v>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4.8</v>
      </c>
      <c r="D92" t="n">
        <v>-6.06</v>
      </c>
      <c r="E92" t="n">
        <v>0.2</v>
      </c>
      <c r="F92" t="n">
        <v>-1.4</v>
      </c>
      <c r="G92" t="n">
        <v>-18.18</v>
      </c>
      <c r="H92" t="n">
        <v>20.14</v>
      </c>
      <c r="I92" t="n">
        <v>37.01</v>
      </c>
      <c r="J92" t="n">
        <v>-23.35</v>
      </c>
      <c r="K92" t="n">
        <v>4</v>
      </c>
      <c r="L92" t="n">
        <v>10.06</v>
      </c>
      <c r="M92" t="n">
        <v>38.41</v>
      </c>
      <c r="N92" t="n">
        <v>-28.2</v>
      </c>
      <c r="O92" t="n">
        <v>-4.9</v>
      </c>
      <c r="P92" t="n">
        <v>-1.68</v>
      </c>
      <c r="Q92" t="n">
        <v>-32.36</v>
      </c>
      <c r="R92" t="n">
        <v>40.07</v>
      </c>
      <c r="S92" t="n">
        <v>15.6</v>
      </c>
      <c r="T92" t="n">
        <v>-55.2</v>
      </c>
      <c r="U92" t="n">
        <v>-72</v>
      </c>
      <c r="V92" t="n">
        <v>-68.26000000000001</v>
      </c>
    </row>
    <row r="93">
      <c r="A93" s="5" t="inlineStr">
        <is>
          <t>Op.Cashflow Wachstum 3J in %</t>
        </is>
      </c>
      <c r="B93" s="5" t="inlineStr">
        <is>
          <t>Op.Cashflow Wachstum 3Y in %</t>
        </is>
      </c>
      <c r="C93" t="n">
        <v>-0.35</v>
      </c>
      <c r="D93" t="n">
        <v>-2.42</v>
      </c>
      <c r="E93" t="n">
        <v>-6.46</v>
      </c>
      <c r="F93" t="n">
        <v>0.19</v>
      </c>
      <c r="G93" t="n">
        <v>12.99</v>
      </c>
      <c r="H93" t="n">
        <v>11.27</v>
      </c>
      <c r="I93" t="n">
        <v>5.89</v>
      </c>
      <c r="J93" t="n">
        <v>-3.1</v>
      </c>
      <c r="K93" t="n">
        <v>17.49</v>
      </c>
      <c r="L93" t="n">
        <v>6.76</v>
      </c>
      <c r="M93" t="n">
        <v>1.77</v>
      </c>
      <c r="N93" t="n">
        <v>-11.59</v>
      </c>
      <c r="O93" t="n">
        <v>-12.98</v>
      </c>
      <c r="P93" t="n">
        <v>2.01</v>
      </c>
      <c r="Q93" t="n">
        <v>7.77</v>
      </c>
      <c r="R93" t="n">
        <v>0.16</v>
      </c>
      <c r="S93" t="n">
        <v>-37.2</v>
      </c>
      <c r="T93" t="n">
        <v>-65.15000000000001</v>
      </c>
      <c r="U93" t="inlineStr">
        <is>
          <t>-</t>
        </is>
      </c>
      <c r="V93" t="inlineStr">
        <is>
          <t>-</t>
        </is>
      </c>
    </row>
    <row r="94">
      <c r="A94" s="5" t="inlineStr">
        <is>
          <t>Op.Cashflow Wachstum 5J in %</t>
        </is>
      </c>
      <c r="B94" s="5" t="inlineStr">
        <is>
          <t>Op.Cashflow Wachstum 5Y in %</t>
        </is>
      </c>
      <c r="C94" t="n">
        <v>-4.13</v>
      </c>
      <c r="D94" t="n">
        <v>-1.06</v>
      </c>
      <c r="E94" t="n">
        <v>7.55</v>
      </c>
      <c r="F94" t="n">
        <v>2.84</v>
      </c>
      <c r="G94" t="n">
        <v>3.92</v>
      </c>
      <c r="H94" t="n">
        <v>9.57</v>
      </c>
      <c r="I94" t="n">
        <v>13.23</v>
      </c>
      <c r="J94" t="n">
        <v>0.18</v>
      </c>
      <c r="K94" t="n">
        <v>3.87</v>
      </c>
      <c r="L94" t="n">
        <v>2.74</v>
      </c>
      <c r="M94" t="n">
        <v>-5.75</v>
      </c>
      <c r="N94" t="n">
        <v>-5.41</v>
      </c>
      <c r="O94" t="n">
        <v>3.35</v>
      </c>
      <c r="P94" t="n">
        <v>-6.71</v>
      </c>
      <c r="Q94" t="n">
        <v>-20.78</v>
      </c>
      <c r="R94" t="n">
        <v>-27.96</v>
      </c>
      <c r="S94" t="inlineStr">
        <is>
          <t>-</t>
        </is>
      </c>
      <c r="T94" t="inlineStr">
        <is>
          <t>-</t>
        </is>
      </c>
      <c r="U94" t="inlineStr">
        <is>
          <t>-</t>
        </is>
      </c>
      <c r="V94" t="inlineStr">
        <is>
          <t>-</t>
        </is>
      </c>
    </row>
    <row r="95">
      <c r="A95" s="5" t="inlineStr">
        <is>
          <t>Op.Cashflow Wachstum 10J in %</t>
        </is>
      </c>
      <c r="B95" s="5" t="inlineStr">
        <is>
          <t>Op.Cashflow Wachstum 10Y in %</t>
        </is>
      </c>
      <c r="C95" t="n">
        <v>2.72</v>
      </c>
      <c r="D95" t="n">
        <v>6.08</v>
      </c>
      <c r="E95" t="n">
        <v>3.87</v>
      </c>
      <c r="F95" t="n">
        <v>3.36</v>
      </c>
      <c r="G95" t="n">
        <v>3.33</v>
      </c>
      <c r="H95" t="n">
        <v>1.91</v>
      </c>
      <c r="I95" t="n">
        <v>3.91</v>
      </c>
      <c r="J95" t="n">
        <v>1.76</v>
      </c>
      <c r="K95" t="n">
        <v>-1.42</v>
      </c>
      <c r="L95" t="n">
        <v>-9.02</v>
      </c>
      <c r="M95" t="n">
        <v>-16.85</v>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737.5</v>
      </c>
      <c r="D96" t="n">
        <v>990</v>
      </c>
      <c r="E96" t="n">
        <v>757.5</v>
      </c>
      <c r="F96" t="n">
        <v>726.6</v>
      </c>
      <c r="G96" t="n">
        <v>678.9</v>
      </c>
      <c r="H96" t="n">
        <v>815</v>
      </c>
      <c r="I96" t="n">
        <v>613.4</v>
      </c>
      <c r="J96" t="n">
        <v>1054</v>
      </c>
      <c r="K96" t="n">
        <v>1008</v>
      </c>
      <c r="L96" t="n">
        <v>753.6</v>
      </c>
      <c r="M96" t="n">
        <v>648.9</v>
      </c>
      <c r="N96" t="n">
        <v>791.9</v>
      </c>
      <c r="O96" t="n">
        <v>675</v>
      </c>
      <c r="P96" t="n">
        <v>897.4</v>
      </c>
      <c r="Q96" t="n">
        <v>1186</v>
      </c>
      <c r="R96" t="n">
        <v>791.8</v>
      </c>
      <c r="S96" t="n">
        <v>983.6</v>
      </c>
      <c r="T96" t="n">
        <v>643.3</v>
      </c>
      <c r="U96" t="n">
        <v>355</v>
      </c>
      <c r="V96" t="n">
        <v>313.2</v>
      </c>
      <c r="W96" t="n">
        <v>198.2</v>
      </c>
    </row>
  </sheetData>
  <pageMargins bottom="1" footer="0.5" header="0.5" left="0.75" right="0.75" top="1"/>
</worksheet>
</file>

<file path=xl/worksheets/sheet6.xml><?xml version="1.0" encoding="utf-8"?>
<worksheet xmlns="http://schemas.openxmlformats.org/spreadsheetml/2006/main">
  <sheetPr>
    <outlinePr summaryBelow="1" summaryRight="1"/>
    <pageSetUpPr/>
  </sheetPr>
  <dimension ref="F1:F1"/>
  <sheetViews>
    <sheetView workbookViewId="0">
      <selection activeCell="A1" sqref="A1"/>
    </sheetView>
  </sheetViews>
  <sheetFormatPr baseColWidth="8" defaultRowHeight="15"/>
  <sheetData>
    <row r="1">
      <c r="F1">
        <f>HYPERLINK("Stock_Data.xlsx#INDEX!A1", "Back to INDEX")</f>
        <v/>
      </c>
    </row>
  </sheetData>
  <pageMargins bottom="1" footer="0.5" header="0.5" left="0.75" right="0.75" top="1"/>
</worksheet>
</file>

<file path=xl/worksheets/sheet7.xml><?xml version="1.0" encoding="utf-8"?>
<worksheet xmlns="http://schemas.openxmlformats.org/spreadsheetml/2006/main">
  <sheetPr>
    <outlinePr summaryBelow="1" summaryRight="1"/>
    <pageSetUpPr/>
  </sheetPr>
  <dimension ref="F1:F1"/>
  <sheetViews>
    <sheetView workbookViewId="0">
      <selection activeCell="A1" sqref="A1"/>
    </sheetView>
  </sheetViews>
  <sheetFormatPr baseColWidth="8" defaultRowHeight="15"/>
  <sheetData>
    <row r="1">
      <c r="F1">
        <f>HYPERLINK("Stock_Data.xlsx#INDEX!A1", "Back to INDEX")</f>
        <v/>
      </c>
    </row>
  </sheetData>
  <pageMargins bottom="1" footer="0.5" header="0.5" left="0.75" right="0.75" top="1"/>
</worksheet>
</file>

<file path=xl/worksheets/sheet8.xml><?xml version="1.0" encoding="utf-8"?>
<worksheet xmlns="http://schemas.openxmlformats.org/spreadsheetml/2006/main">
  <sheetPr>
    <outlinePr summaryBelow="1" summaryRight="1"/>
    <pageSetUpPr/>
  </sheetPr>
  <dimension ref="A1:K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s>
  <sheetData>
    <row r="1">
      <c r="A1" s="1" t="inlineStr">
        <is>
          <t xml:space="preserve">FOX CORPORATION </t>
        </is>
      </c>
      <c r="B1" s="2" t="inlineStr">
        <is>
          <t>WKN: A2PF3K  ISIN: US35137L1052  US-Symbol:FOXA  Typ: Aktie</t>
        </is>
      </c>
      <c r="C1" s="2" t="inlineStr"/>
      <c r="D1" s="2" t="inlineStr"/>
      <c r="E1" s="2" t="inlineStr"/>
      <c r="F1" s="2">
        <f>HYPERLINK("Stock_Data.xlsx#INDEX!A1", "Back to INDEX")</f>
        <v/>
      </c>
      <c r="G1" s="2" t="inlineStr"/>
      <c r="H1" s="2" t="inlineStr"/>
      <c r="I1" s="2" t="inlineStr"/>
      <c r="J1" s="2" t="inlineStr"/>
      <c r="K1" s="2" t="inlineStr"/>
    </row>
    <row r="2">
      <c r="A2" s="3" t="inlineStr"/>
      <c r="B2" s="4" t="inlineStr"/>
      <c r="C2" s="4" t="inlineStr"/>
      <c r="D2" s="4" t="inlineStr"/>
      <c r="E2" s="4" t="inlineStr"/>
      <c r="F2" s="4" t="inlineStr"/>
      <c r="G2" s="4" t="inlineStr"/>
      <c r="H2" s="4" t="inlineStr"/>
      <c r="I2" s="4" t="inlineStr"/>
      <c r="J2" s="4" t="inlineStr"/>
      <c r="K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+1-212-852-7000</t>
        </is>
      </c>
      <c r="G4" t="inlineStr">
        <is>
          <t>05.02.2020</t>
        </is>
      </c>
      <c r="H4" t="inlineStr">
        <is>
          <t>Score Half Year</t>
        </is>
      </c>
      <c r="J4" t="inlineStr">
        <is>
          <t>Freefloat</t>
        </is>
      </c>
      <c r="K4" t="inlineStr">
        <is>
          <t>-</t>
        </is>
      </c>
    </row>
    <row r="5">
      <c r="A5" s="5" t="inlineStr">
        <is>
          <t>Ticker</t>
        </is>
      </c>
      <c r="B5" t="inlineStr">
        <is>
          <t>FO5</t>
        </is>
      </c>
      <c r="C5" s="5" t="inlineStr">
        <is>
          <t>Fax</t>
        </is>
      </c>
      <c r="D5" s="5" t="inlineStr"/>
      <c r="E5" t="inlineStr">
        <is>
          <t>-</t>
        </is>
      </c>
      <c r="G5" t="inlineStr">
        <is>
          <t>06.05.2020</t>
        </is>
      </c>
      <c r="H5" t="inlineStr">
        <is>
          <t>Q3 Earnings</t>
        </is>
      </c>
    </row>
    <row r="6">
      <c r="A6" s="5" t="inlineStr">
        <is>
          <t>Gelistet Seit / Listed Since</t>
        </is>
      </c>
      <c r="B6" t="inlineStr">
        <is>
          <t>-</t>
        </is>
      </c>
      <c r="C6" s="5" t="inlineStr">
        <is>
          <t>Internet</t>
        </is>
      </c>
      <c r="D6" s="5" t="inlineStr"/>
      <c r="E6" t="inlineStr">
        <is>
          <t>https://www.foxcorporation.com/</t>
        </is>
      </c>
    </row>
    <row r="7">
      <c r="A7" s="5" t="inlineStr">
        <is>
          <t>Nominalwert / Nominal Value</t>
        </is>
      </c>
      <c r="B7" t="inlineStr">
        <is>
          <t>0,01</t>
        </is>
      </c>
      <c r="C7" s="5" t="inlineStr">
        <is>
          <t>Inv. Relations Telefon / Phone</t>
        </is>
      </c>
      <c r="D7" s="5" t="inlineStr"/>
      <c r="E7" t="inlineStr">
        <is>
          <t>+1-212-852-7856</t>
        </is>
      </c>
    </row>
    <row r="8">
      <c r="A8" s="5" t="inlineStr">
        <is>
          <t>Land / Country</t>
        </is>
      </c>
      <c r="B8" t="inlineStr">
        <is>
          <t>USA</t>
        </is>
      </c>
      <c r="C8" s="5" t="inlineStr">
        <is>
          <t>Inv. Relations E-Mail</t>
        </is>
      </c>
      <c r="D8" s="5" t="inlineStr"/>
      <c r="E8" t="inlineStr">
        <is>
          <t>investor@fox.com</t>
        </is>
      </c>
    </row>
    <row r="9">
      <c r="A9" s="5" t="inlineStr">
        <is>
          <t>Währung / Currency</t>
        </is>
      </c>
      <c r="B9" t="inlineStr">
        <is>
          <t>USD</t>
        </is>
      </c>
      <c r="C9" s="5" t="inlineStr">
        <is>
          <t>Kontaktperson / Contact Person</t>
        </is>
      </c>
      <c r="D9" s="5" t="inlineStr"/>
      <c r="E9" t="inlineStr">
        <is>
          <t>Joe Dorrego</t>
        </is>
      </c>
    </row>
    <row r="10">
      <c r="A10" s="5" t="inlineStr">
        <is>
          <t>Branche / Industry</t>
        </is>
      </c>
      <c r="B10" t="inlineStr">
        <is>
          <t>Broadcasting (Tv And Radio)</t>
        </is>
      </c>
      <c r="C10" s="5" t="inlineStr"/>
      <c r="D10" s="5" t="inlineStr"/>
    </row>
    <row r="11">
      <c r="A11" s="5" t="inlineStr">
        <is>
          <t>Sektor / Sector</t>
        </is>
      </c>
      <c r="B11" t="inlineStr">
        <is>
          <t>Media / Entertainment / Leisure</t>
        </is>
      </c>
    </row>
    <row r="12">
      <c r="A12" s="5" t="inlineStr">
        <is>
          <t>Typ / Genre</t>
        </is>
      </c>
      <c r="B12" t="inlineStr">
        <is>
          <t>Class A</t>
        </is>
      </c>
    </row>
    <row r="13">
      <c r="A13" s="5" t="inlineStr">
        <is>
          <t>Adresse / Address</t>
        </is>
      </c>
      <c r="B13" t="inlineStr">
        <is>
          <t>Fox Corp.1211 Avenue of the Americas  New York, New York 10036, USA</t>
        </is>
      </c>
    </row>
    <row r="14">
      <c r="A14" s="5" t="inlineStr">
        <is>
          <t>Management</t>
        </is>
      </c>
      <c r="B14" t="inlineStr">
        <is>
          <t>Lachlan K. Murdoch, Rupert Murdoch, John P. Nallen, Viet D. Dinh, Steve Tomsic, Michael Biard, Paul Cheesbrough, Joe Dorrego, Marianne Gambelli, Kevin Lord, Danny O’Brien, Jeff A. Taylor</t>
        </is>
      </c>
    </row>
    <row r="15">
      <c r="A15" s="5" t="inlineStr">
        <is>
          <t>Aufsichtsrat / Board</t>
        </is>
      </c>
      <c r="B15" t="inlineStr">
        <is>
          <t>Rupert Murdoch, Lachlan K. Murdoch, Chase Carey, Anne Dias, Roland A. Hernandez, Jacques Nasser, Paul D. Ryan</t>
        </is>
      </c>
    </row>
    <row r="16">
      <c r="A16" s="5" t="inlineStr">
        <is>
          <t>Beschreibung</t>
        </is>
      </c>
      <c r="B16" t="inlineStr">
        <is>
          <t>Fox Corp. ist ein US-amerikanisches Medien-Unternehmen, das in den Bereichen Film- und TV-Entertainment tätig ist. Der Medienkonzern besitzt zahlreiche Fernsehstudios und produziert Formate und Sendungen für TV und Rundfunk. Zum Portfolio gehören der Nachrichten-Sender FOX News und der Sportkanal FOX Sports, sowie The FOX Network, und die FOX Television Stations. Das Filmstudio 21st Century Fox, das ehemals zur Fox-Gruppe zählte, wurde 2019 an Walt Disney verkauft. Copyright 2014 FINANCE BASE AG</t>
        </is>
      </c>
    </row>
    <row r="17">
      <c r="A17" s="5" t="inlineStr">
        <is>
          <t>Profile</t>
        </is>
      </c>
      <c r="B17" t="inlineStr">
        <is>
          <t>Fox Corp. is a US-based media company that operates in the areas of film and TV entertainment. The media group has numerous television studios and production formats and programs for television and radio. The portfolio of the news stations include FOX news and the sports channel Fox Sports and The FOX Network and the FOX Television Stations. The film studio 21st Century Fox, which formerly belonged to the Fox Group, was sold to Walt Disney of 2019.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row>
    <row r="19">
      <c r="A19" s="5" t="inlineStr">
        <is>
          <t>Bilanz in Mio.  USD per  30.06</t>
        </is>
      </c>
      <c r="B19" s="5" t="inlineStr">
        <is>
          <t>Balance Sheet in M  USD per  30.06</t>
        </is>
      </c>
      <c r="C19" s="5" t="n">
        <v>2019</v>
      </c>
      <c r="D19" s="5" t="inlineStr"/>
      <c r="E19" s="5" t="inlineStr"/>
      <c r="F19" s="5" t="inlineStr"/>
      <c r="G19" s="5" t="inlineStr"/>
      <c r="H19" s="5" t="inlineStr"/>
      <c r="I19" s="5" t="inlineStr"/>
      <c r="J19" s="5" t="inlineStr"/>
      <c r="K19" s="5" t="inlineStr"/>
    </row>
    <row r="20">
      <c r="A20" s="5" t="inlineStr">
        <is>
          <t>Umsatz</t>
        </is>
      </c>
      <c r="B20" s="5" t="inlineStr">
        <is>
          <t>Revenue</t>
        </is>
      </c>
      <c r="C20" t="n">
        <v>11389</v>
      </c>
    </row>
    <row r="21">
      <c r="A21" s="5" t="inlineStr">
        <is>
          <t>Operatives Ergebnis (EBIT)</t>
        </is>
      </c>
      <c r="B21" s="5" t="inlineStr">
        <is>
          <t>EBIT Earning Before Interest &amp; Tax</t>
        </is>
      </c>
      <c r="C21" t="n">
        <v>2405</v>
      </c>
    </row>
    <row r="22">
      <c r="A22" s="5" t="inlineStr">
        <is>
          <t>Finanzergebnis</t>
        </is>
      </c>
      <c r="B22" s="5" t="inlineStr">
        <is>
          <t>Financial Result</t>
        </is>
      </c>
      <c r="C22" t="n">
        <v>-181</v>
      </c>
    </row>
    <row r="23">
      <c r="A23" s="5" t="inlineStr">
        <is>
          <t>Ergebnis vor Steuer (EBT)</t>
        </is>
      </c>
      <c r="B23" s="5" t="inlineStr">
        <is>
          <t>EBT Earning Before Tax</t>
        </is>
      </c>
      <c r="C23" t="n">
        <v>2224</v>
      </c>
    </row>
    <row r="24">
      <c r="A24" s="5" t="inlineStr">
        <is>
          <t>Steuern auf Einkommen und Ertrag</t>
        </is>
      </c>
      <c r="B24" s="5" t="inlineStr">
        <is>
          <t>Taxes on income and earnings</t>
        </is>
      </c>
      <c r="C24" t="n">
        <v>581</v>
      </c>
    </row>
    <row r="25">
      <c r="A25" s="5" t="inlineStr">
        <is>
          <t>Ergebnis nach Steuer</t>
        </is>
      </c>
      <c r="B25" s="5" t="inlineStr">
        <is>
          <t>Earnings after tax</t>
        </is>
      </c>
      <c r="C25" t="n">
        <v>1643</v>
      </c>
    </row>
    <row r="26">
      <c r="A26" s="5" t="inlineStr">
        <is>
          <t>Minderheitenanteil</t>
        </is>
      </c>
      <c r="B26" s="5" t="inlineStr">
        <is>
          <t>Minority Share</t>
        </is>
      </c>
      <c r="C26" t="n">
        <v>-48</v>
      </c>
    </row>
    <row r="27">
      <c r="A27" s="5" t="inlineStr">
        <is>
          <t>Jahresüberschuss/-fehlbetrag</t>
        </is>
      </c>
      <c r="B27" s="5" t="inlineStr">
        <is>
          <t>Net Profit</t>
        </is>
      </c>
      <c r="C27" t="n">
        <v>1595</v>
      </c>
    </row>
    <row r="28">
      <c r="A28" s="5" t="inlineStr">
        <is>
          <t>Summe Umlaufvermögen</t>
        </is>
      </c>
      <c r="B28" s="5" t="inlineStr">
        <is>
          <t>Current Assets</t>
        </is>
      </c>
      <c r="C28" t="n">
        <v>6478</v>
      </c>
    </row>
    <row r="29">
      <c r="A29" s="5" t="inlineStr">
        <is>
          <t>Summe Anlagevermögen</t>
        </is>
      </c>
      <c r="B29" s="5" t="inlineStr">
        <is>
          <t>Fixed Assets</t>
        </is>
      </c>
      <c r="C29" t="n">
        <v>13031</v>
      </c>
    </row>
    <row r="30">
      <c r="A30" s="5" t="inlineStr">
        <is>
          <t>Summe Aktiva</t>
        </is>
      </c>
      <c r="B30" s="5" t="inlineStr">
        <is>
          <t>Total Assets</t>
        </is>
      </c>
      <c r="C30" t="n">
        <v>19509</v>
      </c>
    </row>
    <row r="31">
      <c r="A31" s="5" t="inlineStr">
        <is>
          <t>Summe kurzfristiges Fremdkapital</t>
        </is>
      </c>
      <c r="B31" s="5" t="inlineStr">
        <is>
          <t>Short-Term Debt</t>
        </is>
      </c>
      <c r="C31" t="n">
        <v>1712</v>
      </c>
    </row>
    <row r="32">
      <c r="A32" s="5" t="inlineStr">
        <is>
          <t>Summe langfristiges Fremdkapital</t>
        </is>
      </c>
      <c r="B32" s="5" t="inlineStr">
        <is>
          <t>Long-Term Debt</t>
        </is>
      </c>
      <c r="C32" t="n">
        <v>7650</v>
      </c>
    </row>
    <row r="33">
      <c r="A33" s="5" t="inlineStr">
        <is>
          <t>Summe Fremdkapital</t>
        </is>
      </c>
      <c r="B33" s="5" t="inlineStr">
        <is>
          <t>Total Liabilities</t>
        </is>
      </c>
      <c r="C33" t="n">
        <v>9362</v>
      </c>
    </row>
    <row r="34">
      <c r="A34" s="5" t="inlineStr">
        <is>
          <t>Minderheitenanteil</t>
        </is>
      </c>
      <c r="B34" s="5" t="inlineStr">
        <is>
          <t>Minority Share</t>
        </is>
      </c>
      <c r="C34" t="n">
        <v>11</v>
      </c>
    </row>
    <row r="35">
      <c r="A35" s="5" t="inlineStr">
        <is>
          <t>Summe Eigenkapital</t>
        </is>
      </c>
      <c r="B35" s="5" t="inlineStr">
        <is>
          <t>Equity</t>
        </is>
      </c>
      <c r="C35" t="n">
        <v>9947</v>
      </c>
    </row>
    <row r="36">
      <c r="A36" s="5" t="inlineStr">
        <is>
          <t>Summe Passiva</t>
        </is>
      </c>
      <c r="B36" s="5" t="inlineStr">
        <is>
          <t>Liabilities &amp; Shareholder Equity</t>
        </is>
      </c>
      <c r="C36" t="n">
        <v>19509</v>
      </c>
    </row>
    <row r="37">
      <c r="A37" s="5" t="inlineStr">
        <is>
          <t>Mio.Aktien im Umlauf</t>
        </is>
      </c>
      <c r="B37" s="5" t="inlineStr">
        <is>
          <t>Million shares outstanding</t>
        </is>
      </c>
      <c r="C37" t="n">
        <v>620.6</v>
      </c>
    </row>
    <row r="38">
      <c r="A38" s="5" t="inlineStr">
        <is>
          <t>Mio.Aktien im Umlauf</t>
        </is>
      </c>
      <c r="B38" s="5" t="inlineStr">
        <is>
          <t>Million shares outstanding</t>
        </is>
      </c>
      <c r="C38" t="n">
        <v>354.42</v>
      </c>
    </row>
    <row r="39">
      <c r="A39" s="5" t="inlineStr">
        <is>
          <t>Gezeichnetes Kapital (in Mio.)</t>
        </is>
      </c>
      <c r="B39" s="5" t="inlineStr">
        <is>
          <t>Subscribed Capital in M</t>
        </is>
      </c>
      <c r="C39" t="n">
        <v>7</v>
      </c>
    </row>
    <row r="40">
      <c r="A40" s="5" t="inlineStr">
        <is>
          <t>Ergebnis je Aktie (brutto)</t>
        </is>
      </c>
      <c r="B40" s="5" t="inlineStr">
        <is>
          <t>Earnings per share</t>
        </is>
      </c>
      <c r="C40" t="n">
        <v>3.58</v>
      </c>
    </row>
    <row r="41">
      <c r="A41" s="5" t="inlineStr">
        <is>
          <t>Ergebnis je Aktie (unverwässert)</t>
        </is>
      </c>
      <c r="B41" s="5" t="inlineStr">
        <is>
          <t>Basic Earnings per share</t>
        </is>
      </c>
      <c r="C41" t="n">
        <v>2.57</v>
      </c>
    </row>
    <row r="42">
      <c r="A42" s="5" t="inlineStr">
        <is>
          <t>Ergebnis je Aktie (verwässert)</t>
        </is>
      </c>
      <c r="B42" s="5" t="inlineStr">
        <is>
          <t>Diluted Earnings per share</t>
        </is>
      </c>
      <c r="C42" t="n">
        <v>2.57</v>
      </c>
    </row>
    <row r="43">
      <c r="A43" s="5" t="inlineStr">
        <is>
          <t>Dividende je Aktie</t>
        </is>
      </c>
      <c r="B43" s="5" t="inlineStr">
        <is>
          <t>Dividend per share</t>
        </is>
      </c>
      <c r="C43" t="n">
        <v>0.23</v>
      </c>
    </row>
    <row r="44">
      <c r="A44" s="5" t="inlineStr">
        <is>
          <t>Dividendenausschüttung in Mio</t>
        </is>
      </c>
      <c r="B44" s="5" t="inlineStr">
        <is>
          <t>Dividend Payment in M</t>
        </is>
      </c>
      <c r="C44" t="n">
        <v>188</v>
      </c>
    </row>
    <row r="45">
      <c r="A45" s="5" t="inlineStr">
        <is>
          <t>Umsatz</t>
        </is>
      </c>
      <c r="B45" s="5" t="inlineStr">
        <is>
          <t>Revenue</t>
        </is>
      </c>
      <c r="C45" t="n">
        <v>18.35</v>
      </c>
    </row>
    <row r="46">
      <c r="A46" s="5" t="inlineStr">
        <is>
          <t>Buchwert je Aktie</t>
        </is>
      </c>
      <c r="B46" s="5" t="inlineStr">
        <is>
          <t>Book value per share</t>
        </is>
      </c>
      <c r="C46" t="n">
        <v>16.05</v>
      </c>
    </row>
    <row r="47">
      <c r="A47" s="5" t="inlineStr">
        <is>
          <t>Cashflow je Aktie</t>
        </is>
      </c>
      <c r="B47" s="5" t="inlineStr">
        <is>
          <t>Cashflow per share</t>
        </is>
      </c>
      <c r="C47" t="n">
        <v>4.07</v>
      </c>
    </row>
    <row r="48">
      <c r="A48" s="5" t="inlineStr">
        <is>
          <t>Bilanzsumme je Aktie</t>
        </is>
      </c>
      <c r="B48" s="5" t="inlineStr">
        <is>
          <t>Total assets per share</t>
        </is>
      </c>
      <c r="C48" t="n">
        <v>31.44</v>
      </c>
    </row>
    <row r="49">
      <c r="A49" s="5" t="inlineStr">
        <is>
          <t>Personal am Ende des Jahres</t>
        </is>
      </c>
      <c r="B49" s="5" t="inlineStr">
        <is>
          <t>Staff at the end of year</t>
        </is>
      </c>
      <c r="C49" t="n">
        <v>7700</v>
      </c>
    </row>
    <row r="50">
      <c r="A50" s="5" t="inlineStr">
        <is>
          <t>Personalaufwand in Mio. USD</t>
        </is>
      </c>
      <c r="B50" s="5" t="inlineStr">
        <is>
          <t>Personnel expenses in M</t>
        </is>
      </c>
      <c r="C50" t="inlineStr">
        <is>
          <t>-</t>
        </is>
      </c>
    </row>
    <row r="51">
      <c r="A51" s="5" t="inlineStr">
        <is>
          <t>Aufwand je Mitarbeiter in USD</t>
        </is>
      </c>
      <c r="B51" s="5" t="inlineStr">
        <is>
          <t>Effort per employee</t>
        </is>
      </c>
      <c r="C51" t="inlineStr">
        <is>
          <t>-</t>
        </is>
      </c>
    </row>
    <row r="52">
      <c r="A52" s="5" t="inlineStr">
        <is>
          <t>Umsatz je Aktie</t>
        </is>
      </c>
      <c r="B52" s="5" t="inlineStr">
        <is>
          <t>Revenue per share</t>
        </is>
      </c>
      <c r="C52" t="n">
        <v>1480000</v>
      </c>
    </row>
    <row r="53">
      <c r="A53" s="5" t="inlineStr">
        <is>
          <t>Bruttoergebnis je Mitarbeiter in USD</t>
        </is>
      </c>
      <c r="B53" s="5" t="inlineStr">
        <is>
          <t>Gross Profit per employee</t>
        </is>
      </c>
      <c r="C53" t="inlineStr">
        <is>
          <t>-</t>
        </is>
      </c>
    </row>
    <row r="54">
      <c r="A54" s="5" t="inlineStr">
        <is>
          <t>Gewinn je Mitarbeiter in USD</t>
        </is>
      </c>
      <c r="B54" s="5" t="inlineStr">
        <is>
          <t>Earnings per employee</t>
        </is>
      </c>
      <c r="C54" t="n">
        <v>207143</v>
      </c>
    </row>
    <row r="55">
      <c r="A55" s="5" t="inlineStr">
        <is>
          <t>KGV (Kurs/Gewinn)</t>
        </is>
      </c>
      <c r="B55" s="5" t="inlineStr">
        <is>
          <t>PE (price/earnings)</t>
        </is>
      </c>
      <c r="C55" t="n">
        <v>14.3</v>
      </c>
    </row>
    <row r="56">
      <c r="A56" s="5" t="inlineStr">
        <is>
          <t>KUV (Kurs/Umsatz)</t>
        </is>
      </c>
      <c r="B56" s="5" t="inlineStr">
        <is>
          <t>PS (price/sales)</t>
        </is>
      </c>
      <c r="C56" t="n">
        <v>2</v>
      </c>
    </row>
    <row r="57">
      <c r="A57" s="5" t="inlineStr">
        <is>
          <t>KBV (Kurs/Buchwert)</t>
        </is>
      </c>
      <c r="B57" s="5" t="inlineStr">
        <is>
          <t>PB (price/book value)</t>
        </is>
      </c>
      <c r="C57" t="n">
        <v>2.29</v>
      </c>
    </row>
    <row r="58">
      <c r="A58" s="5" t="inlineStr">
        <is>
          <t>KCV (Kurs/Cashflow)</t>
        </is>
      </c>
      <c r="B58" s="5" t="inlineStr">
        <is>
          <t>PC (price/cashflow)</t>
        </is>
      </c>
      <c r="C58" t="n">
        <v>9.01</v>
      </c>
    </row>
    <row r="59">
      <c r="A59" s="5" t="inlineStr">
        <is>
          <t>Dividendenrendite in %</t>
        </is>
      </c>
      <c r="B59" s="5" t="inlineStr">
        <is>
          <t>Dividend Yield in %</t>
        </is>
      </c>
      <c r="C59" t="n">
        <v>0.63</v>
      </c>
    </row>
    <row r="60">
      <c r="A60" s="5" t="inlineStr">
        <is>
          <t>Gewinnrendite in %</t>
        </is>
      </c>
      <c r="B60" s="5" t="inlineStr">
        <is>
          <t>Return on profit in %</t>
        </is>
      </c>
      <c r="C60" t="n">
        <v>7</v>
      </c>
    </row>
    <row r="61">
      <c r="A61" s="5" t="inlineStr">
        <is>
          <t>Eigenkapitalrendite in %</t>
        </is>
      </c>
      <c r="B61" s="5" t="inlineStr">
        <is>
          <t>Return on Equity in %</t>
        </is>
      </c>
      <c r="C61" t="n">
        <v>16.02</v>
      </c>
    </row>
    <row r="62">
      <c r="A62" s="5" t="inlineStr">
        <is>
          <t>Umsatzrendite in %</t>
        </is>
      </c>
      <c r="B62" s="5" t="inlineStr">
        <is>
          <t>Return on sales in %</t>
        </is>
      </c>
      <c r="C62" t="n">
        <v>14</v>
      </c>
    </row>
    <row r="63">
      <c r="A63" s="5" t="inlineStr">
        <is>
          <t>Gesamtkapitalrendite in %</t>
        </is>
      </c>
      <c r="B63" s="5" t="inlineStr">
        <is>
          <t>Total Return on Investment in %</t>
        </is>
      </c>
      <c r="C63" t="n">
        <v>9.220000000000001</v>
      </c>
    </row>
    <row r="64">
      <c r="A64" s="5" t="inlineStr">
        <is>
          <t>Return on Investment in %</t>
        </is>
      </c>
      <c r="B64" s="5" t="inlineStr">
        <is>
          <t>Return on Investment in %</t>
        </is>
      </c>
      <c r="C64" t="n">
        <v>8.18</v>
      </c>
    </row>
    <row r="65">
      <c r="A65" s="5" t="inlineStr">
        <is>
          <t>Arbeitsintensität in %</t>
        </is>
      </c>
      <c r="B65" s="5" t="inlineStr">
        <is>
          <t>Work Intensity in %</t>
        </is>
      </c>
      <c r="C65" t="n">
        <v>33.21</v>
      </c>
    </row>
    <row r="66">
      <c r="A66" s="5" t="inlineStr">
        <is>
          <t>Eigenkapitalquote in %</t>
        </is>
      </c>
      <c r="B66" s="5" t="inlineStr">
        <is>
          <t>Equity Ratio in %</t>
        </is>
      </c>
      <c r="C66" t="n">
        <v>51.04</v>
      </c>
    </row>
    <row r="67">
      <c r="A67" s="5" t="inlineStr">
        <is>
          <t>Fremdkapitalquote in %</t>
        </is>
      </c>
      <c r="B67" s="5" t="inlineStr">
        <is>
          <t>Debt Ratio in %</t>
        </is>
      </c>
      <c r="C67" t="n">
        <v>48.96</v>
      </c>
    </row>
    <row r="68">
      <c r="A68" s="5" t="inlineStr">
        <is>
          <t>Verschuldungsgrad in %</t>
        </is>
      </c>
      <c r="B68" s="5" t="inlineStr">
        <is>
          <t>Finance Gearing in %</t>
        </is>
      </c>
      <c r="C68" t="n">
        <v>95.91</v>
      </c>
    </row>
    <row r="69">
      <c r="A69" s="5" t="inlineStr"/>
      <c r="B69" s="5" t="inlineStr"/>
    </row>
    <row r="70">
      <c r="A70" s="5" t="inlineStr">
        <is>
          <t>Kurzfristige Vermögensquote in %</t>
        </is>
      </c>
      <c r="B70" s="5" t="inlineStr">
        <is>
          <t>Current Assets Ratio in %</t>
        </is>
      </c>
    </row>
    <row r="71">
      <c r="A71" s="5" t="inlineStr">
        <is>
          <t>Nettogewinn Marge in %</t>
        </is>
      </c>
      <c r="B71" s="5" t="inlineStr">
        <is>
          <t>Net Profit Marge in %</t>
        </is>
      </c>
    </row>
    <row r="72">
      <c r="A72" s="5" t="inlineStr">
        <is>
          <t>Operative Ergebnis Marge in %</t>
        </is>
      </c>
      <c r="B72" s="5" t="inlineStr">
        <is>
          <t>EBIT Marge in %</t>
        </is>
      </c>
    </row>
    <row r="73">
      <c r="A73" s="5" t="inlineStr">
        <is>
          <t>Vermögensumsschlag in %</t>
        </is>
      </c>
      <c r="B73" s="5" t="inlineStr">
        <is>
          <t>Asset Turnover in %</t>
        </is>
      </c>
    </row>
    <row r="74">
      <c r="A74" s="5" t="inlineStr">
        <is>
          <t>Langfristige Vermögensquote in %</t>
        </is>
      </c>
      <c r="B74" s="5" t="inlineStr">
        <is>
          <t>Non-Current Assets Ratio in %</t>
        </is>
      </c>
    </row>
    <row r="75">
      <c r="A75" s="5" t="inlineStr">
        <is>
          <t>Gesamtkapitalrentabilität</t>
        </is>
      </c>
      <c r="B75" s="5" t="inlineStr">
        <is>
          <t>ROA Return on Assets in %</t>
        </is>
      </c>
    </row>
    <row r="76">
      <c r="A76" s="5" t="inlineStr">
        <is>
          <t>Ertrag des eingesetzten Kapitals</t>
        </is>
      </c>
      <c r="B76" s="5" t="inlineStr">
        <is>
          <t>ROCE Return on Cap. Empl. in %</t>
        </is>
      </c>
    </row>
    <row r="77">
      <c r="A77" s="5" t="inlineStr">
        <is>
          <t>Eigenkapital zu Anlagevermögen</t>
        </is>
      </c>
      <c r="B77" s="5" t="inlineStr">
        <is>
          <t>Equity to Fixed Assets in %</t>
        </is>
      </c>
    </row>
    <row r="78">
      <c r="A78" s="5" t="inlineStr">
        <is>
          <t>Liquidität Dritten Grades</t>
        </is>
      </c>
      <c r="B78" s="5" t="inlineStr">
        <is>
          <t>Current Ratio in %</t>
        </is>
      </c>
    </row>
    <row r="79">
      <c r="A79" s="5" t="inlineStr">
        <is>
          <t>Operativer Cashflow</t>
        </is>
      </c>
      <c r="B79" s="5" t="inlineStr">
        <is>
          <t>Operating Cashflow in M</t>
        </is>
      </c>
    </row>
    <row r="80">
      <c r="A80" s="5" t="inlineStr">
        <is>
          <t>Aktienrückkauf</t>
        </is>
      </c>
      <c r="B80" s="5" t="inlineStr">
        <is>
          <t>Share Buyback in M</t>
        </is>
      </c>
    </row>
    <row r="81">
      <c r="A81" s="5" t="inlineStr">
        <is>
          <t>Umsatzwachstum 1J in %</t>
        </is>
      </c>
      <c r="B81" s="5" t="inlineStr">
        <is>
          <t>Revenue Growth 1Y in %</t>
        </is>
      </c>
    </row>
    <row r="82">
      <c r="A82" s="5" t="inlineStr">
        <is>
          <t>Umsatzwachstum 3J in %</t>
        </is>
      </c>
      <c r="B82" s="5" t="inlineStr">
        <is>
          <t>Revenue Growth 3Y in %</t>
        </is>
      </c>
    </row>
    <row r="83">
      <c r="A83" s="5" t="inlineStr">
        <is>
          <t>Umsatzwachstum 5J in %</t>
        </is>
      </c>
      <c r="B83" s="5" t="inlineStr">
        <is>
          <t>Revenue Growth 5Y in %</t>
        </is>
      </c>
    </row>
    <row r="84">
      <c r="A84" s="5" t="inlineStr">
        <is>
          <t>Umsatzwachstum 10J in %</t>
        </is>
      </c>
      <c r="B84" s="5" t="inlineStr">
        <is>
          <t>Revenue Growth 10Y in %</t>
        </is>
      </c>
    </row>
    <row r="85">
      <c r="A85" s="5" t="inlineStr">
        <is>
          <t>Gewinnwachstum 1J in %</t>
        </is>
      </c>
      <c r="B85" s="5" t="inlineStr">
        <is>
          <t>Earnings Growth 1Y in %</t>
        </is>
      </c>
    </row>
    <row r="86">
      <c r="A86" s="5" t="inlineStr">
        <is>
          <t>Gewinnwachstum 3J in %</t>
        </is>
      </c>
      <c r="B86" s="5" t="inlineStr">
        <is>
          <t>Earnings Growth 3Y in %</t>
        </is>
      </c>
    </row>
    <row r="87">
      <c r="A87" s="5" t="inlineStr">
        <is>
          <t>Gewinnwachstum 5J in %</t>
        </is>
      </c>
      <c r="B87" s="5" t="inlineStr">
        <is>
          <t>Earnings Growth 5Y in %</t>
        </is>
      </c>
    </row>
    <row r="88">
      <c r="A88" s="5" t="inlineStr">
        <is>
          <t>Gewinnwachstum 10J in %</t>
        </is>
      </c>
      <c r="B88" s="5" t="inlineStr">
        <is>
          <t>Earnings Growth 10Y in %</t>
        </is>
      </c>
    </row>
    <row r="89">
      <c r="A89" s="5" t="inlineStr">
        <is>
          <t>PEG Ratio</t>
        </is>
      </c>
      <c r="B89" s="5" t="inlineStr">
        <is>
          <t>KGW Kurs/Gewinn/Wachstum</t>
        </is>
      </c>
    </row>
    <row r="90">
      <c r="A90" s="5" t="inlineStr">
        <is>
          <t>EBIT-Wachstum 1J in %</t>
        </is>
      </c>
      <c r="B90" s="5" t="inlineStr">
        <is>
          <t>EBIT Growth 1Y in %</t>
        </is>
      </c>
    </row>
    <row r="91">
      <c r="A91" s="5" t="inlineStr">
        <is>
          <t>EBIT-Wachstum 3J in %</t>
        </is>
      </c>
      <c r="B91" s="5" t="inlineStr">
        <is>
          <t>EBIT Growth 3Y in %</t>
        </is>
      </c>
    </row>
    <row r="92">
      <c r="A92" s="5" t="inlineStr">
        <is>
          <t>EBIT-Wachstum 5J in %</t>
        </is>
      </c>
      <c r="B92" s="5" t="inlineStr">
        <is>
          <t>EBIT Growth 5Y in %</t>
        </is>
      </c>
    </row>
    <row r="93">
      <c r="A93" s="5" t="inlineStr">
        <is>
          <t>EBIT-Wachstum 10J in %</t>
        </is>
      </c>
      <c r="B93" s="5" t="inlineStr">
        <is>
          <t>EBIT Growth 10Y in %</t>
        </is>
      </c>
    </row>
    <row r="94">
      <c r="A94" s="5" t="inlineStr">
        <is>
          <t>Op.Cashflow Wachstum 1J in %</t>
        </is>
      </c>
      <c r="B94" s="5" t="inlineStr">
        <is>
          <t>Op.Cashflow Wachstum 1Y in %</t>
        </is>
      </c>
    </row>
    <row r="95">
      <c r="A95" s="5" t="inlineStr">
        <is>
          <t>Op.Cashflow Wachstum 3J in %</t>
        </is>
      </c>
      <c r="B95" s="5" t="inlineStr">
        <is>
          <t>Op.Cashflow Wachstum 3Y in %</t>
        </is>
      </c>
    </row>
    <row r="96">
      <c r="A96" s="5" t="inlineStr">
        <is>
          <t>Op.Cashflow Wachstum 5J in %</t>
        </is>
      </c>
      <c r="B96" s="5" t="inlineStr">
        <is>
          <t>Op.Cashflow Wachstum 5Y in %</t>
        </is>
      </c>
    </row>
    <row r="97">
      <c r="A97" s="5" t="inlineStr">
        <is>
          <t>Op.Cashflow Wachstum 10J in %</t>
        </is>
      </c>
      <c r="B97" s="5" t="inlineStr">
        <is>
          <t>Op.Cashflow Wachstum 10Y in %</t>
        </is>
      </c>
    </row>
    <row r="98">
      <c r="A98" s="5" t="inlineStr">
        <is>
          <t>Working Capital in Mio</t>
        </is>
      </c>
      <c r="B98" s="5" t="inlineStr">
        <is>
          <t>Working Capital in M</t>
        </is>
      </c>
      <c r="C98" t="n">
        <v>4766</v>
      </c>
    </row>
  </sheetData>
  <pageMargins bottom="1" footer="0.5" header="0.5" left="0.75" right="0.75" top="1"/>
</worksheet>
</file>

<file path=xl/worksheets/sheet9.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JD COM </t>
        </is>
      </c>
      <c r="B1" s="2" t="inlineStr">
        <is>
          <t>WKN: A112ST  ISIN: US47215P1066  US-Symbol:JD  Typ: Aktie</t>
        </is>
      </c>
      <c r="C1" s="2" t="inlineStr"/>
      <c r="D1" s="2" t="inlineStr"/>
      <c r="E1" s="2" t="inlineStr"/>
      <c r="F1" s="2">
        <f>HYPERLINK("Stock_Data.xlsx#INDEX!A1",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+86-10-5895-5500</t>
        </is>
      </c>
      <c r="G4" t="inlineStr">
        <is>
          <t>02.03.2020</t>
        </is>
      </c>
      <c r="H4" t="inlineStr">
        <is>
          <t>Q4 Result</t>
        </is>
      </c>
      <c r="J4" t="inlineStr">
        <is>
          <t>Tiger Global Management LLC</t>
        </is>
      </c>
      <c r="L4" t="inlineStr">
        <is>
          <t>4,19%</t>
        </is>
      </c>
    </row>
    <row r="5">
      <c r="A5" s="5" t="inlineStr">
        <is>
          <t>Ticker</t>
        </is>
      </c>
      <c r="B5" t="inlineStr">
        <is>
          <t>013A</t>
        </is>
      </c>
      <c r="C5" s="5" t="inlineStr">
        <is>
          <t>Fax</t>
        </is>
      </c>
      <c r="D5" s="5" t="inlineStr"/>
      <c r="E5" t="inlineStr">
        <is>
          <t>-</t>
        </is>
      </c>
      <c r="G5" t="inlineStr">
        <is>
          <t>15.04.2020</t>
        </is>
      </c>
      <c r="H5" t="inlineStr">
        <is>
          <t>Publication Of Annual Report</t>
        </is>
      </c>
      <c r="J5" t="inlineStr">
        <is>
          <t>Dodge &amp; Cox</t>
        </is>
      </c>
      <c r="L5" t="inlineStr">
        <is>
          <t>2,66%</t>
        </is>
      </c>
    </row>
    <row r="6">
      <c r="A6" s="5" t="inlineStr">
        <is>
          <t>Gelistet Seit / Listed Since</t>
        </is>
      </c>
      <c r="B6" t="inlineStr">
        <is>
          <t>-</t>
        </is>
      </c>
      <c r="C6" s="5" t="inlineStr">
        <is>
          <t>Internet</t>
        </is>
      </c>
      <c r="D6" s="5" t="inlineStr"/>
      <c r="E6" t="inlineStr">
        <is>
          <t>http://en.jd.com/</t>
        </is>
      </c>
      <c r="G6" t="inlineStr">
        <is>
          <t>15.05.2020</t>
        </is>
      </c>
      <c r="H6" t="inlineStr">
        <is>
          <t>Result Q1</t>
        </is>
      </c>
      <c r="J6" t="inlineStr">
        <is>
          <t>The Vanguard Group, Inc.</t>
        </is>
      </c>
      <c r="L6" t="inlineStr">
        <is>
          <t>2,26%</t>
        </is>
      </c>
    </row>
    <row r="7">
      <c r="A7" s="5" t="inlineStr">
        <is>
          <t>Nominalwert / Nominal Value</t>
        </is>
      </c>
      <c r="B7" t="inlineStr">
        <is>
          <t>-</t>
        </is>
      </c>
      <c r="C7" s="5" t="inlineStr">
        <is>
          <t>E-Mail</t>
        </is>
      </c>
      <c r="D7" s="5" t="inlineStr"/>
      <c r="E7" t="inlineStr">
        <is>
          <t>contact@jd.com</t>
        </is>
      </c>
      <c r="J7" t="inlineStr">
        <is>
          <t>Fidelity Management &amp; Research Co.</t>
        </is>
      </c>
      <c r="L7" t="inlineStr">
        <is>
          <t>1,96%</t>
        </is>
      </c>
    </row>
    <row r="8">
      <c r="A8" s="5" t="inlineStr">
        <is>
          <t>Land / Country</t>
        </is>
      </c>
      <c r="B8" t="inlineStr">
        <is>
          <t>China</t>
        </is>
      </c>
      <c r="C8" s="5" t="inlineStr">
        <is>
          <t>Inv. Relations Telefon / Phone</t>
        </is>
      </c>
      <c r="D8" s="5" t="inlineStr"/>
      <c r="E8" t="inlineStr">
        <is>
          <t>+86-10-8912-6805</t>
        </is>
      </c>
      <c r="J8" t="inlineStr">
        <is>
          <t>BlackRock Fund Advisors</t>
        </is>
      </c>
      <c r="L8" t="inlineStr">
        <is>
          <t>1,85%</t>
        </is>
      </c>
    </row>
    <row r="9">
      <c r="A9" s="5" t="inlineStr">
        <is>
          <t>Währung / Currency</t>
        </is>
      </c>
      <c r="B9" t="inlineStr">
        <is>
          <t>USD</t>
        </is>
      </c>
      <c r="C9" s="5" t="inlineStr">
        <is>
          <t>Inv. Relations E-Mail</t>
        </is>
      </c>
      <c r="D9" s="5" t="inlineStr"/>
      <c r="E9" t="inlineStr">
        <is>
          <t>ir@JD.com</t>
        </is>
      </c>
      <c r="J9" t="inlineStr">
        <is>
          <t>Hillhouse Capital Management Ltd.</t>
        </is>
      </c>
      <c r="L9" t="inlineStr">
        <is>
          <t>1,76%</t>
        </is>
      </c>
    </row>
    <row r="10">
      <c r="A10" s="5" t="inlineStr">
        <is>
          <t>Branche / Industry</t>
        </is>
      </c>
      <c r="B10" t="inlineStr">
        <is>
          <t>Internet Commerce</t>
        </is>
      </c>
      <c r="C10" s="5" t="inlineStr">
        <is>
          <t>Kontaktperson / Contact Person</t>
        </is>
      </c>
      <c r="D10" s="5" t="inlineStr"/>
      <c r="E10" t="inlineStr">
        <is>
          <t>Ruiyu Li</t>
        </is>
      </c>
      <c r="J10" t="inlineStr">
        <is>
          <t>Freefloat</t>
        </is>
      </c>
      <c r="L10" t="inlineStr">
        <is>
          <t>85,32%</t>
        </is>
      </c>
    </row>
    <row r="11">
      <c r="A11" s="5" t="inlineStr">
        <is>
          <t>Sektor / Sector</t>
        </is>
      </c>
      <c r="B11" t="inlineStr">
        <is>
          <t>Information Technology</t>
        </is>
      </c>
    </row>
    <row r="12">
      <c r="A12" s="5" t="inlineStr">
        <is>
          <t>Typ / Genre</t>
        </is>
      </c>
      <c r="B12" t="inlineStr">
        <is>
          <t>ADR</t>
        </is>
      </c>
    </row>
    <row r="13">
      <c r="A13" s="5" t="inlineStr">
        <is>
          <t>Adresse / Address</t>
        </is>
      </c>
      <c r="B13" t="inlineStr">
        <is>
          <t>JD.com Inc.20th Floor, Building A, No. 18 Kechuang 11 Street  100101 Beijing, China</t>
        </is>
      </c>
    </row>
    <row r="14">
      <c r="A14" s="5" t="inlineStr">
        <is>
          <t>Management</t>
        </is>
      </c>
      <c r="B14" t="inlineStr">
        <is>
          <t>Richard Qiangdong Liu, Lei Xu, Zhenhui Wang, Dr. Jon Jianwen Liao, Sidney Huang, Yayun Li, Rui Yu</t>
        </is>
      </c>
    </row>
    <row r="15">
      <c r="A15" s="5" t="inlineStr">
        <is>
          <t>Aufsichtsrat / Board</t>
        </is>
      </c>
      <c r="B15" t="inlineStr">
        <is>
          <t>Richard Qiangdong Liu, Martin (Chi Ping) Lau, Louis T. Hsieh, Ming Huang, Dingbo Xu</t>
        </is>
      </c>
    </row>
    <row r="16">
      <c r="A16" s="5" t="inlineStr">
        <is>
          <t>Beschreibung</t>
        </is>
      </c>
      <c r="B16" t="inlineStr">
        <is>
          <t>JD.com ist ein chinesisches Online-Versandhaus. Die Plattform bietet in nahezu allen Bereichen der Konsumgüterindustrie Produkte an: Darunter in den Feldern Telefonie und Computer inklusive Zubehör sowie weitere Elektronikgeräte; Kleidung, Schuhe und Taschen; Garten und Heim; Schmuck und Uhren; außerdem vertreibt JD Sportartikel, Schönheitsprodukte, Spielzeug oder Automobilzubehör. Das Unternehmen bietet seine Dienste über die Homepage JD.com sowie über mobile Anwendungsmöglichkeiten an. Copyright 2014 FINANCE BASE AG</t>
        </is>
      </c>
    </row>
    <row r="17">
      <c r="A17" s="5" t="inlineStr">
        <is>
          <t>Profile</t>
        </is>
      </c>
      <c r="B17" t="inlineStr">
        <is>
          <t>JD.com is a Chinese online retailer. The platform provides in almost all areas of the consumer goods industry products: Among the fields telephony and computers, including accessories and other electronic devices; Clothing, shoes and bags; Home and garden; Jewelry and watches; JD also distributes sporting goods, beauty products, toys and automotive accessories. The company offers its services via the website JD.com as well as mobile applications.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inlineStr"/>
      <c r="J19" s="5" t="inlineStr"/>
      <c r="K19" s="5" t="inlineStr"/>
      <c r="L19" s="5" t="inlineStr"/>
    </row>
    <row r="20">
      <c r="A20" s="5" t="inlineStr">
        <is>
          <t>Umsatz</t>
        </is>
      </c>
      <c r="B20" s="5" t="inlineStr">
        <is>
          <t>Revenue</t>
        </is>
      </c>
      <c r="C20" t="n">
        <v>82865</v>
      </c>
      <c r="D20" t="n">
        <v>67198</v>
      </c>
      <c r="E20" t="n">
        <v>55689</v>
      </c>
      <c r="F20" t="n">
        <v>37465</v>
      </c>
      <c r="G20" t="n">
        <v>27986</v>
      </c>
      <c r="H20" t="n">
        <v>18535</v>
      </c>
    </row>
    <row r="21">
      <c r="A21" s="5" t="inlineStr">
        <is>
          <t>Operatives Ergebnis (EBIT)</t>
        </is>
      </c>
      <c r="B21" s="5" t="inlineStr">
        <is>
          <t>EBIT Earning Before Interest &amp; Tax</t>
        </is>
      </c>
      <c r="C21" t="n">
        <v>1292</v>
      </c>
      <c r="D21" t="n">
        <v>-380.9</v>
      </c>
      <c r="E21" t="n">
        <v>-128.4</v>
      </c>
      <c r="F21" t="n">
        <v>-308.9</v>
      </c>
      <c r="G21" t="n">
        <v>-997.2</v>
      </c>
      <c r="H21" t="n">
        <v>-935.2</v>
      </c>
    </row>
    <row r="22">
      <c r="A22" s="5" t="inlineStr">
        <is>
          <t>Finanzergebnis</t>
        </is>
      </c>
      <c r="B22" s="5" t="inlineStr">
        <is>
          <t>Financial Result</t>
        </is>
      </c>
      <c r="C22" t="n">
        <v>674.8</v>
      </c>
      <c r="D22" t="n">
        <v>35.7</v>
      </c>
      <c r="E22" t="n">
        <v>147</v>
      </c>
      <c r="F22" t="n">
        <v>-156.9</v>
      </c>
      <c r="G22" t="n">
        <v>-454.2</v>
      </c>
      <c r="H22" t="n">
        <v>133</v>
      </c>
    </row>
    <row r="23">
      <c r="A23" s="5" t="inlineStr">
        <is>
          <t>Ergebnis vor Steuer (EBT)</t>
        </is>
      </c>
      <c r="B23" s="5" t="inlineStr">
        <is>
          <t>EBT Earning Before Tax</t>
        </is>
      </c>
      <c r="C23" t="n">
        <v>1967</v>
      </c>
      <c r="D23" t="n">
        <v>-345.2</v>
      </c>
      <c r="E23" t="n">
        <v>18.6</v>
      </c>
      <c r="F23" t="n">
        <v>-465.8</v>
      </c>
      <c r="G23" t="n">
        <v>-1451</v>
      </c>
      <c r="H23" t="n">
        <v>-802.2</v>
      </c>
    </row>
    <row r="24">
      <c r="A24" s="5" t="inlineStr">
        <is>
          <t>Steuern auf Einkommen und Ertrag</t>
        </is>
      </c>
      <c r="B24" s="5" t="inlineStr">
        <is>
          <t>Taxes on income and earnings</t>
        </is>
      </c>
      <c r="C24" t="n">
        <v>258.9</v>
      </c>
      <c r="D24" t="n">
        <v>62.1</v>
      </c>
      <c r="E24" t="n">
        <v>20.4</v>
      </c>
      <c r="F24" t="n">
        <v>25.9</v>
      </c>
      <c r="G24" t="n">
        <v>-2.2</v>
      </c>
      <c r="H24" t="n">
        <v>3.1</v>
      </c>
    </row>
    <row r="25">
      <c r="A25" s="5" t="inlineStr">
        <is>
          <t>Ergebnis nach Steuer</t>
        </is>
      </c>
      <c r="B25" s="5" t="inlineStr">
        <is>
          <t>Earnings after tax</t>
        </is>
      </c>
      <c r="C25" t="n">
        <v>1708</v>
      </c>
      <c r="D25" t="n">
        <v>-407.3</v>
      </c>
      <c r="E25" t="n">
        <v>-1.8</v>
      </c>
      <c r="F25" t="n">
        <v>-491.7</v>
      </c>
      <c r="G25" t="n">
        <v>-1449</v>
      </c>
      <c r="H25" t="n">
        <v>-805.3</v>
      </c>
    </row>
    <row r="26">
      <c r="A26" s="5" t="inlineStr">
        <is>
          <t>Minderheitenanteil</t>
        </is>
      </c>
      <c r="B26" s="5" t="inlineStr">
        <is>
          <t>Minority Share</t>
        </is>
      </c>
      <c r="C26" t="n">
        <v>42.2</v>
      </c>
      <c r="D26" t="n">
        <v>44.9</v>
      </c>
      <c r="E26" t="n">
        <v>-21.6</v>
      </c>
      <c r="F26" t="n">
        <v>-56.6</v>
      </c>
      <c r="G26" t="n">
        <v>1.5</v>
      </c>
      <c r="H26" t="inlineStr">
        <is>
          <t>-</t>
        </is>
      </c>
    </row>
    <row r="27">
      <c r="A27" s="5" t="inlineStr">
        <is>
          <t>Jahresüberschuss/-fehlbetrag</t>
        </is>
      </c>
      <c r="B27" s="5" t="inlineStr">
        <is>
          <t>Net Profit</t>
        </is>
      </c>
      <c r="C27" t="n">
        <v>1750</v>
      </c>
      <c r="D27" t="n">
        <v>-362.4</v>
      </c>
      <c r="E27" t="n">
        <v>-23.4</v>
      </c>
      <c r="F27" t="n">
        <v>-548.3</v>
      </c>
      <c r="G27" t="n">
        <v>-1448</v>
      </c>
      <c r="H27" t="n">
        <v>-805.3</v>
      </c>
    </row>
    <row r="28">
      <c r="A28" s="5" t="inlineStr">
        <is>
          <t>Summe Umlaufvermögen</t>
        </is>
      </c>
      <c r="B28" s="5" t="inlineStr">
        <is>
          <t>Current Assets</t>
        </is>
      </c>
      <c r="C28" t="n">
        <v>19980</v>
      </c>
      <c r="D28" t="n">
        <v>15251</v>
      </c>
      <c r="E28" t="n">
        <v>17680</v>
      </c>
      <c r="F28" t="n">
        <v>15401</v>
      </c>
      <c r="G28" t="n">
        <v>9026</v>
      </c>
      <c r="H28" t="n">
        <v>8049</v>
      </c>
    </row>
    <row r="29">
      <c r="A29" s="5" t="inlineStr">
        <is>
          <t>Summe Anlagevermögen</t>
        </is>
      </c>
      <c r="B29" s="5" t="inlineStr">
        <is>
          <t>Fixed Assets</t>
        </is>
      </c>
      <c r="C29" t="n">
        <v>17327</v>
      </c>
      <c r="D29" t="n">
        <v>15171</v>
      </c>
      <c r="E29" t="n">
        <v>10609</v>
      </c>
      <c r="F29" t="n">
        <v>7697</v>
      </c>
      <c r="G29" t="n">
        <v>4122</v>
      </c>
      <c r="H29" t="n">
        <v>2668</v>
      </c>
    </row>
    <row r="30">
      <c r="A30" s="5" t="inlineStr">
        <is>
          <t>Summe Aktiva</t>
        </is>
      </c>
      <c r="B30" s="5" t="inlineStr">
        <is>
          <t>Total Assets</t>
        </is>
      </c>
      <c r="C30" t="n">
        <v>37307</v>
      </c>
      <c r="D30" t="n">
        <v>30422</v>
      </c>
      <c r="E30" t="n">
        <v>28289</v>
      </c>
      <c r="F30" t="n">
        <v>23099</v>
      </c>
      <c r="G30" t="n">
        <v>13147</v>
      </c>
      <c r="H30" t="n">
        <v>10717</v>
      </c>
    </row>
    <row r="31">
      <c r="A31" s="5" t="inlineStr">
        <is>
          <t>Summe kurzfristiges Fremdkapital</t>
        </is>
      </c>
      <c r="B31" s="5" t="inlineStr">
        <is>
          <t>Short-Term Debt</t>
        </is>
      </c>
      <c r="C31" t="n">
        <v>20112</v>
      </c>
      <c r="D31" t="n">
        <v>17579</v>
      </c>
      <c r="E31" t="n">
        <v>18175</v>
      </c>
      <c r="F31" t="n">
        <v>15086</v>
      </c>
      <c r="G31" t="n">
        <v>7569</v>
      </c>
      <c r="H31" t="n">
        <v>4673</v>
      </c>
    </row>
    <row r="32">
      <c r="A32" s="5" t="inlineStr">
        <is>
          <t>Summe langfristiges Fremdkapital</t>
        </is>
      </c>
      <c r="B32" s="5" t="inlineStr">
        <is>
          <t>Long-Term Debt</t>
        </is>
      </c>
      <c r="C32" t="n">
        <v>2741</v>
      </c>
      <c r="D32" t="n">
        <v>1669</v>
      </c>
      <c r="E32" t="n">
        <v>2062</v>
      </c>
      <c r="F32" t="n">
        <v>2076</v>
      </c>
      <c r="G32" t="n">
        <v>842.7</v>
      </c>
      <c r="H32" t="inlineStr">
        <is>
          <t>-</t>
        </is>
      </c>
    </row>
    <row r="33">
      <c r="A33" s="5" t="inlineStr">
        <is>
          <t>Summe Fremdkapital</t>
        </is>
      </c>
      <c r="B33" s="5" t="inlineStr">
        <is>
          <t>Total Liabilities</t>
        </is>
      </c>
      <c r="C33" t="n">
        <v>22853</v>
      </c>
      <c r="D33" t="n">
        <v>19248</v>
      </c>
      <c r="E33" t="n">
        <v>20237</v>
      </c>
      <c r="F33" t="n">
        <v>17162</v>
      </c>
      <c r="G33" t="n">
        <v>8412</v>
      </c>
      <c r="H33" t="n">
        <v>4673</v>
      </c>
    </row>
    <row r="34">
      <c r="A34" s="5" t="inlineStr">
        <is>
          <t>Minderheitenanteil</t>
        </is>
      </c>
      <c r="B34" s="5" t="inlineStr">
        <is>
          <t>Minority Share</t>
        </is>
      </c>
      <c r="C34" t="n">
        <v>2696</v>
      </c>
      <c r="D34" t="n">
        <v>2481</v>
      </c>
      <c r="E34" t="n">
        <v>53.5</v>
      </c>
      <c r="F34" t="n">
        <v>1055</v>
      </c>
      <c r="G34" t="n">
        <v>21.3</v>
      </c>
      <c r="H34" t="inlineStr">
        <is>
          <t>-</t>
        </is>
      </c>
    </row>
    <row r="35">
      <c r="A35" s="5" t="inlineStr">
        <is>
          <t>Summe Eigenkapital</t>
        </is>
      </c>
      <c r="B35" s="5" t="inlineStr">
        <is>
          <t>Equity</t>
        </is>
      </c>
      <c r="C35" t="n">
        <v>11758</v>
      </c>
      <c r="D35" t="n">
        <v>8693</v>
      </c>
      <c r="E35" t="n">
        <v>7999</v>
      </c>
      <c r="F35" t="n">
        <v>4882</v>
      </c>
      <c r="G35" t="n">
        <v>4715</v>
      </c>
      <c r="H35" t="n">
        <v>6044</v>
      </c>
    </row>
    <row r="36">
      <c r="A36" s="5" t="inlineStr">
        <is>
          <t>Summe Passiva</t>
        </is>
      </c>
      <c r="B36" s="5" t="inlineStr">
        <is>
          <t>Liabilities &amp; Shareholder Equity</t>
        </is>
      </c>
      <c r="C36" t="n">
        <v>37307</v>
      </c>
      <c r="D36" t="n">
        <v>30422</v>
      </c>
      <c r="E36" t="n">
        <v>28289</v>
      </c>
      <c r="F36" t="n">
        <v>23099</v>
      </c>
      <c r="G36" t="n">
        <v>13147</v>
      </c>
      <c r="H36" t="n">
        <v>10717</v>
      </c>
    </row>
    <row r="37">
      <c r="A37" s="5" t="inlineStr">
        <is>
          <t>Mio.Aktien im Umlauf</t>
        </is>
      </c>
      <c r="B37" s="5" t="inlineStr">
        <is>
          <t>Million shares outstanding</t>
        </is>
      </c>
      <c r="C37" t="n">
        <v>2924</v>
      </c>
      <c r="D37" t="n">
        <v>2894</v>
      </c>
      <c r="E37" t="n">
        <v>2853</v>
      </c>
      <c r="F37" t="n">
        <v>2836</v>
      </c>
      <c r="G37" t="n">
        <v>2742</v>
      </c>
      <c r="H37" t="n">
        <v>2732</v>
      </c>
    </row>
    <row r="38">
      <c r="A38" s="5" t="inlineStr">
        <is>
          <t>Gezeichnetes Kapital (in Mio.)</t>
        </is>
      </c>
      <c r="B38" s="5" t="inlineStr">
        <is>
          <t>Subscribed Capital in M</t>
        </is>
      </c>
      <c r="C38" t="inlineStr">
        <is>
          <t>-</t>
        </is>
      </c>
      <c r="D38" t="n">
        <v>0.055</v>
      </c>
      <c r="E38" t="n">
        <v>0.058</v>
      </c>
      <c r="F38" t="n">
        <v>0.054</v>
      </c>
      <c r="G38" t="n">
        <v>0.055</v>
      </c>
      <c r="H38" t="n">
        <v>0.058</v>
      </c>
    </row>
    <row r="39">
      <c r="A39" s="5" t="inlineStr">
        <is>
          <t>Ergebnis je Aktie (brutto)</t>
        </is>
      </c>
      <c r="B39" s="5" t="inlineStr">
        <is>
          <t>Earnings per share</t>
        </is>
      </c>
      <c r="C39" t="n">
        <v>0.67</v>
      </c>
      <c r="D39" t="n">
        <v>-0.12</v>
      </c>
      <c r="E39" t="n">
        <v>0.01</v>
      </c>
      <c r="F39" t="n">
        <v>-0.16</v>
      </c>
      <c r="G39" t="n">
        <v>-0.53</v>
      </c>
      <c r="H39" t="n">
        <v>-0.29</v>
      </c>
    </row>
    <row r="40">
      <c r="A40" s="5" t="inlineStr">
        <is>
          <t>Ergebnis je Aktie (unverwässert)</t>
        </is>
      </c>
      <c r="B40" s="5" t="inlineStr">
        <is>
          <t>Basic Earnings per share</t>
        </is>
      </c>
      <c r="C40" t="n">
        <v>0.6</v>
      </c>
      <c r="D40" t="n">
        <v>-0.13</v>
      </c>
      <c r="E40" t="n">
        <v>-0.01</v>
      </c>
      <c r="F40" t="n">
        <v>-0.2</v>
      </c>
      <c r="G40" t="n">
        <v>-0.53</v>
      </c>
      <c r="H40" t="n">
        <v>-0.86</v>
      </c>
    </row>
    <row r="41">
      <c r="A41" s="5" t="inlineStr">
        <is>
          <t>Ergebnis je Aktie (verwässert)</t>
        </is>
      </c>
      <c r="B41" s="5" t="inlineStr">
        <is>
          <t>Diluted Earnings per share</t>
        </is>
      </c>
      <c r="C41" t="n">
        <v>0.59</v>
      </c>
      <c r="D41" t="n">
        <v>-0.13</v>
      </c>
      <c r="E41" t="n">
        <v>-0.01</v>
      </c>
      <c r="F41" t="n">
        <v>-0.2</v>
      </c>
      <c r="G41" t="n">
        <v>-0.53</v>
      </c>
      <c r="H41" t="n">
        <v>-0.86</v>
      </c>
    </row>
    <row r="42">
      <c r="A42" s="5" t="inlineStr">
        <is>
          <t>Dividende je Aktie</t>
        </is>
      </c>
      <c r="B42" s="5" t="inlineStr">
        <is>
          <t>Dividend per share</t>
        </is>
      </c>
      <c r="C42" t="inlineStr">
        <is>
          <t>-</t>
        </is>
      </c>
      <c r="D42" t="inlineStr">
        <is>
          <t>-</t>
        </is>
      </c>
      <c r="E42" t="inlineStr">
        <is>
          <t>-</t>
        </is>
      </c>
      <c r="F42" t="inlineStr">
        <is>
          <t>-</t>
        </is>
      </c>
      <c r="G42" t="inlineStr">
        <is>
          <t>-</t>
        </is>
      </c>
      <c r="H42" t="inlineStr">
        <is>
          <t>-</t>
        </is>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row>
    <row r="44">
      <c r="A44" s="5" t="inlineStr">
        <is>
          <t>Umsatz</t>
        </is>
      </c>
      <c r="B44" s="5" t="inlineStr">
        <is>
          <t>Revenue</t>
        </is>
      </c>
      <c r="C44" t="n">
        <v>28.34</v>
      </c>
      <c r="D44" t="n">
        <v>23.22</v>
      </c>
      <c r="E44" t="n">
        <v>19.52</v>
      </c>
      <c r="F44" t="n">
        <v>13.21</v>
      </c>
      <c r="G44" t="n">
        <v>10.21</v>
      </c>
      <c r="H44" t="n">
        <v>6.79</v>
      </c>
    </row>
    <row r="45">
      <c r="A45" s="5" t="inlineStr">
        <is>
          <t>Buchwert je Aktie</t>
        </is>
      </c>
      <c r="B45" s="5" t="inlineStr">
        <is>
          <t>Book value per share</t>
        </is>
      </c>
      <c r="C45" t="n">
        <v>4.02</v>
      </c>
      <c r="D45" t="n">
        <v>3</v>
      </c>
      <c r="E45" t="n">
        <v>2.8</v>
      </c>
      <c r="F45" t="n">
        <v>1.72</v>
      </c>
      <c r="G45" t="n">
        <v>1.72</v>
      </c>
      <c r="H45" t="n">
        <v>2.21</v>
      </c>
    </row>
    <row r="46">
      <c r="A46" s="5" t="inlineStr">
        <is>
          <t>Cashflow je Aktie</t>
        </is>
      </c>
      <c r="B46" s="5" t="inlineStr">
        <is>
          <t>Cashflow per share</t>
        </is>
      </c>
      <c r="C46" t="n">
        <v>1.22</v>
      </c>
      <c r="D46" t="n">
        <v>1.05</v>
      </c>
      <c r="E46" t="n">
        <v>1.34</v>
      </c>
      <c r="F46" t="n">
        <v>0.45</v>
      </c>
      <c r="G46" t="n">
        <v>-0.1</v>
      </c>
      <c r="H46" t="n">
        <v>0.06</v>
      </c>
    </row>
    <row r="47">
      <c r="A47" s="5" t="inlineStr">
        <is>
          <t>Bilanzsumme je Aktie</t>
        </is>
      </c>
      <c r="B47" s="5" t="inlineStr">
        <is>
          <t>Total assets per share</t>
        </is>
      </c>
      <c r="C47" t="n">
        <v>12.76</v>
      </c>
      <c r="D47" t="n">
        <v>10.51</v>
      </c>
      <c r="E47" t="n">
        <v>9.92</v>
      </c>
      <c r="F47" t="n">
        <v>8.140000000000001</v>
      </c>
      <c r="G47" t="n">
        <v>4.79</v>
      </c>
      <c r="H47" t="n">
        <v>3.92</v>
      </c>
    </row>
    <row r="48">
      <c r="A48" s="5" t="inlineStr">
        <is>
          <t>Personal am Ende des Jahres</t>
        </is>
      </c>
      <c r="B48" s="5" t="inlineStr">
        <is>
          <t>Staff at the end of year</t>
        </is>
      </c>
      <c r="C48" t="n">
        <v>227730</v>
      </c>
      <c r="D48" t="n">
        <v>178927</v>
      </c>
      <c r="E48" t="n">
        <v>157831</v>
      </c>
      <c r="F48" t="n">
        <v>120622</v>
      </c>
      <c r="G48" t="n">
        <v>105963</v>
      </c>
      <c r="H48" t="n">
        <v>68109</v>
      </c>
    </row>
    <row r="49">
      <c r="A49" s="5" t="inlineStr">
        <is>
          <t>Personalaufwand in Mio. USD</t>
        </is>
      </c>
      <c r="B49" s="5" t="inlineStr">
        <is>
          <t>Personnel expenses in M</t>
        </is>
      </c>
      <c r="C49" t="inlineStr">
        <is>
          <t>-</t>
        </is>
      </c>
      <c r="D49" t="inlineStr">
        <is>
          <t>-</t>
        </is>
      </c>
      <c r="E49" t="inlineStr">
        <is>
          <t>-</t>
        </is>
      </c>
      <c r="F49" t="inlineStr">
        <is>
          <t>-</t>
        </is>
      </c>
      <c r="G49" t="inlineStr">
        <is>
          <t>-</t>
        </is>
      </c>
      <c r="H49" t="inlineStr">
        <is>
          <t>-</t>
        </is>
      </c>
    </row>
    <row r="50">
      <c r="A50" s="5" t="inlineStr">
        <is>
          <t>Aufwand je Mitarbeiter in USD</t>
        </is>
      </c>
      <c r="B50" s="5" t="inlineStr">
        <is>
          <t>Effort per employee</t>
        </is>
      </c>
      <c r="C50" t="inlineStr">
        <is>
          <t>-</t>
        </is>
      </c>
      <c r="D50" t="inlineStr">
        <is>
          <t>-</t>
        </is>
      </c>
      <c r="E50" t="inlineStr">
        <is>
          <t>-</t>
        </is>
      </c>
      <c r="F50" t="inlineStr">
        <is>
          <t>-</t>
        </is>
      </c>
      <c r="G50" t="inlineStr">
        <is>
          <t>-</t>
        </is>
      </c>
      <c r="H50" t="inlineStr">
        <is>
          <t>-</t>
        </is>
      </c>
    </row>
    <row r="51">
      <c r="A51" s="5" t="inlineStr">
        <is>
          <t>Umsatz je Aktie</t>
        </is>
      </c>
      <c r="B51" s="5" t="inlineStr">
        <is>
          <t>Revenue per share</t>
        </is>
      </c>
      <c r="C51" t="n">
        <v>363873</v>
      </c>
      <c r="D51" t="n">
        <v>375561</v>
      </c>
      <c r="E51" t="n">
        <v>352842</v>
      </c>
      <c r="F51" t="n">
        <v>310601</v>
      </c>
      <c r="G51" t="n">
        <v>264110</v>
      </c>
      <c r="H51" t="n">
        <v>272137</v>
      </c>
    </row>
    <row r="52">
      <c r="A52" s="5" t="inlineStr">
        <is>
          <t>Bruttoergebnis je Mitarbeiter in USD</t>
        </is>
      </c>
      <c r="B52" s="5" t="inlineStr">
        <is>
          <t>Gross Profit per employee</t>
        </is>
      </c>
      <c r="C52" t="inlineStr">
        <is>
          <t>-</t>
        </is>
      </c>
      <c r="D52" t="inlineStr">
        <is>
          <t>-</t>
        </is>
      </c>
      <c r="E52" t="inlineStr">
        <is>
          <t>-</t>
        </is>
      </c>
      <c r="F52" t="inlineStr">
        <is>
          <t>-</t>
        </is>
      </c>
      <c r="G52" t="inlineStr">
        <is>
          <t>-</t>
        </is>
      </c>
      <c r="H52" t="inlineStr">
        <is>
          <t>-</t>
        </is>
      </c>
    </row>
    <row r="53">
      <c r="A53" s="5" t="inlineStr">
        <is>
          <t>Gewinn je Mitarbeiter in USD</t>
        </is>
      </c>
      <c r="B53" s="5" t="inlineStr">
        <is>
          <t>Earnings per employee</t>
        </is>
      </c>
      <c r="C53" t="n">
        <v>7685</v>
      </c>
      <c r="D53" t="n">
        <v>-2025</v>
      </c>
      <c r="E53" t="n">
        <v>-148.26</v>
      </c>
      <c r="F53" t="n">
        <v>-4546</v>
      </c>
      <c r="G53" t="n">
        <v>-13662</v>
      </c>
      <c r="H53" t="n">
        <v>-11824</v>
      </c>
    </row>
    <row r="54">
      <c r="A54" s="5" t="inlineStr">
        <is>
          <t>KGV (Kurs/Gewinn)</t>
        </is>
      </c>
      <c r="B54" s="5" t="inlineStr">
        <is>
          <t>PE (price/earnings)</t>
        </is>
      </c>
      <c r="C54" t="n">
        <v>58.7</v>
      </c>
      <c r="D54" t="inlineStr">
        <is>
          <t>-</t>
        </is>
      </c>
      <c r="E54" t="inlineStr">
        <is>
          <t>-</t>
        </is>
      </c>
      <c r="F54" t="inlineStr">
        <is>
          <t>-</t>
        </is>
      </c>
      <c r="G54" t="inlineStr">
        <is>
          <t>-</t>
        </is>
      </c>
      <c r="H54" t="inlineStr">
        <is>
          <t>-</t>
        </is>
      </c>
    </row>
    <row r="55">
      <c r="A55" s="5" t="inlineStr">
        <is>
          <t>KUV (Kurs/Umsatz)</t>
        </is>
      </c>
      <c r="B55" s="5" t="inlineStr">
        <is>
          <t>PS (price/sales)</t>
        </is>
      </c>
      <c r="C55" t="n">
        <v>1.24</v>
      </c>
      <c r="D55" t="n">
        <v>0.9</v>
      </c>
      <c r="E55" t="n">
        <v>2.12</v>
      </c>
      <c r="F55" t="n">
        <v>1.93</v>
      </c>
      <c r="G55" t="n">
        <v>3.16</v>
      </c>
      <c r="H55" t="n">
        <v>3.41</v>
      </c>
    </row>
    <row r="56">
      <c r="A56" s="5" t="inlineStr">
        <is>
          <t>KBV (Kurs/Buchwert)</t>
        </is>
      </c>
      <c r="B56" s="5" t="inlineStr">
        <is>
          <t>PB (price/book value)</t>
        </is>
      </c>
      <c r="C56" t="n">
        <v>8.76</v>
      </c>
      <c r="D56" t="n">
        <v>6.97</v>
      </c>
      <c r="E56" t="n">
        <v>14.77</v>
      </c>
      <c r="F56" t="n">
        <v>14.78</v>
      </c>
      <c r="G56" t="n">
        <v>18.76</v>
      </c>
      <c r="H56" t="n">
        <v>10.46</v>
      </c>
    </row>
    <row r="57">
      <c r="A57" s="5" t="inlineStr">
        <is>
          <t>KCV (Kurs/Cashflow)</t>
        </is>
      </c>
      <c r="B57" s="5" t="inlineStr">
        <is>
          <t>PC (price/cashflow)</t>
        </is>
      </c>
      <c r="C57" t="n">
        <v>28.94</v>
      </c>
      <c r="D57" t="n">
        <v>19.95</v>
      </c>
      <c r="E57" t="n">
        <v>30.97</v>
      </c>
      <c r="F57" t="n">
        <v>57.15</v>
      </c>
      <c r="G57" t="n">
        <v>-316.26</v>
      </c>
      <c r="H57" t="n">
        <v>386.38</v>
      </c>
    </row>
    <row r="58">
      <c r="A58" s="5" t="inlineStr">
        <is>
          <t>Dividendenrendite in %</t>
        </is>
      </c>
      <c r="B58" s="5" t="inlineStr">
        <is>
          <t>Dividend Yield in %</t>
        </is>
      </c>
      <c r="C58" t="inlineStr">
        <is>
          <t>-</t>
        </is>
      </c>
      <c r="D58" t="inlineStr">
        <is>
          <t>-</t>
        </is>
      </c>
      <c r="E58" t="inlineStr">
        <is>
          <t>-</t>
        </is>
      </c>
      <c r="F58" t="inlineStr">
        <is>
          <t>-</t>
        </is>
      </c>
      <c r="G58" t="inlineStr">
        <is>
          <t>-</t>
        </is>
      </c>
      <c r="H58" t="inlineStr">
        <is>
          <t>-</t>
        </is>
      </c>
    </row>
    <row r="59">
      <c r="A59" s="5" t="inlineStr">
        <is>
          <t>Gewinnrendite in %</t>
        </is>
      </c>
      <c r="B59" s="5" t="inlineStr">
        <is>
          <t>Return on profit in %</t>
        </is>
      </c>
      <c r="C59" t="n">
        <v>1.7</v>
      </c>
      <c r="D59" t="n">
        <v>-0.6</v>
      </c>
      <c r="E59" t="inlineStr">
        <is>
          <t>-</t>
        </is>
      </c>
      <c r="F59" t="n">
        <v>-0.8</v>
      </c>
      <c r="G59" t="n">
        <v>-1.6</v>
      </c>
      <c r="H59" t="n">
        <v>-3.7</v>
      </c>
    </row>
    <row r="60">
      <c r="A60" s="5" t="inlineStr">
        <is>
          <t>Eigenkapitalrendite in %</t>
        </is>
      </c>
      <c r="B60" s="5" t="inlineStr">
        <is>
          <t>Return on Equity in %</t>
        </is>
      </c>
      <c r="C60" t="n">
        <v>14.88</v>
      </c>
      <c r="D60" t="n">
        <v>-4.17</v>
      </c>
      <c r="E60" t="n">
        <v>-0.29</v>
      </c>
      <c r="F60" t="n">
        <v>-11.23</v>
      </c>
      <c r="G60" t="n">
        <v>-30.71</v>
      </c>
      <c r="H60" t="n">
        <v>-13.32</v>
      </c>
    </row>
    <row r="61">
      <c r="A61" s="5" t="inlineStr">
        <is>
          <t>Umsatzrendite in %</t>
        </is>
      </c>
      <c r="B61" s="5" t="inlineStr">
        <is>
          <t>Return on sales in %</t>
        </is>
      </c>
      <c r="C61" t="n">
        <v>2.11</v>
      </c>
      <c r="D61" t="n">
        <v>-0.54</v>
      </c>
      <c r="E61" t="n">
        <v>-0.04</v>
      </c>
      <c r="F61" t="n">
        <v>-1.46</v>
      </c>
      <c r="G61" t="n">
        <v>-5.17</v>
      </c>
      <c r="H61" t="n">
        <v>-4.34</v>
      </c>
    </row>
    <row r="62">
      <c r="A62" s="5" t="inlineStr">
        <is>
          <t>Gesamtkapitalrendite in %</t>
        </is>
      </c>
      <c r="B62" s="5" t="inlineStr">
        <is>
          <t>Total Return on Investment in %</t>
        </is>
      </c>
      <c r="C62" t="n">
        <v>4.97</v>
      </c>
      <c r="D62" t="n">
        <v>-0.78</v>
      </c>
      <c r="E62" t="n">
        <v>0.44</v>
      </c>
      <c r="F62" t="n">
        <v>-2.21</v>
      </c>
      <c r="G62" t="n">
        <v>-10.91</v>
      </c>
      <c r="H62" t="n">
        <v>-7.47</v>
      </c>
    </row>
    <row r="63">
      <c r="A63" s="5" t="inlineStr">
        <is>
          <t>Return on Investment in %</t>
        </is>
      </c>
      <c r="B63" s="5" t="inlineStr">
        <is>
          <t>Return on Investment in %</t>
        </is>
      </c>
      <c r="C63" t="n">
        <v>4.69</v>
      </c>
      <c r="D63" t="n">
        <v>-1.19</v>
      </c>
      <c r="E63" t="n">
        <v>-0.08</v>
      </c>
      <c r="F63" t="n">
        <v>-2.37</v>
      </c>
      <c r="G63" t="n">
        <v>-11.01</v>
      </c>
      <c r="H63" t="n">
        <v>-7.51</v>
      </c>
    </row>
    <row r="64">
      <c r="A64" s="5" t="inlineStr">
        <is>
          <t>Arbeitsintensität in %</t>
        </is>
      </c>
      <c r="B64" s="5" t="inlineStr">
        <is>
          <t>Work Intensity in %</t>
        </is>
      </c>
      <c r="C64" t="n">
        <v>53.55</v>
      </c>
      <c r="D64" t="n">
        <v>50.13</v>
      </c>
      <c r="E64" t="n">
        <v>62.5</v>
      </c>
      <c r="F64" t="n">
        <v>66.68000000000001</v>
      </c>
      <c r="G64" t="n">
        <v>68.65000000000001</v>
      </c>
      <c r="H64" t="n">
        <v>75.11</v>
      </c>
    </row>
    <row r="65">
      <c r="A65" s="5" t="inlineStr">
        <is>
          <t>Eigenkapitalquote in %</t>
        </is>
      </c>
      <c r="B65" s="5" t="inlineStr">
        <is>
          <t>Equity Ratio in %</t>
        </is>
      </c>
      <c r="C65" t="n">
        <v>31.52</v>
      </c>
      <c r="D65" t="n">
        <v>28.58</v>
      </c>
      <c r="E65" t="n">
        <v>28.27</v>
      </c>
      <c r="F65" t="n">
        <v>21.13</v>
      </c>
      <c r="G65" t="n">
        <v>35.86</v>
      </c>
      <c r="H65" t="n">
        <v>56.39</v>
      </c>
    </row>
    <row r="66">
      <c r="A66" s="5" t="inlineStr">
        <is>
          <t>Fremdkapitalquote in %</t>
        </is>
      </c>
      <c r="B66" s="5" t="inlineStr">
        <is>
          <t>Debt Ratio in %</t>
        </is>
      </c>
      <c r="C66" t="n">
        <v>68.48</v>
      </c>
      <c r="D66" t="n">
        <v>71.42</v>
      </c>
      <c r="E66" t="n">
        <v>71.73</v>
      </c>
      <c r="F66" t="n">
        <v>78.87</v>
      </c>
      <c r="G66" t="n">
        <v>64.14</v>
      </c>
      <c r="H66" t="n">
        <v>43.61</v>
      </c>
    </row>
    <row r="67">
      <c r="A67" s="5" t="inlineStr">
        <is>
          <t>Verschuldungsgrad in %</t>
        </is>
      </c>
      <c r="B67" s="5" t="inlineStr">
        <is>
          <t>Finance Gearing in %</t>
        </is>
      </c>
      <c r="C67" t="n">
        <v>217.29</v>
      </c>
      <c r="D67" t="n">
        <v>249.95</v>
      </c>
      <c r="E67" t="n">
        <v>253.68</v>
      </c>
      <c r="F67" t="n">
        <v>373.18</v>
      </c>
      <c r="G67" t="n">
        <v>178.86</v>
      </c>
      <c r="H67" t="n">
        <v>77.31999999999999</v>
      </c>
    </row>
    <row r="68">
      <c r="A68" s="5" t="inlineStr"/>
      <c r="B68" s="5" t="inlineStr"/>
    </row>
    <row r="69">
      <c r="A69" s="5" t="inlineStr">
        <is>
          <t>Kurzfristige Vermögensquote in %</t>
        </is>
      </c>
      <c r="B69" s="5" t="inlineStr">
        <is>
          <t>Current Assets Ratio in %</t>
        </is>
      </c>
      <c r="C69" t="n">
        <v>53.56</v>
      </c>
      <c r="D69" t="n">
        <v>50.13</v>
      </c>
      <c r="E69" t="n">
        <v>62.5</v>
      </c>
      <c r="F69" t="n">
        <v>66.67</v>
      </c>
      <c r="G69" t="n">
        <v>68.65000000000001</v>
      </c>
    </row>
    <row r="70">
      <c r="A70" s="5" t="inlineStr">
        <is>
          <t>Nettogewinn Marge in %</t>
        </is>
      </c>
      <c r="B70" s="5" t="inlineStr">
        <is>
          <t>Net Profit Marge in %</t>
        </is>
      </c>
      <c r="C70" t="n">
        <v>6175.02</v>
      </c>
      <c r="D70" t="n">
        <v>-1560.72</v>
      </c>
      <c r="E70" t="n">
        <v>-119.88</v>
      </c>
      <c r="F70" t="n">
        <v>-4150.64</v>
      </c>
      <c r="G70" t="n">
        <v>-14182.17</v>
      </c>
    </row>
    <row r="71">
      <c r="A71" s="5" t="inlineStr">
        <is>
          <t>Operative Ergebnis Marge in %</t>
        </is>
      </c>
      <c r="B71" s="5" t="inlineStr">
        <is>
          <t>EBIT Marge in %</t>
        </is>
      </c>
      <c r="C71" t="n">
        <v>4558.93</v>
      </c>
      <c r="D71" t="n">
        <v>-1640.4</v>
      </c>
      <c r="E71" t="n">
        <v>-657.79</v>
      </c>
      <c r="F71" t="n">
        <v>-2338.38</v>
      </c>
      <c r="G71" t="n">
        <v>-9766.9</v>
      </c>
    </row>
    <row r="72">
      <c r="A72" s="5" t="inlineStr">
        <is>
          <t>Vermögensumsschlag in %</t>
        </is>
      </c>
      <c r="B72" s="5" t="inlineStr">
        <is>
          <t>Asset Turnover in %</t>
        </is>
      </c>
      <c r="C72" t="n">
        <v>0.08</v>
      </c>
      <c r="D72" t="n">
        <v>0.08</v>
      </c>
      <c r="E72" t="n">
        <v>0.07000000000000001</v>
      </c>
      <c r="F72" t="n">
        <v>0.06</v>
      </c>
      <c r="G72" t="n">
        <v>0.08</v>
      </c>
    </row>
    <row r="73">
      <c r="A73" s="5" t="inlineStr">
        <is>
          <t>Langfristige Vermögensquote in %</t>
        </is>
      </c>
      <c r="B73" s="5" t="inlineStr">
        <is>
          <t>Non-Current Assets Ratio in %</t>
        </is>
      </c>
      <c r="C73" t="n">
        <v>46.44</v>
      </c>
      <c r="D73" t="n">
        <v>49.87</v>
      </c>
      <c r="E73" t="n">
        <v>37.5</v>
      </c>
      <c r="F73" t="n">
        <v>33.32</v>
      </c>
      <c r="G73" t="n">
        <v>31.35</v>
      </c>
    </row>
    <row r="74">
      <c r="A74" s="5" t="inlineStr">
        <is>
          <t>Gesamtkapitalrentabilität</t>
        </is>
      </c>
      <c r="B74" s="5" t="inlineStr">
        <is>
          <t>ROA Return on Assets in %</t>
        </is>
      </c>
      <c r="C74" t="n">
        <v>4.69</v>
      </c>
      <c r="D74" t="n">
        <v>-1.19</v>
      </c>
      <c r="E74" t="n">
        <v>-0.08</v>
      </c>
      <c r="F74" t="n">
        <v>-2.37</v>
      </c>
      <c r="G74" t="n">
        <v>-11.01</v>
      </c>
    </row>
    <row r="75">
      <c r="A75" s="5" t="inlineStr">
        <is>
          <t>Ertrag des eingesetzten Kapitals</t>
        </is>
      </c>
      <c r="B75" s="5" t="inlineStr">
        <is>
          <t>ROCE Return on Cap. Empl. in %</t>
        </is>
      </c>
      <c r="C75" t="n">
        <v>7.51</v>
      </c>
      <c r="D75" t="n">
        <v>-2.97</v>
      </c>
      <c r="E75" t="n">
        <v>-1.27</v>
      </c>
      <c r="F75" t="n">
        <v>-3.85</v>
      </c>
      <c r="G75" t="n">
        <v>-17.88</v>
      </c>
    </row>
    <row r="76">
      <c r="A76" s="5" t="inlineStr">
        <is>
          <t>Eigenkapital zu Anlagevermögen</t>
        </is>
      </c>
      <c r="B76" s="5" t="inlineStr">
        <is>
          <t>Equity to Fixed Assets in %</t>
        </is>
      </c>
      <c r="C76" t="n">
        <v>67.86</v>
      </c>
      <c r="D76" t="n">
        <v>57.3</v>
      </c>
      <c r="E76" t="n">
        <v>75.40000000000001</v>
      </c>
      <c r="F76" t="n">
        <v>63.43</v>
      </c>
      <c r="G76" t="n">
        <v>114.39</v>
      </c>
    </row>
    <row r="77">
      <c r="A77" s="5" t="inlineStr">
        <is>
          <t>Liquidität Dritten Grades</t>
        </is>
      </c>
      <c r="B77" s="5" t="inlineStr">
        <is>
          <t>Current Ratio in %</t>
        </is>
      </c>
      <c r="C77" t="n">
        <v>99.34</v>
      </c>
      <c r="D77" t="n">
        <v>86.76000000000001</v>
      </c>
      <c r="E77" t="n">
        <v>97.28</v>
      </c>
      <c r="F77" t="n">
        <v>102.09</v>
      </c>
      <c r="G77" t="n">
        <v>119.25</v>
      </c>
    </row>
    <row r="78">
      <c r="A78" s="5" t="inlineStr">
        <is>
          <t>Operativer Cashflow</t>
        </is>
      </c>
      <c r="B78" s="5" t="inlineStr">
        <is>
          <t>Operating Cashflow in M</t>
        </is>
      </c>
      <c r="C78" t="n">
        <v>84620.56</v>
      </c>
      <c r="D78" t="n">
        <v>57735.3</v>
      </c>
      <c r="E78" t="n">
        <v>88357.41</v>
      </c>
      <c r="F78" t="n">
        <v>162077.4</v>
      </c>
      <c r="G78" t="n">
        <v>-867184.9199999999</v>
      </c>
    </row>
    <row r="79">
      <c r="A79" s="5" t="inlineStr">
        <is>
          <t>Aktienrückkauf</t>
        </is>
      </c>
      <c r="B79" s="5" t="inlineStr">
        <is>
          <t>Share Buyback in M</t>
        </is>
      </c>
      <c r="C79" t="n">
        <v>-30</v>
      </c>
      <c r="D79" t="n">
        <v>-41</v>
      </c>
      <c r="E79" t="n">
        <v>-17</v>
      </c>
      <c r="F79" t="n">
        <v>-94</v>
      </c>
      <c r="G79" t="n">
        <v>-10</v>
      </c>
    </row>
    <row r="80">
      <c r="A80" s="5" t="inlineStr">
        <is>
          <t>Umsatzwachstum 1J in %</t>
        </is>
      </c>
      <c r="B80" s="5" t="inlineStr">
        <is>
          <t>Revenue Growth 1Y in %</t>
        </is>
      </c>
      <c r="C80" t="n">
        <v>22.05</v>
      </c>
      <c r="D80" t="n">
        <v>18.95</v>
      </c>
      <c r="E80" t="n">
        <v>47.77</v>
      </c>
      <c r="F80" t="n">
        <v>29.38</v>
      </c>
      <c r="G80" t="n">
        <v>50.37</v>
      </c>
    </row>
    <row r="81">
      <c r="A81" s="5" t="inlineStr">
        <is>
          <t>Umsatzwachstum 3J in %</t>
        </is>
      </c>
      <c r="B81" s="5" t="inlineStr">
        <is>
          <t>Revenue Growth 3Y in %</t>
        </is>
      </c>
      <c r="C81" t="n">
        <v>29.59</v>
      </c>
      <c r="D81" t="n">
        <v>32.03</v>
      </c>
      <c r="E81" t="n">
        <v>42.51</v>
      </c>
      <c r="F81" t="inlineStr">
        <is>
          <t>-</t>
        </is>
      </c>
      <c r="G81" t="inlineStr">
        <is>
          <t>-</t>
        </is>
      </c>
    </row>
    <row r="82">
      <c r="A82" s="5" t="inlineStr">
        <is>
          <t>Umsatzwachstum 5J in %</t>
        </is>
      </c>
      <c r="B82" s="5" t="inlineStr">
        <is>
          <t>Revenue Growth 5Y in %</t>
        </is>
      </c>
      <c r="C82" t="n">
        <v>33.7</v>
      </c>
      <c r="D82" t="inlineStr">
        <is>
          <t>-</t>
        </is>
      </c>
      <c r="E82" t="inlineStr">
        <is>
          <t>-</t>
        </is>
      </c>
      <c r="F82" t="inlineStr">
        <is>
          <t>-</t>
        </is>
      </c>
      <c r="G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row>
    <row r="84">
      <c r="A84" s="5" t="inlineStr">
        <is>
          <t>Gewinnwachstum 1J in %</t>
        </is>
      </c>
      <c r="B84" s="5" t="inlineStr">
        <is>
          <t>Earnings Growth 1Y in %</t>
        </is>
      </c>
      <c r="C84" t="n">
        <v>-582.89</v>
      </c>
      <c r="D84" t="n">
        <v>1448.72</v>
      </c>
      <c r="E84" t="n">
        <v>-95.73</v>
      </c>
      <c r="F84" t="n">
        <v>-62.13</v>
      </c>
      <c r="G84" t="n">
        <v>79.81</v>
      </c>
    </row>
    <row r="85">
      <c r="A85" s="5" t="inlineStr">
        <is>
          <t>Gewinnwachstum 3J in %</t>
        </is>
      </c>
      <c r="B85" s="5" t="inlineStr">
        <is>
          <t>Earnings Growth 3Y in %</t>
        </is>
      </c>
      <c r="C85" t="n">
        <v>256.7</v>
      </c>
      <c r="D85" t="n">
        <v>430.29</v>
      </c>
      <c r="E85" t="n">
        <v>-26.02</v>
      </c>
      <c r="F85" t="inlineStr">
        <is>
          <t>-</t>
        </is>
      </c>
      <c r="G85" t="inlineStr">
        <is>
          <t>-</t>
        </is>
      </c>
    </row>
    <row r="86">
      <c r="A86" s="5" t="inlineStr">
        <is>
          <t>Gewinnwachstum 5J in %</t>
        </is>
      </c>
      <c r="B86" s="5" t="inlineStr">
        <is>
          <t>Earnings Growth 5Y in %</t>
        </is>
      </c>
      <c r="C86" t="n">
        <v>157.56</v>
      </c>
      <c r="D86" t="inlineStr">
        <is>
          <t>-</t>
        </is>
      </c>
      <c r="E86" t="inlineStr">
        <is>
          <t>-</t>
        </is>
      </c>
      <c r="F86" t="inlineStr">
        <is>
          <t>-</t>
        </is>
      </c>
      <c r="G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row>
    <row r="88">
      <c r="A88" s="5" t="inlineStr">
        <is>
          <t>PEG Ratio</t>
        </is>
      </c>
      <c r="B88" s="5" t="inlineStr">
        <is>
          <t>KGW Kurs/Gewinn/Wachstum</t>
        </is>
      </c>
      <c r="C88" t="n">
        <v>0.37</v>
      </c>
      <c r="D88" t="inlineStr">
        <is>
          <t>-</t>
        </is>
      </c>
      <c r="E88" t="inlineStr">
        <is>
          <t>-</t>
        </is>
      </c>
      <c r="F88" t="inlineStr">
        <is>
          <t>-</t>
        </is>
      </c>
      <c r="G88" t="inlineStr">
        <is>
          <t>-</t>
        </is>
      </c>
    </row>
    <row r="89">
      <c r="A89" s="5" t="inlineStr">
        <is>
          <t>EBIT-Wachstum 1J in %</t>
        </is>
      </c>
      <c r="B89" s="5" t="inlineStr">
        <is>
          <t>EBIT Growth 1Y in %</t>
        </is>
      </c>
      <c r="C89" t="n">
        <v>-439.2</v>
      </c>
      <c r="D89" t="n">
        <v>196.65</v>
      </c>
      <c r="E89" t="n">
        <v>-58.43</v>
      </c>
      <c r="F89" t="n">
        <v>-69.02</v>
      </c>
      <c r="G89" t="n">
        <v>6.63</v>
      </c>
    </row>
    <row r="90">
      <c r="A90" s="5" t="inlineStr">
        <is>
          <t>EBIT-Wachstum 3J in %</t>
        </is>
      </c>
      <c r="B90" s="5" t="inlineStr">
        <is>
          <t>EBIT Growth 3Y in %</t>
        </is>
      </c>
      <c r="C90" t="n">
        <v>-100.33</v>
      </c>
      <c r="D90" t="n">
        <v>23.07</v>
      </c>
      <c r="E90" t="n">
        <v>-40.27</v>
      </c>
      <c r="F90" t="inlineStr">
        <is>
          <t>-</t>
        </is>
      </c>
      <c r="G90" t="inlineStr">
        <is>
          <t>-</t>
        </is>
      </c>
    </row>
    <row r="91">
      <c r="A91" s="5" t="inlineStr">
        <is>
          <t>EBIT-Wachstum 5J in %</t>
        </is>
      </c>
      <c r="B91" s="5" t="inlineStr">
        <is>
          <t>EBIT Growth 5Y in %</t>
        </is>
      </c>
      <c r="C91" t="n">
        <v>-72.67</v>
      </c>
      <c r="D91" t="inlineStr">
        <is>
          <t>-</t>
        </is>
      </c>
      <c r="E91" t="inlineStr">
        <is>
          <t>-</t>
        </is>
      </c>
      <c r="F91" t="inlineStr">
        <is>
          <t>-</t>
        </is>
      </c>
      <c r="G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row>
    <row r="93">
      <c r="A93" s="5" t="inlineStr">
        <is>
          <t>Op.Cashflow Wachstum 1J in %</t>
        </is>
      </c>
      <c r="B93" s="5" t="inlineStr">
        <is>
          <t>Op.Cashflow Wachstum 1Y in %</t>
        </is>
      </c>
      <c r="C93" t="n">
        <v>45.06</v>
      </c>
      <c r="D93" t="n">
        <v>-35.58</v>
      </c>
      <c r="E93" t="n">
        <v>-45.81</v>
      </c>
      <c r="F93" t="n">
        <v>-118.07</v>
      </c>
      <c r="G93" t="n">
        <v>-181.85</v>
      </c>
    </row>
    <row r="94">
      <c r="A94" s="5" t="inlineStr">
        <is>
          <t>Op.Cashflow Wachstum 3J in %</t>
        </is>
      </c>
      <c r="B94" s="5" t="inlineStr">
        <is>
          <t>Op.Cashflow Wachstum 3Y in %</t>
        </is>
      </c>
      <c r="C94" t="n">
        <v>-12.11</v>
      </c>
      <c r="D94" t="n">
        <v>-66.48999999999999</v>
      </c>
      <c r="E94" t="n">
        <v>-115.24</v>
      </c>
      <c r="F94" t="inlineStr">
        <is>
          <t>-</t>
        </is>
      </c>
      <c r="G94" t="inlineStr">
        <is>
          <t>-</t>
        </is>
      </c>
    </row>
    <row r="95">
      <c r="A95" s="5" t="inlineStr">
        <is>
          <t>Op.Cashflow Wachstum 5J in %</t>
        </is>
      </c>
      <c r="B95" s="5" t="inlineStr">
        <is>
          <t>Op.Cashflow Wachstum 5Y in %</t>
        </is>
      </c>
      <c r="C95" t="n">
        <v>-67.25</v>
      </c>
      <c r="D95" t="inlineStr">
        <is>
          <t>-</t>
        </is>
      </c>
      <c r="E95" t="inlineStr">
        <is>
          <t>-</t>
        </is>
      </c>
      <c r="F95" t="inlineStr">
        <is>
          <t>-</t>
        </is>
      </c>
      <c r="G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row>
    <row r="97">
      <c r="A97" s="5" t="inlineStr">
        <is>
          <t>Working Capital in Mio</t>
        </is>
      </c>
      <c r="B97" s="5" t="inlineStr">
        <is>
          <t>Working Capital in M</t>
        </is>
      </c>
      <c r="C97" t="n">
        <v>-132.5</v>
      </c>
      <c r="D97" t="n">
        <v>-2328</v>
      </c>
      <c r="E97" t="n">
        <v>-495.2</v>
      </c>
      <c r="F97" t="n">
        <v>315.7</v>
      </c>
      <c r="G97" t="n">
        <v>1457</v>
      </c>
      <c r="H97" t="n">
        <v>3376</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2020-05-13T22:20:44Z</dcterms:created>
  <dcterms:modified xsi:type="dcterms:W3CDTF">2020-05-13T22:20:44Z</dcterms:modified>
</cp:coreProperties>
</file>