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DIDAS" sheetId="2" state="visible" r:id="rId2"/>
    <sheet name="AHOLD DELHAIZE" sheetId="3" state="visible" r:id="rId3"/>
    <sheet name="AIR LIQUIDE" sheetId="4" state="visible" r:id="rId4"/>
    <sheet name="AIRBUS" sheetId="5" state="visible" r:id="rId5"/>
    <sheet name="ALLIANZ" sheetId="6" state="visible" r:id="rId6"/>
    <sheet name="AMADEUS IT GROUP" sheetId="7" state="visible" r:id="rId7"/>
    <sheet name="ANHEUSER-BUSCH" sheetId="8" state="visible" r:id="rId8"/>
    <sheet name="ASML HOLDING NV" sheetId="9" state="visible" r:id="rId9"/>
    <sheet name="AXA" sheetId="10" state="visible" r:id="rId10"/>
    <sheet name="BANCO BILBAO VIZCAYA ARGENTARI" sheetId="11" state="visible" r:id="rId11"/>
    <sheet name="BANCO SANTANDER" sheetId="12" state="visible" r:id="rId12"/>
    <sheet name="BASF" sheetId="13" state="visible" r:id="rId13"/>
    <sheet name="BAYER" sheetId="14" state="visible" r:id="rId14"/>
    <sheet name="BMW ST" sheetId="15" state="visible" r:id="rId15"/>
    <sheet name="BNP PARIBAS" sheetId="16" state="visible" r:id="rId16"/>
    <sheet name="CRH" sheetId="17" state="visible" r:id="rId17"/>
    <sheet name="DAIMLER" sheetId="18" state="visible" r:id="rId18"/>
    <sheet name="DANONE" sheetId="19" state="visible" r:id="rId19"/>
    <sheet name="DT. BÖRSE" sheetId="20" state="visible" r:id="rId20"/>
    <sheet name="DT. POST" sheetId="21" state="visible" r:id="rId21"/>
    <sheet name="DT. TELEKOM" sheetId="22" state="visible" r:id="rId22"/>
    <sheet name="ENEL" sheetId="23" state="visible" r:id="rId23"/>
    <sheet name="ENGIE" sheetId="24" state="visible" r:id="rId24"/>
    <sheet name="ENI" sheetId="25" state="visible" r:id="rId25"/>
    <sheet name="ESSILORLUXOTTICA" sheetId="26" state="visible" r:id="rId26"/>
    <sheet name="FRESENIUS" sheetId="27" state="visible" r:id="rId27"/>
    <sheet name="IBERDROLA" sheetId="28" state="visible" r:id="rId28"/>
    <sheet name="INDITEX" sheetId="29" state="visible" r:id="rId29"/>
    <sheet name="ING GROEP" sheetId="30" state="visible" r:id="rId30"/>
    <sheet name="INTESA SANPAOLO" sheetId="31" state="visible" r:id="rId31"/>
    <sheet name="KERING" sheetId="32" state="visible" r:id="rId32"/>
    <sheet name="L'ORÉAL" sheetId="33" state="visible" r:id="rId33"/>
    <sheet name="LINDE PLC" sheetId="34" state="visible" r:id="rId34"/>
    <sheet name="LVMH - MOET HENNESSY LOUIS VUITTON" sheetId="35" state="visible" r:id="rId35"/>
    <sheet name="MUNICH RE" sheetId="36" state="visible" r:id="rId36"/>
    <sheet name="NOKIA" sheetId="37" state="visible" r:id="rId37"/>
    <sheet name="ORANGE" sheetId="38" state="visible" r:id="rId38"/>
    <sheet name="PHILIPS ELECTRONICS" sheetId="39" state="visible" r:id="rId39"/>
    <sheet name="SAFRAN" sheetId="40" state="visible" r:id="rId40"/>
    <sheet name="SANOFI S.A." sheetId="41" state="visible" r:id="rId41"/>
    <sheet name="SAP" sheetId="42" state="visible" r:id="rId42"/>
    <sheet name="SCHNEIDER ELECTRIC" sheetId="43" state="visible" r:id="rId43"/>
    <sheet name="SIEMENS" sheetId="44" state="visible" r:id="rId44"/>
    <sheet name="SOCIÉTÉ GÉNÉRALE" sheetId="45" state="visible" r:id="rId45"/>
    <sheet name="TELEFONICA" sheetId="46" state="visible" r:id="rId46"/>
    <sheet name="TOTAL" sheetId="47" state="visible" r:id="rId47"/>
    <sheet name="UNILEVER" sheetId="48" state="visible" r:id="rId48"/>
    <sheet name="VINCI" sheetId="49" state="visible" r:id="rId49"/>
    <sheet name="VIVENDI" sheetId="50" state="visible" r:id="rId50"/>
    <sheet name="VOLKSWAGEN VZ" sheetId="51" state="visible" r:id="rId5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styles.xml" Type="http://schemas.openxmlformats.org/officeDocument/2006/relationships/styles" /><Relationship Id="rId5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5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9"/>
  </cols>
  <sheetData>
    <row r="1">
      <c r="A1" s="1" t="inlineStr">
        <is>
          <t>INDEX</t>
        </is>
      </c>
    </row>
    <row r="2">
      <c r="A2" s="3" t="n"/>
    </row>
    <row r="3">
      <c r="A3" s="5">
        <f>HYPERLINK("eurostoxx-50_Stock_Data_EUR.xlsx#'ADIDAS'!A1", "ADIDAS")</f>
        <v/>
      </c>
    </row>
    <row r="4">
      <c r="A4" s="5">
        <f>HYPERLINK("eurostoxx-50_Stock_Data_EUR.xlsx#'AHOLD DELHAIZE'!A1", "AHOLD DELHAIZE")</f>
        <v/>
      </c>
    </row>
    <row r="5">
      <c r="A5" s="5">
        <f>HYPERLINK("eurostoxx-50_Stock_Data_EUR.xlsx#'AIR LIQUIDE'!A1", "AIR LIQUIDE")</f>
        <v/>
      </c>
    </row>
    <row r="6">
      <c r="A6" s="5">
        <f>HYPERLINK("eurostoxx-50_Stock_Data_EUR.xlsx#'AIRBUS'!A1", "AIRBUS")</f>
        <v/>
      </c>
    </row>
    <row r="7">
      <c r="A7" s="5">
        <f>HYPERLINK("eurostoxx-50_Stock_Data_EUR.xlsx#'ALLIANZ'!A1", "ALLIANZ")</f>
        <v/>
      </c>
    </row>
    <row r="8">
      <c r="A8" s="5">
        <f>HYPERLINK("eurostoxx-50_Stock_Data_EUR.xlsx#'AMADEUS IT GROUP'!A1", "AMADEUS IT GROUP")</f>
        <v/>
      </c>
    </row>
    <row r="9">
      <c r="A9" s="5">
        <f>HYPERLINK("eurostoxx-50_Stock_Data_EUR.xlsx#'ANHEUSER-BUSCH'!A1", "ANHEUSER-BUSCH")</f>
        <v/>
      </c>
    </row>
    <row r="10">
      <c r="A10" s="5">
        <f>HYPERLINK("eurostoxx-50_Stock_Data_EUR.xlsx#'ASML HOLDING NV'!A1", "ASML HOLDING NV")</f>
        <v/>
      </c>
    </row>
    <row r="11">
      <c r="A11" s="5">
        <f>HYPERLINK("eurostoxx-50_Stock_Data_EUR.xlsx#'AXA'!A1", "AXA")</f>
        <v/>
      </c>
    </row>
    <row r="12">
      <c r="A12" s="5">
        <f>HYPERLINK("eurostoxx-50_Stock_Data_EUR.xlsx#'BANCO BILBAO VIZCAYA ARGENTARI'!A1", "BANCO BILBAO VIZCAYA ARGENTARI")</f>
        <v/>
      </c>
    </row>
    <row r="13">
      <c r="A13" s="5">
        <f>HYPERLINK("eurostoxx-50_Stock_Data_EUR.xlsx#'BANCO SANTANDER'!A1", "BANCO SANTANDER")</f>
        <v/>
      </c>
    </row>
    <row r="14">
      <c r="A14" s="5">
        <f>HYPERLINK("eurostoxx-50_Stock_Data_EUR.xlsx#'BASF'!A1", "BASF")</f>
        <v/>
      </c>
    </row>
    <row r="15">
      <c r="A15" s="5">
        <f>HYPERLINK("eurostoxx-50_Stock_Data_EUR.xlsx#'BAYER'!A1", "BAYER")</f>
        <v/>
      </c>
    </row>
    <row r="16">
      <c r="A16" s="5">
        <f>HYPERLINK("eurostoxx-50_Stock_Data_EUR.xlsx#'BMW ST'!A1", "BMW ST")</f>
        <v/>
      </c>
    </row>
    <row r="17">
      <c r="A17" s="5">
        <f>HYPERLINK("eurostoxx-50_Stock_Data_EUR.xlsx#'BNP PARIBAS'!A1", "BNP PARIBAS")</f>
        <v/>
      </c>
    </row>
    <row r="18">
      <c r="A18" s="5">
        <f>HYPERLINK("eurostoxx-50_Stock_Data_EUR.xlsx#'CRH'!A1", "CRH")</f>
        <v/>
      </c>
    </row>
    <row r="19">
      <c r="A19" s="5">
        <f>HYPERLINK("eurostoxx-50_Stock_Data_EUR.xlsx#'DAIMLER'!A1", "DAIMLER")</f>
        <v/>
      </c>
    </row>
    <row r="20">
      <c r="A20" s="5">
        <f>HYPERLINK("eurostoxx-50_Stock_Data_EUR.xlsx#'DANONE'!A1", "DANONE")</f>
        <v/>
      </c>
    </row>
    <row r="21">
      <c r="A21" s="5">
        <f>HYPERLINK("eurostoxx-50_Stock_Data_EUR.xlsx#'DT. BÖRSE'!A1", "DT. BÖRSE")</f>
        <v/>
      </c>
    </row>
    <row r="22">
      <c r="A22" s="5">
        <f>HYPERLINK("eurostoxx-50_Stock_Data_EUR.xlsx#'DT. POST'!A1", "DT. POST")</f>
        <v/>
      </c>
    </row>
    <row r="23">
      <c r="A23" s="5">
        <f>HYPERLINK("eurostoxx-50_Stock_Data_EUR.xlsx#'DT. TELEKOM'!A1", "DT. TELEKOM")</f>
        <v/>
      </c>
    </row>
    <row r="24">
      <c r="A24" s="5">
        <f>HYPERLINK("eurostoxx-50_Stock_Data_EUR.xlsx#'ENEL'!A1", "ENEL")</f>
        <v/>
      </c>
    </row>
    <row r="25">
      <c r="A25" s="5">
        <f>HYPERLINK("eurostoxx-50_Stock_Data_EUR.xlsx#'ENGIE'!A1", "ENGIE")</f>
        <v/>
      </c>
    </row>
    <row r="26">
      <c r="A26" s="5">
        <f>HYPERLINK("eurostoxx-50_Stock_Data_EUR.xlsx#'ENI'!A1", "ENI")</f>
        <v/>
      </c>
    </row>
    <row r="27">
      <c r="A27" s="5">
        <f>HYPERLINK("eurostoxx-50_Stock_Data_EUR.xlsx#'ESSILORLUXOTTICA'!A1", "ESSILORLUXOTTICA")</f>
        <v/>
      </c>
    </row>
    <row r="28">
      <c r="A28" s="5">
        <f>HYPERLINK("eurostoxx-50_Stock_Data_EUR.xlsx#'FRESENIUS'!A1", "FRESENIUS")</f>
        <v/>
      </c>
    </row>
    <row r="29">
      <c r="A29" s="5">
        <f>HYPERLINK("eurostoxx-50_Stock_Data_EUR.xlsx#'IBERDROLA'!A1", "IBERDROLA")</f>
        <v/>
      </c>
    </row>
    <row r="30">
      <c r="A30" s="5">
        <f>HYPERLINK("eurostoxx-50_Stock_Data_EUR.xlsx#'INDITEX'!A1", "INDITEX")</f>
        <v/>
      </c>
    </row>
    <row r="31">
      <c r="A31" s="5">
        <f>HYPERLINK("eurostoxx-50_Stock_Data_EUR.xlsx#'ING GROEP'!A1", "ING GROEP")</f>
        <v/>
      </c>
    </row>
    <row r="32">
      <c r="A32" s="5">
        <f>HYPERLINK("eurostoxx-50_Stock_Data_EUR.xlsx#'INTESA SANPAOLO'!A1", "INTESA SANPAOLO")</f>
        <v/>
      </c>
    </row>
    <row r="33">
      <c r="A33" s="5">
        <f>HYPERLINK("eurostoxx-50_Stock_Data_EUR.xlsx#'KERING'!A1", "KERING")</f>
        <v/>
      </c>
    </row>
    <row r="34">
      <c r="A34" s="5">
        <f>HYPERLINK("eurostoxx-50_Stock_Data_EUR.xlsx#'L'ORÉAL'!A1", "L'ORÉAL")</f>
        <v/>
      </c>
    </row>
    <row r="35">
      <c r="A35" s="5">
        <f>HYPERLINK("eurostoxx-50_Stock_Data_EUR.xlsx#'LINDE PLC'!A1", "LINDE PLC")</f>
        <v/>
      </c>
    </row>
    <row r="36">
      <c r="A36" s="5">
        <f>HYPERLINK("eurostoxx-50_Stock_Data_EUR.xlsx#'LVMH - MOET HENNESSY LOUIS VUITTON'!A1", "LVMH - MOET HENNESSY LOUIS VUITTON")</f>
        <v/>
      </c>
    </row>
    <row r="37">
      <c r="A37" s="5">
        <f>HYPERLINK("eurostoxx-50_Stock_Data_EUR.xlsx#'MUNICH RE'!A1", "MUNICH RE")</f>
        <v/>
      </c>
    </row>
    <row r="38">
      <c r="A38" s="5">
        <f>HYPERLINK("eurostoxx-50_Stock_Data_EUR.xlsx#'NOKIA'!A1", "NOKIA")</f>
        <v/>
      </c>
    </row>
    <row r="39">
      <c r="A39" s="5">
        <f>HYPERLINK("eurostoxx-50_Stock_Data_EUR.xlsx#'ORANGE'!A1", "ORANGE")</f>
        <v/>
      </c>
    </row>
    <row r="40">
      <c r="A40" s="5">
        <f>HYPERLINK("eurostoxx-50_Stock_Data_EUR.xlsx#'PHILIPS ELECTRONICS'!A1", "PHILIPS ELECTRONICS")</f>
        <v/>
      </c>
    </row>
    <row r="41">
      <c r="A41" s="5">
        <f>HYPERLINK("eurostoxx-50_Stock_Data_EUR.xlsx#'SAFRAN'!A1", "SAFRAN")</f>
        <v/>
      </c>
    </row>
    <row r="42">
      <c r="A42" s="5">
        <f>HYPERLINK("eurostoxx-50_Stock_Data_EUR.xlsx#'SANOFI S.A.'!A1", "SANOFI S.A.")</f>
        <v/>
      </c>
    </row>
    <row r="43">
      <c r="A43" s="5">
        <f>HYPERLINK("eurostoxx-50_Stock_Data_EUR.xlsx#'SAP'!A1", "SAP")</f>
        <v/>
      </c>
    </row>
    <row r="44">
      <c r="A44" s="5">
        <f>HYPERLINK("eurostoxx-50_Stock_Data_EUR.xlsx#'SCHNEIDER ELECTRIC'!A1", "SCHNEIDER ELECTRIC")</f>
        <v/>
      </c>
    </row>
    <row r="45">
      <c r="A45" s="5">
        <f>HYPERLINK("eurostoxx-50_Stock_Data_EUR.xlsx#'SIEMENS'!A1", "SIEMENS")</f>
        <v/>
      </c>
    </row>
    <row r="46">
      <c r="A46" s="5">
        <f>HYPERLINK("eurostoxx-50_Stock_Data_EUR.xlsx#'SOCIÉTÉ GÉNÉRALE'!A1", "SOCIÉTÉ GÉNÉRALE")</f>
        <v/>
      </c>
    </row>
    <row r="47">
      <c r="A47" s="5">
        <f>HYPERLINK("eurostoxx-50_Stock_Data_EUR.xlsx#'TELEFONICA'!A1", "TELEFONICA")</f>
        <v/>
      </c>
    </row>
    <row r="48">
      <c r="A48" s="5">
        <f>HYPERLINK("eurostoxx-50_Stock_Data_EUR.xlsx#'TOTAL'!A1", "TOTAL")</f>
        <v/>
      </c>
    </row>
    <row r="49">
      <c r="A49" s="5">
        <f>HYPERLINK("eurostoxx-50_Stock_Data_EUR.xlsx#'UNILEVER'!A1", "UNILEVER")</f>
        <v/>
      </c>
    </row>
    <row r="50">
      <c r="A50" s="5">
        <f>HYPERLINK("eurostoxx-50_Stock_Data_EUR.xlsx#'VINCI'!A1", "VINCI")</f>
        <v/>
      </c>
    </row>
    <row r="51">
      <c r="A51" s="5">
        <f>HYPERLINK("eurostoxx-50_Stock_Data_EUR.xlsx#'VIVENDI'!A1", "VIVENDI")</f>
        <v/>
      </c>
    </row>
    <row r="52">
      <c r="A52" s="5">
        <f>HYPERLINK("eurostoxx-50_Stock_Data_EUR.xlsx#'VOLKSWAGEN VZ'!A1", "VOLKSWAGEN VZ")</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10"/>
    <col customWidth="1" max="15" min="15" width="20"/>
    <col customWidth="1" max="16" min="16" width="11"/>
    <col customWidth="1" max="17" min="17" width="19"/>
    <col customWidth="1" max="18" min="18" width="20"/>
    <col customWidth="1" max="19" min="19" width="11"/>
    <col customWidth="1" max="20" min="20" width="10"/>
    <col customWidth="1" max="21" min="21" width="10"/>
    <col customWidth="1" max="22" min="22" width="19"/>
    <col customWidth="1" max="23" min="23" width="11"/>
  </cols>
  <sheetData>
    <row r="1">
      <c r="A1" s="1" t="inlineStr">
        <is>
          <t xml:space="preserve">AXA </t>
        </is>
      </c>
      <c r="B1" s="2" t="inlineStr">
        <is>
          <t>WKN: 855705  ISIN: FR0000120628  US-Symbol:AXAHF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+33-1-4075-5700</t>
        </is>
      </c>
      <c r="G4" t="inlineStr">
        <is>
          <t>20.02.2020</t>
        </is>
      </c>
      <c r="H4" t="inlineStr">
        <is>
          <t>Preliminary Results</t>
        </is>
      </c>
      <c r="J4" t="inlineStr">
        <is>
          <t>Mutuelles AXA</t>
        </is>
      </c>
      <c r="L4" t="inlineStr">
        <is>
          <t>14,45%</t>
        </is>
      </c>
    </row>
    <row r="5">
      <c r="A5" s="5" t="inlineStr">
        <is>
          <t>Ticker</t>
        </is>
      </c>
      <c r="B5" t="inlineStr">
        <is>
          <t>AXA</t>
        </is>
      </c>
      <c r="C5" s="5" t="inlineStr">
        <is>
          <t>Fax</t>
        </is>
      </c>
      <c r="D5" s="5" t="inlineStr"/>
      <c r="E5" t="inlineStr">
        <is>
          <t>-</t>
        </is>
      </c>
      <c r="G5" t="inlineStr">
        <is>
          <t>19.03.2020</t>
        </is>
      </c>
      <c r="H5" t="inlineStr">
        <is>
          <t>Publication Of Annual Report</t>
        </is>
      </c>
      <c r="J5" t="inlineStr">
        <is>
          <t>Mitarbeiter</t>
        </is>
      </c>
      <c r="L5" t="inlineStr">
        <is>
          <t>4,28%</t>
        </is>
      </c>
    </row>
    <row r="6">
      <c r="A6" s="5" t="inlineStr">
        <is>
          <t>Gelistet Seit / Listed Since</t>
        </is>
      </c>
      <c r="B6" t="inlineStr">
        <is>
          <t>-</t>
        </is>
      </c>
      <c r="C6" s="5" t="inlineStr">
        <is>
          <t>Internet</t>
        </is>
      </c>
      <c r="D6" s="5" t="inlineStr"/>
      <c r="E6" t="inlineStr">
        <is>
          <t>http://www.axa.com</t>
        </is>
      </c>
      <c r="G6" t="inlineStr">
        <is>
          <t>30.04.2020</t>
        </is>
      </c>
      <c r="H6" t="inlineStr">
        <is>
          <t>Annual General Meeting</t>
        </is>
      </c>
      <c r="J6" t="inlineStr">
        <is>
          <t>eigene Anteile</t>
        </is>
      </c>
      <c r="L6" t="inlineStr">
        <is>
          <t>1,29%</t>
        </is>
      </c>
    </row>
    <row r="7">
      <c r="A7" s="5" t="inlineStr">
        <is>
          <t>Nominalwert / Nominal Value</t>
        </is>
      </c>
      <c r="B7" t="inlineStr">
        <is>
          <t>2,29</t>
        </is>
      </c>
      <c r="C7" s="5" t="inlineStr">
        <is>
          <t>Inv. Relations Telefon / Phone</t>
        </is>
      </c>
      <c r="D7" s="5" t="inlineStr"/>
      <c r="E7" t="inlineStr">
        <is>
          <t>+33-1-4075-4685</t>
        </is>
      </c>
      <c r="G7" t="inlineStr">
        <is>
          <t>11.05.2020</t>
        </is>
      </c>
      <c r="H7" t="inlineStr">
        <is>
          <t>Ex Dividend</t>
        </is>
      </c>
      <c r="J7" t="inlineStr">
        <is>
          <t>Freefloat</t>
        </is>
      </c>
      <c r="L7" t="inlineStr">
        <is>
          <t>79,98%</t>
        </is>
      </c>
    </row>
    <row r="8">
      <c r="A8" s="5" t="inlineStr">
        <is>
          <t>Land / Country</t>
        </is>
      </c>
      <c r="B8" t="inlineStr">
        <is>
          <t>Frankreich</t>
        </is>
      </c>
      <c r="C8" s="5" t="inlineStr">
        <is>
          <t>Inv. Relations E-Mail</t>
        </is>
      </c>
      <c r="D8" s="5" t="inlineStr"/>
      <c r="E8" t="inlineStr">
        <is>
          <t>actionnaires.web@axa.com</t>
        </is>
      </c>
      <c r="G8" t="inlineStr">
        <is>
          <t>13.05.2020</t>
        </is>
      </c>
      <c r="H8" t="inlineStr">
        <is>
          <t>Dividend Payout</t>
        </is>
      </c>
    </row>
    <row r="9">
      <c r="A9" s="5" t="inlineStr">
        <is>
          <t>Währung / Currency</t>
        </is>
      </c>
      <c r="B9" t="inlineStr">
        <is>
          <t>EUR</t>
        </is>
      </c>
      <c r="C9" s="5" t="inlineStr">
        <is>
          <t>Kontaktperson / Contact Person</t>
        </is>
      </c>
      <c r="D9" s="5" t="inlineStr"/>
      <c r="E9" t="inlineStr">
        <is>
          <t>-</t>
        </is>
      </c>
      <c r="G9" t="inlineStr">
        <is>
          <t>31.07.2020</t>
        </is>
      </c>
      <c r="H9" t="inlineStr">
        <is>
          <t>Score Half Year</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AXA S.A.25 Avenue Matignon  F-75008 Paris</t>
        </is>
      </c>
    </row>
    <row r="14">
      <c r="A14" s="5" t="inlineStr">
        <is>
          <t>Management</t>
        </is>
      </c>
      <c r="B14" t="inlineStr">
        <is>
          <t>Thomas Buberl, Gérald Harlin, George Stansfield, Etienne Bouas-Laurent, Benoît Claveranne, Georges Desvaux, Scott Gunter, Alban de Mailly Nesle, Antimo Perretta, Jacques de Peretti, Karima Silvent, Astrid Stange, Gordon Watson</t>
        </is>
      </c>
    </row>
    <row r="15">
      <c r="A15" s="5" t="inlineStr">
        <is>
          <t>Aufsichtsrat / Board</t>
        </is>
      </c>
      <c r="B15" t="inlineStr">
        <is>
          <t>Denis Duverne, Thomas Buberl, Patricia Barbizet, Martine Bièvre, Jean-Pierre Clamadieu, Bettina Cramm, Irene Dorner, Rachel Duan, André François-Poncet, Dr. Angelien Kemna, Stefan Lippe, François Martineau, Ramon de Oliveira, Doina Palici-Chehab, Elaine Sarsynski</t>
        </is>
      </c>
    </row>
    <row r="16">
      <c r="A16" s="5" t="inlineStr">
        <is>
          <t>Beschreibung</t>
        </is>
      </c>
      <c r="B16" t="inlineStr">
        <is>
          <t>AXA S.A. ist ein international führendes Versicherungs- und Finanzdienstleistungsunternehmen. Für Firmen- und Privatkunden bietet die Gesellschaft eine Vielzahl an Versicherungsprodukten wie Vorsorge-, Sach- und Lebensversicherungen an. Daneben ist der Konzern verstärkt im Finanzbereich (Bausparverträge, Investment- und Assetmanager) tätig. Die Produkte des Unternehmens reichen von privaten Lebensversicherungen über Vermögensverwaltungen bis hin zu Sachschadendeckungen von Naturkatastrophen. In ganz Europa bietet die Gruppe Bankdienstleistungen und Immobiliendienste an. AXA ist vorwiegend in Europa, Nordamerika und Asien, in geringerem Umfang auch im Mittleren Osten, Afrika und Lateinamerika präsent. Copyright 2014 FINANCE BASE AG</t>
        </is>
      </c>
    </row>
    <row r="17">
      <c r="A17" s="5" t="inlineStr">
        <is>
          <t>Profile</t>
        </is>
      </c>
      <c r="B17" t="inlineStr">
        <is>
          <t>AXA S.A. is a leading international insurance and financial services companies. For corporate and private clients, the company offers a wide range of insurance products such as pension, property and life insurance. The Group also reinforced in the financial sector (savings contracts, investment and asset manager) operates. The company's products range from private life insurance companies, asset management companies to cover property damage from natural disasters. Across Europe, the Group offers banking services and real estate services. AXA is present primarily in Europe, North America and Asia, to a lesser extent in the Middle East, Africa and Latin America.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103532</v>
      </c>
      <c r="D20" t="n">
        <v>102874</v>
      </c>
      <c r="E20" t="n">
        <v>98549</v>
      </c>
      <c r="F20" t="n">
        <v>100193</v>
      </c>
      <c r="G20" t="n">
        <v>98534</v>
      </c>
      <c r="H20" t="n">
        <v>91988</v>
      </c>
      <c r="I20" t="n">
        <v>91249</v>
      </c>
      <c r="J20" t="n">
        <v>90126</v>
      </c>
      <c r="K20" t="n">
        <v>86107</v>
      </c>
      <c r="L20" t="n">
        <v>90972</v>
      </c>
      <c r="M20" t="n">
        <v>124854</v>
      </c>
      <c r="N20" t="n">
        <v>54832</v>
      </c>
      <c r="O20" t="n">
        <v>118913</v>
      </c>
      <c r="P20" t="n">
        <v>111377</v>
      </c>
      <c r="Q20" t="n">
        <v>104493</v>
      </c>
      <c r="R20" t="n">
        <v>97773</v>
      </c>
      <c r="S20" t="n">
        <v>98883</v>
      </c>
      <c r="T20" t="n">
        <v>79437</v>
      </c>
      <c r="U20" t="n">
        <v>73233</v>
      </c>
      <c r="V20" t="n">
        <v>94342</v>
      </c>
      <c r="W20" t="n">
        <v>95806</v>
      </c>
    </row>
    <row r="21">
      <c r="A21" s="5" t="inlineStr">
        <is>
          <t>Operatives Ergebnis (EBIT)</t>
        </is>
      </c>
      <c r="B21" s="5" t="inlineStr">
        <is>
          <t>EBIT Earning Before Interest &amp; Tax</t>
        </is>
      </c>
      <c r="C21" t="n">
        <v>5840</v>
      </c>
      <c r="D21" t="n">
        <v>1805</v>
      </c>
      <c r="E21" t="n">
        <v>7735</v>
      </c>
      <c r="F21" t="n">
        <v>9149</v>
      </c>
      <c r="G21" t="n">
        <v>8009</v>
      </c>
      <c r="H21" t="n">
        <v>7710</v>
      </c>
      <c r="I21" t="n">
        <v>6740</v>
      </c>
      <c r="J21" t="n">
        <v>5867</v>
      </c>
      <c r="K21" t="n">
        <v>4856</v>
      </c>
      <c r="L21" t="n">
        <v>4453</v>
      </c>
      <c r="M21" t="n">
        <v>5695</v>
      </c>
      <c r="N21" t="n">
        <v>1070</v>
      </c>
      <c r="O21" t="n">
        <v>8152</v>
      </c>
      <c r="P21" t="n">
        <v>8241</v>
      </c>
      <c r="Q21" t="n">
        <v>6724</v>
      </c>
      <c r="R21" t="n">
        <v>4136</v>
      </c>
      <c r="S21" t="n">
        <v>1743</v>
      </c>
      <c r="T21" t="n">
        <v>1720</v>
      </c>
      <c r="U21" t="n">
        <v>1721</v>
      </c>
      <c r="V21" t="n">
        <v>9176</v>
      </c>
      <c r="W21" t="n">
        <v>4816</v>
      </c>
    </row>
    <row r="22">
      <c r="A22" s="5" t="inlineStr">
        <is>
          <t>Finanzergebnis</t>
        </is>
      </c>
      <c r="B22" s="5" t="inlineStr">
        <is>
          <t>Financial Result</t>
        </is>
      </c>
      <c r="C22" t="n">
        <v>-216</v>
      </c>
      <c r="D22" t="n">
        <v>-275</v>
      </c>
      <c r="E22" t="n">
        <v>-49</v>
      </c>
      <c r="F22" t="n">
        <v>-78</v>
      </c>
      <c r="G22" t="n">
        <v>-274</v>
      </c>
      <c r="H22" t="n">
        <v>-582</v>
      </c>
      <c r="I22" t="n">
        <v>-487</v>
      </c>
      <c r="J22" t="n">
        <v>-450</v>
      </c>
      <c r="K22" t="n">
        <v>-267</v>
      </c>
      <c r="L22" t="n">
        <v>-402</v>
      </c>
      <c r="M22" t="n">
        <v>-433</v>
      </c>
      <c r="N22" t="n">
        <v>-664</v>
      </c>
      <c r="O22" t="n">
        <v>-457</v>
      </c>
      <c r="P22" t="n">
        <v>-440</v>
      </c>
      <c r="Q22" t="n">
        <v>-582</v>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5624</v>
      </c>
      <c r="D23" t="n">
        <v>1530</v>
      </c>
      <c r="E23" t="n">
        <v>7686</v>
      </c>
      <c r="F23" t="n">
        <v>9071</v>
      </c>
      <c r="G23" t="n">
        <v>7735</v>
      </c>
      <c r="H23" t="n">
        <v>7128</v>
      </c>
      <c r="I23" t="n">
        <v>6253</v>
      </c>
      <c r="J23" t="n">
        <v>5417</v>
      </c>
      <c r="K23" t="n">
        <v>4589</v>
      </c>
      <c r="L23" t="n">
        <v>4051</v>
      </c>
      <c r="M23" t="n">
        <v>5262</v>
      </c>
      <c r="N23" t="n">
        <v>406</v>
      </c>
      <c r="O23" t="n">
        <v>7695</v>
      </c>
      <c r="P23" t="n">
        <v>7801</v>
      </c>
      <c r="Q23" t="n">
        <v>6142</v>
      </c>
      <c r="R23" t="n">
        <v>4136</v>
      </c>
      <c r="S23" t="n">
        <v>1743</v>
      </c>
      <c r="T23" t="n">
        <v>1720</v>
      </c>
      <c r="U23" t="n">
        <v>1721</v>
      </c>
      <c r="V23" t="n">
        <v>9176</v>
      </c>
      <c r="W23" t="n">
        <v>4816</v>
      </c>
    </row>
    <row r="24">
      <c r="A24" s="5" t="inlineStr">
        <is>
          <t>Steuern auf Einkommen und Ertrag</t>
        </is>
      </c>
      <c r="B24" s="5" t="inlineStr">
        <is>
          <t>Taxes on income and earnings</t>
        </is>
      </c>
      <c r="C24" t="n">
        <v>1419</v>
      </c>
      <c r="D24" t="n">
        <v>1474</v>
      </c>
      <c r="E24" t="n">
        <v>1083</v>
      </c>
      <c r="F24" t="n">
        <v>2438</v>
      </c>
      <c r="G24" t="n">
        <v>1748</v>
      </c>
      <c r="H24" t="n">
        <v>1791</v>
      </c>
      <c r="I24" t="n">
        <v>1466</v>
      </c>
      <c r="J24" t="n">
        <v>1135</v>
      </c>
      <c r="K24" t="n">
        <v>1074</v>
      </c>
      <c r="L24" t="n">
        <v>960</v>
      </c>
      <c r="M24" t="n">
        <v>1033</v>
      </c>
      <c r="N24" t="n">
        <v>-830</v>
      </c>
      <c r="O24" t="n">
        <v>1783</v>
      </c>
      <c r="P24" t="n">
        <v>2043</v>
      </c>
      <c r="Q24" t="n">
        <v>1411</v>
      </c>
      <c r="R24" t="n">
        <v>1372</v>
      </c>
      <c r="S24" t="n">
        <v>536</v>
      </c>
      <c r="T24" t="n">
        <v>426</v>
      </c>
      <c r="U24" t="n">
        <v>45</v>
      </c>
      <c r="V24" t="n">
        <v>2773</v>
      </c>
      <c r="W24" t="n">
        <v>1292</v>
      </c>
    </row>
    <row r="25">
      <c r="A25" s="5" t="inlineStr">
        <is>
          <t>Ergebnis nach Steuer</t>
        </is>
      </c>
      <c r="B25" s="5" t="inlineStr">
        <is>
          <t>Earnings after tax</t>
        </is>
      </c>
      <c r="C25" t="n">
        <v>4206</v>
      </c>
      <c r="D25" t="n">
        <v>55</v>
      </c>
      <c r="E25" t="n">
        <v>6603</v>
      </c>
      <c r="F25" t="n">
        <v>6632</v>
      </c>
      <c r="G25" t="n">
        <v>5987</v>
      </c>
      <c r="H25" t="n">
        <v>5337</v>
      </c>
      <c r="I25" t="n">
        <v>4786</v>
      </c>
      <c r="J25" t="n">
        <v>4283</v>
      </c>
      <c r="K25" t="n">
        <v>3515</v>
      </c>
      <c r="L25" t="n">
        <v>3091</v>
      </c>
      <c r="M25" t="n">
        <v>4229</v>
      </c>
      <c r="N25" t="n">
        <v>1236</v>
      </c>
      <c r="O25" t="n">
        <v>5911</v>
      </c>
      <c r="P25" t="n">
        <v>5758</v>
      </c>
      <c r="Q25" t="n">
        <v>4732</v>
      </c>
      <c r="R25" t="n">
        <v>2765</v>
      </c>
      <c r="S25" t="n">
        <v>1207</v>
      </c>
      <c r="T25" t="n">
        <v>1294</v>
      </c>
      <c r="U25" t="n">
        <v>1676</v>
      </c>
      <c r="V25" t="n">
        <v>6403</v>
      </c>
      <c r="W25" t="n">
        <v>3524</v>
      </c>
    </row>
    <row r="26">
      <c r="A26" s="5" t="inlineStr">
        <is>
          <t>Minderheitenanteil</t>
        </is>
      </c>
      <c r="B26" s="5" t="inlineStr">
        <is>
          <t>Minority Share</t>
        </is>
      </c>
      <c r="C26" t="n">
        <v>325</v>
      </c>
      <c r="D26" t="n">
        <v>2513</v>
      </c>
      <c r="E26" t="n">
        <v>-394</v>
      </c>
      <c r="F26" t="n">
        <v>-364</v>
      </c>
      <c r="G26" t="n">
        <v>-370</v>
      </c>
      <c r="H26" t="n">
        <v>-313</v>
      </c>
      <c r="I26" t="n">
        <v>-304</v>
      </c>
      <c r="J26" t="n">
        <v>-130</v>
      </c>
      <c r="K26" t="n">
        <v>-193</v>
      </c>
      <c r="L26" t="n">
        <v>-342</v>
      </c>
      <c r="M26" t="n">
        <v>-375</v>
      </c>
      <c r="N26" t="n">
        <v>-313</v>
      </c>
      <c r="O26" t="n">
        <v>-725</v>
      </c>
      <c r="P26" t="n">
        <v>-673</v>
      </c>
      <c r="Q26" t="n">
        <v>-488</v>
      </c>
      <c r="R26" t="n">
        <v>-321</v>
      </c>
      <c r="S26" t="n">
        <v>-243</v>
      </c>
      <c r="T26" t="n">
        <v>-368</v>
      </c>
      <c r="U26" t="n">
        <v>-385</v>
      </c>
      <c r="V26" t="n">
        <v>-2124</v>
      </c>
      <c r="W26" t="n">
        <v>-858</v>
      </c>
    </row>
    <row r="27">
      <c r="A27" s="5" t="inlineStr">
        <is>
          <t>Jahresüberschuss/-fehlbetrag</t>
        </is>
      </c>
      <c r="B27" s="5" t="inlineStr">
        <is>
          <t>Net Profit</t>
        </is>
      </c>
      <c r="C27" t="n">
        <v>3857</v>
      </c>
      <c r="D27" t="n">
        <v>2140</v>
      </c>
      <c r="E27" t="n">
        <v>6209</v>
      </c>
      <c r="F27" t="n">
        <v>5829</v>
      </c>
      <c r="G27" t="n">
        <v>5617</v>
      </c>
      <c r="H27" t="n">
        <v>5024</v>
      </c>
      <c r="I27" t="n">
        <v>4482</v>
      </c>
      <c r="J27" t="n">
        <v>4152</v>
      </c>
      <c r="K27" t="n">
        <v>4324</v>
      </c>
      <c r="L27" t="n">
        <v>2749</v>
      </c>
      <c r="M27" t="n">
        <v>3606</v>
      </c>
      <c r="N27" t="n">
        <v>923</v>
      </c>
      <c r="O27" t="n">
        <v>5666</v>
      </c>
      <c r="P27" t="n">
        <v>5085</v>
      </c>
      <c r="Q27" t="n">
        <v>4174</v>
      </c>
      <c r="R27" t="n">
        <v>2519</v>
      </c>
      <c r="S27" t="n">
        <v>1005</v>
      </c>
      <c r="T27" t="n">
        <v>949</v>
      </c>
      <c r="U27" t="n">
        <v>520</v>
      </c>
      <c r="V27" t="n">
        <v>3904</v>
      </c>
      <c r="W27" t="n">
        <v>2021</v>
      </c>
    </row>
    <row r="28">
      <c r="A28" s="5" t="inlineStr">
        <is>
          <t>Summe Aktiva</t>
        </is>
      </c>
      <c r="B28" s="5" t="inlineStr">
        <is>
          <t>Total Assets</t>
        </is>
      </c>
      <c r="C28" t="n">
        <v>780878</v>
      </c>
      <c r="D28" t="n">
        <v>930695</v>
      </c>
      <c r="E28" t="n">
        <v>870128</v>
      </c>
      <c r="F28" t="n">
        <v>892783</v>
      </c>
      <c r="G28" t="n">
        <v>887070</v>
      </c>
      <c r="H28" t="n">
        <v>840069</v>
      </c>
      <c r="I28" t="n">
        <v>757143</v>
      </c>
      <c r="J28" t="n">
        <v>761849</v>
      </c>
      <c r="K28" t="n">
        <v>730085</v>
      </c>
      <c r="L28" t="n">
        <v>731653</v>
      </c>
      <c r="M28" t="n">
        <v>708252</v>
      </c>
      <c r="N28" t="n">
        <v>673516</v>
      </c>
      <c r="O28" t="n">
        <v>722927</v>
      </c>
      <c r="P28" t="n">
        <v>727555</v>
      </c>
      <c r="Q28" t="n">
        <v>576682</v>
      </c>
      <c r="R28" t="n">
        <v>480961</v>
      </c>
      <c r="S28" t="n">
        <v>449233</v>
      </c>
      <c r="T28" t="n">
        <v>444657</v>
      </c>
      <c r="U28" t="n">
        <v>485599</v>
      </c>
      <c r="V28" t="n">
        <v>486513</v>
      </c>
      <c r="W28" t="n">
        <v>517934</v>
      </c>
    </row>
    <row r="29">
      <c r="A29" s="5" t="inlineStr">
        <is>
          <t>Summe Fremdkapital</t>
        </is>
      </c>
      <c r="B29" s="5" t="inlineStr">
        <is>
          <t>Total Liabilities</t>
        </is>
      </c>
      <c r="C29" t="n">
        <v>706251</v>
      </c>
      <c r="D29" t="n">
        <v>857443</v>
      </c>
      <c r="E29" t="n">
        <v>794861</v>
      </c>
      <c r="F29" t="n">
        <v>816903</v>
      </c>
      <c r="G29" t="n">
        <v>814429</v>
      </c>
      <c r="H29" t="n">
        <v>772035</v>
      </c>
      <c r="I29" t="n">
        <v>701829</v>
      </c>
      <c r="J29" t="n">
        <v>705830</v>
      </c>
      <c r="K29" t="n">
        <v>679153</v>
      </c>
      <c r="L29" t="n">
        <v>677785</v>
      </c>
      <c r="M29" t="n">
        <v>658330</v>
      </c>
      <c r="N29" t="n">
        <v>633018</v>
      </c>
      <c r="O29" t="n">
        <v>674014</v>
      </c>
      <c r="P29" t="n">
        <v>677387</v>
      </c>
      <c r="Q29" t="n">
        <v>540073</v>
      </c>
      <c r="R29" t="n">
        <v>452598</v>
      </c>
      <c r="S29" t="n">
        <v>423363</v>
      </c>
      <c r="T29" t="n">
        <v>418134</v>
      </c>
      <c r="U29" t="n">
        <v>457410</v>
      </c>
      <c r="V29" t="n">
        <v>458490</v>
      </c>
      <c r="W29" t="n">
        <v>494122</v>
      </c>
    </row>
    <row r="30">
      <c r="A30" s="5" t="inlineStr">
        <is>
          <t>Minderheitenanteil</t>
        </is>
      </c>
      <c r="B30" s="5" t="inlineStr">
        <is>
          <t>Minority Share</t>
        </is>
      </c>
      <c r="C30" t="n">
        <v>4730</v>
      </c>
      <c r="D30" t="n">
        <v>10824</v>
      </c>
      <c r="E30" t="n">
        <v>5656</v>
      </c>
      <c r="F30" t="n">
        <v>5283</v>
      </c>
      <c r="G30" t="n">
        <v>4166</v>
      </c>
      <c r="H30" t="n">
        <v>2815</v>
      </c>
      <c r="I30" t="n">
        <v>2391</v>
      </c>
      <c r="J30" t="n">
        <v>2355</v>
      </c>
      <c r="K30" t="n">
        <v>2371</v>
      </c>
      <c r="L30" t="n">
        <v>4170</v>
      </c>
      <c r="M30" t="n">
        <v>3693</v>
      </c>
      <c r="N30" t="n">
        <v>3058</v>
      </c>
      <c r="O30" t="n">
        <v>3272</v>
      </c>
      <c r="P30" t="n">
        <v>2943</v>
      </c>
      <c r="Q30" t="n">
        <v>2763</v>
      </c>
      <c r="R30" t="n">
        <v>2206</v>
      </c>
      <c r="S30" t="n">
        <v>2469</v>
      </c>
      <c r="T30" t="n">
        <v>2812</v>
      </c>
      <c r="U30" t="n">
        <v>3409</v>
      </c>
      <c r="V30" t="n">
        <v>3702</v>
      </c>
      <c r="W30" t="n">
        <v>7453</v>
      </c>
    </row>
    <row r="31">
      <c r="A31" s="5" t="inlineStr">
        <is>
          <t>Summe Eigenkapital</t>
        </is>
      </c>
      <c r="B31" s="5" t="inlineStr">
        <is>
          <t>Equity</t>
        </is>
      </c>
      <c r="C31" t="n">
        <v>69897</v>
      </c>
      <c r="D31" t="n">
        <v>62428</v>
      </c>
      <c r="E31" t="n">
        <v>69611</v>
      </c>
      <c r="F31" t="n">
        <v>70597</v>
      </c>
      <c r="G31" t="n">
        <v>68475</v>
      </c>
      <c r="H31" t="n">
        <v>65219</v>
      </c>
      <c r="I31" t="n">
        <v>52923</v>
      </c>
      <c r="J31" t="n">
        <v>53664</v>
      </c>
      <c r="K31" t="n">
        <v>48562</v>
      </c>
      <c r="L31" t="n">
        <v>49698</v>
      </c>
      <c r="M31" t="n">
        <v>46229</v>
      </c>
      <c r="N31" t="n">
        <v>37440</v>
      </c>
      <c r="O31" t="n">
        <v>45642</v>
      </c>
      <c r="P31" t="n">
        <v>47226</v>
      </c>
      <c r="Q31" t="n">
        <v>33847</v>
      </c>
      <c r="R31" t="n">
        <v>26157</v>
      </c>
      <c r="S31" t="n">
        <v>23401</v>
      </c>
      <c r="T31" t="n">
        <v>23711</v>
      </c>
      <c r="U31" t="n">
        <v>24780</v>
      </c>
      <c r="V31" t="n">
        <v>24322</v>
      </c>
      <c r="W31" t="n">
        <v>16358</v>
      </c>
    </row>
    <row r="32">
      <c r="A32" s="5" t="inlineStr">
        <is>
          <t>Summe Passiva</t>
        </is>
      </c>
      <c r="B32" s="5" t="inlineStr">
        <is>
          <t>Liabilities &amp; Shareholder Equity</t>
        </is>
      </c>
      <c r="C32" t="n">
        <v>780878</v>
      </c>
      <c r="D32" t="n">
        <v>930695</v>
      </c>
      <c r="E32" t="n">
        <v>870128</v>
      </c>
      <c r="F32" t="n">
        <v>892783</v>
      </c>
      <c r="G32" t="n">
        <v>887070</v>
      </c>
      <c r="H32" t="n">
        <v>840069</v>
      </c>
      <c r="I32" t="n">
        <v>757143</v>
      </c>
      <c r="J32" t="n">
        <v>761849</v>
      </c>
      <c r="K32" t="n">
        <v>730085</v>
      </c>
      <c r="L32" t="n">
        <v>731653</v>
      </c>
      <c r="M32" t="n">
        <v>708252</v>
      </c>
      <c r="N32" t="n">
        <v>673516</v>
      </c>
      <c r="O32" t="n">
        <v>722927</v>
      </c>
      <c r="P32" t="n">
        <v>727555</v>
      </c>
      <c r="Q32" t="n">
        <v>576682</v>
      </c>
      <c r="R32" t="n">
        <v>480961</v>
      </c>
      <c r="S32" t="n">
        <v>449233</v>
      </c>
      <c r="T32" t="n">
        <v>444657</v>
      </c>
      <c r="U32" t="n">
        <v>485599</v>
      </c>
      <c r="V32" t="n">
        <v>486513</v>
      </c>
      <c r="W32" t="n">
        <v>517934</v>
      </c>
    </row>
    <row r="33">
      <c r="A33" s="5" t="inlineStr">
        <is>
          <t>Mio.Aktien im Umlauf</t>
        </is>
      </c>
      <c r="B33" s="5" t="inlineStr">
        <is>
          <t>Million shares outstanding</t>
        </is>
      </c>
      <c r="C33" t="n">
        <v>2418</v>
      </c>
      <c r="D33" t="n">
        <v>2425</v>
      </c>
      <c r="E33" t="n">
        <v>2425</v>
      </c>
      <c r="F33" t="n">
        <v>2425</v>
      </c>
      <c r="G33" t="n">
        <v>2426</v>
      </c>
      <c r="H33" t="n">
        <v>2442</v>
      </c>
      <c r="I33" t="n">
        <v>2418</v>
      </c>
      <c r="J33" t="n">
        <v>2389</v>
      </c>
      <c r="K33" t="n">
        <v>2357</v>
      </c>
      <c r="L33" t="n">
        <v>2320</v>
      </c>
      <c r="M33" t="n">
        <v>2290</v>
      </c>
      <c r="N33" t="n">
        <v>2138</v>
      </c>
      <c r="O33" t="n">
        <v>2109</v>
      </c>
      <c r="P33" t="n">
        <v>2142</v>
      </c>
      <c r="Q33" t="n">
        <v>1915</v>
      </c>
      <c r="R33" t="n">
        <v>1953</v>
      </c>
      <c r="S33" t="n">
        <v>1820</v>
      </c>
      <c r="T33" t="n">
        <v>1830</v>
      </c>
      <c r="U33" t="n">
        <v>1801</v>
      </c>
      <c r="V33" t="n">
        <v>1728</v>
      </c>
      <c r="W33" t="inlineStr">
        <is>
          <t>-</t>
        </is>
      </c>
    </row>
    <row r="34">
      <c r="A34" s="5" t="inlineStr">
        <is>
          <t>Ergebnis je Aktie (brutto)</t>
        </is>
      </c>
      <c r="B34" s="5" t="inlineStr">
        <is>
          <t>Earnings per share</t>
        </is>
      </c>
      <c r="C34" t="n">
        <v>2.33</v>
      </c>
      <c r="D34" t="n">
        <v>0.63</v>
      </c>
      <c r="E34" t="n">
        <v>3.17</v>
      </c>
      <c r="F34" t="n">
        <v>3.74</v>
      </c>
      <c r="G34" t="n">
        <v>3.19</v>
      </c>
      <c r="H34" t="n">
        <v>2.92</v>
      </c>
      <c r="I34" t="n">
        <v>2.59</v>
      </c>
      <c r="J34" t="n">
        <v>2.27</v>
      </c>
      <c r="K34" t="n">
        <v>1.95</v>
      </c>
      <c r="L34" t="n">
        <v>1.75</v>
      </c>
      <c r="M34" t="n">
        <v>2.3</v>
      </c>
      <c r="N34" t="n">
        <v>0.19</v>
      </c>
      <c r="O34" t="n">
        <v>3.65</v>
      </c>
      <c r="P34" t="n">
        <v>3.64</v>
      </c>
      <c r="Q34" t="n">
        <v>3.21</v>
      </c>
      <c r="R34" t="n">
        <v>2.12</v>
      </c>
      <c r="S34" t="n">
        <v>0.96</v>
      </c>
      <c r="T34" t="n">
        <v>0.9399999999999999</v>
      </c>
      <c r="U34" t="n">
        <v>0.96</v>
      </c>
      <c r="V34" t="n">
        <v>5.31</v>
      </c>
      <c r="W34" t="inlineStr">
        <is>
          <t>-</t>
        </is>
      </c>
    </row>
    <row r="35">
      <c r="A35" s="5" t="inlineStr">
        <is>
          <t>Ergebnis je Aktie (unverwässert)</t>
        </is>
      </c>
      <c r="B35" s="5" t="inlineStr">
        <is>
          <t>Basic Earnings per share</t>
        </is>
      </c>
      <c r="C35" t="n">
        <v>1.51</v>
      </c>
      <c r="D35" t="n">
        <v>0.79</v>
      </c>
      <c r="E35" t="n">
        <v>2.5</v>
      </c>
      <c r="F35" t="n">
        <v>2.3</v>
      </c>
      <c r="G35" t="n">
        <v>2.19</v>
      </c>
      <c r="H35" t="n">
        <v>1.95</v>
      </c>
      <c r="I35" t="n">
        <v>1.76</v>
      </c>
      <c r="J35" t="n">
        <v>1.65</v>
      </c>
      <c r="K35" t="n">
        <v>1.75</v>
      </c>
      <c r="L35" t="n">
        <v>1.08</v>
      </c>
      <c r="M35" t="n">
        <v>1.51</v>
      </c>
      <c r="N35" t="n">
        <v>0.43</v>
      </c>
      <c r="O35" t="n">
        <v>2.71</v>
      </c>
      <c r="P35" t="n">
        <v>2.55</v>
      </c>
      <c r="Q35" t="n">
        <v>2.17</v>
      </c>
      <c r="R35" t="n">
        <v>1.34</v>
      </c>
      <c r="S35" t="n">
        <v>0.5600000000000001</v>
      </c>
      <c r="T35" t="n">
        <v>0.53</v>
      </c>
      <c r="U35" t="n">
        <v>0.67</v>
      </c>
      <c r="V35" t="n">
        <v>1.61</v>
      </c>
      <c r="W35" t="n">
        <v>1.4</v>
      </c>
    </row>
    <row r="36">
      <c r="A36" s="5" t="inlineStr">
        <is>
          <t>Ergebnis je Aktie (verwässert)</t>
        </is>
      </c>
      <c r="B36" s="5" t="inlineStr">
        <is>
          <t>Diluted Earnings per share</t>
        </is>
      </c>
      <c r="C36" t="n">
        <v>1.51</v>
      </c>
      <c r="D36" t="n">
        <v>0.79</v>
      </c>
      <c r="E36" t="n">
        <v>2.49</v>
      </c>
      <c r="F36" t="n">
        <v>2.3</v>
      </c>
      <c r="G36" t="n">
        <v>2.18</v>
      </c>
      <c r="H36" t="n">
        <v>1.94</v>
      </c>
      <c r="I36" t="n">
        <v>1.75</v>
      </c>
      <c r="J36" t="n">
        <v>1.64</v>
      </c>
      <c r="K36" t="n">
        <v>1.75</v>
      </c>
      <c r="L36" t="n">
        <v>1.08</v>
      </c>
      <c r="M36" t="n">
        <v>1.51</v>
      </c>
      <c r="N36" t="n">
        <v>0.43</v>
      </c>
      <c r="O36" t="n">
        <v>2.69</v>
      </c>
      <c r="P36" t="n">
        <v>2.5</v>
      </c>
      <c r="Q36" t="n">
        <v>2.14</v>
      </c>
      <c r="R36" t="n">
        <v>1.29</v>
      </c>
      <c r="S36" t="n">
        <v>0.55</v>
      </c>
      <c r="T36" t="n">
        <v>0.53</v>
      </c>
      <c r="U36" t="n">
        <v>0.67</v>
      </c>
      <c r="V36" t="n">
        <v>1.54</v>
      </c>
      <c r="W36" t="n">
        <v>1.32</v>
      </c>
    </row>
    <row r="37">
      <c r="A37" s="5" t="inlineStr">
        <is>
          <t>Dividende je Aktie</t>
        </is>
      </c>
      <c r="B37" s="5" t="inlineStr">
        <is>
          <t>Dividend per share</t>
        </is>
      </c>
      <c r="C37" t="n">
        <v>1.43</v>
      </c>
      <c r="D37" t="n">
        <v>1.34</v>
      </c>
      <c r="E37" t="n">
        <v>1.26</v>
      </c>
      <c r="F37" t="n">
        <v>1.16</v>
      </c>
      <c r="G37" t="n">
        <v>1.1</v>
      </c>
      <c r="H37" t="n">
        <v>0.95</v>
      </c>
      <c r="I37" t="n">
        <v>0.8100000000000001</v>
      </c>
      <c r="J37" t="n">
        <v>0.72</v>
      </c>
      <c r="K37" t="n">
        <v>0.6899999999999999</v>
      </c>
      <c r="L37" t="n">
        <v>0.6899999999999999</v>
      </c>
      <c r="M37" t="n">
        <v>0.55</v>
      </c>
      <c r="N37" t="n">
        <v>0.39</v>
      </c>
      <c r="O37" t="n">
        <v>1.17</v>
      </c>
      <c r="P37" t="n">
        <v>1.04</v>
      </c>
      <c r="Q37" t="n">
        <v>0.86</v>
      </c>
      <c r="R37" t="n">
        <v>0.6</v>
      </c>
      <c r="S37" t="n">
        <v>0.37</v>
      </c>
      <c r="T37" t="n">
        <v>0.33</v>
      </c>
      <c r="U37" t="n">
        <v>0.8100000000000001</v>
      </c>
      <c r="V37" t="n">
        <v>0.8</v>
      </c>
      <c r="W37" t="n">
        <v>0.48</v>
      </c>
    </row>
    <row r="38">
      <c r="A38" s="5" t="inlineStr">
        <is>
          <t>Dividendenausschüttung in Mio</t>
        </is>
      </c>
      <c r="B38" s="5" t="inlineStr">
        <is>
          <t>Dividend Payment in M</t>
        </is>
      </c>
      <c r="C38" t="n">
        <v>3457</v>
      </c>
      <c r="D38" t="n">
        <v>3249</v>
      </c>
      <c r="E38" t="n">
        <v>3056</v>
      </c>
      <c r="F38" t="n">
        <v>2813</v>
      </c>
      <c r="G38" t="n">
        <v>2656</v>
      </c>
      <c r="H38" t="n">
        <v>2637</v>
      </c>
      <c r="I38" t="n">
        <v>2235</v>
      </c>
      <c r="J38" t="n">
        <v>1954</v>
      </c>
      <c r="K38" t="n">
        <v>1793</v>
      </c>
      <c r="L38" t="n">
        <v>1769</v>
      </c>
      <c r="M38" t="n">
        <v>1573</v>
      </c>
      <c r="N38" t="n">
        <v>1090</v>
      </c>
      <c r="O38" t="n">
        <v>2887</v>
      </c>
      <c r="P38" t="n">
        <v>2714</v>
      </c>
      <c r="Q38" t="n">
        <v>2124</v>
      </c>
      <c r="R38" t="n">
        <v>1308</v>
      </c>
      <c r="S38" t="n">
        <v>924</v>
      </c>
      <c r="T38" t="n">
        <v>680</v>
      </c>
      <c r="U38" t="n">
        <v>1117</v>
      </c>
      <c r="V38" t="n">
        <v>1053</v>
      </c>
      <c r="W38" t="inlineStr">
        <is>
          <t>-</t>
        </is>
      </c>
    </row>
    <row r="39">
      <c r="A39" s="5" t="inlineStr">
        <is>
          <t>Ertrag</t>
        </is>
      </c>
      <c r="B39" s="5" t="inlineStr">
        <is>
          <t>Income</t>
        </is>
      </c>
      <c r="C39" t="n">
        <v>42.82</v>
      </c>
      <c r="D39" t="n">
        <v>42.42</v>
      </c>
      <c r="E39" t="n">
        <v>40.63</v>
      </c>
      <c r="F39" t="n">
        <v>41.31</v>
      </c>
      <c r="G39" t="n">
        <v>40.61</v>
      </c>
      <c r="H39" t="n">
        <v>37.66</v>
      </c>
      <c r="I39" t="n">
        <v>37.74</v>
      </c>
      <c r="J39" t="n">
        <v>37.73</v>
      </c>
      <c r="K39" t="n">
        <v>36.53</v>
      </c>
      <c r="L39" t="n">
        <v>39.21</v>
      </c>
      <c r="M39" t="n">
        <v>54.52</v>
      </c>
      <c r="N39" t="n">
        <v>25.65</v>
      </c>
      <c r="O39" t="n">
        <v>56.38</v>
      </c>
      <c r="P39" t="n">
        <v>52</v>
      </c>
      <c r="Q39" t="n">
        <v>54.55</v>
      </c>
      <c r="R39" t="n">
        <v>50.06</v>
      </c>
      <c r="S39" t="n">
        <v>54.33</v>
      </c>
      <c r="T39" t="n">
        <v>43.42</v>
      </c>
      <c r="U39" t="n">
        <v>40.67</v>
      </c>
      <c r="V39" t="n">
        <v>54.58</v>
      </c>
      <c r="W39" t="inlineStr">
        <is>
          <t>-</t>
        </is>
      </c>
    </row>
    <row r="40">
      <c r="A40" s="5" t="inlineStr">
        <is>
          <t>Buchwert je Aktie</t>
        </is>
      </c>
      <c r="B40" s="5" t="inlineStr">
        <is>
          <t>Book value per share</t>
        </is>
      </c>
      <c r="C40" t="n">
        <v>28.91</v>
      </c>
      <c r="D40" t="n">
        <v>25.74</v>
      </c>
      <c r="E40" t="n">
        <v>28.7</v>
      </c>
      <c r="F40" t="n">
        <v>29.11</v>
      </c>
      <c r="G40" t="n">
        <v>28.22</v>
      </c>
      <c r="H40" t="n">
        <v>26.7</v>
      </c>
      <c r="I40" t="n">
        <v>21.89</v>
      </c>
      <c r="J40" t="n">
        <v>22.47</v>
      </c>
      <c r="K40" t="n">
        <v>20.6</v>
      </c>
      <c r="L40" t="n">
        <v>21.42</v>
      </c>
      <c r="M40" t="n">
        <v>20.19</v>
      </c>
      <c r="N40" t="n">
        <v>17.51</v>
      </c>
      <c r="O40" t="n">
        <v>21.64</v>
      </c>
      <c r="P40" t="n">
        <v>22.05</v>
      </c>
      <c r="Q40" t="n">
        <v>17.67</v>
      </c>
      <c r="R40" t="n">
        <v>13.39</v>
      </c>
      <c r="S40" t="n">
        <v>12.86</v>
      </c>
      <c r="T40" t="n">
        <v>12.96</v>
      </c>
      <c r="U40" t="n">
        <v>13.76</v>
      </c>
      <c r="V40" t="n">
        <v>14.07</v>
      </c>
      <c r="W40" t="inlineStr">
        <is>
          <t>-</t>
        </is>
      </c>
    </row>
    <row r="41">
      <c r="A41" s="5" t="inlineStr">
        <is>
          <t>Cashflow je Aktie</t>
        </is>
      </c>
      <c r="B41" s="5" t="inlineStr">
        <is>
          <t>Cashflow per share</t>
        </is>
      </c>
      <c r="C41" t="n">
        <v>3.67</v>
      </c>
      <c r="D41" t="n">
        <v>3.15</v>
      </c>
      <c r="E41" t="n">
        <v>6.81</v>
      </c>
      <c r="F41" t="n">
        <v>5.41</v>
      </c>
      <c r="G41" t="n">
        <v>7.51</v>
      </c>
      <c r="H41" t="n">
        <v>5.3</v>
      </c>
      <c r="I41" t="n">
        <v>3.43</v>
      </c>
      <c r="J41" t="n">
        <v>4.4</v>
      </c>
      <c r="K41" t="n">
        <v>6.53</v>
      </c>
      <c r="L41" t="n">
        <v>8.23</v>
      </c>
      <c r="M41" t="n">
        <v>7.33</v>
      </c>
      <c r="N41" t="n">
        <v>9.970000000000001</v>
      </c>
      <c r="O41" t="n">
        <v>9.199999999999999</v>
      </c>
      <c r="P41" t="n">
        <v>8.84</v>
      </c>
      <c r="Q41" t="n">
        <v>11.52</v>
      </c>
      <c r="R41" t="n">
        <v>9.27</v>
      </c>
      <c r="S41" t="n">
        <v>8.43</v>
      </c>
      <c r="T41" t="n">
        <v>7.83</v>
      </c>
      <c r="U41" t="n">
        <v>7.11</v>
      </c>
      <c r="V41" t="n">
        <v>8.140000000000001</v>
      </c>
      <c r="W41" t="inlineStr">
        <is>
          <t>-</t>
        </is>
      </c>
    </row>
    <row r="42">
      <c r="A42" s="5" t="inlineStr">
        <is>
          <t>Bilanzsumme je Aktie</t>
        </is>
      </c>
      <c r="B42" s="5" t="inlineStr">
        <is>
          <t>Total assets per share</t>
        </is>
      </c>
      <c r="C42" t="n">
        <v>322.98</v>
      </c>
      <c r="D42" t="n">
        <v>383.8</v>
      </c>
      <c r="E42" t="n">
        <v>358.78</v>
      </c>
      <c r="F42" t="n">
        <v>368.14</v>
      </c>
      <c r="G42" t="n">
        <v>365.58</v>
      </c>
      <c r="H42" t="n">
        <v>343.97</v>
      </c>
      <c r="I42" t="n">
        <v>313.15</v>
      </c>
      <c r="J42" t="n">
        <v>318.95</v>
      </c>
      <c r="K42" t="n">
        <v>309.73</v>
      </c>
      <c r="L42" t="n">
        <v>315.35</v>
      </c>
      <c r="M42" t="n">
        <v>309.29</v>
      </c>
      <c r="N42" t="n">
        <v>315.01</v>
      </c>
      <c r="O42" t="n">
        <v>342.78</v>
      </c>
      <c r="P42" t="n">
        <v>339.68</v>
      </c>
      <c r="Q42" t="n">
        <v>301.08</v>
      </c>
      <c r="R42" t="n">
        <v>246.26</v>
      </c>
      <c r="S42" t="n">
        <v>246.84</v>
      </c>
      <c r="T42" t="n">
        <v>243.04</v>
      </c>
      <c r="U42" t="n">
        <v>269.7</v>
      </c>
      <c r="V42" t="n">
        <v>281.47</v>
      </c>
      <c r="W42" t="inlineStr">
        <is>
          <t>-</t>
        </is>
      </c>
    </row>
    <row r="43">
      <c r="A43" s="5" t="inlineStr">
        <is>
          <t>Personal am Ende des Jahres</t>
        </is>
      </c>
      <c r="B43" s="5" t="inlineStr">
        <is>
          <t>Staff at the end of year</t>
        </is>
      </c>
      <c r="C43" t="n">
        <v>99843</v>
      </c>
      <c r="D43" t="n">
        <v>104065</v>
      </c>
      <c r="E43" t="n">
        <v>95728</v>
      </c>
      <c r="F43" t="n">
        <v>97707</v>
      </c>
      <c r="G43" t="n">
        <v>98279</v>
      </c>
      <c r="H43" t="n">
        <v>96279</v>
      </c>
      <c r="I43" t="n">
        <v>93146</v>
      </c>
      <c r="J43" t="n">
        <v>94364</v>
      </c>
      <c r="K43" t="n">
        <v>96999</v>
      </c>
      <c r="L43" t="n">
        <v>97901</v>
      </c>
      <c r="M43" t="n">
        <v>103432</v>
      </c>
      <c r="N43" t="n">
        <v>109304</v>
      </c>
      <c r="O43" t="n">
        <v>103534</v>
      </c>
      <c r="P43" t="n">
        <v>96009</v>
      </c>
      <c r="Q43" t="n">
        <v>78800</v>
      </c>
      <c r="R43" t="n">
        <v>78142</v>
      </c>
      <c r="S43" t="n">
        <v>74584</v>
      </c>
      <c r="T43" t="n">
        <v>90357</v>
      </c>
      <c r="U43" t="n">
        <v>90151</v>
      </c>
      <c r="V43" t="n">
        <v>90357</v>
      </c>
      <c r="W43" t="n">
        <v>92008</v>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EUR</t>
        </is>
      </c>
      <c r="B46" s="5" t="inlineStr">
        <is>
          <t>Income per employee</t>
        </is>
      </c>
      <c r="C46" t="n">
        <v>1040000</v>
      </c>
      <c r="D46" t="n">
        <v>988555</v>
      </c>
      <c r="E46" t="n">
        <v>1030000</v>
      </c>
      <c r="F46" t="n">
        <v>1030000</v>
      </c>
      <c r="G46" t="n">
        <v>1000000</v>
      </c>
      <c r="H46" t="n">
        <v>955432</v>
      </c>
      <c r="I46" t="n">
        <v>979634</v>
      </c>
      <c r="J46" t="n">
        <v>955089</v>
      </c>
      <c r="K46" t="n">
        <v>879531</v>
      </c>
      <c r="L46" t="n">
        <v>883592</v>
      </c>
      <c r="M46" t="n">
        <v>1210000</v>
      </c>
      <c r="N46" t="n">
        <v>780611</v>
      </c>
      <c r="O46" t="n">
        <v>904369</v>
      </c>
      <c r="P46" t="n">
        <v>1160000</v>
      </c>
      <c r="Q46" t="n">
        <v>1330000</v>
      </c>
      <c r="R46" t="n">
        <v>1250000</v>
      </c>
      <c r="S46" t="n">
        <v>1330000</v>
      </c>
      <c r="T46" t="n">
        <v>879146</v>
      </c>
      <c r="U46" t="n">
        <v>812337</v>
      </c>
      <c r="V46" t="n">
        <v>1040000</v>
      </c>
      <c r="W46" t="n">
        <v>1040000</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38631</v>
      </c>
      <c r="D48" t="n">
        <v>20564</v>
      </c>
      <c r="E48" t="n">
        <v>64861</v>
      </c>
      <c r="F48" t="n">
        <v>59658</v>
      </c>
      <c r="G48" t="n">
        <v>57154</v>
      </c>
      <c r="H48" t="n">
        <v>52182</v>
      </c>
      <c r="I48" t="n">
        <v>48118</v>
      </c>
      <c r="J48" t="n">
        <v>44000</v>
      </c>
      <c r="K48" t="n">
        <v>44578</v>
      </c>
      <c r="L48" t="n">
        <v>28079</v>
      </c>
      <c r="M48" t="n">
        <v>34863</v>
      </c>
      <c r="N48" t="n">
        <v>8444</v>
      </c>
      <c r="O48" t="n">
        <v>54726</v>
      </c>
      <c r="P48" t="n">
        <v>52964</v>
      </c>
      <c r="Q48" t="n">
        <v>52970</v>
      </c>
      <c r="R48" t="n">
        <v>32236</v>
      </c>
      <c r="S48" t="n">
        <v>13475</v>
      </c>
      <c r="T48" t="n">
        <v>10503</v>
      </c>
      <c r="U48" t="n">
        <v>5768</v>
      </c>
      <c r="V48" t="n">
        <v>43206</v>
      </c>
      <c r="W48" t="n">
        <v>21965</v>
      </c>
    </row>
    <row r="49">
      <c r="A49" s="5" t="inlineStr">
        <is>
          <t>KGV (Kurs/Gewinn)</t>
        </is>
      </c>
      <c r="B49" s="5" t="inlineStr">
        <is>
          <t>PE (price/earnings)</t>
        </is>
      </c>
      <c r="C49" t="n">
        <v>16.6</v>
      </c>
      <c r="D49" t="n">
        <v>23.9</v>
      </c>
      <c r="E49" t="n">
        <v>9.9</v>
      </c>
      <c r="F49" t="n">
        <v>10.4</v>
      </c>
      <c r="G49" t="n">
        <v>11.5</v>
      </c>
      <c r="H49" t="n">
        <v>9.800000000000001</v>
      </c>
      <c r="I49" t="n">
        <v>11.5</v>
      </c>
      <c r="J49" t="n">
        <v>8.1</v>
      </c>
      <c r="K49" t="n">
        <v>5.7</v>
      </c>
      <c r="L49" t="n">
        <v>11.5</v>
      </c>
      <c r="M49" t="n">
        <v>11</v>
      </c>
      <c r="N49" t="n">
        <v>36</v>
      </c>
      <c r="O49" t="n">
        <v>9.9</v>
      </c>
      <c r="P49" t="n">
        <v>11.8</v>
      </c>
      <c r="Q49" t="n">
        <v>12.3</v>
      </c>
      <c r="R49" t="n">
        <v>13.3</v>
      </c>
      <c r="S49" t="n">
        <v>29.6</v>
      </c>
      <c r="T49" t="n">
        <v>23.2</v>
      </c>
      <c r="U49" t="n">
        <v>33.7</v>
      </c>
      <c r="V49" t="n">
        <v>23.5</v>
      </c>
      <c r="W49" t="n">
        <v>23.4</v>
      </c>
    </row>
    <row r="50">
      <c r="A50" s="5" t="inlineStr">
        <is>
          <t>KUV (Kurs/Umsatz)</t>
        </is>
      </c>
      <c r="B50" s="5" t="inlineStr">
        <is>
          <t>PS (price/sales)</t>
        </is>
      </c>
      <c r="C50" t="n">
        <v>0.59</v>
      </c>
      <c r="D50" t="n">
        <v>0.44</v>
      </c>
      <c r="E50" t="n">
        <v>0.61</v>
      </c>
      <c r="F50" t="n">
        <v>0.58</v>
      </c>
      <c r="G50" t="n">
        <v>0.62</v>
      </c>
      <c r="H50" t="n">
        <v>0.51</v>
      </c>
      <c r="I50" t="n">
        <v>0.54</v>
      </c>
      <c r="J50" t="n">
        <v>0.35</v>
      </c>
      <c r="K50" t="n">
        <v>0.28</v>
      </c>
      <c r="L50" t="n">
        <v>0.32</v>
      </c>
      <c r="M50" t="n">
        <v>0.3</v>
      </c>
      <c r="N50" t="n">
        <v>0.6</v>
      </c>
      <c r="O50" t="n">
        <v>0.47</v>
      </c>
      <c r="P50" t="n">
        <v>0.58</v>
      </c>
      <c r="Q50" t="n">
        <v>0.49</v>
      </c>
      <c r="R50" t="n">
        <v>0.36</v>
      </c>
      <c r="S50" t="n">
        <v>0.31</v>
      </c>
      <c r="T50" t="n">
        <v>0.28</v>
      </c>
      <c r="U50" t="n">
        <v>0.5600000000000001</v>
      </c>
      <c r="V50" t="n">
        <v>0.6899999999999999</v>
      </c>
      <c r="W50" t="inlineStr">
        <is>
          <t>-</t>
        </is>
      </c>
    </row>
    <row r="51">
      <c r="A51" s="5" t="inlineStr">
        <is>
          <t>KBV (Kurs/Buchwert)</t>
        </is>
      </c>
      <c r="B51" s="5" t="inlineStr">
        <is>
          <t>PB (price/book value)</t>
        </is>
      </c>
      <c r="C51" t="n">
        <v>0.87</v>
      </c>
      <c r="D51" t="n">
        <v>0.73</v>
      </c>
      <c r="E51" t="n">
        <v>0.86</v>
      </c>
      <c r="F51" t="n">
        <v>0.82</v>
      </c>
      <c r="G51" t="n">
        <v>0.89</v>
      </c>
      <c r="H51" t="n">
        <v>0.72</v>
      </c>
      <c r="I51" t="n">
        <v>0.92</v>
      </c>
      <c r="J51" t="n">
        <v>0.59</v>
      </c>
      <c r="K51" t="n">
        <v>0.49</v>
      </c>
      <c r="L51" t="n">
        <v>0.58</v>
      </c>
      <c r="M51" t="n">
        <v>0.82</v>
      </c>
      <c r="N51" t="n">
        <v>0.88</v>
      </c>
      <c r="O51" t="n">
        <v>1.24</v>
      </c>
      <c r="P51" t="n">
        <v>1.36</v>
      </c>
      <c r="Q51" t="n">
        <v>1.51</v>
      </c>
      <c r="R51" t="n">
        <v>1.33</v>
      </c>
      <c r="S51" t="n">
        <v>1.29</v>
      </c>
      <c r="T51" t="n">
        <v>0.95</v>
      </c>
      <c r="U51" t="n">
        <v>1.64</v>
      </c>
      <c r="V51" t="n">
        <v>2.69</v>
      </c>
      <c r="W51" t="inlineStr">
        <is>
          <t>-</t>
        </is>
      </c>
    </row>
    <row r="52">
      <c r="A52" s="5" t="inlineStr">
        <is>
          <t>KCV (Kurs/Cashflow)</t>
        </is>
      </c>
      <c r="B52" s="5" t="inlineStr">
        <is>
          <t>PC (price/cashflow)</t>
        </is>
      </c>
      <c r="C52" t="n">
        <v>6.85</v>
      </c>
      <c r="D52" t="n">
        <v>5.99</v>
      </c>
      <c r="E52" t="n">
        <v>3.63</v>
      </c>
      <c r="F52" t="n">
        <v>4.43</v>
      </c>
      <c r="G52" t="n">
        <v>3.36</v>
      </c>
      <c r="H52" t="n">
        <v>3.63</v>
      </c>
      <c r="I52" t="n">
        <v>5.89</v>
      </c>
      <c r="J52" t="n">
        <v>3.03</v>
      </c>
      <c r="K52" t="n">
        <v>1.54</v>
      </c>
      <c r="L52" t="n">
        <v>1.51</v>
      </c>
      <c r="M52" t="n">
        <v>2.26</v>
      </c>
      <c r="N52" t="n">
        <v>1.55</v>
      </c>
      <c r="O52" t="n">
        <v>2.91</v>
      </c>
      <c r="P52" t="n">
        <v>3.39</v>
      </c>
      <c r="Q52" t="n">
        <v>2.31</v>
      </c>
      <c r="R52" t="n">
        <v>1.92</v>
      </c>
      <c r="S52" t="n">
        <v>1.97</v>
      </c>
      <c r="T52" t="n">
        <v>1.57</v>
      </c>
      <c r="U52" t="n">
        <v>3.18</v>
      </c>
      <c r="V52" t="n">
        <v>4.64</v>
      </c>
      <c r="W52" t="inlineStr">
        <is>
          <t>-</t>
        </is>
      </c>
    </row>
    <row r="53">
      <c r="A53" s="5" t="inlineStr">
        <is>
          <t>Dividendenrendite in %</t>
        </is>
      </c>
      <c r="B53" s="5" t="inlineStr">
        <is>
          <t>Dividend Yield in %</t>
        </is>
      </c>
      <c r="C53" t="n">
        <v>5.69</v>
      </c>
      <c r="D53" t="n">
        <v>7.1</v>
      </c>
      <c r="E53" t="n">
        <v>5.09</v>
      </c>
      <c r="F53" t="n">
        <v>4.84</v>
      </c>
      <c r="G53" t="n">
        <v>4.36</v>
      </c>
      <c r="H53" t="n">
        <v>4.95</v>
      </c>
      <c r="I53" t="n">
        <v>4.01</v>
      </c>
      <c r="J53" t="n">
        <v>5.39</v>
      </c>
      <c r="K53" t="n">
        <v>6.87</v>
      </c>
      <c r="L53" t="n">
        <v>5.54</v>
      </c>
      <c r="M53" t="n">
        <v>3.33</v>
      </c>
      <c r="N53" t="n">
        <v>2.52</v>
      </c>
      <c r="O53" t="n">
        <v>4.38</v>
      </c>
      <c r="P53" t="n">
        <v>3.46</v>
      </c>
      <c r="Q53" t="n">
        <v>3.23</v>
      </c>
      <c r="R53" t="n">
        <v>3.35</v>
      </c>
      <c r="S53" t="n">
        <v>2.24</v>
      </c>
      <c r="T53" t="n">
        <v>2.65</v>
      </c>
      <c r="U53" t="n">
        <v>3.58</v>
      </c>
      <c r="V53" t="n">
        <v>2.11</v>
      </c>
      <c r="W53" t="n">
        <v>1.47</v>
      </c>
    </row>
    <row r="54">
      <c r="A54" s="5" t="inlineStr">
        <is>
          <t>Gewinnrendite in %</t>
        </is>
      </c>
      <c r="B54" s="5" t="inlineStr">
        <is>
          <t>Return on profit in %</t>
        </is>
      </c>
      <c r="C54" t="n">
        <v>6</v>
      </c>
      <c r="D54" t="n">
        <v>4.2</v>
      </c>
      <c r="E54" t="n">
        <v>10.1</v>
      </c>
      <c r="F54" t="n">
        <v>9.6</v>
      </c>
      <c r="G54" t="n">
        <v>8.699999999999999</v>
      </c>
      <c r="H54" t="n">
        <v>10.2</v>
      </c>
      <c r="I54" t="n">
        <v>8.699999999999999</v>
      </c>
      <c r="J54" t="n">
        <v>12.4</v>
      </c>
      <c r="K54" t="n">
        <v>17.4</v>
      </c>
      <c r="L54" t="n">
        <v>8.699999999999999</v>
      </c>
      <c r="M54" t="n">
        <v>9.1</v>
      </c>
      <c r="N54" t="n">
        <v>2.8</v>
      </c>
      <c r="O54" t="n">
        <v>10.1</v>
      </c>
      <c r="P54" t="n">
        <v>8.5</v>
      </c>
      <c r="Q54" t="n">
        <v>8.1</v>
      </c>
      <c r="R54" t="n">
        <v>7.5</v>
      </c>
      <c r="S54" t="n">
        <v>3.4</v>
      </c>
      <c r="T54" t="n">
        <v>4.3</v>
      </c>
      <c r="U54" t="n">
        <v>3</v>
      </c>
      <c r="V54" t="n">
        <v>4.3</v>
      </c>
      <c r="W54" t="n">
        <v>4.3</v>
      </c>
    </row>
    <row r="55">
      <c r="A55" s="5" t="inlineStr">
        <is>
          <t>Eigenkapitalrendite in %</t>
        </is>
      </c>
      <c r="B55" s="5" t="inlineStr">
        <is>
          <t>Return on Equity in %</t>
        </is>
      </c>
      <c r="C55" t="n">
        <v>5.52</v>
      </c>
      <c r="D55" t="n">
        <v>3.43</v>
      </c>
      <c r="E55" t="n">
        <v>8.92</v>
      </c>
      <c r="F55" t="n">
        <v>8.26</v>
      </c>
      <c r="G55" t="n">
        <v>8.199999999999999</v>
      </c>
      <c r="H55" t="n">
        <v>7.7</v>
      </c>
      <c r="I55" t="n">
        <v>8.470000000000001</v>
      </c>
      <c r="J55" t="n">
        <v>7.74</v>
      </c>
      <c r="K55" t="n">
        <v>8.9</v>
      </c>
      <c r="L55" t="n">
        <v>5.53</v>
      </c>
      <c r="M55" t="n">
        <v>7.8</v>
      </c>
      <c r="N55" t="n">
        <v>2.47</v>
      </c>
      <c r="O55" t="n">
        <v>12.41</v>
      </c>
      <c r="P55" t="n">
        <v>10.77</v>
      </c>
      <c r="Q55" t="n">
        <v>12.33</v>
      </c>
      <c r="R55" t="n">
        <v>9.630000000000001</v>
      </c>
      <c r="S55" t="n">
        <v>4.29</v>
      </c>
      <c r="T55" t="n">
        <v>4</v>
      </c>
      <c r="U55" t="n">
        <v>2.1</v>
      </c>
      <c r="V55" t="n">
        <v>16.05</v>
      </c>
      <c r="W55" t="n">
        <v>12.35</v>
      </c>
    </row>
    <row r="56">
      <c r="A56" s="5" t="inlineStr">
        <is>
          <t>Gesamtkapitalrendite in %</t>
        </is>
      </c>
      <c r="B56" s="5" t="inlineStr">
        <is>
          <t>Total Return on Investment in %</t>
        </is>
      </c>
      <c r="C56" t="n">
        <v>0.49</v>
      </c>
      <c r="D56" t="n">
        <v>0.23</v>
      </c>
      <c r="E56" t="n">
        <v>0.71</v>
      </c>
      <c r="F56" t="n">
        <v>0.65</v>
      </c>
      <c r="G56" t="n">
        <v>0.63</v>
      </c>
      <c r="H56" t="n">
        <v>0.6</v>
      </c>
      <c r="I56" t="n">
        <v>0.59</v>
      </c>
      <c r="J56" t="n">
        <v>0.54</v>
      </c>
      <c r="K56" t="n">
        <v>0.59</v>
      </c>
      <c r="L56" t="n">
        <v>0.38</v>
      </c>
      <c r="M56" t="n">
        <v>0.51</v>
      </c>
      <c r="N56" t="n">
        <v>0.14</v>
      </c>
      <c r="O56" t="n">
        <v>0.78</v>
      </c>
      <c r="P56" t="n">
        <v>0.7</v>
      </c>
      <c r="Q56" t="n">
        <v>0.72</v>
      </c>
      <c r="R56" t="n">
        <v>0.52</v>
      </c>
      <c r="S56" t="n">
        <v>0.22</v>
      </c>
      <c r="T56" t="n">
        <v>0.21</v>
      </c>
      <c r="U56" t="n">
        <v>0.11</v>
      </c>
      <c r="V56" t="n">
        <v>0.8</v>
      </c>
      <c r="W56" t="n">
        <v>0.39</v>
      </c>
    </row>
    <row r="57">
      <c r="A57" s="5" t="inlineStr">
        <is>
          <t>Eigenkapitalquote in %</t>
        </is>
      </c>
      <c r="B57" s="5" t="inlineStr">
        <is>
          <t>Equity Ratio in %</t>
        </is>
      </c>
      <c r="C57" t="n">
        <v>8.949999999999999</v>
      </c>
      <c r="D57" t="n">
        <v>6.71</v>
      </c>
      <c r="E57" t="n">
        <v>8</v>
      </c>
      <c r="F57" t="n">
        <v>7.91</v>
      </c>
      <c r="G57" t="n">
        <v>7.72</v>
      </c>
      <c r="H57" t="n">
        <v>7.76</v>
      </c>
      <c r="I57" t="n">
        <v>6.99</v>
      </c>
      <c r="J57" t="n">
        <v>7.04</v>
      </c>
      <c r="K57" t="n">
        <v>6.65</v>
      </c>
      <c r="L57" t="n">
        <v>6.79</v>
      </c>
      <c r="M57" t="n">
        <v>6.53</v>
      </c>
      <c r="N57" t="n">
        <v>5.56</v>
      </c>
      <c r="O57" t="n">
        <v>6.31</v>
      </c>
      <c r="P57" t="n">
        <v>6.49</v>
      </c>
      <c r="Q57" t="n">
        <v>5.87</v>
      </c>
      <c r="R57" t="n">
        <v>5.44</v>
      </c>
      <c r="S57" t="n">
        <v>5.21</v>
      </c>
      <c r="T57" t="n">
        <v>5.33</v>
      </c>
      <c r="U57" t="n">
        <v>5.1</v>
      </c>
      <c r="V57" t="n">
        <v>5</v>
      </c>
      <c r="W57" t="n">
        <v>3.16</v>
      </c>
    </row>
    <row r="58">
      <c r="A58" s="5" t="inlineStr">
        <is>
          <t>Fremdkapitalquote in %</t>
        </is>
      </c>
      <c r="B58" s="5" t="inlineStr">
        <is>
          <t>Debt Ratio in %</t>
        </is>
      </c>
      <c r="C58" t="n">
        <v>91.05</v>
      </c>
      <c r="D58" t="n">
        <v>93.29000000000001</v>
      </c>
      <c r="E58" t="n">
        <v>92</v>
      </c>
      <c r="F58" t="n">
        <v>92.09</v>
      </c>
      <c r="G58" t="n">
        <v>92.28</v>
      </c>
      <c r="H58" t="n">
        <v>92.23999999999999</v>
      </c>
      <c r="I58" t="n">
        <v>93.01000000000001</v>
      </c>
      <c r="J58" t="n">
        <v>92.95999999999999</v>
      </c>
      <c r="K58" t="n">
        <v>93.34999999999999</v>
      </c>
      <c r="L58" t="n">
        <v>93.20999999999999</v>
      </c>
      <c r="M58" t="n">
        <v>93.47</v>
      </c>
      <c r="N58" t="n">
        <v>94.44</v>
      </c>
      <c r="O58" t="n">
        <v>93.69</v>
      </c>
      <c r="P58" t="n">
        <v>93.51000000000001</v>
      </c>
      <c r="Q58" t="n">
        <v>94.13</v>
      </c>
      <c r="R58" t="n">
        <v>94.56</v>
      </c>
      <c r="S58" t="n">
        <v>94.79000000000001</v>
      </c>
      <c r="T58" t="n">
        <v>94.67</v>
      </c>
      <c r="U58" t="n">
        <v>94.90000000000001</v>
      </c>
      <c r="V58" t="n">
        <v>95</v>
      </c>
      <c r="W58" t="n">
        <v>96.84</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0.49</v>
      </c>
      <c r="D65" t="n">
        <v>0.23</v>
      </c>
      <c r="E65" t="n">
        <v>0.71</v>
      </c>
      <c r="F65" t="n">
        <v>0.65</v>
      </c>
      <c r="G65" t="n">
        <v>0.63</v>
      </c>
      <c r="H65" t="n">
        <v>0.6</v>
      </c>
      <c r="I65" t="n">
        <v>0.59</v>
      </c>
      <c r="J65" t="n">
        <v>0.54</v>
      </c>
      <c r="K65" t="n">
        <v>0.59</v>
      </c>
      <c r="L65" t="n">
        <v>0.38</v>
      </c>
      <c r="M65" t="n">
        <v>0.51</v>
      </c>
      <c r="N65" t="n">
        <v>0.14</v>
      </c>
      <c r="O65" t="n">
        <v>0.78</v>
      </c>
      <c r="P65" t="n">
        <v>0.7</v>
      </c>
      <c r="Q65" t="n">
        <v>0.72</v>
      </c>
      <c r="R65" t="n">
        <v>0.52</v>
      </c>
      <c r="S65" t="n">
        <v>0.22</v>
      </c>
      <c r="T65" t="n">
        <v>0.21</v>
      </c>
      <c r="U65" t="n">
        <v>0.11</v>
      </c>
      <c r="V65" t="n">
        <v>0.8</v>
      </c>
    </row>
    <row r="66">
      <c r="A66" s="5" t="inlineStr">
        <is>
          <t>Ertrag des eingesetzten Kapitals</t>
        </is>
      </c>
      <c r="B66" s="5" t="inlineStr">
        <is>
          <t>ROCE Return on Cap. Empl. in %</t>
        </is>
      </c>
      <c r="C66" t="n">
        <v>0.75</v>
      </c>
      <c r="D66" t="n">
        <v>0.19</v>
      </c>
      <c r="E66" t="n">
        <v>0.89</v>
      </c>
      <c r="F66" t="n">
        <v>1.03</v>
      </c>
      <c r="G66" t="n">
        <v>0.9</v>
      </c>
      <c r="H66" t="n">
        <v>0.92</v>
      </c>
      <c r="I66" t="n">
        <v>0.89</v>
      </c>
      <c r="J66" t="n">
        <v>0.77</v>
      </c>
      <c r="K66" t="n">
        <v>0.67</v>
      </c>
      <c r="L66" t="n">
        <v>0.61</v>
      </c>
      <c r="M66" t="n">
        <v>0.8100000000000001</v>
      </c>
      <c r="N66" t="n">
        <v>0.16</v>
      </c>
      <c r="O66" t="n">
        <v>1.13</v>
      </c>
      <c r="P66" t="n">
        <v>1.14</v>
      </c>
      <c r="Q66" t="n">
        <v>1.17</v>
      </c>
      <c r="R66" t="n">
        <v>0.86</v>
      </c>
      <c r="S66" t="n">
        <v>0.39</v>
      </c>
      <c r="T66" t="n">
        <v>0.39</v>
      </c>
      <c r="U66" t="n">
        <v>0.36</v>
      </c>
      <c r="V66" t="n">
        <v>1.89</v>
      </c>
    </row>
    <row r="67">
      <c r="A67" s="5" t="inlineStr"/>
      <c r="B67" s="5" t="inlineStr"/>
    </row>
    <row r="68">
      <c r="A68" s="5" t="inlineStr"/>
      <c r="B68" s="5" t="inlineStr"/>
    </row>
    <row r="69">
      <c r="A69" s="5" t="inlineStr">
        <is>
          <t>Operativer Cashflow</t>
        </is>
      </c>
      <c r="B69" s="5" t="inlineStr">
        <is>
          <t>Operating Cashflow in M</t>
        </is>
      </c>
      <c r="C69" t="n">
        <v>16563.3</v>
      </c>
      <c r="D69" t="n">
        <v>14525.75</v>
      </c>
      <c r="E69" t="n">
        <v>8802.75</v>
      </c>
      <c r="F69" t="n">
        <v>10742.75</v>
      </c>
      <c r="G69" t="n">
        <v>8151.36</v>
      </c>
      <c r="H69" t="n">
        <v>8864.459999999999</v>
      </c>
      <c r="I69" t="n">
        <v>14242.02</v>
      </c>
      <c r="J69" t="n">
        <v>7238.669999999999</v>
      </c>
      <c r="K69" t="n">
        <v>3629.78</v>
      </c>
      <c r="L69" t="n">
        <v>3503.2</v>
      </c>
      <c r="M69" t="n">
        <v>5175.4</v>
      </c>
      <c r="N69" t="n">
        <v>3313.9</v>
      </c>
      <c r="O69" t="n">
        <v>6137.190000000001</v>
      </c>
      <c r="P69" t="n">
        <v>7261.38</v>
      </c>
      <c r="Q69" t="n">
        <v>4423.650000000001</v>
      </c>
      <c r="R69" t="n">
        <v>3749.76</v>
      </c>
      <c r="S69" t="n">
        <v>3585.4</v>
      </c>
      <c r="T69" t="n">
        <v>2873.1</v>
      </c>
      <c r="U69" t="n">
        <v>5727.18</v>
      </c>
      <c r="V69" t="n">
        <v>8017.919999999999</v>
      </c>
    </row>
    <row r="70">
      <c r="A70" s="5" t="inlineStr">
        <is>
          <t>Aktienrückkauf</t>
        </is>
      </c>
      <c r="B70" s="5" t="inlineStr">
        <is>
          <t>Share Buyback in M</t>
        </is>
      </c>
      <c r="C70" t="n">
        <v>7</v>
      </c>
      <c r="D70" t="n">
        <v>0</v>
      </c>
      <c r="E70" t="n">
        <v>0</v>
      </c>
      <c r="F70" t="n">
        <v>1</v>
      </c>
      <c r="G70" t="n">
        <v>16</v>
      </c>
      <c r="H70" t="n">
        <v>-24</v>
      </c>
      <c r="I70" t="n">
        <v>-29</v>
      </c>
      <c r="J70" t="n">
        <v>-32</v>
      </c>
      <c r="K70" t="n">
        <v>-37</v>
      </c>
      <c r="L70" t="n">
        <v>-30</v>
      </c>
      <c r="M70" t="n">
        <v>-152</v>
      </c>
      <c r="N70" t="n">
        <v>-29</v>
      </c>
      <c r="O70" t="n">
        <v>33</v>
      </c>
      <c r="P70" t="n">
        <v>-227</v>
      </c>
      <c r="Q70" t="n">
        <v>38</v>
      </c>
      <c r="R70" t="n">
        <v>-133</v>
      </c>
      <c r="S70" t="n">
        <v>10</v>
      </c>
      <c r="T70" t="n">
        <v>-29</v>
      </c>
      <c r="U70" t="n">
        <v>-73</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80.23</v>
      </c>
      <c r="D75" t="n">
        <v>-65.53</v>
      </c>
      <c r="E75" t="n">
        <v>6.52</v>
      </c>
      <c r="F75" t="n">
        <v>3.77</v>
      </c>
      <c r="G75" t="n">
        <v>11.8</v>
      </c>
      <c r="H75" t="n">
        <v>12.09</v>
      </c>
      <c r="I75" t="n">
        <v>7.95</v>
      </c>
      <c r="J75" t="n">
        <v>-3.98</v>
      </c>
      <c r="K75" t="n">
        <v>57.29</v>
      </c>
      <c r="L75" t="n">
        <v>-23.77</v>
      </c>
      <c r="M75" t="n">
        <v>290.68</v>
      </c>
      <c r="N75" t="n">
        <v>-83.70999999999999</v>
      </c>
      <c r="O75" t="n">
        <v>11.43</v>
      </c>
      <c r="P75" t="n">
        <v>21.83</v>
      </c>
      <c r="Q75" t="n">
        <v>65.7</v>
      </c>
      <c r="R75" t="n">
        <v>150.65</v>
      </c>
      <c r="S75" t="n">
        <v>5.9</v>
      </c>
      <c r="T75" t="n">
        <v>82.5</v>
      </c>
      <c r="U75" t="n">
        <v>-86.68000000000001</v>
      </c>
      <c r="V75" t="n">
        <v>93.17</v>
      </c>
    </row>
    <row r="76">
      <c r="A76" s="5" t="inlineStr">
        <is>
          <t>Gewinnwachstum 3J in %</t>
        </is>
      </c>
      <c r="B76" s="5" t="inlineStr">
        <is>
          <t>Earnings Growth 3Y in %</t>
        </is>
      </c>
      <c r="C76" t="n">
        <v>7.07</v>
      </c>
      <c r="D76" t="n">
        <v>-18.41</v>
      </c>
      <c r="E76" t="n">
        <v>7.36</v>
      </c>
      <c r="F76" t="n">
        <v>9.220000000000001</v>
      </c>
      <c r="G76" t="n">
        <v>10.61</v>
      </c>
      <c r="H76" t="n">
        <v>5.35</v>
      </c>
      <c r="I76" t="n">
        <v>20.42</v>
      </c>
      <c r="J76" t="n">
        <v>9.85</v>
      </c>
      <c r="K76" t="n">
        <v>108.07</v>
      </c>
      <c r="L76" t="n">
        <v>61.07</v>
      </c>
      <c r="M76" t="n">
        <v>72.8</v>
      </c>
      <c r="N76" t="n">
        <v>-16.82</v>
      </c>
      <c r="O76" t="n">
        <v>32.99</v>
      </c>
      <c r="P76" t="n">
        <v>79.39</v>
      </c>
      <c r="Q76" t="n">
        <v>74.08</v>
      </c>
      <c r="R76" t="n">
        <v>79.68000000000001</v>
      </c>
      <c r="S76" t="n">
        <v>0.57</v>
      </c>
      <c r="T76" t="n">
        <v>29.66</v>
      </c>
      <c r="U76" t="inlineStr">
        <is>
          <t>-</t>
        </is>
      </c>
      <c r="V76" t="inlineStr">
        <is>
          <t>-</t>
        </is>
      </c>
    </row>
    <row r="77">
      <c r="A77" s="5" t="inlineStr">
        <is>
          <t>Gewinnwachstum 5J in %</t>
        </is>
      </c>
      <c r="B77" s="5" t="inlineStr">
        <is>
          <t>Earnings Growth 5Y in %</t>
        </is>
      </c>
      <c r="C77" t="n">
        <v>7.36</v>
      </c>
      <c r="D77" t="n">
        <v>-6.27</v>
      </c>
      <c r="E77" t="n">
        <v>8.43</v>
      </c>
      <c r="F77" t="n">
        <v>6.33</v>
      </c>
      <c r="G77" t="n">
        <v>17.03</v>
      </c>
      <c r="H77" t="n">
        <v>9.92</v>
      </c>
      <c r="I77" t="n">
        <v>65.63</v>
      </c>
      <c r="J77" t="n">
        <v>47.3</v>
      </c>
      <c r="K77" t="n">
        <v>50.38</v>
      </c>
      <c r="L77" t="n">
        <v>43.29</v>
      </c>
      <c r="M77" t="n">
        <v>61.19</v>
      </c>
      <c r="N77" t="n">
        <v>33.18</v>
      </c>
      <c r="O77" t="n">
        <v>51.1</v>
      </c>
      <c r="P77" t="n">
        <v>65.31999999999999</v>
      </c>
      <c r="Q77" t="n">
        <v>43.61</v>
      </c>
      <c r="R77" t="n">
        <v>49.11</v>
      </c>
      <c r="S77" t="inlineStr">
        <is>
          <t>-</t>
        </is>
      </c>
      <c r="T77" t="inlineStr">
        <is>
          <t>-</t>
        </is>
      </c>
      <c r="U77" t="inlineStr">
        <is>
          <t>-</t>
        </is>
      </c>
      <c r="V77" t="inlineStr">
        <is>
          <t>-</t>
        </is>
      </c>
    </row>
    <row r="78">
      <c r="A78" s="5" t="inlineStr">
        <is>
          <t>Gewinnwachstum 10J in %</t>
        </is>
      </c>
      <c r="B78" s="5" t="inlineStr">
        <is>
          <t>Earnings Growth 10Y in %</t>
        </is>
      </c>
      <c r="C78" t="n">
        <v>8.640000000000001</v>
      </c>
      <c r="D78" t="n">
        <v>29.68</v>
      </c>
      <c r="E78" t="n">
        <v>27.86</v>
      </c>
      <c r="F78" t="n">
        <v>28.36</v>
      </c>
      <c r="G78" t="n">
        <v>30.16</v>
      </c>
      <c r="H78" t="n">
        <v>35.55</v>
      </c>
      <c r="I78" t="n">
        <v>49.41</v>
      </c>
      <c r="J78" t="n">
        <v>49.2</v>
      </c>
      <c r="K78" t="n">
        <v>57.85</v>
      </c>
      <c r="L78" t="n">
        <v>43.45</v>
      </c>
      <c r="M78" t="n">
        <v>55.15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2.26</v>
      </c>
      <c r="D79" t="n">
        <v>-3.81</v>
      </c>
      <c r="E79" t="n">
        <v>1.17</v>
      </c>
      <c r="F79" t="n">
        <v>1.64</v>
      </c>
      <c r="G79" t="n">
        <v>0.68</v>
      </c>
      <c r="H79" t="n">
        <v>0.99</v>
      </c>
      <c r="I79" t="n">
        <v>0.18</v>
      </c>
      <c r="J79" t="n">
        <v>0.17</v>
      </c>
      <c r="K79" t="n">
        <v>0.11</v>
      </c>
      <c r="L79" t="n">
        <v>0.27</v>
      </c>
      <c r="M79" t="n">
        <v>0.18</v>
      </c>
      <c r="N79" t="n">
        <v>1.08</v>
      </c>
      <c r="O79" t="n">
        <v>0.19</v>
      </c>
      <c r="P79" t="n">
        <v>0.18</v>
      </c>
      <c r="Q79" t="n">
        <v>0.28</v>
      </c>
      <c r="R79" t="n">
        <v>0.27</v>
      </c>
      <c r="S79" t="inlineStr">
        <is>
          <t>-</t>
        </is>
      </c>
      <c r="T79" t="inlineStr">
        <is>
          <t>-</t>
        </is>
      </c>
      <c r="U79" t="inlineStr">
        <is>
          <t>-</t>
        </is>
      </c>
      <c r="V79" t="inlineStr">
        <is>
          <t>-</t>
        </is>
      </c>
    </row>
    <row r="80">
      <c r="A80" s="5" t="inlineStr">
        <is>
          <t>EBIT-Wachstum 1J in %</t>
        </is>
      </c>
      <c r="B80" s="5" t="inlineStr">
        <is>
          <t>EBIT Growth 1Y in %</t>
        </is>
      </c>
      <c r="C80" t="n">
        <v>223.55</v>
      </c>
      <c r="D80" t="n">
        <v>-76.66</v>
      </c>
      <c r="E80" t="n">
        <v>-15.46</v>
      </c>
      <c r="F80" t="n">
        <v>14.23</v>
      </c>
      <c r="G80" t="n">
        <v>3.88</v>
      </c>
      <c r="H80" t="n">
        <v>14.39</v>
      </c>
      <c r="I80" t="n">
        <v>14.88</v>
      </c>
      <c r="J80" t="n">
        <v>20.82</v>
      </c>
      <c r="K80" t="n">
        <v>9.050000000000001</v>
      </c>
      <c r="L80" t="n">
        <v>-21.81</v>
      </c>
      <c r="M80" t="n">
        <v>432.24</v>
      </c>
      <c r="N80" t="n">
        <v>-86.87</v>
      </c>
      <c r="O80" t="n">
        <v>-1.08</v>
      </c>
      <c r="P80" t="n">
        <v>22.56</v>
      </c>
      <c r="Q80" t="n">
        <v>62.57</v>
      </c>
      <c r="R80" t="n">
        <v>137.29</v>
      </c>
      <c r="S80" t="n">
        <v>1.34</v>
      </c>
      <c r="T80" t="n">
        <v>-0.06</v>
      </c>
      <c r="U80" t="n">
        <v>-81.23999999999999</v>
      </c>
      <c r="V80" t="n">
        <v>90.53</v>
      </c>
    </row>
    <row r="81">
      <c r="A81" s="5" t="inlineStr">
        <is>
          <t>EBIT-Wachstum 3J in %</t>
        </is>
      </c>
      <c r="B81" s="5" t="inlineStr">
        <is>
          <t>EBIT Growth 3Y in %</t>
        </is>
      </c>
      <c r="C81" t="n">
        <v>43.81</v>
      </c>
      <c r="D81" t="n">
        <v>-25.96</v>
      </c>
      <c r="E81" t="n">
        <v>0.88</v>
      </c>
      <c r="F81" t="n">
        <v>10.83</v>
      </c>
      <c r="G81" t="n">
        <v>11.05</v>
      </c>
      <c r="H81" t="n">
        <v>16.7</v>
      </c>
      <c r="I81" t="n">
        <v>14.92</v>
      </c>
      <c r="J81" t="n">
        <v>2.69</v>
      </c>
      <c r="K81" t="n">
        <v>139.83</v>
      </c>
      <c r="L81" t="n">
        <v>107.85</v>
      </c>
      <c r="M81" t="n">
        <v>114.76</v>
      </c>
      <c r="N81" t="n">
        <v>-21.8</v>
      </c>
      <c r="O81" t="n">
        <v>28.02</v>
      </c>
      <c r="P81" t="n">
        <v>74.14</v>
      </c>
      <c r="Q81" t="n">
        <v>67.06999999999999</v>
      </c>
      <c r="R81" t="n">
        <v>46.19</v>
      </c>
      <c r="S81" t="n">
        <v>-26.65</v>
      </c>
      <c r="T81" t="n">
        <v>3.08</v>
      </c>
      <c r="U81" t="inlineStr">
        <is>
          <t>-</t>
        </is>
      </c>
      <c r="V81" t="inlineStr">
        <is>
          <t>-</t>
        </is>
      </c>
    </row>
    <row r="82">
      <c r="A82" s="5" t="inlineStr">
        <is>
          <t>EBIT-Wachstum 5J in %</t>
        </is>
      </c>
      <c r="B82" s="5" t="inlineStr">
        <is>
          <t>EBIT Growth 5Y in %</t>
        </is>
      </c>
      <c r="C82" t="n">
        <v>29.91</v>
      </c>
      <c r="D82" t="n">
        <v>-11.92</v>
      </c>
      <c r="E82" t="n">
        <v>6.38</v>
      </c>
      <c r="F82" t="n">
        <v>13.64</v>
      </c>
      <c r="G82" t="n">
        <v>12.6</v>
      </c>
      <c r="H82" t="n">
        <v>7.47</v>
      </c>
      <c r="I82" t="n">
        <v>91.04000000000001</v>
      </c>
      <c r="J82" t="n">
        <v>70.69</v>
      </c>
      <c r="K82" t="n">
        <v>66.31</v>
      </c>
      <c r="L82" t="n">
        <v>69.01000000000001</v>
      </c>
      <c r="M82" t="n">
        <v>85.88</v>
      </c>
      <c r="N82" t="n">
        <v>26.89</v>
      </c>
      <c r="O82" t="n">
        <v>44.54</v>
      </c>
      <c r="P82" t="n">
        <v>44.74</v>
      </c>
      <c r="Q82" t="n">
        <v>23.98</v>
      </c>
      <c r="R82" t="n">
        <v>29.57</v>
      </c>
      <c r="S82" t="inlineStr">
        <is>
          <t>-</t>
        </is>
      </c>
      <c r="T82" t="inlineStr">
        <is>
          <t>-</t>
        </is>
      </c>
      <c r="U82" t="inlineStr">
        <is>
          <t>-</t>
        </is>
      </c>
      <c r="V82" t="inlineStr">
        <is>
          <t>-</t>
        </is>
      </c>
    </row>
    <row r="83">
      <c r="A83" s="5" t="inlineStr">
        <is>
          <t>EBIT-Wachstum 10J in %</t>
        </is>
      </c>
      <c r="B83" s="5" t="inlineStr">
        <is>
          <t>EBIT Growth 10Y in %</t>
        </is>
      </c>
      <c r="C83" t="n">
        <v>18.69</v>
      </c>
      <c r="D83" t="n">
        <v>39.56</v>
      </c>
      <c r="E83" t="n">
        <v>38.54</v>
      </c>
      <c r="F83" t="n">
        <v>39.97</v>
      </c>
      <c r="G83" t="n">
        <v>40.81</v>
      </c>
      <c r="H83" t="n">
        <v>46.67</v>
      </c>
      <c r="I83" t="n">
        <v>58.96</v>
      </c>
      <c r="J83" t="n">
        <v>57.61</v>
      </c>
      <c r="K83" t="n">
        <v>55.52</v>
      </c>
      <c r="L83" t="n">
        <v>46.49</v>
      </c>
      <c r="M83" t="n">
        <v>57.73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14.36</v>
      </c>
      <c r="D84" t="n">
        <v>65.01000000000001</v>
      </c>
      <c r="E84" t="n">
        <v>-18.06</v>
      </c>
      <c r="F84" t="n">
        <v>31.85</v>
      </c>
      <c r="G84" t="n">
        <v>-7.44</v>
      </c>
      <c r="H84" t="n">
        <v>-38.37</v>
      </c>
      <c r="I84" t="n">
        <v>94.39</v>
      </c>
      <c r="J84" t="n">
        <v>96.75</v>
      </c>
      <c r="K84" t="n">
        <v>1.99</v>
      </c>
      <c r="L84" t="n">
        <v>-33.19</v>
      </c>
      <c r="M84" t="n">
        <v>45.81</v>
      </c>
      <c r="N84" t="n">
        <v>-46.74</v>
      </c>
      <c r="O84" t="n">
        <v>-14.16</v>
      </c>
      <c r="P84" t="n">
        <v>46.75</v>
      </c>
      <c r="Q84" t="n">
        <v>20.31</v>
      </c>
      <c r="R84" t="n">
        <v>-2.54</v>
      </c>
      <c r="S84" t="n">
        <v>25.48</v>
      </c>
      <c r="T84" t="n">
        <v>-50.63</v>
      </c>
      <c r="U84" t="n">
        <v>-31.47</v>
      </c>
      <c r="V84" t="inlineStr">
        <is>
          <t>-</t>
        </is>
      </c>
    </row>
    <row r="85">
      <c r="A85" s="5" t="inlineStr">
        <is>
          <t>Op.Cashflow Wachstum 3J in %</t>
        </is>
      </c>
      <c r="B85" s="5" t="inlineStr">
        <is>
          <t>Op.Cashflow Wachstum 3Y in %</t>
        </is>
      </c>
      <c r="C85" t="n">
        <v>20.44</v>
      </c>
      <c r="D85" t="n">
        <v>26.27</v>
      </c>
      <c r="E85" t="n">
        <v>2.12</v>
      </c>
      <c r="F85" t="n">
        <v>-4.65</v>
      </c>
      <c r="G85" t="n">
        <v>16.19</v>
      </c>
      <c r="H85" t="n">
        <v>50.92</v>
      </c>
      <c r="I85" t="n">
        <v>64.38</v>
      </c>
      <c r="J85" t="n">
        <v>21.85</v>
      </c>
      <c r="K85" t="n">
        <v>4.87</v>
      </c>
      <c r="L85" t="n">
        <v>-11.37</v>
      </c>
      <c r="M85" t="n">
        <v>-5.03</v>
      </c>
      <c r="N85" t="n">
        <v>-4.72</v>
      </c>
      <c r="O85" t="n">
        <v>17.63</v>
      </c>
      <c r="P85" t="n">
        <v>21.51</v>
      </c>
      <c r="Q85" t="n">
        <v>14.42</v>
      </c>
      <c r="R85" t="n">
        <v>-9.23</v>
      </c>
      <c r="S85" t="n">
        <v>-18.87</v>
      </c>
      <c r="T85" t="inlineStr">
        <is>
          <t>-</t>
        </is>
      </c>
      <c r="U85" t="inlineStr">
        <is>
          <t>-</t>
        </is>
      </c>
      <c r="V85" t="inlineStr">
        <is>
          <t>-</t>
        </is>
      </c>
    </row>
    <row r="86">
      <c r="A86" s="5" t="inlineStr">
        <is>
          <t>Op.Cashflow Wachstum 5J in %</t>
        </is>
      </c>
      <c r="B86" s="5" t="inlineStr">
        <is>
          <t>Op.Cashflow Wachstum 5Y in %</t>
        </is>
      </c>
      <c r="C86" t="n">
        <v>17.14</v>
      </c>
      <c r="D86" t="n">
        <v>6.6</v>
      </c>
      <c r="E86" t="n">
        <v>12.47</v>
      </c>
      <c r="F86" t="n">
        <v>35.44</v>
      </c>
      <c r="G86" t="n">
        <v>29.46</v>
      </c>
      <c r="H86" t="n">
        <v>24.31</v>
      </c>
      <c r="I86" t="n">
        <v>41.15</v>
      </c>
      <c r="J86" t="n">
        <v>12.92</v>
      </c>
      <c r="K86" t="n">
        <v>-9.26</v>
      </c>
      <c r="L86" t="n">
        <v>-0.31</v>
      </c>
      <c r="M86" t="n">
        <v>10.39</v>
      </c>
      <c r="N86" t="n">
        <v>0.72</v>
      </c>
      <c r="O86" t="n">
        <v>15.17</v>
      </c>
      <c r="P86" t="n">
        <v>7.87</v>
      </c>
      <c r="Q86" t="n">
        <v>-7.77</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20.73</v>
      </c>
      <c r="D87" t="n">
        <v>23.87</v>
      </c>
      <c r="E87" t="n">
        <v>12.7</v>
      </c>
      <c r="F87" t="n">
        <v>13.09</v>
      </c>
      <c r="G87" t="n">
        <v>14.58</v>
      </c>
      <c r="H87" t="n">
        <v>17.35</v>
      </c>
      <c r="I87" t="n">
        <v>20.94</v>
      </c>
      <c r="J87" t="n">
        <v>14.05</v>
      </c>
      <c r="K87" t="n">
        <v>-0.6899999999999999</v>
      </c>
      <c r="L87" t="n">
        <v>-4.04</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1017</v>
      </c>
      <c r="D88" t="n">
        <v>1391</v>
      </c>
      <c r="E88" t="n">
        <v>1150</v>
      </c>
      <c r="F88" t="n">
        <v>1165</v>
      </c>
      <c r="G88" t="n">
        <v>1195</v>
      </c>
      <c r="H88" t="n">
        <v>1188</v>
      </c>
      <c r="I88" t="n">
        <v>1331</v>
      </c>
      <c r="J88" t="n">
        <v>1320</v>
      </c>
      <c r="K88" t="n">
        <v>1403</v>
      </c>
      <c r="L88" t="n">
        <v>1372</v>
      </c>
      <c r="M88" t="n">
        <v>1432</v>
      </c>
      <c r="N88" t="n">
        <v>1699</v>
      </c>
      <c r="O88" t="n">
        <v>1484</v>
      </c>
      <c r="P88" t="n">
        <v>1441</v>
      </c>
      <c r="Q88" t="n">
        <v>1604</v>
      </c>
      <c r="R88" t="n">
        <v>1739</v>
      </c>
      <c r="S88" t="n">
        <v>1820</v>
      </c>
      <c r="T88" t="n">
        <v>1775</v>
      </c>
      <c r="U88" t="n">
        <v>1860</v>
      </c>
      <c r="V88" t="n">
        <v>1900</v>
      </c>
      <c r="W88" t="n">
        <v>3066</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1"/>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BANCO BILBAO VIZCAYA ARGENTARI </t>
        </is>
      </c>
      <c r="B1" s="2" t="inlineStr">
        <is>
          <t>WKN: 875773  ISIN: ES0113211835  US-Symbol:BBVXF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+34-91-374-3187</t>
        </is>
      </c>
      <c r="G4" t="inlineStr">
        <is>
          <t>31.01.2020</t>
        </is>
      </c>
      <c r="H4" t="inlineStr">
        <is>
          <t>Q4 Result</t>
        </is>
      </c>
      <c r="J4" t="inlineStr">
        <is>
          <t>Freefloat</t>
        </is>
      </c>
      <c r="K4" t="inlineStr">
        <is>
          <t>-</t>
        </is>
      </c>
    </row>
    <row r="5">
      <c r="A5" s="5" t="inlineStr">
        <is>
          <t>Ticker</t>
        </is>
      </c>
      <c r="B5" t="inlineStr">
        <is>
          <t>BOY</t>
        </is>
      </c>
      <c r="C5" s="5" t="inlineStr">
        <is>
          <t>Fax</t>
        </is>
      </c>
      <c r="D5" s="5" t="inlineStr"/>
      <c r="E5" t="inlineStr">
        <is>
          <t>-</t>
        </is>
      </c>
      <c r="G5" t="inlineStr">
        <is>
          <t>13.03.2020</t>
        </is>
      </c>
      <c r="H5" t="inlineStr">
        <is>
          <t>Publication Of Annual Report</t>
        </is>
      </c>
    </row>
    <row r="6">
      <c r="A6" s="5" t="inlineStr">
        <is>
          <t>Gelistet Seit / Listed Since</t>
        </is>
      </c>
      <c r="B6" t="inlineStr">
        <is>
          <t>-</t>
        </is>
      </c>
      <c r="C6" s="5" t="inlineStr">
        <is>
          <t>Internet</t>
        </is>
      </c>
      <c r="D6" s="5" t="inlineStr"/>
      <c r="E6" t="inlineStr">
        <is>
          <t>http://www.bbva.com</t>
        </is>
      </c>
      <c r="G6" t="inlineStr">
        <is>
          <t>09.04.2020</t>
        </is>
      </c>
      <c r="H6" t="inlineStr">
        <is>
          <t>Dividend Payout</t>
        </is>
      </c>
    </row>
    <row r="7">
      <c r="A7" s="5" t="inlineStr">
        <is>
          <t>Nominalwert / Nominal Value</t>
        </is>
      </c>
      <c r="B7" t="inlineStr">
        <is>
          <t>0,49</t>
        </is>
      </c>
      <c r="C7" s="5" t="inlineStr">
        <is>
          <t>Inv. Relations Telefon / Phone</t>
        </is>
      </c>
      <c r="D7" s="5" t="inlineStr"/>
      <c r="E7" t="inlineStr">
        <is>
          <t>+34-90-220-0902</t>
        </is>
      </c>
      <c r="G7" t="inlineStr">
        <is>
          <t>30.04.2020</t>
        </is>
      </c>
      <c r="H7" t="inlineStr">
        <is>
          <t>Result Q1</t>
        </is>
      </c>
    </row>
    <row r="8">
      <c r="A8" s="5" t="inlineStr">
        <is>
          <t>Land / Country</t>
        </is>
      </c>
      <c r="B8" t="inlineStr">
        <is>
          <t>Spanien</t>
        </is>
      </c>
      <c r="C8" s="5" t="inlineStr">
        <is>
          <t>Inv. Relations E-Mail</t>
        </is>
      </c>
      <c r="D8" s="5" t="inlineStr"/>
      <c r="E8" t="inlineStr">
        <is>
          <t>bbvainvestorrelations@bbva.com</t>
        </is>
      </c>
      <c r="G8" t="inlineStr">
        <is>
          <t>30.07.2020</t>
        </is>
      </c>
      <c r="H8" t="inlineStr">
        <is>
          <t>Score Half Year</t>
        </is>
      </c>
    </row>
    <row r="9">
      <c r="A9" s="5" t="inlineStr">
        <is>
          <t>Währung / Currency</t>
        </is>
      </c>
      <c r="B9" t="inlineStr">
        <is>
          <t>EUR</t>
        </is>
      </c>
      <c r="C9" s="5" t="inlineStr">
        <is>
          <t>Kontaktperson / Contact Person</t>
        </is>
      </c>
      <c r="D9" s="5" t="inlineStr"/>
      <c r="E9" t="inlineStr">
        <is>
          <t>Gloria Couceiro Justo</t>
        </is>
      </c>
      <c r="G9" t="inlineStr">
        <is>
          <t>30.10.2020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Banco Bilbao Vizcaya Argentaria (BBVA)Paseo de la Castellana, 81  ES-28046 Madrid</t>
        </is>
      </c>
    </row>
    <row r="14">
      <c r="A14" s="5" t="inlineStr">
        <is>
          <t>Management</t>
        </is>
      </c>
      <c r="B14" t="inlineStr">
        <is>
          <t>Onur Genç, Carlos Torres Vila, Luisa Gómez Bravo, Jorge Sáenz-Azcúnaga, Peio Belausteguigoitia, Eduardo Osuna, Javier Rodríguez Soler, Recep Bastug, David Puente, Jaime Saenz de Tejada, Rafael Salinas, Ricardo Forcano, Carlos Casas, Ricardo Martín Manjón, Jose Manuel Gonzalez-Paramo, Juan Asúa, Victoria del Castillo, Paul G. Tobin, María Jesús Arribas, Ana Fernández Manrique, Domingo Armengol, Joaquín Gortari</t>
        </is>
      </c>
    </row>
    <row r="15">
      <c r="A15" s="5" t="inlineStr">
        <is>
          <t>Aufsichtsrat / Board</t>
        </is>
      </c>
      <c r="B15" t="inlineStr">
        <is>
          <t>Carlos Torres Vila, Onur Genç, Tomás Alfaro Drake, José Miguel Andrés Torrecillas, Jaime Félix Caruana Lacorte, Belén Garijo López, José Manuel González-Páramo, Sunir Kumar Kapoor, Carlos Loring Martínez de Irujo, Lourdes Máiz Carro, José Maldonado Ramos, Ana Peralta Moreno, Juan Pi Llorens, Susana Rodríguez Vidarte, Jan Verplancke</t>
        </is>
      </c>
    </row>
    <row r="16">
      <c r="A16" s="5" t="inlineStr">
        <is>
          <t>Beschreibung</t>
        </is>
      </c>
      <c r="B16" t="inlineStr">
        <is>
          <t>Banco Bilbao Vizcaya Argentaria, S.A. (BBVA) ist eine der größten europäischen Universalbanken. Das Unternehmen ist im Privat- und im Firmenkundengeschäft aktiv und bietet seine Dienste als Vermögensberater an. Weitere Kernbereiche sind Versicherungen, Real Estate und Leasinggeschäfte. Zusätzlich hat der Konzern eine Anzahl von Firmenanteilen und Immobilien im Portfolio. Insgesamt ist die Bank in über 30 Ländern vertreten, wobei sich das Kerngeschäft auf Spanien und Länder in Südamerika wie zum Beispiel Mexiko konzentriert. Copyright 2014 FINANCE BASE AG</t>
        </is>
      </c>
    </row>
    <row r="17">
      <c r="A17" s="5" t="inlineStr">
        <is>
          <t>Profile</t>
        </is>
      </c>
      <c r="B17" t="inlineStr">
        <is>
          <t>Banco Bilbao Vizcaya Argentaria, S.A. (BBVA) is one of Europe's universal banks. The company is active in retail and corporate banking and offers its services as financial advisors. Other key areas are insurance, real estate and leasing businesses. The Group also has a number of company shares and real estate in the portfolio. Overall, the Bank is represented in over 30 countries, with its core business in Spain and South American countries such as Mexico focuses.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24542</v>
      </c>
      <c r="D20" t="n">
        <v>23747</v>
      </c>
      <c r="E20" t="n">
        <v>25270</v>
      </c>
      <c r="F20" t="n">
        <v>24653</v>
      </c>
      <c r="G20" t="n">
        <v>23362</v>
      </c>
      <c r="H20" t="n">
        <v>20725</v>
      </c>
      <c r="I20" t="n">
        <v>20958</v>
      </c>
      <c r="J20" t="n">
        <v>27171</v>
      </c>
      <c r="K20" t="n">
        <v>20566</v>
      </c>
      <c r="L20" t="n">
        <v>20910</v>
      </c>
      <c r="M20" t="n">
        <v>20666</v>
      </c>
      <c r="N20" t="n">
        <v>18978</v>
      </c>
      <c r="O20" t="n">
        <v>18133</v>
      </c>
      <c r="P20" t="n">
        <v>15701</v>
      </c>
      <c r="Q20" t="n">
        <v>13024</v>
      </c>
      <c r="R20" t="n">
        <v>11054</v>
      </c>
      <c r="S20" t="n">
        <v>10656</v>
      </c>
      <c r="T20" t="n">
        <v>12241</v>
      </c>
      <c r="U20" t="n">
        <v>13352</v>
      </c>
      <c r="V20" t="n">
        <v>11143</v>
      </c>
      <c r="W20" t="n">
        <v>9108</v>
      </c>
    </row>
    <row r="21">
      <c r="A21" s="5" t="inlineStr">
        <is>
          <t>Operatives Ergebnis (EBIT)</t>
        </is>
      </c>
      <c r="B21" s="5" t="inlineStr">
        <is>
          <t>EBIT Earning Before Interest &amp; Tax</t>
        </is>
      </c>
      <c r="C21" t="n">
        <v>7871</v>
      </c>
      <c r="D21" t="n">
        <v>7691</v>
      </c>
      <c r="E21" t="n">
        <v>7222</v>
      </c>
      <c r="F21" t="n">
        <v>6874</v>
      </c>
      <c r="G21" t="n">
        <v>6251</v>
      </c>
      <c r="H21" t="n">
        <v>4684</v>
      </c>
      <c r="I21" t="n">
        <v>3941</v>
      </c>
      <c r="J21" t="n">
        <v>3024</v>
      </c>
      <c r="K21" t="n">
        <v>5879</v>
      </c>
      <c r="L21" t="n">
        <v>6742</v>
      </c>
      <c r="M21" t="n">
        <v>6377</v>
      </c>
      <c r="N21" t="n">
        <v>6151</v>
      </c>
      <c r="O21" t="n">
        <v>10544</v>
      </c>
      <c r="P21" t="n">
        <v>8883</v>
      </c>
      <c r="Q21" t="n">
        <v>6823</v>
      </c>
      <c r="R21" t="n">
        <v>5440</v>
      </c>
      <c r="S21" t="n">
        <v>4895</v>
      </c>
      <c r="T21" t="n">
        <v>5577</v>
      </c>
      <c r="U21" t="n">
        <v>5599</v>
      </c>
      <c r="V21" t="n">
        <v>4376</v>
      </c>
      <c r="W21" t="n">
        <v>3457</v>
      </c>
    </row>
    <row r="22">
      <c r="A22" s="5" t="inlineStr">
        <is>
          <t>Finanzergebnis</t>
        </is>
      </c>
      <c r="B22" s="5" t="inlineStr">
        <is>
          <t>Financial Result</t>
        </is>
      </c>
      <c r="C22" t="n">
        <v>-1473</v>
      </c>
      <c r="D22" t="n">
        <v>755</v>
      </c>
      <c r="E22" t="n">
        <v>-291</v>
      </c>
      <c r="F22" t="n">
        <v>-482</v>
      </c>
      <c r="G22" t="n">
        <v>-1648</v>
      </c>
      <c r="H22" t="n">
        <v>-704</v>
      </c>
      <c r="I22" t="n">
        <v>-2781</v>
      </c>
      <c r="J22" t="n">
        <v>-1365</v>
      </c>
      <c r="K22" t="n">
        <v>-2109</v>
      </c>
      <c r="L22" t="n">
        <v>-320</v>
      </c>
      <c r="M22" t="n">
        <v>-641</v>
      </c>
      <c r="N22" t="n">
        <v>775</v>
      </c>
      <c r="O22" t="n">
        <v>-2049</v>
      </c>
      <c r="P22" t="n">
        <v>-1853</v>
      </c>
      <c r="Q22" t="n">
        <v>-1231</v>
      </c>
      <c r="R22" t="n">
        <v>-1290</v>
      </c>
      <c r="S22" t="n">
        <v>-1083</v>
      </c>
      <c r="T22" t="n">
        <v>-2457</v>
      </c>
      <c r="U22" t="n">
        <v>-1965</v>
      </c>
      <c r="V22" t="n">
        <v>-500</v>
      </c>
      <c r="W22" t="n">
        <v>-555</v>
      </c>
    </row>
    <row r="23">
      <c r="A23" s="5" t="inlineStr">
        <is>
          <t>Ergebnis vor Steuer (EBT)</t>
        </is>
      </c>
      <c r="B23" s="5" t="inlineStr">
        <is>
          <t>EBT Earning Before Tax</t>
        </is>
      </c>
      <c r="C23" t="n">
        <v>6398</v>
      </c>
      <c r="D23" t="n">
        <v>8446</v>
      </c>
      <c r="E23" t="n">
        <v>6931</v>
      </c>
      <c r="F23" t="n">
        <v>6392</v>
      </c>
      <c r="G23" t="n">
        <v>4603</v>
      </c>
      <c r="H23" t="n">
        <v>3980</v>
      </c>
      <c r="I23" t="n">
        <v>1160</v>
      </c>
      <c r="J23" t="n">
        <v>1659</v>
      </c>
      <c r="K23" t="n">
        <v>3770</v>
      </c>
      <c r="L23" t="n">
        <v>6422</v>
      </c>
      <c r="M23" t="n">
        <v>5736</v>
      </c>
      <c r="N23" t="n">
        <v>6926</v>
      </c>
      <c r="O23" t="n">
        <v>8495</v>
      </c>
      <c r="P23" t="n">
        <v>7030</v>
      </c>
      <c r="Q23" t="n">
        <v>5592</v>
      </c>
      <c r="R23" t="n">
        <v>4150</v>
      </c>
      <c r="S23" t="n">
        <v>3812</v>
      </c>
      <c r="T23" t="n">
        <v>3119</v>
      </c>
      <c r="U23" t="n">
        <v>3634</v>
      </c>
      <c r="V23" t="n">
        <v>3876</v>
      </c>
      <c r="W23" t="n">
        <v>2902</v>
      </c>
    </row>
    <row r="24">
      <c r="A24" s="5" t="inlineStr">
        <is>
          <t>Steuern auf Einkommen und Ertrag</t>
        </is>
      </c>
      <c r="B24" s="5" t="inlineStr">
        <is>
          <t>Taxes on income and earnings</t>
        </is>
      </c>
      <c r="C24" t="n">
        <v>2053</v>
      </c>
      <c r="D24" t="n">
        <v>2295</v>
      </c>
      <c r="E24" t="n">
        <v>2169</v>
      </c>
      <c r="F24" t="n">
        <v>1699</v>
      </c>
      <c r="G24" t="n">
        <v>1274</v>
      </c>
      <c r="H24" t="n">
        <v>898</v>
      </c>
      <c r="I24" t="n">
        <v>46</v>
      </c>
      <c r="J24" t="n">
        <v>-275</v>
      </c>
      <c r="K24" t="n">
        <v>285</v>
      </c>
      <c r="L24" t="n">
        <v>1427</v>
      </c>
      <c r="M24" t="n">
        <v>1141</v>
      </c>
      <c r="N24" t="n">
        <v>1541</v>
      </c>
      <c r="O24" t="n">
        <v>2080</v>
      </c>
      <c r="P24" t="n">
        <v>2059</v>
      </c>
      <c r="Q24" t="n">
        <v>1521</v>
      </c>
      <c r="R24" t="n">
        <v>957</v>
      </c>
      <c r="S24" t="n">
        <v>915</v>
      </c>
      <c r="T24" t="n">
        <v>653.2</v>
      </c>
      <c r="U24" t="n">
        <v>625</v>
      </c>
      <c r="V24" t="n">
        <v>962</v>
      </c>
      <c r="W24" t="n">
        <v>734</v>
      </c>
    </row>
    <row r="25">
      <c r="A25" s="5" t="inlineStr">
        <is>
          <t>Ergebnis nach Steuer</t>
        </is>
      </c>
      <c r="B25" s="5" t="inlineStr">
        <is>
          <t>Earnings after tax</t>
        </is>
      </c>
      <c r="C25" t="n">
        <v>4345</v>
      </c>
      <c r="D25" t="n">
        <v>6151</v>
      </c>
      <c r="E25" t="n">
        <v>4762</v>
      </c>
      <c r="F25" t="n">
        <v>4693</v>
      </c>
      <c r="G25" t="n">
        <v>3328</v>
      </c>
      <c r="H25" t="n">
        <v>3082</v>
      </c>
      <c r="I25" t="n">
        <v>1114</v>
      </c>
      <c r="J25" t="n">
        <v>1934</v>
      </c>
      <c r="K25" t="n">
        <v>3485</v>
      </c>
      <c r="L25" t="n">
        <v>4995</v>
      </c>
      <c r="M25" t="n">
        <v>4595</v>
      </c>
      <c r="N25" t="n">
        <v>5385</v>
      </c>
      <c r="O25" t="n">
        <v>6415</v>
      </c>
      <c r="P25" t="n">
        <v>4971</v>
      </c>
      <c r="Q25" t="n">
        <v>4071</v>
      </c>
      <c r="R25" t="n">
        <v>3193</v>
      </c>
      <c r="S25" t="n">
        <v>2897</v>
      </c>
      <c r="T25" t="n">
        <v>2466</v>
      </c>
      <c r="U25" t="n">
        <v>3009</v>
      </c>
      <c r="V25" t="n">
        <v>2914</v>
      </c>
      <c r="W25" t="n">
        <v>2168</v>
      </c>
    </row>
    <row r="26">
      <c r="A26" s="5" t="inlineStr">
        <is>
          <t>Minderheitenanteil</t>
        </is>
      </c>
      <c r="B26" s="5" t="inlineStr">
        <is>
          <t>Minority Share</t>
        </is>
      </c>
      <c r="C26" t="n">
        <v>-833</v>
      </c>
      <c r="D26" t="n">
        <v>-827</v>
      </c>
      <c r="E26" t="n">
        <v>-1243</v>
      </c>
      <c r="F26" t="n">
        <v>-1218</v>
      </c>
      <c r="G26" t="n">
        <v>-686</v>
      </c>
      <c r="H26" t="n">
        <v>-464</v>
      </c>
      <c r="I26" t="n">
        <v>-753</v>
      </c>
      <c r="J26" t="n">
        <v>-651</v>
      </c>
      <c r="K26" t="n">
        <v>-481</v>
      </c>
      <c r="L26" t="n">
        <v>-389</v>
      </c>
      <c r="M26" t="n">
        <v>-385</v>
      </c>
      <c r="N26" t="n">
        <v>-365</v>
      </c>
      <c r="O26" t="n">
        <v>-289</v>
      </c>
      <c r="P26" t="n">
        <v>-235.2</v>
      </c>
      <c r="Q26" t="n">
        <v>-264.1</v>
      </c>
      <c r="R26" t="n">
        <v>-390.6</v>
      </c>
      <c r="S26" t="n">
        <v>-670.5</v>
      </c>
      <c r="T26" t="n">
        <v>-746.9</v>
      </c>
      <c r="U26" t="n">
        <v>-646</v>
      </c>
      <c r="V26" t="n">
        <v>-682</v>
      </c>
      <c r="W26" t="n">
        <v>-422</v>
      </c>
    </row>
    <row r="27">
      <c r="A27" s="5" t="inlineStr">
        <is>
          <t>Jahresüberschuss/-fehlbetrag</t>
        </is>
      </c>
      <c r="B27" s="5" t="inlineStr">
        <is>
          <t>Net Profit</t>
        </is>
      </c>
      <c r="C27" t="n">
        <v>3512</v>
      </c>
      <c r="D27" t="n">
        <v>5324</v>
      </c>
      <c r="E27" t="n">
        <v>3519</v>
      </c>
      <c r="F27" t="n">
        <v>3475</v>
      </c>
      <c r="G27" t="n">
        <v>2642</v>
      </c>
      <c r="H27" t="n">
        <v>2618</v>
      </c>
      <c r="I27" t="n">
        <v>2228</v>
      </c>
      <c r="J27" t="n">
        <v>1676</v>
      </c>
      <c r="K27" t="n">
        <v>3004</v>
      </c>
      <c r="L27" t="n">
        <v>4606</v>
      </c>
      <c r="M27" t="n">
        <v>4210</v>
      </c>
      <c r="N27" t="n">
        <v>5020</v>
      </c>
      <c r="O27" t="n">
        <v>6126</v>
      </c>
      <c r="P27" t="n">
        <v>4736</v>
      </c>
      <c r="Q27" t="n">
        <v>3806</v>
      </c>
      <c r="R27" t="n">
        <v>2802</v>
      </c>
      <c r="S27" t="n">
        <v>2227</v>
      </c>
      <c r="T27" t="n">
        <v>1719</v>
      </c>
      <c r="U27" t="n">
        <v>2363</v>
      </c>
      <c r="V27" t="n">
        <v>2232</v>
      </c>
      <c r="W27" t="n">
        <v>1746</v>
      </c>
    </row>
    <row r="28">
      <c r="A28" s="5" t="inlineStr">
        <is>
          <t>Summe Aktiva</t>
        </is>
      </c>
      <c r="B28" s="5" t="inlineStr">
        <is>
          <t>Total Assets</t>
        </is>
      </c>
      <c r="C28" t="n">
        <v>698690</v>
      </c>
      <c r="D28" t="n">
        <v>676689</v>
      </c>
      <c r="E28" t="n">
        <v>690059</v>
      </c>
      <c r="F28" t="n">
        <v>731856</v>
      </c>
      <c r="G28" t="n">
        <v>750078</v>
      </c>
      <c r="H28" t="n">
        <v>631942</v>
      </c>
      <c r="I28" t="n">
        <v>582575</v>
      </c>
      <c r="J28" t="n">
        <v>637785</v>
      </c>
      <c r="K28" t="n">
        <v>597688</v>
      </c>
      <c r="L28" t="n">
        <v>552738</v>
      </c>
      <c r="M28" t="n">
        <v>535065</v>
      </c>
      <c r="N28" t="n">
        <v>542650</v>
      </c>
      <c r="O28" t="n">
        <v>502204</v>
      </c>
      <c r="P28" t="n">
        <v>411916</v>
      </c>
      <c r="Q28" t="n">
        <v>392390</v>
      </c>
      <c r="R28" t="n">
        <v>311072</v>
      </c>
      <c r="S28" t="n">
        <v>287150</v>
      </c>
      <c r="T28" t="n">
        <v>279542</v>
      </c>
      <c r="U28" t="n">
        <v>309246</v>
      </c>
      <c r="V28" t="n">
        <v>296145</v>
      </c>
      <c r="W28" t="n">
        <v>238166</v>
      </c>
    </row>
    <row r="29">
      <c r="A29" s="5" t="inlineStr">
        <is>
          <t>Summe Fremdkapital</t>
        </is>
      </c>
      <c r="B29" s="5" t="inlineStr">
        <is>
          <t>Total Liabilities</t>
        </is>
      </c>
      <c r="C29" t="n">
        <v>643765</v>
      </c>
      <c r="D29" t="n">
        <v>623814</v>
      </c>
      <c r="E29" t="n">
        <v>636736</v>
      </c>
      <c r="F29" t="n">
        <v>676428</v>
      </c>
      <c r="G29" t="n">
        <v>694638</v>
      </c>
      <c r="H29" t="n">
        <v>580333</v>
      </c>
      <c r="I29" t="n">
        <v>537725</v>
      </c>
      <c r="J29" t="n">
        <v>593983</v>
      </c>
      <c r="K29" t="n">
        <v>557630</v>
      </c>
      <c r="L29" t="n">
        <v>515263</v>
      </c>
      <c r="M29" t="n">
        <v>504302</v>
      </c>
      <c r="N29" t="n">
        <v>515945</v>
      </c>
      <c r="O29" t="n">
        <v>474261</v>
      </c>
      <c r="P29" t="n">
        <v>389598</v>
      </c>
      <c r="Q29" t="n">
        <v>378382</v>
      </c>
      <c r="R29" t="n">
        <v>288547</v>
      </c>
      <c r="S29" t="n">
        <v>263742</v>
      </c>
      <c r="T29" t="n">
        <v>255910</v>
      </c>
      <c r="U29" t="n">
        <v>284708</v>
      </c>
      <c r="V29" t="n">
        <v>271953</v>
      </c>
      <c r="W29" t="n">
        <v>220417</v>
      </c>
    </row>
    <row r="30">
      <c r="A30" s="5" t="inlineStr">
        <is>
          <t>Minderheitenanteil</t>
        </is>
      </c>
      <c r="B30" s="5" t="inlineStr">
        <is>
          <t>Minority Share</t>
        </is>
      </c>
      <c r="C30" t="n">
        <v>6201</v>
      </c>
      <c r="D30" t="n">
        <v>5764</v>
      </c>
      <c r="E30" t="n">
        <v>6979</v>
      </c>
      <c r="F30" t="n">
        <v>8064</v>
      </c>
      <c r="G30" t="n">
        <v>8149</v>
      </c>
      <c r="H30" t="n">
        <v>2511</v>
      </c>
      <c r="I30" t="n">
        <v>2371</v>
      </c>
      <c r="J30" t="n">
        <v>2372</v>
      </c>
      <c r="K30" t="n">
        <v>1893</v>
      </c>
      <c r="L30" t="n">
        <v>1556</v>
      </c>
      <c r="M30" t="n">
        <v>1463</v>
      </c>
      <c r="N30" t="n">
        <v>1049</v>
      </c>
      <c r="O30" t="n">
        <v>880</v>
      </c>
      <c r="P30" t="n">
        <v>768.2</v>
      </c>
      <c r="Q30" t="n">
        <v>971.5</v>
      </c>
      <c r="R30" t="n">
        <v>4435</v>
      </c>
      <c r="S30" t="n">
        <v>5426</v>
      </c>
      <c r="T30" t="n">
        <v>5674</v>
      </c>
      <c r="U30" t="n">
        <v>6394</v>
      </c>
      <c r="V30" t="n">
        <v>6304</v>
      </c>
      <c r="W30" t="n">
        <v>5333</v>
      </c>
    </row>
    <row r="31">
      <c r="A31" s="5" t="inlineStr">
        <is>
          <t>Summe Eigenkapital</t>
        </is>
      </c>
      <c r="B31" s="5" t="inlineStr">
        <is>
          <t>Equity</t>
        </is>
      </c>
      <c r="C31" t="n">
        <v>54925</v>
      </c>
      <c r="D31" t="n">
        <v>47110</v>
      </c>
      <c r="E31" t="n">
        <v>46344</v>
      </c>
      <c r="F31" t="n">
        <v>47364</v>
      </c>
      <c r="G31" t="n">
        <v>47291</v>
      </c>
      <c r="H31" t="n">
        <v>49098</v>
      </c>
      <c r="I31" t="n">
        <v>42479</v>
      </c>
      <c r="J31" t="n">
        <v>41430</v>
      </c>
      <c r="K31" t="n">
        <v>38165</v>
      </c>
      <c r="L31" t="n">
        <v>35919</v>
      </c>
      <c r="M31" t="n">
        <v>29300</v>
      </c>
      <c r="N31" t="n">
        <v>25656</v>
      </c>
      <c r="O31" t="n">
        <v>27063</v>
      </c>
      <c r="P31" t="n">
        <v>21550</v>
      </c>
      <c r="Q31" t="n">
        <v>13036</v>
      </c>
      <c r="R31" t="n">
        <v>18090</v>
      </c>
      <c r="S31" t="n">
        <v>17982</v>
      </c>
      <c r="T31" t="n">
        <v>17958</v>
      </c>
      <c r="U31" t="n">
        <v>18144</v>
      </c>
      <c r="V31" t="n">
        <v>17888</v>
      </c>
      <c r="W31" t="n">
        <v>12416</v>
      </c>
    </row>
    <row r="32">
      <c r="A32" s="5" t="inlineStr">
        <is>
          <t>Summe Passiva</t>
        </is>
      </c>
      <c r="B32" s="5" t="inlineStr">
        <is>
          <t>Liabilities &amp; Shareholder Equity</t>
        </is>
      </c>
      <c r="C32" t="n">
        <v>698690</v>
      </c>
      <c r="D32" t="n">
        <v>676689</v>
      </c>
      <c r="E32" t="n">
        <v>690059</v>
      </c>
      <c r="F32" t="n">
        <v>731856</v>
      </c>
      <c r="G32" t="n">
        <v>750078</v>
      </c>
      <c r="H32" t="n">
        <v>631942</v>
      </c>
      <c r="I32" t="n">
        <v>582575</v>
      </c>
      <c r="J32" t="n">
        <v>637785</v>
      </c>
      <c r="K32" t="n">
        <v>597688</v>
      </c>
      <c r="L32" t="n">
        <v>552738</v>
      </c>
      <c r="M32" t="n">
        <v>535065</v>
      </c>
      <c r="N32" t="n">
        <v>542650</v>
      </c>
      <c r="O32" t="n">
        <v>502204</v>
      </c>
      <c r="P32" t="n">
        <v>411916</v>
      </c>
      <c r="Q32" t="n">
        <v>392390</v>
      </c>
      <c r="R32" t="n">
        <v>311072</v>
      </c>
      <c r="S32" t="n">
        <v>287150</v>
      </c>
      <c r="T32" t="n">
        <v>279542</v>
      </c>
      <c r="U32" t="n">
        <v>309246</v>
      </c>
      <c r="V32" t="n">
        <v>296145</v>
      </c>
      <c r="W32" t="n">
        <v>238166</v>
      </c>
    </row>
    <row r="33">
      <c r="A33" s="5" t="inlineStr">
        <is>
          <t>Mio.Aktien im Umlauf</t>
        </is>
      </c>
      <c r="B33" s="5" t="inlineStr">
        <is>
          <t>Million shares outstanding</t>
        </is>
      </c>
      <c r="C33" t="n">
        <v>6668</v>
      </c>
      <c r="D33" t="n">
        <v>6668</v>
      </c>
      <c r="E33" t="n">
        <v>6668</v>
      </c>
      <c r="F33" t="n">
        <v>6567</v>
      </c>
      <c r="G33" t="n">
        <v>6367</v>
      </c>
      <c r="H33" t="n">
        <v>6171</v>
      </c>
      <c r="I33" t="n">
        <v>5786</v>
      </c>
      <c r="J33" t="n">
        <v>5449</v>
      </c>
      <c r="K33" t="n">
        <v>4903</v>
      </c>
      <c r="L33" t="n">
        <v>4491</v>
      </c>
      <c r="M33" t="n">
        <v>3748</v>
      </c>
      <c r="N33" t="n">
        <v>3748</v>
      </c>
      <c r="O33" t="n">
        <v>3748</v>
      </c>
      <c r="P33" t="n">
        <v>3552</v>
      </c>
      <c r="Q33" t="n">
        <v>3391</v>
      </c>
      <c r="R33" t="n">
        <v>3391</v>
      </c>
      <c r="S33" t="n">
        <v>3196</v>
      </c>
      <c r="T33" t="n">
        <v>3196</v>
      </c>
      <c r="U33" t="n">
        <v>3196</v>
      </c>
      <c r="V33" t="n">
        <v>3196</v>
      </c>
      <c r="W33" t="inlineStr">
        <is>
          <t>-</t>
        </is>
      </c>
    </row>
    <row r="34">
      <c r="A34" s="5" t="inlineStr">
        <is>
          <t>Ergebnis je Aktie (brutto)</t>
        </is>
      </c>
      <c r="B34" s="5" t="inlineStr">
        <is>
          <t>Earnings per share</t>
        </is>
      </c>
      <c r="C34" t="n">
        <v>0.96</v>
      </c>
      <c r="D34" t="n">
        <v>1.27</v>
      </c>
      <c r="E34" t="n">
        <v>1.04</v>
      </c>
      <c r="F34" t="n">
        <v>0.97</v>
      </c>
      <c r="G34" t="n">
        <v>0.72</v>
      </c>
      <c r="H34" t="n">
        <v>0.64</v>
      </c>
      <c r="I34" t="n">
        <v>0.2</v>
      </c>
      <c r="J34" t="n">
        <v>0.3</v>
      </c>
      <c r="K34" t="n">
        <v>0.77</v>
      </c>
      <c r="L34" t="n">
        <v>1.43</v>
      </c>
      <c r="M34" t="n">
        <v>1.53</v>
      </c>
      <c r="N34" t="n">
        <v>1.85</v>
      </c>
      <c r="O34" t="n">
        <v>2.27</v>
      </c>
      <c r="P34" t="n">
        <v>1.98</v>
      </c>
      <c r="Q34" t="n">
        <v>1.65</v>
      </c>
      <c r="R34" t="n">
        <v>1.22</v>
      </c>
      <c r="S34" t="n">
        <v>1.19</v>
      </c>
      <c r="T34" t="n">
        <v>0.98</v>
      </c>
      <c r="U34" t="n">
        <v>1.14</v>
      </c>
      <c r="V34" t="n">
        <v>1.21</v>
      </c>
      <c r="W34" t="inlineStr">
        <is>
          <t>-</t>
        </is>
      </c>
    </row>
    <row r="35">
      <c r="A35" s="5" t="inlineStr">
        <is>
          <t>Ergebnis je Aktie (unverwässert)</t>
        </is>
      </c>
      <c r="B35" s="5" t="inlineStr">
        <is>
          <t>Basic Earnings per share</t>
        </is>
      </c>
      <c r="C35" t="n">
        <v>0.47</v>
      </c>
      <c r="D35" t="n">
        <v>0.76</v>
      </c>
      <c r="E35" t="n">
        <v>0.48</v>
      </c>
      <c r="F35" t="n">
        <v>0.5</v>
      </c>
      <c r="G35" t="n">
        <v>0.39</v>
      </c>
      <c r="H35" t="n">
        <v>0.44</v>
      </c>
      <c r="I35" t="n">
        <v>0.4</v>
      </c>
      <c r="J35" t="n">
        <v>0.32</v>
      </c>
      <c r="K35" t="n">
        <v>0.64</v>
      </c>
      <c r="L35" t="n">
        <v>1.17</v>
      </c>
      <c r="M35" t="n">
        <v>1.12</v>
      </c>
      <c r="N35" t="n">
        <v>1.35</v>
      </c>
      <c r="O35" t="n">
        <v>1.7</v>
      </c>
      <c r="P35" t="n">
        <v>1.39</v>
      </c>
      <c r="Q35" t="n">
        <v>1.12</v>
      </c>
      <c r="R35" t="n">
        <v>0.83</v>
      </c>
      <c r="S35" t="n">
        <v>0.7</v>
      </c>
      <c r="T35" t="n">
        <v>0.54</v>
      </c>
      <c r="U35" t="n">
        <v>0.74</v>
      </c>
      <c r="V35" t="n">
        <v>0.73</v>
      </c>
      <c r="W35" t="n">
        <v>0.6</v>
      </c>
    </row>
    <row r="36">
      <c r="A36" s="5" t="inlineStr">
        <is>
          <t>Ergebnis je Aktie (verwässert)</t>
        </is>
      </c>
      <c r="B36" s="5" t="inlineStr">
        <is>
          <t>Diluted Earnings per share</t>
        </is>
      </c>
      <c r="C36" t="n">
        <v>0.47</v>
      </c>
      <c r="D36" t="n">
        <v>0.76</v>
      </c>
      <c r="E36" t="n">
        <v>0.48</v>
      </c>
      <c r="F36" t="n">
        <v>0.5</v>
      </c>
      <c r="G36" t="n">
        <v>0.39</v>
      </c>
      <c r="H36" t="n">
        <v>0.44</v>
      </c>
      <c r="I36" t="n">
        <v>0.39</v>
      </c>
      <c r="J36" t="n">
        <v>0.32</v>
      </c>
      <c r="K36" t="n">
        <v>0.64</v>
      </c>
      <c r="L36" t="n">
        <v>1.17</v>
      </c>
      <c r="M36" t="n">
        <v>1.12</v>
      </c>
      <c r="N36" t="n">
        <v>1.35</v>
      </c>
      <c r="O36" t="n">
        <v>1.7</v>
      </c>
      <c r="P36" t="n">
        <v>1.39</v>
      </c>
      <c r="Q36" t="n">
        <v>1.12</v>
      </c>
      <c r="R36" t="n">
        <v>0.83</v>
      </c>
      <c r="S36" t="n">
        <v>0.7</v>
      </c>
      <c r="T36" t="n">
        <v>0.54</v>
      </c>
      <c r="U36" t="n">
        <v>0.74</v>
      </c>
      <c r="V36" t="n">
        <v>0.73</v>
      </c>
      <c r="W36" t="n">
        <v>0.6</v>
      </c>
    </row>
    <row r="37">
      <c r="A37" s="5" t="inlineStr">
        <is>
          <t>Dividende je Aktie</t>
        </is>
      </c>
      <c r="B37" s="5" t="inlineStr">
        <is>
          <t>Dividend per share</t>
        </is>
      </c>
      <c r="C37" t="n">
        <v>0.16</v>
      </c>
      <c r="D37" t="n">
        <v>0.1</v>
      </c>
      <c r="E37" t="n">
        <v>0.09</v>
      </c>
      <c r="F37" t="n">
        <v>0.08</v>
      </c>
      <c r="G37" t="n">
        <v>0.08</v>
      </c>
      <c r="H37" t="n">
        <v>0.08</v>
      </c>
      <c r="I37" t="n">
        <v>0.2</v>
      </c>
      <c r="J37" t="n">
        <v>0.2</v>
      </c>
      <c r="K37" t="n">
        <v>0.19</v>
      </c>
      <c r="L37" t="n">
        <v>0.33</v>
      </c>
      <c r="M37" t="n">
        <v>0.42</v>
      </c>
      <c r="N37" t="n">
        <v>0.61</v>
      </c>
      <c r="O37" t="n">
        <v>0.73</v>
      </c>
      <c r="P37" t="n">
        <v>0.64</v>
      </c>
      <c r="Q37" t="n">
        <v>0.53</v>
      </c>
      <c r="R37" t="n">
        <v>0.44</v>
      </c>
      <c r="S37" t="n">
        <v>0.38</v>
      </c>
      <c r="T37" t="n">
        <v>0.35</v>
      </c>
      <c r="U37" t="n">
        <v>0.38</v>
      </c>
      <c r="V37" t="n">
        <v>0.36</v>
      </c>
      <c r="W37" t="inlineStr">
        <is>
          <t>-</t>
        </is>
      </c>
    </row>
    <row r="38">
      <c r="A38" s="5" t="inlineStr">
        <is>
          <t>Dividendenausschüttung in Mio</t>
        </is>
      </c>
      <c r="B38" s="5" t="inlineStr">
        <is>
          <t>Dividend Payment in M</t>
        </is>
      </c>
      <c r="C38" t="n">
        <v>1734</v>
      </c>
      <c r="D38" t="n">
        <v>1667</v>
      </c>
      <c r="E38" t="n">
        <v>1125</v>
      </c>
      <c r="F38" t="n">
        <v>1028</v>
      </c>
      <c r="G38" t="n">
        <v>504</v>
      </c>
      <c r="H38" t="n">
        <v>471</v>
      </c>
      <c r="I38" t="n">
        <v>1117</v>
      </c>
      <c r="J38" t="n">
        <v>1029</v>
      </c>
      <c r="K38" t="n">
        <v>859</v>
      </c>
      <c r="L38" t="n">
        <v>1237</v>
      </c>
      <c r="M38" t="n">
        <v>1574</v>
      </c>
      <c r="N38" t="n">
        <v>1878</v>
      </c>
      <c r="O38" t="n">
        <v>2717</v>
      </c>
      <c r="P38" t="n">
        <v>1800</v>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3.68</v>
      </c>
      <c r="D39" t="n">
        <v>3.56</v>
      </c>
      <c r="E39" t="n">
        <v>3.79</v>
      </c>
      <c r="F39" t="n">
        <v>3.75</v>
      </c>
      <c r="G39" t="n">
        <v>3.67</v>
      </c>
      <c r="H39" t="n">
        <v>3.36</v>
      </c>
      <c r="I39" t="n">
        <v>3.62</v>
      </c>
      <c r="J39" t="n">
        <v>4.99</v>
      </c>
      <c r="K39" t="n">
        <v>4.19</v>
      </c>
      <c r="L39" t="n">
        <v>4.66</v>
      </c>
      <c r="M39" t="n">
        <v>5.51</v>
      </c>
      <c r="N39" t="n">
        <v>5.06</v>
      </c>
      <c r="O39" t="n">
        <v>4.84</v>
      </c>
      <c r="P39" t="n">
        <v>4.42</v>
      </c>
      <c r="Q39" t="n">
        <v>3.84</v>
      </c>
      <c r="R39" t="n">
        <v>3.26</v>
      </c>
      <c r="S39" t="n">
        <v>3.33</v>
      </c>
      <c r="T39" t="n">
        <v>3.83</v>
      </c>
      <c r="U39" t="n">
        <v>4.18</v>
      </c>
      <c r="V39" t="n">
        <v>3.49</v>
      </c>
      <c r="W39" t="inlineStr">
        <is>
          <t>-</t>
        </is>
      </c>
    </row>
    <row r="40">
      <c r="A40" s="5" t="inlineStr">
        <is>
          <t>Buchwert je Aktie</t>
        </is>
      </c>
      <c r="B40" s="5" t="inlineStr">
        <is>
          <t>Book value per share</t>
        </is>
      </c>
      <c r="C40" t="n">
        <v>8.24</v>
      </c>
      <c r="D40" t="n">
        <v>7.07</v>
      </c>
      <c r="E40" t="n">
        <v>6.95</v>
      </c>
      <c r="F40" t="n">
        <v>7.21</v>
      </c>
      <c r="G40" t="n">
        <v>7.43</v>
      </c>
      <c r="H40" t="n">
        <v>7.96</v>
      </c>
      <c r="I40" t="n">
        <v>7.34</v>
      </c>
      <c r="J40" t="n">
        <v>7.6</v>
      </c>
      <c r="K40" t="n">
        <v>7.78</v>
      </c>
      <c r="L40" t="n">
        <v>8</v>
      </c>
      <c r="M40" t="n">
        <v>7.82</v>
      </c>
      <c r="N40" t="n">
        <v>6.85</v>
      </c>
      <c r="O40" t="n">
        <v>7.22</v>
      </c>
      <c r="P40" t="n">
        <v>6.07</v>
      </c>
      <c r="Q40" t="n">
        <v>3.84</v>
      </c>
      <c r="R40" t="n">
        <v>5.33</v>
      </c>
      <c r="S40" t="n">
        <v>5.63</v>
      </c>
      <c r="T40" t="n">
        <v>5.62</v>
      </c>
      <c r="U40" t="n">
        <v>5.68</v>
      </c>
      <c r="V40" t="n">
        <v>5.6</v>
      </c>
      <c r="W40" t="inlineStr">
        <is>
          <t>-</t>
        </is>
      </c>
    </row>
    <row r="41">
      <c r="A41" s="5" t="inlineStr">
        <is>
          <t>Cashflow je Aktie</t>
        </is>
      </c>
      <c r="B41" s="5" t="inlineStr">
        <is>
          <t>Cashflow per share</t>
        </is>
      </c>
      <c r="C41" t="n">
        <v>-1.23</v>
      </c>
      <c r="D41" t="n">
        <v>1.3</v>
      </c>
      <c r="E41" t="n">
        <v>0.31</v>
      </c>
      <c r="F41" t="n">
        <v>1.01</v>
      </c>
      <c r="G41" t="n">
        <v>3.63</v>
      </c>
      <c r="H41" t="n">
        <v>-1</v>
      </c>
      <c r="I41" t="n">
        <v>-0.09</v>
      </c>
      <c r="J41" t="n">
        <v>2.46</v>
      </c>
      <c r="K41" t="n">
        <v>4.04</v>
      </c>
      <c r="L41" t="n">
        <v>1.89</v>
      </c>
      <c r="M41" t="n">
        <v>0.68</v>
      </c>
      <c r="N41" t="n">
        <v>-0.53</v>
      </c>
      <c r="O41" t="n">
        <v>4.57</v>
      </c>
      <c r="P41" t="n">
        <v>0.79</v>
      </c>
      <c r="Q41" t="n">
        <v>1.77</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104.78</v>
      </c>
      <c r="D42" t="n">
        <v>101.48</v>
      </c>
      <c r="E42" t="n">
        <v>103.49</v>
      </c>
      <c r="F42" t="n">
        <v>111.45</v>
      </c>
      <c r="G42" t="n">
        <v>117.81</v>
      </c>
      <c r="H42" t="n">
        <v>102.4</v>
      </c>
      <c r="I42" t="n">
        <v>100.69</v>
      </c>
      <c r="J42" t="n">
        <v>117.05</v>
      </c>
      <c r="K42" t="n">
        <v>121.9</v>
      </c>
      <c r="L42" t="n">
        <v>123.08</v>
      </c>
      <c r="M42" t="n">
        <v>142.76</v>
      </c>
      <c r="N42" t="n">
        <v>144.78</v>
      </c>
      <c r="O42" t="n">
        <v>133.99</v>
      </c>
      <c r="P42" t="n">
        <v>115.97</v>
      </c>
      <c r="Q42" t="n">
        <v>115.72</v>
      </c>
      <c r="R42" t="n">
        <v>91.73999999999999</v>
      </c>
      <c r="S42" t="n">
        <v>89.84999999999999</v>
      </c>
      <c r="T42" t="n">
        <v>87.47</v>
      </c>
      <c r="U42" t="n">
        <v>96.76000000000001</v>
      </c>
      <c r="V42" t="n">
        <v>92.66</v>
      </c>
      <c r="W42" t="inlineStr">
        <is>
          <t>-</t>
        </is>
      </c>
    </row>
    <row r="43">
      <c r="A43" s="5" t="inlineStr">
        <is>
          <t>Personal am Ende des Jahres</t>
        </is>
      </c>
      <c r="B43" s="5" t="inlineStr">
        <is>
          <t>Staff at the end of year</t>
        </is>
      </c>
      <c r="C43" t="n">
        <v>126973</v>
      </c>
      <c r="D43" t="n">
        <v>125627</v>
      </c>
      <c r="E43" t="n">
        <v>131856</v>
      </c>
      <c r="F43" t="n">
        <v>127536</v>
      </c>
      <c r="G43" t="n">
        <v>137968</v>
      </c>
      <c r="H43" t="n">
        <v>108770</v>
      </c>
      <c r="I43" t="n">
        <v>109305</v>
      </c>
      <c r="J43" t="n">
        <v>115852</v>
      </c>
      <c r="K43" t="n">
        <v>110645</v>
      </c>
      <c r="L43" t="n">
        <v>106976</v>
      </c>
      <c r="M43" t="n">
        <v>103721</v>
      </c>
      <c r="N43" t="n">
        <v>108972</v>
      </c>
      <c r="O43" t="n">
        <v>111913</v>
      </c>
      <c r="P43" t="n">
        <v>98553</v>
      </c>
      <c r="Q43" t="n">
        <v>94681</v>
      </c>
      <c r="R43" t="n">
        <v>84117</v>
      </c>
      <c r="S43" t="n">
        <v>86197</v>
      </c>
      <c r="T43" t="n">
        <v>93093</v>
      </c>
      <c r="U43" t="n">
        <v>98588</v>
      </c>
      <c r="V43" t="n">
        <v>108082</v>
      </c>
      <c r="W43" t="inlineStr">
        <is>
          <t>-</t>
        </is>
      </c>
    </row>
    <row r="44">
      <c r="A44" s="5" t="inlineStr">
        <is>
          <t>Personalaufwand in Mio. EUR</t>
        </is>
      </c>
      <c r="B44" s="5" t="inlineStr">
        <is>
          <t>Personnel expenses in M</t>
        </is>
      </c>
      <c r="C44" t="n">
        <v>2394</v>
      </c>
      <c r="D44" t="n">
        <v>2328</v>
      </c>
      <c r="E44" t="n">
        <v>2382</v>
      </c>
      <c r="F44" t="n">
        <v>2502</v>
      </c>
      <c r="G44" t="n">
        <v>6273</v>
      </c>
      <c r="H44" t="n">
        <v>5410</v>
      </c>
      <c r="I44" t="n">
        <v>5588</v>
      </c>
      <c r="J44" t="n">
        <v>5467</v>
      </c>
      <c r="K44" t="n">
        <v>5191</v>
      </c>
      <c r="L44" t="n">
        <v>4698</v>
      </c>
      <c r="M44" t="n">
        <v>4651</v>
      </c>
      <c r="N44" t="n">
        <v>4716</v>
      </c>
      <c r="O44" t="n">
        <v>4335</v>
      </c>
      <c r="P44" t="n">
        <v>3989</v>
      </c>
      <c r="Q44" t="n">
        <v>3602</v>
      </c>
      <c r="R44" t="n">
        <v>3184</v>
      </c>
      <c r="S44" t="n">
        <v>3263</v>
      </c>
      <c r="T44" t="n">
        <v>3697</v>
      </c>
      <c r="U44" t="n">
        <v>4243</v>
      </c>
      <c r="V44" t="n">
        <v>3774</v>
      </c>
      <c r="W44" t="n">
        <v>3207</v>
      </c>
    </row>
    <row r="45">
      <c r="A45" s="5" t="inlineStr">
        <is>
          <t>Aufwand je Mitarbeiter in EUR</t>
        </is>
      </c>
      <c r="B45" s="5" t="inlineStr">
        <is>
          <t>Effort per employee</t>
        </is>
      </c>
      <c r="C45" t="n">
        <v>18854</v>
      </c>
      <c r="D45" t="n">
        <v>18531</v>
      </c>
      <c r="E45" t="n">
        <v>18065</v>
      </c>
      <c r="F45" t="n">
        <v>19618</v>
      </c>
      <c r="G45" t="n">
        <v>45467</v>
      </c>
      <c r="H45" t="n">
        <v>49738</v>
      </c>
      <c r="I45" t="n">
        <v>51123</v>
      </c>
      <c r="J45" t="n">
        <v>47190</v>
      </c>
      <c r="K45" t="n">
        <v>46916</v>
      </c>
      <c r="L45" t="n">
        <v>43916</v>
      </c>
      <c r="M45" t="n">
        <v>44841</v>
      </c>
      <c r="N45" t="n">
        <v>43277</v>
      </c>
      <c r="O45" t="n">
        <v>38735</v>
      </c>
      <c r="P45" t="n">
        <v>40472</v>
      </c>
      <c r="Q45" t="n">
        <v>38044</v>
      </c>
      <c r="R45" t="n">
        <v>37853</v>
      </c>
      <c r="S45" t="n">
        <v>37855</v>
      </c>
      <c r="T45" t="n">
        <v>39717</v>
      </c>
      <c r="U45" t="n">
        <v>43038</v>
      </c>
      <c r="V45" t="n">
        <v>34918</v>
      </c>
      <c r="W45" t="inlineStr">
        <is>
          <t>-</t>
        </is>
      </c>
    </row>
    <row r="46">
      <c r="A46" s="5" t="inlineStr">
        <is>
          <t>Ertrag je Mitarbeiter in EUR</t>
        </is>
      </c>
      <c r="B46" s="5" t="inlineStr">
        <is>
          <t>Income per employee</t>
        </is>
      </c>
      <c r="C46" t="n">
        <v>193285</v>
      </c>
      <c r="D46" t="n">
        <v>189028</v>
      </c>
      <c r="E46" t="n">
        <v>191648</v>
      </c>
      <c r="F46" t="n">
        <v>193302</v>
      </c>
      <c r="G46" t="n">
        <v>169329</v>
      </c>
      <c r="H46" t="n">
        <v>190540</v>
      </c>
      <c r="I46" t="n">
        <v>191739</v>
      </c>
      <c r="J46" t="n">
        <v>234532</v>
      </c>
      <c r="K46" t="n">
        <v>185874</v>
      </c>
      <c r="L46" t="n">
        <v>195464</v>
      </c>
      <c r="M46" t="n">
        <v>199246</v>
      </c>
      <c r="N46" t="n">
        <v>174155</v>
      </c>
      <c r="O46" t="n">
        <v>162028</v>
      </c>
      <c r="P46" t="n">
        <v>159311</v>
      </c>
      <c r="Q46" t="n">
        <v>137552</v>
      </c>
      <c r="R46" t="n">
        <v>131074</v>
      </c>
      <c r="S46" t="n">
        <v>123621</v>
      </c>
      <c r="T46" t="n">
        <v>131492</v>
      </c>
      <c r="U46" t="n">
        <v>135432</v>
      </c>
      <c r="V46" t="n">
        <v>103098</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27659</v>
      </c>
      <c r="D48" t="n">
        <v>42379</v>
      </c>
      <c r="E48" t="n">
        <v>26688</v>
      </c>
      <c r="F48" t="n">
        <v>27247</v>
      </c>
      <c r="G48" t="n">
        <v>19149</v>
      </c>
      <c r="H48" t="n">
        <v>24069</v>
      </c>
      <c r="I48" t="n">
        <v>20383</v>
      </c>
      <c r="J48" t="n">
        <v>14467</v>
      </c>
      <c r="K48" t="n">
        <v>27150</v>
      </c>
      <c r="L48" t="n">
        <v>43056</v>
      </c>
      <c r="M48" t="n">
        <v>40590</v>
      </c>
      <c r="N48" t="n">
        <v>46067</v>
      </c>
      <c r="O48" t="n">
        <v>54739</v>
      </c>
      <c r="P48" t="n">
        <v>48054</v>
      </c>
      <c r="Q48" t="n">
        <v>40202</v>
      </c>
      <c r="R48" t="n">
        <v>33310</v>
      </c>
      <c r="S48" t="n">
        <v>25833</v>
      </c>
      <c r="T48" t="n">
        <v>18466</v>
      </c>
      <c r="U48" t="n">
        <v>23968</v>
      </c>
      <c r="V48" t="n">
        <v>20651</v>
      </c>
      <c r="W48" t="inlineStr">
        <is>
          <t>-</t>
        </is>
      </c>
    </row>
    <row r="49">
      <c r="A49" s="5" t="inlineStr">
        <is>
          <t>KGV (Kurs/Gewinn)</t>
        </is>
      </c>
      <c r="B49" s="5" t="inlineStr">
        <is>
          <t>PE (price/earnings)</t>
        </is>
      </c>
      <c r="C49" t="n">
        <v>10.6</v>
      </c>
      <c r="D49" t="n">
        <v>6.1</v>
      </c>
      <c r="E49" t="n">
        <v>14.8</v>
      </c>
      <c r="F49" t="n">
        <v>12.7</v>
      </c>
      <c r="G49" t="n">
        <v>17.3</v>
      </c>
      <c r="H49" t="n">
        <v>17.8</v>
      </c>
      <c r="I49" t="n">
        <v>22.4</v>
      </c>
      <c r="J49" t="n">
        <v>21.8</v>
      </c>
      <c r="K49" t="n">
        <v>10.4</v>
      </c>
      <c r="L49" t="n">
        <v>6.5</v>
      </c>
      <c r="M49" t="n">
        <v>11.4</v>
      </c>
      <c r="N49" t="n">
        <v>6.4</v>
      </c>
      <c r="O49" t="n">
        <v>9.9</v>
      </c>
      <c r="P49" t="n">
        <v>13.1</v>
      </c>
      <c r="Q49" t="n">
        <v>13.5</v>
      </c>
      <c r="R49" t="n">
        <v>15.7</v>
      </c>
      <c r="S49" t="n">
        <v>15.6</v>
      </c>
      <c r="T49" t="n">
        <v>16.9</v>
      </c>
      <c r="U49" t="n">
        <v>18.8</v>
      </c>
      <c r="V49" t="n">
        <v>21.7</v>
      </c>
      <c r="W49" t="n">
        <v>23.6</v>
      </c>
    </row>
    <row r="50">
      <c r="A50" s="5" t="inlineStr">
        <is>
          <t>KUV (Kurs/Umsatz)</t>
        </is>
      </c>
      <c r="B50" s="5" t="inlineStr">
        <is>
          <t>PS (price/sales)</t>
        </is>
      </c>
      <c r="C50" t="n">
        <v>1.36</v>
      </c>
      <c r="D50" t="n">
        <v>1.3</v>
      </c>
      <c r="E50" t="n">
        <v>1.88</v>
      </c>
      <c r="F50" t="n">
        <v>1.7</v>
      </c>
      <c r="G50" t="n">
        <v>1.84</v>
      </c>
      <c r="H50" t="n">
        <v>2.34</v>
      </c>
      <c r="I50" t="n">
        <v>2.47</v>
      </c>
      <c r="J50" t="n">
        <v>1.4</v>
      </c>
      <c r="K50" t="n">
        <v>1.59</v>
      </c>
      <c r="L50" t="n">
        <v>1.64</v>
      </c>
      <c r="M50" t="n">
        <v>2.31</v>
      </c>
      <c r="N50" t="n">
        <v>1.71</v>
      </c>
      <c r="O50" t="n">
        <v>3.46</v>
      </c>
      <c r="P50" t="n">
        <v>4.13</v>
      </c>
      <c r="Q50" t="n">
        <v>3.93</v>
      </c>
      <c r="R50" t="n">
        <v>4</v>
      </c>
      <c r="S50" t="n">
        <v>3.28</v>
      </c>
      <c r="T50" t="n">
        <v>2.38</v>
      </c>
      <c r="U50" t="n">
        <v>3.33</v>
      </c>
      <c r="V50" t="n">
        <v>4.55</v>
      </c>
      <c r="W50" t="inlineStr">
        <is>
          <t>-</t>
        </is>
      </c>
    </row>
    <row r="51">
      <c r="A51" s="5" t="inlineStr">
        <is>
          <t>KBV (Kurs/Buchwert)</t>
        </is>
      </c>
      <c r="B51" s="5" t="inlineStr">
        <is>
          <t>PB (price/book value)</t>
        </is>
      </c>
      <c r="C51" t="n">
        <v>0.6</v>
      </c>
      <c r="D51" t="n">
        <v>0.66</v>
      </c>
      <c r="E51" t="n">
        <v>1.02</v>
      </c>
      <c r="F51" t="n">
        <v>0.88</v>
      </c>
      <c r="G51" t="n">
        <v>0.91</v>
      </c>
      <c r="H51" t="n">
        <v>0.99</v>
      </c>
      <c r="I51" t="n">
        <v>1.22</v>
      </c>
      <c r="J51" t="n">
        <v>0.92</v>
      </c>
      <c r="K51" t="n">
        <v>0.86</v>
      </c>
      <c r="L51" t="n">
        <v>0.95</v>
      </c>
      <c r="M51" t="n">
        <v>1.63</v>
      </c>
      <c r="N51" t="n">
        <v>1.27</v>
      </c>
      <c r="O51" t="n">
        <v>2.32</v>
      </c>
      <c r="P51" t="n">
        <v>3.01</v>
      </c>
      <c r="Q51" t="n">
        <v>3.92</v>
      </c>
      <c r="R51" t="n">
        <v>2.45</v>
      </c>
      <c r="S51" t="n">
        <v>1.95</v>
      </c>
      <c r="T51" t="n">
        <v>1.62</v>
      </c>
      <c r="U51" t="n">
        <v>2.45</v>
      </c>
      <c r="V51" t="n">
        <v>2.83</v>
      </c>
      <c r="W51" t="inlineStr">
        <is>
          <t>-</t>
        </is>
      </c>
    </row>
    <row r="52">
      <c r="A52" s="5" t="inlineStr">
        <is>
          <t>KCV (Kurs/Cashflow)</t>
        </is>
      </c>
      <c r="B52" s="5" t="inlineStr">
        <is>
          <t>PC (price/cashflow)</t>
        </is>
      </c>
      <c r="C52" t="n">
        <v>-4.05</v>
      </c>
      <c r="D52" t="n">
        <v>3.57</v>
      </c>
      <c r="E52" t="n">
        <v>23.07</v>
      </c>
      <c r="F52" t="n">
        <v>6.32</v>
      </c>
      <c r="G52" t="n">
        <v>1.86</v>
      </c>
      <c r="H52" t="n">
        <v>-7.83</v>
      </c>
      <c r="I52" t="n">
        <v>-103.57</v>
      </c>
      <c r="J52" t="n">
        <v>2.82</v>
      </c>
      <c r="K52" t="n">
        <v>1.65</v>
      </c>
      <c r="L52" t="n">
        <v>4.02</v>
      </c>
      <c r="M52" t="n">
        <v>18.63</v>
      </c>
      <c r="N52" t="n">
        <v>-16.29</v>
      </c>
      <c r="O52" t="n">
        <v>3.66</v>
      </c>
      <c r="P52" t="n">
        <v>22.99</v>
      </c>
      <c r="Q52" t="n">
        <v>8.51</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3.21</v>
      </c>
      <c r="D53" t="n">
        <v>2.16</v>
      </c>
      <c r="E53" t="n">
        <v>1.27</v>
      </c>
      <c r="F53" t="n">
        <v>1.26</v>
      </c>
      <c r="G53" t="n">
        <v>1.19</v>
      </c>
      <c r="H53" t="n">
        <v>1.02</v>
      </c>
      <c r="I53" t="n">
        <v>2.23</v>
      </c>
      <c r="J53" t="n">
        <v>2.87</v>
      </c>
      <c r="K53" t="n">
        <v>2.84</v>
      </c>
      <c r="L53" t="n">
        <v>4.33</v>
      </c>
      <c r="M53" t="n">
        <v>3.29</v>
      </c>
      <c r="N53" t="n">
        <v>7.04</v>
      </c>
      <c r="O53" t="n">
        <v>4.36</v>
      </c>
      <c r="P53" t="n">
        <v>3.51</v>
      </c>
      <c r="Q53" t="n">
        <v>3.51</v>
      </c>
      <c r="R53" t="n">
        <v>3.37</v>
      </c>
      <c r="S53" t="n">
        <v>3.47</v>
      </c>
      <c r="T53" t="n">
        <v>3.84</v>
      </c>
      <c r="U53" t="n">
        <v>2.73</v>
      </c>
      <c r="V53" t="n">
        <v>2.27</v>
      </c>
      <c r="W53" t="inlineStr">
        <is>
          <t>-</t>
        </is>
      </c>
    </row>
    <row r="54">
      <c r="A54" s="5" t="inlineStr">
        <is>
          <t>Gewinnrendite in %</t>
        </is>
      </c>
      <c r="B54" s="5" t="inlineStr">
        <is>
          <t>Return on profit in %</t>
        </is>
      </c>
      <c r="C54" t="n">
        <v>9.4</v>
      </c>
      <c r="D54" t="n">
        <v>16.4</v>
      </c>
      <c r="E54" t="n">
        <v>6.8</v>
      </c>
      <c r="F54" t="n">
        <v>7.8</v>
      </c>
      <c r="G54" t="n">
        <v>5.8</v>
      </c>
      <c r="H54" t="n">
        <v>5.6</v>
      </c>
      <c r="I54" t="n">
        <v>4.5</v>
      </c>
      <c r="J54" t="n">
        <v>4.6</v>
      </c>
      <c r="K54" t="n">
        <v>9.6</v>
      </c>
      <c r="L54" t="n">
        <v>15.4</v>
      </c>
      <c r="M54" t="n">
        <v>8.800000000000001</v>
      </c>
      <c r="N54" t="n">
        <v>15.6</v>
      </c>
      <c r="O54" t="n">
        <v>10.1</v>
      </c>
      <c r="P54" t="n">
        <v>7.6</v>
      </c>
      <c r="Q54" t="n">
        <v>7.4</v>
      </c>
      <c r="R54" t="n">
        <v>6.4</v>
      </c>
      <c r="S54" t="n">
        <v>6.4</v>
      </c>
      <c r="T54" t="n">
        <v>5.9</v>
      </c>
      <c r="U54" t="n">
        <v>5.3</v>
      </c>
      <c r="V54" t="n">
        <v>4.6</v>
      </c>
      <c r="W54" t="n">
        <v>4.2</v>
      </c>
    </row>
    <row r="55">
      <c r="A55" s="5" t="inlineStr">
        <is>
          <t>Eigenkapitalrendite in %</t>
        </is>
      </c>
      <c r="B55" s="5" t="inlineStr">
        <is>
          <t>Return on Equity in %</t>
        </is>
      </c>
      <c r="C55" t="n">
        <v>6.39</v>
      </c>
      <c r="D55" t="n">
        <v>11.3</v>
      </c>
      <c r="E55" t="n">
        <v>7.59</v>
      </c>
      <c r="F55" t="n">
        <v>7.34</v>
      </c>
      <c r="G55" t="n">
        <v>5.59</v>
      </c>
      <c r="H55" t="n">
        <v>5.33</v>
      </c>
      <c r="I55" t="n">
        <v>5.24</v>
      </c>
      <c r="J55" t="n">
        <v>4.05</v>
      </c>
      <c r="K55" t="n">
        <v>7.87</v>
      </c>
      <c r="L55" t="n">
        <v>12.82</v>
      </c>
      <c r="M55" t="n">
        <v>14.37</v>
      </c>
      <c r="N55" t="n">
        <v>19.57</v>
      </c>
      <c r="O55" t="n">
        <v>22.64</v>
      </c>
      <c r="P55" t="n">
        <v>21.98</v>
      </c>
      <c r="Q55" t="n">
        <v>29.2</v>
      </c>
      <c r="R55" t="n">
        <v>15.49</v>
      </c>
      <c r="S55" t="n">
        <v>12.38</v>
      </c>
      <c r="T55" t="n">
        <v>9.57</v>
      </c>
      <c r="U55" t="n">
        <v>13.02</v>
      </c>
      <c r="V55" t="n">
        <v>12.48</v>
      </c>
      <c r="W55" t="n">
        <v>14.06</v>
      </c>
    </row>
    <row r="56">
      <c r="A56" s="5" t="inlineStr">
        <is>
          <t>Gesamtkapitalrendite in %</t>
        </is>
      </c>
      <c r="B56" s="5" t="inlineStr">
        <is>
          <t>Total Return on Investment in %</t>
        </is>
      </c>
      <c r="C56" t="n">
        <v>0.5</v>
      </c>
      <c r="D56" t="n">
        <v>0.79</v>
      </c>
      <c r="E56" t="n">
        <v>0.51</v>
      </c>
      <c r="F56" t="n">
        <v>0.47</v>
      </c>
      <c r="G56" t="n">
        <v>0.35</v>
      </c>
      <c r="H56" t="n">
        <v>0.41</v>
      </c>
      <c r="I56" t="n">
        <v>0.38</v>
      </c>
      <c r="J56" t="n">
        <v>0.26</v>
      </c>
      <c r="K56" t="n">
        <v>0.5</v>
      </c>
      <c r="L56" t="n">
        <v>0.83</v>
      </c>
      <c r="M56" t="n">
        <v>0.79</v>
      </c>
      <c r="N56" t="n">
        <v>0.93</v>
      </c>
      <c r="O56" t="n">
        <v>1.22</v>
      </c>
      <c r="P56" t="n">
        <v>1.15</v>
      </c>
      <c r="Q56" t="n">
        <v>0.97</v>
      </c>
      <c r="R56" t="n">
        <v>0.9</v>
      </c>
      <c r="S56" t="n">
        <v>0.78</v>
      </c>
      <c r="T56" t="n">
        <v>0.61</v>
      </c>
      <c r="U56" t="n">
        <v>0.76</v>
      </c>
      <c r="V56" t="n">
        <v>0.75</v>
      </c>
      <c r="W56" t="n">
        <v>0.73</v>
      </c>
    </row>
    <row r="57">
      <c r="A57" s="5" t="inlineStr">
        <is>
          <t>Eigenkapitalquote in %</t>
        </is>
      </c>
      <c r="B57" s="5" t="inlineStr">
        <is>
          <t>Equity Ratio in %</t>
        </is>
      </c>
      <c r="C57" t="n">
        <v>7.86</v>
      </c>
      <c r="D57" t="n">
        <v>6.96</v>
      </c>
      <c r="E57" t="n">
        <v>6.72</v>
      </c>
      <c r="F57" t="n">
        <v>6.47</v>
      </c>
      <c r="G57" t="n">
        <v>6.3</v>
      </c>
      <c r="H57" t="n">
        <v>7.77</v>
      </c>
      <c r="I57" t="n">
        <v>7.29</v>
      </c>
      <c r="J57" t="n">
        <v>6.5</v>
      </c>
      <c r="K57" t="n">
        <v>6.39</v>
      </c>
      <c r="L57" t="n">
        <v>6.5</v>
      </c>
      <c r="M57" t="n">
        <v>5.48</v>
      </c>
      <c r="N57" t="n">
        <v>4.73</v>
      </c>
      <c r="O57" t="n">
        <v>5.39</v>
      </c>
      <c r="P57" t="n">
        <v>5.23</v>
      </c>
      <c r="Q57" t="n">
        <v>3.32</v>
      </c>
      <c r="R57" t="n">
        <v>5.82</v>
      </c>
      <c r="S57" t="n">
        <v>6.26</v>
      </c>
      <c r="T57" t="n">
        <v>6.42</v>
      </c>
      <c r="U57" t="n">
        <v>5.87</v>
      </c>
      <c r="V57" t="n">
        <v>6.04</v>
      </c>
      <c r="W57" t="n">
        <v>5.21</v>
      </c>
    </row>
    <row r="58">
      <c r="A58" s="5" t="inlineStr">
        <is>
          <t>Fremdkapitalquote in %</t>
        </is>
      </c>
      <c r="B58" s="5" t="inlineStr">
        <is>
          <t>Debt Ratio in %</t>
        </is>
      </c>
      <c r="C58" t="n">
        <v>92.14</v>
      </c>
      <c r="D58" t="n">
        <v>93.04000000000001</v>
      </c>
      <c r="E58" t="n">
        <v>93.28</v>
      </c>
      <c r="F58" t="n">
        <v>93.53</v>
      </c>
      <c r="G58" t="n">
        <v>93.7</v>
      </c>
      <c r="H58" t="n">
        <v>92.23</v>
      </c>
      <c r="I58" t="n">
        <v>92.70999999999999</v>
      </c>
      <c r="J58" t="n">
        <v>93.5</v>
      </c>
      <c r="K58" t="n">
        <v>93.61</v>
      </c>
      <c r="L58" t="n">
        <v>93.5</v>
      </c>
      <c r="M58" t="n">
        <v>94.52</v>
      </c>
      <c r="N58" t="n">
        <v>95.27</v>
      </c>
      <c r="O58" t="n">
        <v>94.61</v>
      </c>
      <c r="P58" t="n">
        <v>94.77</v>
      </c>
      <c r="Q58" t="n">
        <v>96.68000000000001</v>
      </c>
      <c r="R58" t="n">
        <v>94.18000000000001</v>
      </c>
      <c r="S58" t="n">
        <v>93.73999999999999</v>
      </c>
      <c r="T58" t="n">
        <v>93.58</v>
      </c>
      <c r="U58" t="n">
        <v>94.13</v>
      </c>
      <c r="V58" t="n">
        <v>93.95999999999999</v>
      </c>
      <c r="W58" t="n">
        <v>94.79000000000001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v>
      </c>
      <c r="D65" t="n">
        <v>0.79</v>
      </c>
      <c r="E65" t="n">
        <v>0.51</v>
      </c>
      <c r="F65" t="n">
        <v>0.47</v>
      </c>
      <c r="G65" t="n">
        <v>0.35</v>
      </c>
      <c r="H65" t="n">
        <v>0.41</v>
      </c>
      <c r="I65" t="n">
        <v>0.38</v>
      </c>
      <c r="J65" t="n">
        <v>0.26</v>
      </c>
      <c r="K65" t="n">
        <v>0.5</v>
      </c>
      <c r="L65" t="n">
        <v>0.83</v>
      </c>
      <c r="M65" t="n">
        <v>0.79</v>
      </c>
      <c r="N65" t="n">
        <v>0.93</v>
      </c>
      <c r="O65" t="n">
        <v>1.22</v>
      </c>
      <c r="P65" t="n">
        <v>1.15</v>
      </c>
      <c r="Q65" t="n">
        <v>0.97</v>
      </c>
      <c r="R65" t="n">
        <v>0.9</v>
      </c>
      <c r="S65" t="n">
        <v>0.78</v>
      </c>
      <c r="T65" t="n">
        <v>0.61</v>
      </c>
      <c r="U65" t="n">
        <v>0.76</v>
      </c>
      <c r="V65" t="n">
        <v>0.75</v>
      </c>
    </row>
    <row r="66">
      <c r="A66" s="5" t="inlineStr">
        <is>
          <t>Ertrag des eingesetzten Kapitals</t>
        </is>
      </c>
      <c r="B66" s="5" t="inlineStr">
        <is>
          <t>ROCE Return on Cap. Empl. in %</t>
        </is>
      </c>
      <c r="C66" t="n">
        <v>1.13</v>
      </c>
      <c r="D66" t="n">
        <v>1.14</v>
      </c>
      <c r="E66" t="n">
        <v>1.05</v>
      </c>
      <c r="F66" t="n">
        <v>0.9399999999999999</v>
      </c>
      <c r="G66" t="n">
        <v>0.84</v>
      </c>
      <c r="H66" t="n">
        <v>0.74</v>
      </c>
      <c r="I66" t="n">
        <v>0.68</v>
      </c>
      <c r="J66" t="n">
        <v>0.48</v>
      </c>
      <c r="K66" t="n">
        <v>0.99</v>
      </c>
      <c r="L66" t="n">
        <v>1.22</v>
      </c>
      <c r="M66" t="n">
        <v>1.2</v>
      </c>
      <c r="N66" t="n">
        <v>1.14</v>
      </c>
      <c r="O66" t="n">
        <v>2.11</v>
      </c>
      <c r="P66" t="n">
        <v>2.17</v>
      </c>
      <c r="Q66" t="n">
        <v>1.75</v>
      </c>
      <c r="R66" t="n">
        <v>1.76</v>
      </c>
      <c r="S66" t="n">
        <v>1.72</v>
      </c>
      <c r="T66" t="n">
        <v>2.01</v>
      </c>
      <c r="U66" t="n">
        <v>1.82</v>
      </c>
      <c r="V66" t="n">
        <v>1.49</v>
      </c>
    </row>
    <row r="67">
      <c r="A67" s="5" t="inlineStr"/>
      <c r="B67" s="5" t="inlineStr"/>
    </row>
    <row r="68">
      <c r="A68" s="5" t="inlineStr"/>
      <c r="B68" s="5" t="inlineStr"/>
    </row>
    <row r="69">
      <c r="A69" s="5" t="inlineStr">
        <is>
          <t>Operativer Cashflow</t>
        </is>
      </c>
      <c r="B69" s="5" t="inlineStr">
        <is>
          <t>Operating Cashflow in M</t>
        </is>
      </c>
      <c r="C69" t="n">
        <v>-27005.4</v>
      </c>
      <c r="D69" t="n">
        <v>23804.76</v>
      </c>
      <c r="E69" t="n">
        <v>153830.76</v>
      </c>
      <c r="F69" t="n">
        <v>41503.44</v>
      </c>
      <c r="G69" t="n">
        <v>11842.62</v>
      </c>
      <c r="H69" t="n">
        <v>-48318.93</v>
      </c>
      <c r="I69" t="n">
        <v>-599256.02</v>
      </c>
      <c r="J69" t="n">
        <v>15366.18</v>
      </c>
      <c r="K69" t="n">
        <v>8089.95</v>
      </c>
      <c r="L69" t="n">
        <v>18053.82</v>
      </c>
      <c r="M69" t="n">
        <v>69825.23999999999</v>
      </c>
      <c r="N69" t="n">
        <v>-61054.92</v>
      </c>
      <c r="O69" t="n">
        <v>13717.68</v>
      </c>
      <c r="P69" t="n">
        <v>81660.48</v>
      </c>
      <c r="Q69" t="n">
        <v>28857.41</v>
      </c>
      <c r="R69" t="inlineStr">
        <is>
          <t>-</t>
        </is>
      </c>
      <c r="S69" t="inlineStr">
        <is>
          <t>-</t>
        </is>
      </c>
      <c r="T69" t="inlineStr">
        <is>
          <t>-</t>
        </is>
      </c>
      <c r="U69" t="inlineStr">
        <is>
          <t>-</t>
        </is>
      </c>
      <c r="V69" t="inlineStr">
        <is>
          <t>-</t>
        </is>
      </c>
    </row>
    <row r="70">
      <c r="A70" s="5" t="inlineStr">
        <is>
          <t>Aktienrückkauf</t>
        </is>
      </c>
      <c r="B70" s="5" t="inlineStr">
        <is>
          <t>Share Buyback in M</t>
        </is>
      </c>
      <c r="C70" t="n">
        <v>0</v>
      </c>
      <c r="D70" t="n">
        <v>0</v>
      </c>
      <c r="E70" t="n">
        <v>-101</v>
      </c>
      <c r="F70" t="n">
        <v>-200</v>
      </c>
      <c r="G70" t="n">
        <v>-196</v>
      </c>
      <c r="H70" t="n">
        <v>-385</v>
      </c>
      <c r="I70" t="n">
        <v>-337</v>
      </c>
      <c r="J70" t="n">
        <v>-546</v>
      </c>
      <c r="K70" t="n">
        <v>-412</v>
      </c>
      <c r="L70" t="n">
        <v>-743</v>
      </c>
      <c r="M70" t="n">
        <v>0</v>
      </c>
      <c r="N70" t="n">
        <v>0</v>
      </c>
      <c r="O70" t="n">
        <v>-196</v>
      </c>
      <c r="P70" t="n">
        <v>-161</v>
      </c>
      <c r="Q70" t="n">
        <v>0</v>
      </c>
      <c r="R70" t="n">
        <v>-195</v>
      </c>
      <c r="S70" t="n">
        <v>0</v>
      </c>
      <c r="T70" t="n">
        <v>0</v>
      </c>
      <c r="U70" t="n">
        <v>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-34.03</v>
      </c>
      <c r="D75" t="n">
        <v>51.29</v>
      </c>
      <c r="E75" t="n">
        <v>1.27</v>
      </c>
      <c r="F75" t="n">
        <v>31.53</v>
      </c>
      <c r="G75" t="n">
        <v>0.92</v>
      </c>
      <c r="H75" t="n">
        <v>17.5</v>
      </c>
      <c r="I75" t="n">
        <v>32.94</v>
      </c>
      <c r="J75" t="n">
        <v>-44.21</v>
      </c>
      <c r="K75" t="n">
        <v>-34.78</v>
      </c>
      <c r="L75" t="n">
        <v>9.41</v>
      </c>
      <c r="M75" t="n">
        <v>-16.14</v>
      </c>
      <c r="N75" t="n">
        <v>-18.05</v>
      </c>
      <c r="O75" t="n">
        <v>29.35</v>
      </c>
      <c r="P75" t="n">
        <v>24.44</v>
      </c>
      <c r="Q75" t="n">
        <v>35.83</v>
      </c>
      <c r="R75" t="n">
        <v>25.82</v>
      </c>
      <c r="S75" t="n">
        <v>29.55</v>
      </c>
      <c r="T75" t="n">
        <v>-27.25</v>
      </c>
      <c r="U75" t="n">
        <v>5.87</v>
      </c>
      <c r="V75" t="n">
        <v>27.84</v>
      </c>
    </row>
    <row r="76">
      <c r="A76" s="5" t="inlineStr">
        <is>
          <t>Gewinnwachstum 3J in %</t>
        </is>
      </c>
      <c r="B76" s="5" t="inlineStr">
        <is>
          <t>Earnings Growth 3Y in %</t>
        </is>
      </c>
      <c r="C76" t="n">
        <v>6.18</v>
      </c>
      <c r="D76" t="n">
        <v>28.03</v>
      </c>
      <c r="E76" t="n">
        <v>11.24</v>
      </c>
      <c r="F76" t="n">
        <v>16.65</v>
      </c>
      <c r="G76" t="n">
        <v>17.12</v>
      </c>
      <c r="H76" t="n">
        <v>2.08</v>
      </c>
      <c r="I76" t="n">
        <v>-15.35</v>
      </c>
      <c r="J76" t="n">
        <v>-23.19</v>
      </c>
      <c r="K76" t="n">
        <v>-13.84</v>
      </c>
      <c r="L76" t="n">
        <v>-8.26</v>
      </c>
      <c r="M76" t="n">
        <v>-1.61</v>
      </c>
      <c r="N76" t="n">
        <v>11.91</v>
      </c>
      <c r="O76" t="n">
        <v>29.87</v>
      </c>
      <c r="P76" t="n">
        <v>28.7</v>
      </c>
      <c r="Q76" t="n">
        <v>30.4</v>
      </c>
      <c r="R76" t="n">
        <v>9.369999999999999</v>
      </c>
      <c r="S76" t="n">
        <v>2.72</v>
      </c>
      <c r="T76" t="n">
        <v>2.15</v>
      </c>
      <c r="U76" t="inlineStr">
        <is>
          <t>-</t>
        </is>
      </c>
      <c r="V76" t="inlineStr">
        <is>
          <t>-</t>
        </is>
      </c>
    </row>
    <row r="77">
      <c r="A77" s="5" t="inlineStr">
        <is>
          <t>Gewinnwachstum 5J in %</t>
        </is>
      </c>
      <c r="B77" s="5" t="inlineStr">
        <is>
          <t>Earnings Growth 5Y in %</t>
        </is>
      </c>
      <c r="C77" t="n">
        <v>10.2</v>
      </c>
      <c r="D77" t="n">
        <v>20.5</v>
      </c>
      <c r="E77" t="n">
        <v>16.83</v>
      </c>
      <c r="F77" t="n">
        <v>7.74</v>
      </c>
      <c r="G77" t="n">
        <v>-5.53</v>
      </c>
      <c r="H77" t="n">
        <v>-3.83</v>
      </c>
      <c r="I77" t="n">
        <v>-10.56</v>
      </c>
      <c r="J77" t="n">
        <v>-20.75</v>
      </c>
      <c r="K77" t="n">
        <v>-6.04</v>
      </c>
      <c r="L77" t="n">
        <v>5.8</v>
      </c>
      <c r="M77" t="n">
        <v>11.09</v>
      </c>
      <c r="N77" t="n">
        <v>19.48</v>
      </c>
      <c r="O77" t="n">
        <v>29</v>
      </c>
      <c r="P77" t="n">
        <v>17.68</v>
      </c>
      <c r="Q77" t="n">
        <v>13.96</v>
      </c>
      <c r="R77" t="n">
        <v>12.37</v>
      </c>
      <c r="S77" t="inlineStr">
        <is>
          <t>-</t>
        </is>
      </c>
      <c r="T77" t="inlineStr">
        <is>
          <t>-</t>
        </is>
      </c>
      <c r="U77" t="inlineStr">
        <is>
          <t>-</t>
        </is>
      </c>
      <c r="V77" t="inlineStr">
        <is>
          <t>-</t>
        </is>
      </c>
    </row>
    <row r="78">
      <c r="A78" s="5" t="inlineStr">
        <is>
          <t>Gewinnwachstum 10J in %</t>
        </is>
      </c>
      <c r="B78" s="5" t="inlineStr">
        <is>
          <t>Earnings Growth 10Y in %</t>
        </is>
      </c>
      <c r="C78" t="n">
        <v>3.18</v>
      </c>
      <c r="D78" t="n">
        <v>4.97</v>
      </c>
      <c r="E78" t="n">
        <v>-1.96</v>
      </c>
      <c r="F78" t="n">
        <v>0.85</v>
      </c>
      <c r="G78" t="n">
        <v>0.14</v>
      </c>
      <c r="H78" t="n">
        <v>3.63</v>
      </c>
      <c r="I78" t="n">
        <v>4.46</v>
      </c>
      <c r="J78" t="n">
        <v>4.12</v>
      </c>
      <c r="K78" t="n">
        <v>5.82</v>
      </c>
      <c r="L78" t="n">
        <v>9.880000000000001</v>
      </c>
      <c r="M78" t="n">
        <v>11.73</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1.04</v>
      </c>
      <c r="D79" t="n">
        <v>0.3</v>
      </c>
      <c r="E79" t="n">
        <v>0.88</v>
      </c>
      <c r="F79" t="n">
        <v>1.64</v>
      </c>
      <c r="G79" t="n">
        <v>-3.13</v>
      </c>
      <c r="H79" t="n">
        <v>-4.65</v>
      </c>
      <c r="I79" t="n">
        <v>-2.12</v>
      </c>
      <c r="J79" t="n">
        <v>-1.05</v>
      </c>
      <c r="K79" t="n">
        <v>-1.72</v>
      </c>
      <c r="L79" t="n">
        <v>1.12</v>
      </c>
      <c r="M79" t="n">
        <v>1.03</v>
      </c>
      <c r="N79" t="n">
        <v>0.33</v>
      </c>
      <c r="O79" t="n">
        <v>0.34</v>
      </c>
      <c r="P79" t="n">
        <v>0.74</v>
      </c>
      <c r="Q79" t="n">
        <v>0.97</v>
      </c>
      <c r="R79" t="n">
        <v>1.27</v>
      </c>
      <c r="S79" t="inlineStr">
        <is>
          <t>-</t>
        </is>
      </c>
      <c r="T79" t="inlineStr">
        <is>
          <t>-</t>
        </is>
      </c>
      <c r="U79" t="inlineStr">
        <is>
          <t>-</t>
        </is>
      </c>
      <c r="V79" t="inlineStr">
        <is>
          <t>-</t>
        </is>
      </c>
    </row>
    <row r="80">
      <c r="A80" s="5" t="inlineStr">
        <is>
          <t>EBIT-Wachstum 1J in %</t>
        </is>
      </c>
      <c r="B80" s="5" t="inlineStr">
        <is>
          <t>EBIT Growth 1Y in %</t>
        </is>
      </c>
      <c r="C80" t="n">
        <v>2.34</v>
      </c>
      <c r="D80" t="n">
        <v>6.49</v>
      </c>
      <c r="E80" t="n">
        <v>5.06</v>
      </c>
      <c r="F80" t="n">
        <v>9.970000000000001</v>
      </c>
      <c r="G80" t="n">
        <v>33.45</v>
      </c>
      <c r="H80" t="n">
        <v>18.85</v>
      </c>
      <c r="I80" t="n">
        <v>30.32</v>
      </c>
      <c r="J80" t="n">
        <v>-48.56</v>
      </c>
      <c r="K80" t="n">
        <v>-12.8</v>
      </c>
      <c r="L80" t="n">
        <v>5.72</v>
      </c>
      <c r="M80" t="n">
        <v>3.67</v>
      </c>
      <c r="N80" t="n">
        <v>-41.66</v>
      </c>
      <c r="O80" t="n">
        <v>18.7</v>
      </c>
      <c r="P80" t="n">
        <v>30.19</v>
      </c>
      <c r="Q80" t="n">
        <v>25.42</v>
      </c>
      <c r="R80" t="n">
        <v>11.13</v>
      </c>
      <c r="S80" t="n">
        <v>-12.23</v>
      </c>
      <c r="T80" t="n">
        <v>-0.39</v>
      </c>
      <c r="U80" t="n">
        <v>27.95</v>
      </c>
      <c r="V80" t="n">
        <v>26.58</v>
      </c>
    </row>
    <row r="81">
      <c r="A81" s="5" t="inlineStr">
        <is>
          <t>EBIT-Wachstum 3J in %</t>
        </is>
      </c>
      <c r="B81" s="5" t="inlineStr">
        <is>
          <t>EBIT Growth 3Y in %</t>
        </is>
      </c>
      <c r="C81" t="n">
        <v>4.63</v>
      </c>
      <c r="D81" t="n">
        <v>7.17</v>
      </c>
      <c r="E81" t="n">
        <v>16.16</v>
      </c>
      <c r="F81" t="n">
        <v>20.76</v>
      </c>
      <c r="G81" t="n">
        <v>27.54</v>
      </c>
      <c r="H81" t="n">
        <v>0.2</v>
      </c>
      <c r="I81" t="n">
        <v>-10.35</v>
      </c>
      <c r="J81" t="n">
        <v>-18.55</v>
      </c>
      <c r="K81" t="n">
        <v>-1.14</v>
      </c>
      <c r="L81" t="n">
        <v>-10.76</v>
      </c>
      <c r="M81" t="n">
        <v>-6.43</v>
      </c>
      <c r="N81" t="n">
        <v>2.41</v>
      </c>
      <c r="O81" t="n">
        <v>24.77</v>
      </c>
      <c r="P81" t="n">
        <v>22.25</v>
      </c>
      <c r="Q81" t="n">
        <v>8.109999999999999</v>
      </c>
      <c r="R81" t="n">
        <v>-0.5</v>
      </c>
      <c r="S81" t="n">
        <v>5.11</v>
      </c>
      <c r="T81" t="n">
        <v>18.05</v>
      </c>
      <c r="U81" t="inlineStr">
        <is>
          <t>-</t>
        </is>
      </c>
      <c r="V81" t="inlineStr">
        <is>
          <t>-</t>
        </is>
      </c>
    </row>
    <row r="82">
      <c r="A82" s="5" t="inlineStr">
        <is>
          <t>EBIT-Wachstum 5J in %</t>
        </is>
      </c>
      <c r="B82" s="5" t="inlineStr">
        <is>
          <t>EBIT Growth 5Y in %</t>
        </is>
      </c>
      <c r="C82" t="n">
        <v>11.46</v>
      </c>
      <c r="D82" t="n">
        <v>14.76</v>
      </c>
      <c r="E82" t="n">
        <v>19.53</v>
      </c>
      <c r="F82" t="n">
        <v>8.81</v>
      </c>
      <c r="G82" t="n">
        <v>4.25</v>
      </c>
      <c r="H82" t="n">
        <v>-1.29</v>
      </c>
      <c r="I82" t="n">
        <v>-4.33</v>
      </c>
      <c r="J82" t="n">
        <v>-18.73</v>
      </c>
      <c r="K82" t="n">
        <v>-5.27</v>
      </c>
      <c r="L82" t="n">
        <v>3.32</v>
      </c>
      <c r="M82" t="n">
        <v>7.26</v>
      </c>
      <c r="N82" t="n">
        <v>8.76</v>
      </c>
      <c r="O82" t="n">
        <v>14.64</v>
      </c>
      <c r="P82" t="n">
        <v>10.82</v>
      </c>
      <c r="Q82" t="n">
        <v>10.38</v>
      </c>
      <c r="R82" t="n">
        <v>10.61</v>
      </c>
      <c r="S82" t="inlineStr">
        <is>
          <t>-</t>
        </is>
      </c>
      <c r="T82" t="inlineStr">
        <is>
          <t>-</t>
        </is>
      </c>
      <c r="U82" t="inlineStr">
        <is>
          <t>-</t>
        </is>
      </c>
      <c r="V82" t="inlineStr">
        <is>
          <t>-</t>
        </is>
      </c>
    </row>
    <row r="83">
      <c r="A83" s="5" t="inlineStr">
        <is>
          <t>EBIT-Wachstum 10J in %</t>
        </is>
      </c>
      <c r="B83" s="5" t="inlineStr">
        <is>
          <t>EBIT Growth 10Y in %</t>
        </is>
      </c>
      <c r="C83" t="n">
        <v>5.08</v>
      </c>
      <c r="D83" t="n">
        <v>5.22</v>
      </c>
      <c r="E83" t="n">
        <v>0.4</v>
      </c>
      <c r="F83" t="n">
        <v>1.77</v>
      </c>
      <c r="G83" t="n">
        <v>3.79</v>
      </c>
      <c r="H83" t="n">
        <v>2.99</v>
      </c>
      <c r="I83" t="n">
        <v>2.21</v>
      </c>
      <c r="J83" t="n">
        <v>-2.04</v>
      </c>
      <c r="K83" t="n">
        <v>2.78</v>
      </c>
      <c r="L83" t="n">
        <v>6.85</v>
      </c>
      <c r="M83" t="n">
        <v>8.94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-213.45</v>
      </c>
      <c r="D84" t="n">
        <v>-84.53</v>
      </c>
      <c r="E84" t="n">
        <v>265.03</v>
      </c>
      <c r="F84" t="n">
        <v>239.78</v>
      </c>
      <c r="G84" t="n">
        <v>-123.75</v>
      </c>
      <c r="H84" t="n">
        <v>-92.44</v>
      </c>
      <c r="I84" t="n">
        <v>-3772.7</v>
      </c>
      <c r="J84" t="n">
        <v>70.91</v>
      </c>
      <c r="K84" t="n">
        <v>-58.96</v>
      </c>
      <c r="L84" t="n">
        <v>-78.42</v>
      </c>
      <c r="M84" t="n">
        <v>-214.36</v>
      </c>
      <c r="N84" t="n">
        <v>-545.08</v>
      </c>
      <c r="O84" t="n">
        <v>-84.08</v>
      </c>
      <c r="P84" t="n">
        <v>170.15</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-10.98</v>
      </c>
      <c r="D85" t="n">
        <v>140.09</v>
      </c>
      <c r="E85" t="n">
        <v>127.02</v>
      </c>
      <c r="F85" t="n">
        <v>7.86</v>
      </c>
      <c r="G85" t="n">
        <v>-1329.63</v>
      </c>
      <c r="H85" t="n">
        <v>-1264.74</v>
      </c>
      <c r="I85" t="n">
        <v>-1253.58</v>
      </c>
      <c r="J85" t="n">
        <v>-22.16</v>
      </c>
      <c r="K85" t="n">
        <v>-117.25</v>
      </c>
      <c r="L85" t="n">
        <v>-279.29</v>
      </c>
      <c r="M85" t="n">
        <v>-281.17</v>
      </c>
      <c r="N85" t="n">
        <v>-153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16.62</v>
      </c>
      <c r="D86" t="n">
        <v>40.82</v>
      </c>
      <c r="E86" t="n">
        <v>-696.8200000000001</v>
      </c>
      <c r="F86" t="n">
        <v>-735.64</v>
      </c>
      <c r="G86" t="n">
        <v>-795.39</v>
      </c>
      <c r="H86" t="n">
        <v>-786.3200000000001</v>
      </c>
      <c r="I86" t="n">
        <v>-810.71</v>
      </c>
      <c r="J86" t="n">
        <v>-165.18</v>
      </c>
      <c r="K86" t="n">
        <v>-196.18</v>
      </c>
      <c r="L86" t="n">
        <v>-150.36</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-384.85</v>
      </c>
      <c r="D87" t="n">
        <v>-384.94</v>
      </c>
      <c r="E87" t="n">
        <v>-431</v>
      </c>
      <c r="F87" t="n">
        <v>-465.91</v>
      </c>
      <c r="G87" t="n">
        <v>-472.87</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1172</v>
      </c>
      <c r="D88" t="n">
        <v>1336</v>
      </c>
      <c r="E88" t="n">
        <v>1389</v>
      </c>
      <c r="F88" t="n">
        <v>1445</v>
      </c>
      <c r="G88" t="n">
        <v>1486</v>
      </c>
      <c r="H88" t="n">
        <v>1187</v>
      </c>
      <c r="I88" t="n">
        <v>1271</v>
      </c>
      <c r="J88" t="n">
        <v>1439</v>
      </c>
      <c r="K88" t="n">
        <v>1466</v>
      </c>
      <c r="L88" t="n">
        <v>1439</v>
      </c>
      <c r="M88" t="n">
        <v>1726</v>
      </c>
      <c r="N88" t="n">
        <v>2015</v>
      </c>
      <c r="O88" t="n">
        <v>1756</v>
      </c>
      <c r="P88" t="n">
        <v>1811</v>
      </c>
      <c r="Q88" t="n">
        <v>2910</v>
      </c>
      <c r="R88" t="n">
        <v>1620</v>
      </c>
      <c r="S88" t="n">
        <v>1497</v>
      </c>
      <c r="T88" t="n">
        <v>1457</v>
      </c>
      <c r="U88" t="n">
        <v>1604</v>
      </c>
      <c r="V88" t="n">
        <v>1556</v>
      </c>
      <c r="W88" t="n">
        <v>1818</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0"/>
    <col customWidth="1" max="17" min="17" width="21"/>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BANCO SANTANDER </t>
        </is>
      </c>
      <c r="B1" s="2" t="inlineStr">
        <is>
          <t>WKN: 858872  ISIN: ES0113900J37  US-Symbol:BCDRF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1857</t>
        </is>
      </c>
      <c r="C4" s="5" t="inlineStr">
        <is>
          <t>Telefon / Phone</t>
        </is>
      </c>
      <c r="D4" s="5" t="inlineStr"/>
      <c r="E4" t="inlineStr">
        <is>
          <t>+34-942-2061-00</t>
        </is>
      </c>
      <c r="G4" t="inlineStr">
        <is>
          <t>29.01.2020</t>
        </is>
      </c>
      <c r="H4" t="inlineStr">
        <is>
          <t>Q4 Result</t>
        </is>
      </c>
      <c r="J4" t="inlineStr">
        <is>
          <t>Board of Directors</t>
        </is>
      </c>
      <c r="L4" t="inlineStr">
        <is>
          <t>1,13%</t>
        </is>
      </c>
    </row>
    <row r="5">
      <c r="A5" s="5" t="inlineStr">
        <is>
          <t>Ticker</t>
        </is>
      </c>
      <c r="B5" t="inlineStr">
        <is>
          <t>BSD2</t>
        </is>
      </c>
      <c r="C5" s="5" t="inlineStr">
        <is>
          <t>Fax</t>
        </is>
      </c>
      <c r="D5" s="5" t="inlineStr"/>
      <c r="E5" t="inlineStr">
        <is>
          <t>+34-91-257-0245</t>
        </is>
      </c>
      <c r="G5" t="inlineStr">
        <is>
          <t>02.03.2020</t>
        </is>
      </c>
      <c r="H5" t="inlineStr">
        <is>
          <t>Publication Of Annual Report</t>
        </is>
      </c>
      <c r="J5" t="inlineStr">
        <is>
          <t>Freefloat</t>
        </is>
      </c>
      <c r="L5" t="inlineStr">
        <is>
          <t>98,87%</t>
        </is>
      </c>
    </row>
    <row r="6">
      <c r="A6" s="5" t="inlineStr">
        <is>
          <t>Gelistet Seit / Listed Since</t>
        </is>
      </c>
      <c r="B6" t="inlineStr">
        <is>
          <t>-</t>
        </is>
      </c>
      <c r="C6" s="5" t="inlineStr">
        <is>
          <t>Internet</t>
        </is>
      </c>
      <c r="D6" s="5" t="inlineStr"/>
      <c r="E6" t="inlineStr">
        <is>
          <t>http://www.santander.com/</t>
        </is>
      </c>
      <c r="G6" t="inlineStr">
        <is>
          <t>03.04.2020</t>
        </is>
      </c>
      <c r="H6" t="inlineStr">
        <is>
          <t>Annual General Meeting</t>
        </is>
      </c>
    </row>
    <row r="7">
      <c r="A7" s="5" t="inlineStr">
        <is>
          <t>Nominalwert / Nominal Value</t>
        </is>
      </c>
      <c r="B7" t="inlineStr">
        <is>
          <t>0,50</t>
        </is>
      </c>
      <c r="C7" s="5" t="inlineStr">
        <is>
          <t>Inv. Relations Telefon / Phone</t>
        </is>
      </c>
      <c r="D7" s="5" t="inlineStr"/>
      <c r="E7" t="inlineStr">
        <is>
          <t>+34-91-259-6514</t>
        </is>
      </c>
      <c r="G7" t="inlineStr">
        <is>
          <t>28.04.2020</t>
        </is>
      </c>
      <c r="H7" t="inlineStr">
        <is>
          <t>Result Q1</t>
        </is>
      </c>
    </row>
    <row r="8">
      <c r="A8" s="5" t="inlineStr">
        <is>
          <t>Land / Country</t>
        </is>
      </c>
      <c r="B8" t="inlineStr">
        <is>
          <t>Spanien</t>
        </is>
      </c>
      <c r="C8" s="5" t="inlineStr">
        <is>
          <t>Inv. Relations E-Mail</t>
        </is>
      </c>
      <c r="D8" s="5" t="inlineStr"/>
      <c r="E8" t="inlineStr">
        <is>
          <t>investor@gruposantander.com</t>
        </is>
      </c>
      <c r="G8" t="inlineStr">
        <is>
          <t>30.04.2020</t>
        </is>
      </c>
      <c r="H8" t="inlineStr">
        <is>
          <t>Ex Dividend</t>
        </is>
      </c>
    </row>
    <row r="9">
      <c r="A9" s="5" t="inlineStr">
        <is>
          <t>Währung / Currency</t>
        </is>
      </c>
      <c r="B9" t="inlineStr">
        <is>
          <t>EUR</t>
        </is>
      </c>
      <c r="C9" s="5" t="inlineStr">
        <is>
          <t>Kontaktperson / Contact Person</t>
        </is>
      </c>
      <c r="D9" s="5" t="inlineStr"/>
      <c r="E9" t="inlineStr">
        <is>
          <t>-</t>
        </is>
      </c>
      <c r="G9" t="inlineStr">
        <is>
          <t>05.05.2020</t>
        </is>
      </c>
      <c r="H9" t="inlineStr">
        <is>
          <t>Dividend Payout</t>
        </is>
      </c>
    </row>
    <row r="10">
      <c r="A10" s="5" t="inlineStr">
        <is>
          <t>Branche / Industry</t>
        </is>
      </c>
      <c r="B10" t="inlineStr">
        <is>
          <t>Banks</t>
        </is>
      </c>
      <c r="C10" s="5" t="inlineStr">
        <is>
          <t>29.07.2020</t>
        </is>
      </c>
      <c r="D10" s="5" t="inlineStr">
        <is>
          <t>Score Half Year</t>
        </is>
      </c>
    </row>
    <row r="11">
      <c r="A11" s="5" t="inlineStr">
        <is>
          <t>Sektor / Sector</t>
        </is>
      </c>
      <c r="B11" t="inlineStr">
        <is>
          <t>Financial Sector</t>
        </is>
      </c>
      <c r="C11" t="inlineStr">
        <is>
          <t>28.10.2020</t>
        </is>
      </c>
      <c r="D11" t="inlineStr">
        <is>
          <t>Q3 Earnings</t>
        </is>
      </c>
    </row>
    <row r="12">
      <c r="A12" s="5" t="inlineStr">
        <is>
          <t>Typ / Genre</t>
        </is>
      </c>
      <c r="B12" t="inlineStr">
        <is>
          <t>Namensaktie</t>
        </is>
      </c>
    </row>
    <row r="13">
      <c r="A13" s="5" t="inlineStr">
        <is>
          <t>Adresse / Address</t>
        </is>
      </c>
      <c r="B13" t="inlineStr">
        <is>
          <t>Banco Santander Central Hispano S.A.Avda de Cantabria s/n  ES-28660 Boadilla del Monte, Madrid</t>
        </is>
      </c>
    </row>
    <row r="14">
      <c r="A14" s="5" t="inlineStr">
        <is>
          <t>Management</t>
        </is>
      </c>
      <c r="B14" t="inlineStr">
        <is>
          <t>Jose Antonio Alvarez, Ana Patricia Botín-Sanz de Sautuola y O'Shea, Jaime Pérez Renovales</t>
        </is>
      </c>
    </row>
    <row r="15">
      <c r="A15" s="5" t="inlineStr">
        <is>
          <t>Aufsichtsrat / Board</t>
        </is>
      </c>
      <c r="B15" t="inlineStr">
        <is>
          <t>Ana Patricia Botín-Sanz de Sautuola y O'Shea, José Antonio Álvarez, Bruce Carnegie-Brown, Homaira Akbari, Ignacio Benjumea Cabeza de Vaca, Javier Botín-Sanz de Sautuola y O'Shea, Álvaro Antonio Cardoso de Souza, Sol Daurella Comadrán, Henrique de Castro, Rodrigo Echenique Gordillo, Esther Giménez-Salinas i Colomer, Ramiro Mato García-Ansorena, Belén Romana García, Pamela Ann Walkden</t>
        </is>
      </c>
    </row>
    <row r="16">
      <c r="A16" s="5" t="inlineStr">
        <is>
          <t>Beschreibung</t>
        </is>
      </c>
      <c r="B16" t="inlineStr">
        <is>
          <t>Banco Santander ist eine spanische Universalbank. Die Bank ist im Privat- und Firmenkundengeschäft tätig. Für Privatkunden und kleinere Firmen bietet das Unternehmen neben dem täglichen Zahlungsverkehr auch Kreditkarten, Konsumkredite, Darlehen oder Geldanlagen. Für größere Unternehmen stellt das Bankinstitut Beratung, Cash Management, Risk-Management oder auch Vermögensverwaltung zur Verfügung. Das Netzwerk der Gesellschaft besteht aus etwa 15.000 weltweiten Niederlassungen. Die Bank fokussiert ihre Aktivitäten auf 10 Kernmärkte: Spanien, Deutschland, Polen, Portugal, Großbritannien, Brasilien, Mexiko, Chile, Argentinien und die USA. Darüber hinaus ist sie jedoch auch in weiteren Ländern tätig. Gemeinsam mit Elavon, einem Anbieter für internationale Zahlungsabwicklung, betreibt Banco Santander ein Joint Venture für Einzelhändlerdienste in Spanien, welches die Verantwortung für Santanders Handelskunden in Spanien übernimmt. 2017 übernahm die Großbank den angeschlagenen Konkurrenten Banco Popular Espanol. Copyright 2014 FINANCE BASE AG</t>
        </is>
      </c>
    </row>
    <row r="17">
      <c r="A17" s="5" t="inlineStr">
        <is>
          <t>Profile</t>
        </is>
      </c>
      <c r="B17" t="inlineStr">
        <is>
          <t>Banco Santander is a Spanish universal bank. The Bank operates in retail and corporate banking. For private customers and small businesses, the company offers in addition to the daily payment transactions and credit cards, consumer loans, loans or investments. For larger companies provides the banking institution advisory, cash management, risk management or asset management. The company's network consists of approximately 15,000 offices worldwide. The Bank focuses its activities on 10 core markets: Spain, Germany, Poland, Portugal, the UK, Brazil, Mexico, Chile, Argentina and the United States. Furthermore, however, it is also active in other countries. Together with Elavon, a provider of international payment handling, Banco Santander operates a joint venture for retailer services in Spain, which will assume responsibility for Santander's retail customers in Spain. 2017, the bank took over the ailing rivals Banco Popular Espanol.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49229</v>
      </c>
      <c r="D20" t="n">
        <v>48424</v>
      </c>
      <c r="E20" t="n">
        <v>48392</v>
      </c>
      <c r="F20" t="n">
        <v>43853</v>
      </c>
      <c r="G20" t="n">
        <v>45272</v>
      </c>
      <c r="H20" t="n">
        <v>42612</v>
      </c>
      <c r="I20" t="n">
        <v>39753</v>
      </c>
      <c r="J20" t="n">
        <v>43675</v>
      </c>
      <c r="K20" t="n">
        <v>44262</v>
      </c>
      <c r="L20" t="n">
        <v>42049</v>
      </c>
      <c r="M20" t="n">
        <v>39381</v>
      </c>
      <c r="N20" t="n">
        <v>31042</v>
      </c>
      <c r="O20" t="n">
        <v>27069</v>
      </c>
      <c r="P20" t="n">
        <v>22615</v>
      </c>
      <c r="Q20" t="n">
        <v>19807</v>
      </c>
      <c r="R20" t="n">
        <v>14198</v>
      </c>
      <c r="S20" t="n">
        <v>13128</v>
      </c>
      <c r="T20" t="n">
        <v>14004</v>
      </c>
      <c r="U20" t="n">
        <v>15564</v>
      </c>
      <c r="V20" t="n">
        <v>13005</v>
      </c>
      <c r="W20" t="n">
        <v>10127</v>
      </c>
    </row>
    <row r="21">
      <c r="A21" s="5" t="inlineStr">
        <is>
          <t>Operatives Ergebnis (EBIT)</t>
        </is>
      </c>
      <c r="B21" s="5" t="inlineStr">
        <is>
          <t>EBIT Earning Before Interest &amp; Tax</t>
        </is>
      </c>
      <c r="C21" t="n">
        <v>12543</v>
      </c>
      <c r="D21" t="n">
        <v>14201</v>
      </c>
      <c r="E21" t="n">
        <v>25473</v>
      </c>
      <c r="F21" t="n">
        <v>22766</v>
      </c>
      <c r="G21" t="n">
        <v>23702</v>
      </c>
      <c r="H21" t="n">
        <v>22574</v>
      </c>
      <c r="I21" t="n">
        <v>19909</v>
      </c>
      <c r="J21" t="n">
        <v>23559</v>
      </c>
      <c r="K21" t="n">
        <v>24373</v>
      </c>
      <c r="L21" t="n">
        <v>23853</v>
      </c>
      <c r="M21" t="n">
        <v>22960</v>
      </c>
      <c r="N21" t="n">
        <v>17729</v>
      </c>
      <c r="O21" t="n">
        <v>14816</v>
      </c>
      <c r="P21" t="n">
        <v>11369</v>
      </c>
      <c r="Q21" t="n">
        <v>9285</v>
      </c>
      <c r="R21" t="n">
        <v>6545</v>
      </c>
      <c r="S21" t="n">
        <v>5721</v>
      </c>
      <c r="T21" t="n">
        <v>5566</v>
      </c>
      <c r="U21" t="n">
        <v>5945</v>
      </c>
      <c r="V21" t="n">
        <v>4689</v>
      </c>
      <c r="W21" t="n">
        <v>3479</v>
      </c>
    </row>
    <row r="22">
      <c r="A22" s="5" t="inlineStr">
        <is>
          <t>Finanzergebnis</t>
        </is>
      </c>
      <c r="B22" s="5" t="inlineStr">
        <is>
          <t>Financial Result</t>
        </is>
      </c>
      <c r="C22" t="inlineStr">
        <is>
          <t>-</t>
        </is>
      </c>
      <c r="D22" t="inlineStr">
        <is>
          <t>-</t>
        </is>
      </c>
      <c r="E22" t="n">
        <v>-11923</v>
      </c>
      <c r="F22" t="n">
        <v>-11478</v>
      </c>
      <c r="G22" t="n">
        <v>-12763</v>
      </c>
      <c r="H22" t="n">
        <v>-12854</v>
      </c>
      <c r="I22" t="n">
        <v>-12647</v>
      </c>
      <c r="J22" t="n">
        <v>-15112</v>
      </c>
      <c r="K22" t="n">
        <v>-13556</v>
      </c>
      <c r="L22" t="n">
        <v>-11801</v>
      </c>
      <c r="M22" t="n">
        <v>-11196</v>
      </c>
      <c r="N22" t="n">
        <v>-6359</v>
      </c>
      <c r="O22" t="n">
        <v>-3641</v>
      </c>
      <c r="P22" t="n">
        <v>-2219</v>
      </c>
      <c r="Q22" t="n">
        <v>-1130</v>
      </c>
      <c r="R22" t="n">
        <v>-1645</v>
      </c>
      <c r="S22" t="n">
        <v>-1097</v>
      </c>
      <c r="T22" t="n">
        <v>-2057</v>
      </c>
      <c r="U22" t="n">
        <v>-1707</v>
      </c>
      <c r="V22" t="n">
        <v>-914.6</v>
      </c>
      <c r="W22" t="n">
        <v>-763.4</v>
      </c>
    </row>
    <row r="23">
      <c r="A23" s="5" t="inlineStr">
        <is>
          <t>Ergebnis vor Steuer (EBT)</t>
        </is>
      </c>
      <c r="B23" s="5" t="inlineStr">
        <is>
          <t>EBT Earning Before Tax</t>
        </is>
      </c>
      <c r="C23" t="n">
        <v>12543</v>
      </c>
      <c r="D23" t="n">
        <v>14201</v>
      </c>
      <c r="E23" t="n">
        <v>13550</v>
      </c>
      <c r="F23" t="n">
        <v>11288</v>
      </c>
      <c r="G23" t="n">
        <v>10939</v>
      </c>
      <c r="H23" t="n">
        <v>9720</v>
      </c>
      <c r="I23" t="n">
        <v>7262</v>
      </c>
      <c r="J23" t="n">
        <v>8447</v>
      </c>
      <c r="K23" t="n">
        <v>10817</v>
      </c>
      <c r="L23" t="n">
        <v>12052</v>
      </c>
      <c r="M23" t="n">
        <v>11764</v>
      </c>
      <c r="N23" t="n">
        <v>11370</v>
      </c>
      <c r="O23" t="n">
        <v>11175</v>
      </c>
      <c r="P23" t="n">
        <v>9150</v>
      </c>
      <c r="Q23" t="n">
        <v>8155</v>
      </c>
      <c r="R23" t="n">
        <v>4900</v>
      </c>
      <c r="S23" t="n">
        <v>4624</v>
      </c>
      <c r="T23" t="n">
        <v>3509</v>
      </c>
      <c r="U23" t="n">
        <v>4237</v>
      </c>
      <c r="V23" t="n">
        <v>3774</v>
      </c>
      <c r="W23" t="n">
        <v>2716</v>
      </c>
    </row>
    <row r="24">
      <c r="A24" s="5" t="inlineStr">
        <is>
          <t>Steuern auf Einkommen und Ertrag</t>
        </is>
      </c>
      <c r="B24" s="5" t="inlineStr">
        <is>
          <t>Taxes on income and earnings</t>
        </is>
      </c>
      <c r="C24" t="n">
        <v>4427</v>
      </c>
      <c r="D24" t="n">
        <v>4886</v>
      </c>
      <c r="E24" t="n">
        <v>4587</v>
      </c>
      <c r="F24" t="n">
        <v>3396</v>
      </c>
      <c r="G24" t="n">
        <v>3120</v>
      </c>
      <c r="H24" t="n">
        <v>2696</v>
      </c>
      <c r="I24" t="n">
        <v>1853</v>
      </c>
      <c r="J24" t="n">
        <v>2299</v>
      </c>
      <c r="K24" t="n">
        <v>2936</v>
      </c>
      <c r="L24" t="n">
        <v>2923</v>
      </c>
      <c r="M24" t="n">
        <v>2336</v>
      </c>
      <c r="N24" t="n">
        <v>2025</v>
      </c>
      <c r="O24" t="n">
        <v>2336</v>
      </c>
      <c r="P24" t="n">
        <v>2294</v>
      </c>
      <c r="Q24" t="n">
        <v>1391</v>
      </c>
      <c r="R24" t="n">
        <v>766.8</v>
      </c>
      <c r="S24" t="n">
        <v>869.4</v>
      </c>
      <c r="T24" t="n">
        <v>723.1</v>
      </c>
      <c r="U24" t="n">
        <v>910.4</v>
      </c>
      <c r="V24" t="n">
        <v>714.9</v>
      </c>
      <c r="W24" t="n">
        <v>543.6</v>
      </c>
    </row>
    <row r="25">
      <c r="A25" s="5" t="inlineStr">
        <is>
          <t>Ergebnis nach Steuer</t>
        </is>
      </c>
      <c r="B25" s="5" t="inlineStr">
        <is>
          <t>Earnings after tax</t>
        </is>
      </c>
      <c r="C25" t="n">
        <v>8116</v>
      </c>
      <c r="D25" t="n">
        <v>9315</v>
      </c>
      <c r="E25" t="n">
        <v>8963</v>
      </c>
      <c r="F25" t="n">
        <v>7892</v>
      </c>
      <c r="G25" t="n">
        <v>7819</v>
      </c>
      <c r="H25" t="n">
        <v>7024</v>
      </c>
      <c r="I25" t="n">
        <v>5409</v>
      </c>
      <c r="J25" t="n">
        <v>6148</v>
      </c>
      <c r="K25" t="n">
        <v>7881</v>
      </c>
      <c r="L25" t="n">
        <v>9129</v>
      </c>
      <c r="M25" t="n">
        <v>9427</v>
      </c>
      <c r="N25" t="n">
        <v>9346</v>
      </c>
      <c r="O25" t="n">
        <v>8840</v>
      </c>
      <c r="P25" t="n">
        <v>6856</v>
      </c>
      <c r="Q25" t="n">
        <v>6763</v>
      </c>
      <c r="R25" t="n">
        <v>4133</v>
      </c>
      <c r="S25" t="n">
        <v>3755</v>
      </c>
      <c r="T25" t="n">
        <v>2786</v>
      </c>
      <c r="U25" t="n">
        <v>3327</v>
      </c>
      <c r="V25" t="n">
        <v>3059</v>
      </c>
      <c r="W25" t="n">
        <v>2172</v>
      </c>
    </row>
    <row r="26">
      <c r="A26" s="5" t="inlineStr">
        <is>
          <t>Minderheitenanteil</t>
        </is>
      </c>
      <c r="B26" s="5" t="inlineStr">
        <is>
          <t>Minority Share</t>
        </is>
      </c>
      <c r="C26" t="n">
        <v>-1601</v>
      </c>
      <c r="D26" t="n">
        <v>-1505</v>
      </c>
      <c r="E26" t="n">
        <v>-1447</v>
      </c>
      <c r="F26" t="n">
        <v>-1272</v>
      </c>
      <c r="G26" t="n">
        <v>-1253</v>
      </c>
      <c r="H26" t="n">
        <v>-1182</v>
      </c>
      <c r="I26" t="n">
        <v>-1023</v>
      </c>
      <c r="J26" t="n">
        <v>-890</v>
      </c>
      <c r="K26" t="n">
        <v>-836</v>
      </c>
      <c r="L26" t="n">
        <v>-921</v>
      </c>
      <c r="M26" t="n">
        <v>-516</v>
      </c>
      <c r="N26" t="n">
        <v>-456</v>
      </c>
      <c r="O26" t="n">
        <v>-575.9</v>
      </c>
      <c r="P26" t="n">
        <v>-649.8</v>
      </c>
      <c r="Q26" t="n">
        <v>-529.7</v>
      </c>
      <c r="R26" t="n">
        <v>-325.9</v>
      </c>
      <c r="S26" t="n">
        <v>-306.7</v>
      </c>
      <c r="T26" t="n">
        <v>-137.8</v>
      </c>
      <c r="U26" t="n">
        <v>-340.3</v>
      </c>
      <c r="V26" t="n">
        <v>-358.5</v>
      </c>
      <c r="W26" t="n">
        <v>-231.2</v>
      </c>
    </row>
    <row r="27">
      <c r="A27" s="5" t="inlineStr">
        <is>
          <t>Jahresüberschuss/-fehlbetrag</t>
        </is>
      </c>
      <c r="B27" s="5" t="inlineStr">
        <is>
          <t>Net Profit</t>
        </is>
      </c>
      <c r="C27" t="n">
        <v>6515</v>
      </c>
      <c r="D27" t="n">
        <v>7810</v>
      </c>
      <c r="E27" t="n">
        <v>6619</v>
      </c>
      <c r="F27" t="n">
        <v>6204</v>
      </c>
      <c r="G27" t="n">
        <v>5966</v>
      </c>
      <c r="H27" t="n">
        <v>5816</v>
      </c>
      <c r="I27" t="n">
        <v>4370</v>
      </c>
      <c r="J27" t="n">
        <v>2205</v>
      </c>
      <c r="K27" t="n">
        <v>5351</v>
      </c>
      <c r="L27" t="n">
        <v>8181</v>
      </c>
      <c r="M27" t="n">
        <v>8943</v>
      </c>
      <c r="N27" t="n">
        <v>8876</v>
      </c>
      <c r="O27" t="n">
        <v>9060</v>
      </c>
      <c r="P27" t="n">
        <v>7596</v>
      </c>
      <c r="Q27" t="n">
        <v>6220</v>
      </c>
      <c r="R27" t="n">
        <v>3807</v>
      </c>
      <c r="S27" t="n">
        <v>3448</v>
      </c>
      <c r="T27" t="n">
        <v>2648</v>
      </c>
      <c r="U27" t="n">
        <v>2987</v>
      </c>
      <c r="V27" t="n">
        <v>2701</v>
      </c>
      <c r="W27" t="n">
        <v>1941</v>
      </c>
    </row>
    <row r="28">
      <c r="A28" s="5" t="inlineStr">
        <is>
          <t>Summe Aktiva</t>
        </is>
      </c>
      <c r="B28" s="5" t="inlineStr">
        <is>
          <t>Total Assets</t>
        </is>
      </c>
      <c r="C28" t="n">
        <v>1520000</v>
      </c>
      <c r="D28" t="n">
        <v>1460000</v>
      </c>
      <c r="E28" t="n">
        <v>1440000</v>
      </c>
      <c r="F28" t="n">
        <v>1340000</v>
      </c>
      <c r="G28" t="n">
        <v>1340000</v>
      </c>
      <c r="H28" t="n">
        <v>1270000</v>
      </c>
      <c r="I28" t="n">
        <v>1120000</v>
      </c>
      <c r="J28" t="n">
        <v>1270000</v>
      </c>
      <c r="K28" t="n">
        <v>1250000</v>
      </c>
      <c r="L28" t="n">
        <v>1220000</v>
      </c>
      <c r="M28" t="n">
        <v>1110000</v>
      </c>
      <c r="N28" t="n">
        <v>1050000</v>
      </c>
      <c r="O28" t="n">
        <v>912915</v>
      </c>
      <c r="P28" t="n">
        <v>833873</v>
      </c>
      <c r="Q28" t="n">
        <v>809107</v>
      </c>
      <c r="R28" t="n">
        <v>575398</v>
      </c>
      <c r="S28" t="n">
        <v>351791</v>
      </c>
      <c r="T28" t="n">
        <v>324208</v>
      </c>
      <c r="U28" t="n">
        <v>358138</v>
      </c>
      <c r="V28" t="n">
        <v>348928</v>
      </c>
      <c r="W28" t="n">
        <v>256439</v>
      </c>
    </row>
    <row r="29">
      <c r="A29" s="5" t="inlineStr">
        <is>
          <t>Summe Fremdkapital</t>
        </is>
      </c>
      <c r="B29" s="5" t="inlineStr">
        <is>
          <t>Total Liabilities</t>
        </is>
      </c>
      <c r="C29" t="n">
        <v>1410000</v>
      </c>
      <c r="D29" t="n">
        <v>1350000</v>
      </c>
      <c r="E29" t="n">
        <v>1340000</v>
      </c>
      <c r="F29" t="n">
        <v>1240000</v>
      </c>
      <c r="G29" t="n">
        <v>1240000</v>
      </c>
      <c r="H29" t="n">
        <v>1180000</v>
      </c>
      <c r="I29" t="n">
        <v>1040000</v>
      </c>
      <c r="J29" t="n">
        <v>1190000</v>
      </c>
      <c r="K29" t="n">
        <v>1170000</v>
      </c>
      <c r="L29" t="n">
        <v>1140000</v>
      </c>
      <c r="M29" t="n">
        <v>1040000</v>
      </c>
      <c r="N29" t="n">
        <v>988579</v>
      </c>
      <c r="O29" t="n">
        <v>855357</v>
      </c>
      <c r="P29" t="n">
        <v>789671</v>
      </c>
      <c r="Q29" t="n">
        <v>766480</v>
      </c>
      <c r="R29" t="n">
        <v>527621</v>
      </c>
      <c r="S29" t="n">
        <v>321290</v>
      </c>
      <c r="T29" t="n">
        <v>294213</v>
      </c>
      <c r="U29" t="n">
        <v>327857</v>
      </c>
      <c r="V29" t="n">
        <v>319713</v>
      </c>
      <c r="W29" t="n">
        <v>239734</v>
      </c>
    </row>
    <row r="30">
      <c r="A30" s="5" t="inlineStr">
        <is>
          <t>Minderheitenanteil</t>
        </is>
      </c>
      <c r="B30" s="5" t="inlineStr">
        <is>
          <t>Minority Share</t>
        </is>
      </c>
      <c r="C30" t="n">
        <v>10588</v>
      </c>
      <c r="D30" t="n">
        <v>10889</v>
      </c>
      <c r="E30" t="n">
        <v>12344</v>
      </c>
      <c r="F30" t="n">
        <v>11761</v>
      </c>
      <c r="G30" t="n">
        <v>10713</v>
      </c>
      <c r="H30" t="n">
        <v>8909</v>
      </c>
      <c r="I30" t="n">
        <v>9313</v>
      </c>
      <c r="J30" t="n">
        <v>9672</v>
      </c>
      <c r="K30" t="n">
        <v>6445</v>
      </c>
      <c r="L30" t="n">
        <v>5896</v>
      </c>
      <c r="M30" t="n">
        <v>5204</v>
      </c>
      <c r="N30" t="n">
        <v>2415</v>
      </c>
      <c r="O30" t="n">
        <v>2358</v>
      </c>
      <c r="P30" t="n">
        <v>2221</v>
      </c>
      <c r="Q30" t="n">
        <v>2848</v>
      </c>
      <c r="R30" t="n">
        <v>8539</v>
      </c>
      <c r="S30" t="n">
        <v>5440</v>
      </c>
      <c r="T30" t="n">
        <v>6037</v>
      </c>
      <c r="U30" t="n">
        <v>7433</v>
      </c>
      <c r="V30" t="n">
        <v>8332</v>
      </c>
      <c r="W30" t="n">
        <v>6340</v>
      </c>
    </row>
    <row r="31">
      <c r="A31" s="5" t="inlineStr">
        <is>
          <t>Summe Eigenkapital</t>
        </is>
      </c>
      <c r="B31" s="5" t="inlineStr">
        <is>
          <t>Equity</t>
        </is>
      </c>
      <c r="C31" t="n">
        <v>110659</v>
      </c>
      <c r="D31" t="n">
        <v>107361</v>
      </c>
      <c r="E31" t="n">
        <v>94488</v>
      </c>
      <c r="F31" t="n">
        <v>90938</v>
      </c>
      <c r="G31" t="n">
        <v>88040</v>
      </c>
      <c r="H31" t="n">
        <v>80806</v>
      </c>
      <c r="I31" t="n">
        <v>70587</v>
      </c>
      <c r="J31" t="n">
        <v>74654</v>
      </c>
      <c r="K31" t="n">
        <v>76414</v>
      </c>
      <c r="L31" t="n">
        <v>75018</v>
      </c>
      <c r="M31" t="n">
        <v>68667</v>
      </c>
      <c r="N31" t="n">
        <v>57587</v>
      </c>
      <c r="O31" t="n">
        <v>55200</v>
      </c>
      <c r="P31" t="n">
        <v>41981</v>
      </c>
      <c r="Q31" t="n">
        <v>39779</v>
      </c>
      <c r="R31" t="n">
        <v>39238</v>
      </c>
      <c r="S31" t="n">
        <v>25061</v>
      </c>
      <c r="T31" t="n">
        <v>23958</v>
      </c>
      <c r="U31" t="n">
        <v>22847</v>
      </c>
      <c r="V31" t="n">
        <v>20884</v>
      </c>
      <c r="W31" t="n">
        <v>10364</v>
      </c>
    </row>
    <row r="32">
      <c r="A32" s="5" t="inlineStr">
        <is>
          <t>Summe Passiva</t>
        </is>
      </c>
      <c r="B32" s="5" t="inlineStr">
        <is>
          <t>Liabilities &amp; Shareholder Equity</t>
        </is>
      </c>
      <c r="C32" t="n">
        <v>1520000</v>
      </c>
      <c r="D32" t="n">
        <v>1460000</v>
      </c>
      <c r="E32" t="n">
        <v>1440000</v>
      </c>
      <c r="F32" t="n">
        <v>1340000</v>
      </c>
      <c r="G32" t="n">
        <v>1340000</v>
      </c>
      <c r="H32" t="n">
        <v>1270000</v>
      </c>
      <c r="I32" t="n">
        <v>1120000</v>
      </c>
      <c r="J32" t="n">
        <v>1270000</v>
      </c>
      <c r="K32" t="n">
        <v>1250000</v>
      </c>
      <c r="L32" t="n">
        <v>1220000</v>
      </c>
      <c r="M32" t="n">
        <v>1110000</v>
      </c>
      <c r="N32" t="n">
        <v>1050000</v>
      </c>
      <c r="O32" t="n">
        <v>912915</v>
      </c>
      <c r="P32" t="n">
        <v>833873</v>
      </c>
      <c r="Q32" t="n">
        <v>809107</v>
      </c>
      <c r="R32" t="n">
        <v>575398</v>
      </c>
      <c r="S32" t="n">
        <v>351791</v>
      </c>
      <c r="T32" t="n">
        <v>324208</v>
      </c>
      <c r="U32" t="n">
        <v>358138</v>
      </c>
      <c r="V32" t="n">
        <v>348928</v>
      </c>
      <c r="W32" t="n">
        <v>256439</v>
      </c>
    </row>
    <row r="33">
      <c r="A33" s="5" t="inlineStr">
        <is>
          <t>Mio.Aktien im Umlauf</t>
        </is>
      </c>
      <c r="B33" s="5" t="inlineStr">
        <is>
          <t>Million shares outstanding</t>
        </is>
      </c>
      <c r="C33" t="n">
        <v>16618</v>
      </c>
      <c r="D33" t="n">
        <v>16237</v>
      </c>
      <c r="E33" t="n">
        <v>16136</v>
      </c>
      <c r="F33" t="n">
        <v>14582</v>
      </c>
      <c r="G33" t="n">
        <v>14434</v>
      </c>
      <c r="H33" t="n">
        <v>12584</v>
      </c>
      <c r="I33" t="n">
        <v>11333</v>
      </c>
      <c r="J33" t="n">
        <v>10321</v>
      </c>
      <c r="K33" t="n">
        <v>8909</v>
      </c>
      <c r="L33" t="n">
        <v>8329</v>
      </c>
      <c r="M33" t="n">
        <v>8156</v>
      </c>
      <c r="N33" t="n">
        <v>7994</v>
      </c>
      <c r="O33" t="n">
        <v>6254</v>
      </c>
      <c r="P33" t="n">
        <v>6254</v>
      </c>
      <c r="Q33" t="n">
        <v>6254</v>
      </c>
      <c r="R33" t="n">
        <v>6254</v>
      </c>
      <c r="S33" t="n">
        <v>4768</v>
      </c>
      <c r="T33" t="n">
        <v>4768</v>
      </c>
      <c r="U33" t="n">
        <v>4659</v>
      </c>
      <c r="V33" t="n">
        <v>4560</v>
      </c>
      <c r="W33" t="inlineStr">
        <is>
          <t>-</t>
        </is>
      </c>
    </row>
    <row r="34">
      <c r="A34" s="5" t="inlineStr">
        <is>
          <t>Ergebnis je Aktie (brutto)</t>
        </is>
      </c>
      <c r="B34" s="5" t="inlineStr">
        <is>
          <t>Earnings per share</t>
        </is>
      </c>
      <c r="C34" t="n">
        <v>0.75</v>
      </c>
      <c r="D34" t="n">
        <v>0.87</v>
      </c>
      <c r="E34" t="n">
        <v>0.84</v>
      </c>
      <c r="F34" t="n">
        <v>0.77</v>
      </c>
      <c r="G34" t="n">
        <v>0.76</v>
      </c>
      <c r="H34" t="n">
        <v>0.77</v>
      </c>
      <c r="I34" t="n">
        <v>0.64</v>
      </c>
      <c r="J34" t="n">
        <v>0.82</v>
      </c>
      <c r="K34" t="n">
        <v>1.21</v>
      </c>
      <c r="L34" t="n">
        <v>1.45</v>
      </c>
      <c r="M34" t="n">
        <v>1.44</v>
      </c>
      <c r="N34" t="n">
        <v>1.42</v>
      </c>
      <c r="O34" t="n">
        <v>1.79</v>
      </c>
      <c r="P34" t="n">
        <v>1.46</v>
      </c>
      <c r="Q34" t="n">
        <v>1.3</v>
      </c>
      <c r="R34" t="n">
        <v>0.78</v>
      </c>
      <c r="S34" t="n">
        <v>0.97</v>
      </c>
      <c r="T34" t="n">
        <v>0.74</v>
      </c>
      <c r="U34" t="n">
        <v>0.91</v>
      </c>
      <c r="V34" t="n">
        <v>0.83</v>
      </c>
      <c r="W34" t="inlineStr">
        <is>
          <t>-</t>
        </is>
      </c>
    </row>
    <row r="35">
      <c r="A35" s="5" t="inlineStr">
        <is>
          <t>Ergebnis je Aktie (unverwässert)</t>
        </is>
      </c>
      <c r="B35" s="5" t="inlineStr">
        <is>
          <t>Basic Earnings per share</t>
        </is>
      </c>
      <c r="C35" t="n">
        <v>0.36</v>
      </c>
      <c r="D35" t="n">
        <v>0.45</v>
      </c>
      <c r="E35" t="n">
        <v>0.4</v>
      </c>
      <c r="F35" t="n">
        <v>0.41</v>
      </c>
      <c r="G35" t="n">
        <v>0.4</v>
      </c>
      <c r="H35" t="n">
        <v>0.48</v>
      </c>
      <c r="I35" t="n">
        <v>0.4</v>
      </c>
      <c r="J35" t="n">
        <v>0.23</v>
      </c>
      <c r="K35" t="n">
        <v>0.6</v>
      </c>
      <c r="L35" t="n">
        <v>0.9399999999999999</v>
      </c>
      <c r="M35" t="n">
        <v>1.05</v>
      </c>
      <c r="N35" t="n">
        <v>1.22</v>
      </c>
      <c r="O35" t="n">
        <v>1.43</v>
      </c>
      <c r="P35" t="n">
        <v>1.21</v>
      </c>
      <c r="Q35" t="n">
        <v>1</v>
      </c>
      <c r="R35" t="n">
        <v>0.63</v>
      </c>
      <c r="S35" t="n">
        <v>0.55</v>
      </c>
      <c r="T35" t="n">
        <v>0.48</v>
      </c>
      <c r="U35" t="n">
        <v>0.54</v>
      </c>
      <c r="V35" t="n">
        <v>0.54</v>
      </c>
      <c r="W35" t="n">
        <v>0.43</v>
      </c>
    </row>
    <row r="36">
      <c r="A36" s="5" t="inlineStr">
        <is>
          <t>Ergebnis je Aktie (verwässert)</t>
        </is>
      </c>
      <c r="B36" s="5" t="inlineStr">
        <is>
          <t>Diluted Earnings per share</t>
        </is>
      </c>
      <c r="C36" t="n">
        <v>0.36</v>
      </c>
      <c r="D36" t="n">
        <v>0.45</v>
      </c>
      <c r="E36" t="n">
        <v>0.4</v>
      </c>
      <c r="F36" t="n">
        <v>0.41</v>
      </c>
      <c r="G36" t="n">
        <v>0.4</v>
      </c>
      <c r="H36" t="n">
        <v>0.48</v>
      </c>
      <c r="I36" t="n">
        <v>0.4</v>
      </c>
      <c r="J36" t="n">
        <v>0.22</v>
      </c>
      <c r="K36" t="n">
        <v>0.6</v>
      </c>
      <c r="L36" t="n">
        <v>0.9399999999999999</v>
      </c>
      <c r="M36" t="n">
        <v>1.04</v>
      </c>
      <c r="N36" t="n">
        <v>1.21</v>
      </c>
      <c r="O36" t="n">
        <v>1.41</v>
      </c>
      <c r="P36" t="n">
        <v>1.21</v>
      </c>
      <c r="Q36" t="n">
        <v>1</v>
      </c>
      <c r="R36" t="n">
        <v>0.63</v>
      </c>
      <c r="S36" t="n">
        <v>0.55</v>
      </c>
      <c r="T36" t="n">
        <v>0.48</v>
      </c>
      <c r="U36" t="n">
        <v>0.54</v>
      </c>
      <c r="V36" t="n">
        <v>0.54</v>
      </c>
      <c r="W36" t="n">
        <v>0.43</v>
      </c>
    </row>
    <row r="37">
      <c r="A37" s="5" t="inlineStr">
        <is>
          <t>Dividende je Aktie</t>
        </is>
      </c>
      <c r="B37" s="5" t="inlineStr">
        <is>
          <t>Dividend per share</t>
        </is>
      </c>
      <c r="C37" t="n">
        <v>0.23</v>
      </c>
      <c r="D37" t="n">
        <v>0.23</v>
      </c>
      <c r="E37" t="n">
        <v>0.22</v>
      </c>
      <c r="F37" t="n">
        <v>0.21</v>
      </c>
      <c r="G37" t="n">
        <v>0.21</v>
      </c>
      <c r="H37" t="n">
        <v>0.6</v>
      </c>
      <c r="I37" t="n">
        <v>0.6</v>
      </c>
      <c r="J37" t="n">
        <v>0.6</v>
      </c>
      <c r="K37" t="n">
        <v>0.6</v>
      </c>
      <c r="L37" t="n">
        <v>0.6</v>
      </c>
      <c r="M37" t="n">
        <v>0.6</v>
      </c>
      <c r="N37" t="n">
        <v>0.65</v>
      </c>
      <c r="O37" t="n">
        <v>0.65</v>
      </c>
      <c r="P37" t="n">
        <v>0.52</v>
      </c>
      <c r="Q37" t="n">
        <v>0.42</v>
      </c>
      <c r="R37" t="n">
        <v>0.33</v>
      </c>
      <c r="S37" t="n">
        <v>0.3</v>
      </c>
      <c r="T37" t="n">
        <v>0.29</v>
      </c>
      <c r="U37" t="n">
        <v>0.29</v>
      </c>
      <c r="V37" t="n">
        <v>0.27</v>
      </c>
      <c r="W37" t="n">
        <v>0.23</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n">
        <v>6775</v>
      </c>
      <c r="J38" t="n">
        <v>6086</v>
      </c>
      <c r="K38" t="n">
        <v>5260</v>
      </c>
      <c r="L38" t="n">
        <v>4999</v>
      </c>
      <c r="M38" t="n">
        <v>4919</v>
      </c>
      <c r="N38" t="n">
        <v>4812</v>
      </c>
      <c r="O38" t="n">
        <v>3457</v>
      </c>
      <c r="P38" t="n">
        <v>2779</v>
      </c>
      <c r="Q38" t="n">
        <v>2209</v>
      </c>
      <c r="R38" t="n">
        <v>1497</v>
      </c>
      <c r="S38" t="inlineStr">
        <is>
          <t>-</t>
        </is>
      </c>
      <c r="T38" t="inlineStr">
        <is>
          <t>-</t>
        </is>
      </c>
      <c r="U38" t="inlineStr">
        <is>
          <t>-</t>
        </is>
      </c>
      <c r="V38" t="inlineStr">
        <is>
          <t>-</t>
        </is>
      </c>
      <c r="W38" t="inlineStr">
        <is>
          <t>-</t>
        </is>
      </c>
    </row>
    <row r="39">
      <c r="A39" s="5" t="inlineStr">
        <is>
          <t>Ertrag</t>
        </is>
      </c>
      <c r="B39" s="5" t="inlineStr">
        <is>
          <t>Income</t>
        </is>
      </c>
      <c r="C39" t="n">
        <v>2.96</v>
      </c>
      <c r="D39" t="n">
        <v>2.98</v>
      </c>
      <c r="E39" t="n">
        <v>3</v>
      </c>
      <c r="F39" t="n">
        <v>3.01</v>
      </c>
      <c r="G39" t="n">
        <v>3.14</v>
      </c>
      <c r="H39" t="n">
        <v>3.39</v>
      </c>
      <c r="I39" t="n">
        <v>3.51</v>
      </c>
      <c r="J39" t="n">
        <v>4.23</v>
      </c>
      <c r="K39" t="n">
        <v>4.97</v>
      </c>
      <c r="L39" t="n">
        <v>5.05</v>
      </c>
      <c r="M39" t="n">
        <v>4.83</v>
      </c>
      <c r="N39" t="n">
        <v>3.88</v>
      </c>
      <c r="O39" t="n">
        <v>4.33</v>
      </c>
      <c r="P39" t="n">
        <v>3.62</v>
      </c>
      <c r="Q39" t="n">
        <v>3.17</v>
      </c>
      <c r="R39" t="n">
        <v>2.27</v>
      </c>
      <c r="S39" t="n">
        <v>2.75</v>
      </c>
      <c r="T39" t="n">
        <v>2.94</v>
      </c>
      <c r="U39" t="n">
        <v>3.34</v>
      </c>
      <c r="V39" t="n">
        <v>2.85</v>
      </c>
      <c r="W39" t="inlineStr">
        <is>
          <t>-</t>
        </is>
      </c>
    </row>
    <row r="40">
      <c r="A40" s="5" t="inlineStr">
        <is>
          <t>Buchwert je Aktie</t>
        </is>
      </c>
      <c r="B40" s="5" t="inlineStr">
        <is>
          <t>Book value per share</t>
        </is>
      </c>
      <c r="C40" t="n">
        <v>6.66</v>
      </c>
      <c r="D40" t="n">
        <v>6.61</v>
      </c>
      <c r="E40" t="n">
        <v>5.86</v>
      </c>
      <c r="F40" t="n">
        <v>6.24</v>
      </c>
      <c r="G40" t="n">
        <v>6.1</v>
      </c>
      <c r="H40" t="n">
        <v>6.42</v>
      </c>
      <c r="I40" t="n">
        <v>6.23</v>
      </c>
      <c r="J40" t="n">
        <v>7.23</v>
      </c>
      <c r="K40" t="n">
        <v>8.58</v>
      </c>
      <c r="L40" t="n">
        <v>9.01</v>
      </c>
      <c r="M40" t="n">
        <v>8.42</v>
      </c>
      <c r="N40" t="n">
        <v>7.2</v>
      </c>
      <c r="O40" t="n">
        <v>8.83</v>
      </c>
      <c r="P40" t="n">
        <v>6.71</v>
      </c>
      <c r="Q40" t="n">
        <v>6.36</v>
      </c>
      <c r="R40" t="n">
        <v>6.27</v>
      </c>
      <c r="S40" t="n">
        <v>5.26</v>
      </c>
      <c r="T40" t="n">
        <v>5.02</v>
      </c>
      <c r="U40" t="n">
        <v>4.9</v>
      </c>
      <c r="V40" t="n">
        <v>4.58</v>
      </c>
      <c r="W40" t="inlineStr">
        <is>
          <t>-</t>
        </is>
      </c>
    </row>
    <row r="41">
      <c r="A41" s="5" t="inlineStr">
        <is>
          <t>Cashflow je Aktie</t>
        </is>
      </c>
      <c r="B41" s="5" t="inlineStr">
        <is>
          <t>Cashflow per share</t>
        </is>
      </c>
      <c r="C41" t="n">
        <v>0.2</v>
      </c>
      <c r="D41" t="n">
        <v>0.21</v>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n">
        <v>-0.83</v>
      </c>
      <c r="P41" t="n">
        <v>-8.34</v>
      </c>
      <c r="Q41" t="n">
        <v>-5.48</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91.63</v>
      </c>
      <c r="D42" t="n">
        <v>89.88</v>
      </c>
      <c r="E42" t="n">
        <v>89.51000000000001</v>
      </c>
      <c r="F42" t="n">
        <v>91.83</v>
      </c>
      <c r="G42" t="n">
        <v>92.84999999999999</v>
      </c>
      <c r="H42" t="n">
        <v>100.62</v>
      </c>
      <c r="I42" t="n">
        <v>98.44</v>
      </c>
      <c r="J42" t="n">
        <v>123.01</v>
      </c>
      <c r="K42" t="n">
        <v>140.48</v>
      </c>
      <c r="L42" t="n">
        <v>146.17</v>
      </c>
      <c r="M42" t="n">
        <v>136.17</v>
      </c>
      <c r="N42" t="n">
        <v>131.3</v>
      </c>
      <c r="O42" t="n">
        <v>145.97</v>
      </c>
      <c r="P42" t="n">
        <v>133.33</v>
      </c>
      <c r="Q42" t="n">
        <v>129.37</v>
      </c>
      <c r="R42" t="n">
        <v>92</v>
      </c>
      <c r="S42" t="n">
        <v>73.78</v>
      </c>
      <c r="T42" t="n">
        <v>68</v>
      </c>
      <c r="U42" t="n">
        <v>76.87</v>
      </c>
      <c r="V42" t="n">
        <v>76.52</v>
      </c>
      <c r="W42" t="inlineStr">
        <is>
          <t>-</t>
        </is>
      </c>
    </row>
    <row r="43">
      <c r="A43" s="5" t="inlineStr">
        <is>
          <t>Personal am Ende des Jahres</t>
        </is>
      </c>
      <c r="B43" s="5" t="inlineStr">
        <is>
          <t>Staff at the end of year</t>
        </is>
      </c>
      <c r="C43" t="n">
        <v>196419</v>
      </c>
      <c r="D43" t="n">
        <v>202713</v>
      </c>
      <c r="E43" t="n">
        <v>202251</v>
      </c>
      <c r="F43" t="n">
        <v>188492</v>
      </c>
      <c r="G43" t="n">
        <v>193863</v>
      </c>
      <c r="H43" t="n">
        <v>185405</v>
      </c>
      <c r="I43" t="n">
        <v>182958</v>
      </c>
      <c r="J43" t="n">
        <v>186763</v>
      </c>
      <c r="K43" t="n">
        <v>189766</v>
      </c>
      <c r="L43" t="n">
        <v>178869</v>
      </c>
      <c r="M43" t="n">
        <v>169460</v>
      </c>
      <c r="N43" t="n">
        <v>170961</v>
      </c>
      <c r="O43" t="n">
        <v>131819</v>
      </c>
      <c r="P43" t="n">
        <v>129749</v>
      </c>
      <c r="Q43" t="n">
        <v>129196</v>
      </c>
      <c r="R43" t="n">
        <v>126488</v>
      </c>
      <c r="S43" t="n">
        <v>103038</v>
      </c>
      <c r="T43" t="n">
        <v>104178</v>
      </c>
      <c r="U43" t="n">
        <v>114927</v>
      </c>
      <c r="V43" t="n">
        <v>129640</v>
      </c>
      <c r="W43" t="inlineStr">
        <is>
          <t>-</t>
        </is>
      </c>
    </row>
    <row r="44">
      <c r="A44" s="5" t="inlineStr">
        <is>
          <t>Personalaufwand in Mio. EUR</t>
        </is>
      </c>
      <c r="B44" s="5" t="inlineStr">
        <is>
          <t>Personnel expenses in M</t>
        </is>
      </c>
      <c r="C44" t="n">
        <v>12141</v>
      </c>
      <c r="D44" t="n">
        <v>11865</v>
      </c>
      <c r="E44" t="n">
        <v>12047</v>
      </c>
      <c r="F44" t="n">
        <v>10997</v>
      </c>
      <c r="G44" t="n">
        <v>11107</v>
      </c>
      <c r="H44" t="n">
        <v>10213</v>
      </c>
      <c r="I44" t="n">
        <v>10069</v>
      </c>
      <c r="J44" t="n">
        <v>10323</v>
      </c>
      <c r="K44" t="n">
        <v>10157</v>
      </c>
      <c r="L44" t="n">
        <v>9330</v>
      </c>
      <c r="M44" t="n">
        <v>8450</v>
      </c>
      <c r="N44" t="n">
        <v>6964</v>
      </c>
      <c r="O44" t="n">
        <v>6510</v>
      </c>
      <c r="P44" t="n">
        <v>6004</v>
      </c>
      <c r="Q44" t="n">
        <v>5817</v>
      </c>
      <c r="R44" t="n">
        <v>4135</v>
      </c>
      <c r="S44" t="n">
        <v>4049</v>
      </c>
      <c r="T44" t="n">
        <v>4427</v>
      </c>
      <c r="U44" t="n">
        <v>5258</v>
      </c>
      <c r="V44" t="n">
        <v>4451</v>
      </c>
      <c r="W44" t="inlineStr">
        <is>
          <t>-</t>
        </is>
      </c>
    </row>
    <row r="45">
      <c r="A45" s="5" t="inlineStr">
        <is>
          <t>Aufwand je Mitarbeiter in EUR</t>
        </is>
      </c>
      <c r="B45" s="5" t="inlineStr">
        <is>
          <t>Effort per employee</t>
        </is>
      </c>
      <c r="C45" t="n">
        <v>61812</v>
      </c>
      <c r="D45" t="n">
        <v>58531</v>
      </c>
      <c r="E45" t="n">
        <v>59565</v>
      </c>
      <c r="F45" t="n">
        <v>58342</v>
      </c>
      <c r="G45" t="n">
        <v>57293</v>
      </c>
      <c r="H45" t="n">
        <v>55085</v>
      </c>
      <c r="I45" t="n">
        <v>55034</v>
      </c>
      <c r="J45" t="n">
        <v>55273</v>
      </c>
      <c r="K45" t="n">
        <v>53524</v>
      </c>
      <c r="L45" t="n">
        <v>52161</v>
      </c>
      <c r="M45" t="n">
        <v>49864</v>
      </c>
      <c r="N45" t="n">
        <v>40734</v>
      </c>
      <c r="O45" t="n">
        <v>49386</v>
      </c>
      <c r="P45" t="n">
        <v>46274</v>
      </c>
      <c r="Q45" t="n">
        <v>45028</v>
      </c>
      <c r="R45" t="n">
        <v>32693</v>
      </c>
      <c r="S45" t="n">
        <v>39300</v>
      </c>
      <c r="T45" t="n">
        <v>42493</v>
      </c>
      <c r="U45" t="n">
        <v>45753</v>
      </c>
      <c r="V45" t="n">
        <v>34334</v>
      </c>
      <c r="W45" t="inlineStr">
        <is>
          <t>-</t>
        </is>
      </c>
    </row>
    <row r="46">
      <c r="A46" s="5" t="inlineStr">
        <is>
          <t>Ertrag je Mitarbeiter in EUR</t>
        </is>
      </c>
      <c r="B46" s="5" t="inlineStr">
        <is>
          <t>Income per employee</t>
        </is>
      </c>
      <c r="C46" t="n">
        <v>250633</v>
      </c>
      <c r="D46" t="n">
        <v>238880</v>
      </c>
      <c r="E46" t="n">
        <v>239267</v>
      </c>
      <c r="F46" t="n">
        <v>232652</v>
      </c>
      <c r="G46" t="n">
        <v>233526</v>
      </c>
      <c r="H46" t="n">
        <v>229832</v>
      </c>
      <c r="I46" t="n">
        <v>217279</v>
      </c>
      <c r="J46" t="n">
        <v>233853</v>
      </c>
      <c r="K46" t="n">
        <v>228923</v>
      </c>
      <c r="L46" t="n">
        <v>235083</v>
      </c>
      <c r="M46" t="n">
        <v>232391</v>
      </c>
      <c r="N46" t="n">
        <v>181573</v>
      </c>
      <c r="O46" t="n">
        <v>205345</v>
      </c>
      <c r="P46" t="n">
        <v>174301</v>
      </c>
      <c r="Q46" t="n">
        <v>153312</v>
      </c>
      <c r="R46" t="n">
        <v>112245</v>
      </c>
      <c r="S46" t="n">
        <v>127406</v>
      </c>
      <c r="T46" t="n">
        <v>134425</v>
      </c>
      <c r="U46" t="n">
        <v>135421</v>
      </c>
      <c r="V46" t="n">
        <v>100313</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33169</v>
      </c>
      <c r="D48" t="n">
        <v>38527</v>
      </c>
      <c r="E48" t="n">
        <v>32727</v>
      </c>
      <c r="F48" t="n">
        <v>32914</v>
      </c>
      <c r="G48" t="n">
        <v>30774</v>
      </c>
      <c r="H48" t="n">
        <v>31369</v>
      </c>
      <c r="I48" t="n">
        <v>23885</v>
      </c>
      <c r="J48" t="n">
        <v>11806</v>
      </c>
      <c r="K48" t="n">
        <v>28198</v>
      </c>
      <c r="L48" t="n">
        <v>45737</v>
      </c>
      <c r="M48" t="n">
        <v>52774</v>
      </c>
      <c r="N48" t="n">
        <v>51918</v>
      </c>
      <c r="O48" t="n">
        <v>68733</v>
      </c>
      <c r="P48" t="n">
        <v>58543</v>
      </c>
      <c r="Q48" t="n">
        <v>48145</v>
      </c>
      <c r="R48" t="n">
        <v>30099</v>
      </c>
      <c r="S48" t="n">
        <v>33461</v>
      </c>
      <c r="T48" t="n">
        <v>25416</v>
      </c>
      <c r="U48" t="n">
        <v>25987</v>
      </c>
      <c r="V48" t="n">
        <v>20832</v>
      </c>
      <c r="W48" t="inlineStr">
        <is>
          <t>-</t>
        </is>
      </c>
    </row>
    <row r="49">
      <c r="A49" s="5" t="inlineStr">
        <is>
          <t>KGV (Kurs/Gewinn)</t>
        </is>
      </c>
      <c r="B49" s="5" t="inlineStr">
        <is>
          <t>PE (price/earnings)</t>
        </is>
      </c>
      <c r="C49" t="n">
        <v>10.3</v>
      </c>
      <c r="D49" t="n">
        <v>8.800000000000001</v>
      </c>
      <c r="E49" t="n">
        <v>13.6</v>
      </c>
      <c r="F49" t="n">
        <v>12.1</v>
      </c>
      <c r="G49" t="n">
        <v>11.4</v>
      </c>
      <c r="H49" t="n">
        <v>14.6</v>
      </c>
      <c r="I49" t="n">
        <v>16.4</v>
      </c>
      <c r="J49" t="n">
        <v>26.5</v>
      </c>
      <c r="K49" t="n">
        <v>9.800000000000001</v>
      </c>
      <c r="L49" t="n">
        <v>8.4</v>
      </c>
      <c r="M49" t="n">
        <v>11</v>
      </c>
      <c r="N49" t="n">
        <v>5.5</v>
      </c>
      <c r="O49" t="n">
        <v>10.3</v>
      </c>
      <c r="P49" t="n">
        <v>11.7</v>
      </c>
      <c r="Q49" t="n">
        <v>11.2</v>
      </c>
      <c r="R49" t="n">
        <v>14.5</v>
      </c>
      <c r="S49" t="n">
        <v>17.1</v>
      </c>
      <c r="T49" t="n">
        <v>13.6</v>
      </c>
      <c r="U49" t="n">
        <v>17.4</v>
      </c>
      <c r="V49" t="n">
        <v>21.1</v>
      </c>
      <c r="W49" t="n">
        <v>26.1</v>
      </c>
    </row>
    <row r="50">
      <c r="A50" s="5" t="inlineStr">
        <is>
          <t>KUV (Kurs/Umsatz)</t>
        </is>
      </c>
      <c r="B50" s="5" t="inlineStr">
        <is>
          <t>PS (price/sales)</t>
        </is>
      </c>
      <c r="C50" t="n">
        <v>1.26</v>
      </c>
      <c r="D50" t="n">
        <v>1.33</v>
      </c>
      <c r="E50" t="n">
        <v>1.83</v>
      </c>
      <c r="F50" t="n">
        <v>1.65</v>
      </c>
      <c r="G50" t="n">
        <v>1.45</v>
      </c>
      <c r="H50" t="n">
        <v>2.07</v>
      </c>
      <c r="I50" t="n">
        <v>1.86</v>
      </c>
      <c r="J50" t="n">
        <v>1.44</v>
      </c>
      <c r="K50" t="n">
        <v>1.18</v>
      </c>
      <c r="L50" t="n">
        <v>1.57</v>
      </c>
      <c r="M50" t="n">
        <v>2.39</v>
      </c>
      <c r="N50" t="n">
        <v>1.74</v>
      </c>
      <c r="O50" t="n">
        <v>3.42</v>
      </c>
      <c r="P50" t="n">
        <v>3.91</v>
      </c>
      <c r="Q50" t="n">
        <v>3.52</v>
      </c>
      <c r="R50" t="n">
        <v>4.02</v>
      </c>
      <c r="S50" t="n">
        <v>3.41</v>
      </c>
      <c r="T50" t="n">
        <v>2.23</v>
      </c>
      <c r="U50" t="n">
        <v>2.82</v>
      </c>
      <c r="V50" t="n">
        <v>4</v>
      </c>
      <c r="W50" t="inlineStr">
        <is>
          <t>-</t>
        </is>
      </c>
    </row>
    <row r="51">
      <c r="A51" s="5" t="inlineStr">
        <is>
          <t>KBV (Kurs/Buchwert)</t>
        </is>
      </c>
      <c r="B51" s="5" t="inlineStr">
        <is>
          <t>PB (price/book value)</t>
        </is>
      </c>
      <c r="C51" t="n">
        <v>0.5600000000000001</v>
      </c>
      <c r="D51" t="n">
        <v>0.6</v>
      </c>
      <c r="E51" t="n">
        <v>0.9399999999999999</v>
      </c>
      <c r="F51" t="n">
        <v>0.8</v>
      </c>
      <c r="G51" t="n">
        <v>0.75</v>
      </c>
      <c r="H51" t="n">
        <v>1.09</v>
      </c>
      <c r="I51" t="n">
        <v>1.05</v>
      </c>
      <c r="J51" t="n">
        <v>0.84</v>
      </c>
      <c r="K51" t="n">
        <v>0.68</v>
      </c>
      <c r="L51" t="n">
        <v>0.88</v>
      </c>
      <c r="M51" t="n">
        <v>1.37</v>
      </c>
      <c r="N51" t="n">
        <v>0.9399999999999999</v>
      </c>
      <c r="O51" t="n">
        <v>1.68</v>
      </c>
      <c r="P51" t="n">
        <v>2.11</v>
      </c>
      <c r="Q51" t="n">
        <v>1.75</v>
      </c>
      <c r="R51" t="n">
        <v>1.46</v>
      </c>
      <c r="S51" t="n">
        <v>1.79</v>
      </c>
      <c r="T51" t="n">
        <v>1.3</v>
      </c>
      <c r="U51" t="n">
        <v>1.92</v>
      </c>
      <c r="V51" t="n">
        <v>2.49</v>
      </c>
      <c r="W51" t="inlineStr">
        <is>
          <t>-</t>
        </is>
      </c>
    </row>
    <row r="52">
      <c r="A52" s="5" t="inlineStr">
        <is>
          <t>KCV (Kurs/Cashflow)</t>
        </is>
      </c>
      <c r="B52" s="5" t="inlineStr">
        <is>
          <t>PC (price/cashflow)</t>
        </is>
      </c>
      <c r="C52" t="n">
        <v>18.29</v>
      </c>
      <c r="D52" t="n">
        <v>18.87</v>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n">
        <v>-17.75</v>
      </c>
      <c r="P52" t="n">
        <v>-1.7</v>
      </c>
      <c r="Q52" t="n">
        <v>-2.03</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6.17</v>
      </c>
      <c r="D53" t="n">
        <v>5.79</v>
      </c>
      <c r="E53" t="n">
        <v>4.01</v>
      </c>
      <c r="F53" t="n">
        <v>4.23</v>
      </c>
      <c r="G53" t="n">
        <v>4.61</v>
      </c>
      <c r="H53" t="n">
        <v>8.57</v>
      </c>
      <c r="I53" t="n">
        <v>9.17</v>
      </c>
      <c r="J53" t="n">
        <v>9.84</v>
      </c>
      <c r="K53" t="n">
        <v>10.22</v>
      </c>
      <c r="L53" t="n">
        <v>7.57</v>
      </c>
      <c r="M53" t="n">
        <v>5.19</v>
      </c>
      <c r="N53" t="n">
        <v>9.630000000000001</v>
      </c>
      <c r="O53" t="n">
        <v>4.39</v>
      </c>
      <c r="P53" t="n">
        <v>3.68</v>
      </c>
      <c r="Q53" t="n">
        <v>3.77</v>
      </c>
      <c r="R53" t="n">
        <v>3.61</v>
      </c>
      <c r="S53" t="n">
        <v>3.19</v>
      </c>
      <c r="T53" t="n">
        <v>4.43</v>
      </c>
      <c r="U53" t="n">
        <v>3.08</v>
      </c>
      <c r="V53" t="n">
        <v>2.37</v>
      </c>
      <c r="W53" t="n">
        <v>2.05</v>
      </c>
    </row>
    <row r="54">
      <c r="A54" s="5" t="inlineStr">
        <is>
          <t>Gewinnrendite in %</t>
        </is>
      </c>
      <c r="B54" s="5" t="inlineStr">
        <is>
          <t>Return on profit in %</t>
        </is>
      </c>
      <c r="C54" t="n">
        <v>9.699999999999999</v>
      </c>
      <c r="D54" t="n">
        <v>11.3</v>
      </c>
      <c r="E54" t="n">
        <v>7.4</v>
      </c>
      <c r="F54" t="n">
        <v>8.300000000000001</v>
      </c>
      <c r="G54" t="n">
        <v>8.800000000000001</v>
      </c>
      <c r="H54" t="n">
        <v>6.8</v>
      </c>
      <c r="I54" t="n">
        <v>6.1</v>
      </c>
      <c r="J54" t="n">
        <v>3.8</v>
      </c>
      <c r="K54" t="n">
        <v>10.2</v>
      </c>
      <c r="L54" t="n">
        <v>11.9</v>
      </c>
      <c r="M54" t="n">
        <v>9.1</v>
      </c>
      <c r="N54" t="n">
        <v>18.1</v>
      </c>
      <c r="O54" t="n">
        <v>9.699999999999999</v>
      </c>
      <c r="P54" t="n">
        <v>8.6</v>
      </c>
      <c r="Q54" t="n">
        <v>9</v>
      </c>
      <c r="R54" t="n">
        <v>6.9</v>
      </c>
      <c r="S54" t="n">
        <v>5.9</v>
      </c>
      <c r="T54" t="n">
        <v>7.3</v>
      </c>
      <c r="U54" t="n">
        <v>5.7</v>
      </c>
      <c r="V54" t="n">
        <v>4.7</v>
      </c>
      <c r="W54" t="n">
        <v>3.8</v>
      </c>
    </row>
    <row r="55">
      <c r="A55" s="5" t="inlineStr">
        <is>
          <t>Eigenkapitalrendite in %</t>
        </is>
      </c>
      <c r="B55" s="5" t="inlineStr">
        <is>
          <t>Return on Equity in %</t>
        </is>
      </c>
      <c r="C55" t="n">
        <v>5.89</v>
      </c>
      <c r="D55" t="n">
        <v>7.27</v>
      </c>
      <c r="E55" t="n">
        <v>7.01</v>
      </c>
      <c r="F55" t="n">
        <v>6.82</v>
      </c>
      <c r="G55" t="n">
        <v>6.78</v>
      </c>
      <c r="H55" t="n">
        <v>7.2</v>
      </c>
      <c r="I55" t="n">
        <v>6.19</v>
      </c>
      <c r="J55" t="n">
        <v>2.95</v>
      </c>
      <c r="K55" t="n">
        <v>7</v>
      </c>
      <c r="L55" t="n">
        <v>10.91</v>
      </c>
      <c r="M55" t="n">
        <v>13.02</v>
      </c>
      <c r="N55" t="n">
        <v>15.41</v>
      </c>
      <c r="O55" t="n">
        <v>16.41</v>
      </c>
      <c r="P55" t="n">
        <v>18.09</v>
      </c>
      <c r="Q55" t="n">
        <v>15.64</v>
      </c>
      <c r="R55" t="n">
        <v>9.699999999999999</v>
      </c>
      <c r="S55" t="n">
        <v>13.76</v>
      </c>
      <c r="T55" t="n">
        <v>11.05</v>
      </c>
      <c r="U55" t="n">
        <v>13.07</v>
      </c>
      <c r="V55" t="n">
        <v>12.93</v>
      </c>
      <c r="W55" t="n">
        <v>18.73</v>
      </c>
    </row>
    <row r="56">
      <c r="A56" s="5" t="inlineStr">
        <is>
          <t>Gesamtkapitalrendite in %</t>
        </is>
      </c>
      <c r="B56" s="5" t="inlineStr">
        <is>
          <t>Total Return on Investment in %</t>
        </is>
      </c>
      <c r="C56" t="n">
        <v>0.43</v>
      </c>
      <c r="D56" t="n">
        <v>0.54</v>
      </c>
      <c r="E56" t="n">
        <v>0.46</v>
      </c>
      <c r="F56" t="n">
        <v>0.46</v>
      </c>
      <c r="G56" t="n">
        <v>0.45</v>
      </c>
      <c r="H56" t="n">
        <v>0.46</v>
      </c>
      <c r="I56" t="n">
        <v>0.39</v>
      </c>
      <c r="J56" t="n">
        <v>0.17</v>
      </c>
      <c r="K56" t="n">
        <v>0.43</v>
      </c>
      <c r="L56" t="n">
        <v>0.67</v>
      </c>
      <c r="M56" t="n">
        <v>0.8100000000000001</v>
      </c>
      <c r="N56" t="n">
        <v>0.85</v>
      </c>
      <c r="O56" t="n">
        <v>0.99</v>
      </c>
      <c r="P56" t="n">
        <v>0.91</v>
      </c>
      <c r="Q56" t="n">
        <v>0.77</v>
      </c>
      <c r="R56" t="n">
        <v>0.66</v>
      </c>
      <c r="S56" t="n">
        <v>0.98</v>
      </c>
      <c r="T56" t="n">
        <v>0.82</v>
      </c>
      <c r="U56" t="n">
        <v>0.83</v>
      </c>
      <c r="V56" t="n">
        <v>0.77</v>
      </c>
      <c r="W56" t="n">
        <v>0.76</v>
      </c>
    </row>
    <row r="57">
      <c r="A57" s="5" t="inlineStr">
        <is>
          <t>Eigenkapitalquote in %</t>
        </is>
      </c>
      <c r="B57" s="5" t="inlineStr">
        <is>
          <t>Equity Ratio in %</t>
        </is>
      </c>
      <c r="C57" t="n">
        <v>7.27</v>
      </c>
      <c r="D57" t="n">
        <v>7.36</v>
      </c>
      <c r="E57" t="n">
        <v>6.54</v>
      </c>
      <c r="F57" t="n">
        <v>6.79</v>
      </c>
      <c r="G57" t="n">
        <v>6.57</v>
      </c>
      <c r="H57" t="n">
        <v>6.38</v>
      </c>
      <c r="I57" t="n">
        <v>6.33</v>
      </c>
      <c r="J57" t="n">
        <v>5.88</v>
      </c>
      <c r="K57" t="n">
        <v>6.11</v>
      </c>
      <c r="L57" t="n">
        <v>6.16</v>
      </c>
      <c r="M57" t="n">
        <v>6.18</v>
      </c>
      <c r="N57" t="n">
        <v>5.49</v>
      </c>
      <c r="O57" t="n">
        <v>6.05</v>
      </c>
      <c r="P57" t="n">
        <v>5.03</v>
      </c>
      <c r="Q57" t="n">
        <v>4.92</v>
      </c>
      <c r="R57" t="n">
        <v>6.82</v>
      </c>
      <c r="S57" t="n">
        <v>7.12</v>
      </c>
      <c r="T57" t="n">
        <v>7.39</v>
      </c>
      <c r="U57" t="n">
        <v>6.38</v>
      </c>
      <c r="V57" t="n">
        <v>5.99</v>
      </c>
      <c r="W57" t="n">
        <v>4.04</v>
      </c>
    </row>
    <row r="58">
      <c r="A58" s="5" t="inlineStr">
        <is>
          <t>Fremdkapitalquote in %</t>
        </is>
      </c>
      <c r="B58" s="5" t="inlineStr">
        <is>
          <t>Debt Ratio in %</t>
        </is>
      </c>
      <c r="C58" t="n">
        <v>92.73</v>
      </c>
      <c r="D58" t="n">
        <v>92.64</v>
      </c>
      <c r="E58" t="n">
        <v>93.45999999999999</v>
      </c>
      <c r="F58" t="n">
        <v>93.20999999999999</v>
      </c>
      <c r="G58" t="n">
        <v>93.43000000000001</v>
      </c>
      <c r="H58" t="n">
        <v>93.62</v>
      </c>
      <c r="I58" t="n">
        <v>93.67</v>
      </c>
      <c r="J58" t="n">
        <v>94.12</v>
      </c>
      <c r="K58" t="n">
        <v>93.89</v>
      </c>
      <c r="L58" t="n">
        <v>93.84</v>
      </c>
      <c r="M58" t="n">
        <v>93.81999999999999</v>
      </c>
      <c r="N58" t="n">
        <v>94.51000000000001</v>
      </c>
      <c r="O58" t="n">
        <v>93.95</v>
      </c>
      <c r="P58" t="n">
        <v>94.97</v>
      </c>
      <c r="Q58" t="n">
        <v>95.08</v>
      </c>
      <c r="R58" t="n">
        <v>93.18000000000001</v>
      </c>
      <c r="S58" t="n">
        <v>92.88</v>
      </c>
      <c r="T58" t="n">
        <v>92.61</v>
      </c>
      <c r="U58" t="n">
        <v>93.62</v>
      </c>
      <c r="V58" t="n">
        <v>94.01000000000001</v>
      </c>
      <c r="W58" t="n">
        <v>95.95999999999999</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0.43</v>
      </c>
      <c r="D65" t="n">
        <v>0.53</v>
      </c>
      <c r="E65" t="n">
        <v>0.46</v>
      </c>
      <c r="F65" t="n">
        <v>0.46</v>
      </c>
      <c r="G65" t="n">
        <v>0.45</v>
      </c>
      <c r="H65" t="n">
        <v>0.46</v>
      </c>
      <c r="I65" t="n">
        <v>0.39</v>
      </c>
      <c r="J65" t="n">
        <v>0.17</v>
      </c>
      <c r="K65" t="n">
        <v>0.43</v>
      </c>
      <c r="L65" t="n">
        <v>0.67</v>
      </c>
      <c r="M65" t="n">
        <v>0.8100000000000001</v>
      </c>
      <c r="N65" t="n">
        <v>0.85</v>
      </c>
      <c r="O65" t="n">
        <v>0.99</v>
      </c>
      <c r="P65" t="n">
        <v>0.91</v>
      </c>
      <c r="Q65" t="n">
        <v>0.77</v>
      </c>
      <c r="R65" t="n">
        <v>0.66</v>
      </c>
      <c r="S65" t="n">
        <v>0.98</v>
      </c>
      <c r="T65" t="n">
        <v>0.82</v>
      </c>
      <c r="U65" t="n">
        <v>0.83</v>
      </c>
      <c r="V65" t="n">
        <v>0.77</v>
      </c>
    </row>
    <row r="66">
      <c r="A66" s="5" t="inlineStr">
        <is>
          <t>Ertrag des eingesetzten Kapitals</t>
        </is>
      </c>
      <c r="B66" s="5" t="inlineStr">
        <is>
          <t>ROCE Return on Cap. Empl. in %</t>
        </is>
      </c>
      <c r="C66" t="n">
        <v>0.83</v>
      </c>
      <c r="D66" t="n">
        <v>0.97</v>
      </c>
      <c r="E66" t="n">
        <v>1.77</v>
      </c>
      <c r="F66" t="n">
        <v>1.7</v>
      </c>
      <c r="G66" t="n">
        <v>1.77</v>
      </c>
      <c r="H66" t="n">
        <v>1.78</v>
      </c>
      <c r="I66" t="n">
        <v>1.78</v>
      </c>
      <c r="J66" t="n">
        <v>1.86</v>
      </c>
      <c r="K66" t="n">
        <v>1.95</v>
      </c>
      <c r="L66" t="n">
        <v>1.96</v>
      </c>
      <c r="M66" t="n">
        <v>2.07</v>
      </c>
      <c r="N66" t="n">
        <v>1.69</v>
      </c>
      <c r="O66" t="n">
        <v>1.63</v>
      </c>
      <c r="P66" t="n">
        <v>1.37</v>
      </c>
      <c r="Q66" t="n">
        <v>1.15</v>
      </c>
      <c r="R66" t="n">
        <v>1.14</v>
      </c>
      <c r="S66" t="n">
        <v>1.64</v>
      </c>
      <c r="T66" t="n">
        <v>1.73</v>
      </c>
      <c r="U66" t="n">
        <v>1.67</v>
      </c>
      <c r="V66" t="n">
        <v>1.35</v>
      </c>
    </row>
    <row r="67">
      <c r="A67" s="5" t="inlineStr"/>
      <c r="B67" s="5" t="inlineStr"/>
    </row>
    <row r="68">
      <c r="A68" s="5" t="inlineStr"/>
      <c r="B68" s="5" t="inlineStr"/>
    </row>
    <row r="69">
      <c r="A69" s="5" t="inlineStr">
        <is>
          <t>Operativer Cashflow</t>
        </is>
      </c>
      <c r="B69" s="5" t="inlineStr">
        <is>
          <t>Operating Cashflow in M</t>
        </is>
      </c>
      <c r="C69" t="n">
        <v>303943.22</v>
      </c>
      <c r="D69" t="n">
        <v>306392.19</v>
      </c>
      <c r="E69" t="inlineStr">
        <is>
          <t>-</t>
        </is>
      </c>
      <c r="F69" t="inlineStr">
        <is>
          <t>-</t>
        </is>
      </c>
      <c r="G69" t="inlineStr">
        <is>
          <t>-</t>
        </is>
      </c>
      <c r="H69" t="inlineStr">
        <is>
          <t>-</t>
        </is>
      </c>
      <c r="I69" t="inlineStr">
        <is>
          <t>-</t>
        </is>
      </c>
      <c r="J69" t="inlineStr">
        <is>
          <t>-</t>
        </is>
      </c>
      <c r="K69" t="inlineStr">
        <is>
          <t>-</t>
        </is>
      </c>
      <c r="L69" t="inlineStr">
        <is>
          <t>-</t>
        </is>
      </c>
      <c r="M69" t="inlineStr">
        <is>
          <t>-</t>
        </is>
      </c>
      <c r="N69" t="inlineStr">
        <is>
          <t>-</t>
        </is>
      </c>
      <c r="O69" t="n">
        <v>-111008.5</v>
      </c>
      <c r="P69" t="n">
        <v>-10631.8</v>
      </c>
      <c r="Q69" t="n">
        <v>-12695.62</v>
      </c>
      <c r="R69" t="inlineStr">
        <is>
          <t>-</t>
        </is>
      </c>
      <c r="S69" t="inlineStr">
        <is>
          <t>-</t>
        </is>
      </c>
      <c r="T69" t="inlineStr">
        <is>
          <t>-</t>
        </is>
      </c>
      <c r="U69" t="inlineStr">
        <is>
          <t>-</t>
        </is>
      </c>
      <c r="V69" t="inlineStr">
        <is>
          <t>-</t>
        </is>
      </c>
    </row>
    <row r="70">
      <c r="A70" s="5" t="inlineStr">
        <is>
          <t>Aktienrückkauf</t>
        </is>
      </c>
      <c r="B70" s="5" t="inlineStr">
        <is>
          <t>Share Buyback in M</t>
        </is>
      </c>
      <c r="C70" t="n">
        <v>-381</v>
      </c>
      <c r="D70" t="n">
        <v>-101</v>
      </c>
      <c r="E70" t="n">
        <v>-1554</v>
      </c>
      <c r="F70" t="n">
        <v>-148</v>
      </c>
      <c r="G70" t="n">
        <v>-1850</v>
      </c>
      <c r="H70" t="n">
        <v>-1251</v>
      </c>
      <c r="I70" t="n">
        <v>-1012</v>
      </c>
      <c r="J70" t="n">
        <v>-1412</v>
      </c>
      <c r="K70" t="n">
        <v>-580</v>
      </c>
      <c r="L70" t="n">
        <v>-173</v>
      </c>
      <c r="M70" t="n">
        <v>-162</v>
      </c>
      <c r="N70" t="n">
        <v>-1740</v>
      </c>
      <c r="O70" t="n">
        <v>0</v>
      </c>
      <c r="P70" t="n">
        <v>0</v>
      </c>
      <c r="Q70" t="n">
        <v>0</v>
      </c>
      <c r="R70" t="n">
        <v>-1486</v>
      </c>
      <c r="S70" t="n">
        <v>0</v>
      </c>
      <c r="T70" t="n">
        <v>-109</v>
      </c>
      <c r="U70" t="n">
        <v>-99</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-16.58</v>
      </c>
      <c r="D75" t="n">
        <v>17.99</v>
      </c>
      <c r="E75" t="n">
        <v>6.69</v>
      </c>
      <c r="F75" t="n">
        <v>3.99</v>
      </c>
      <c r="G75" t="n">
        <v>2.58</v>
      </c>
      <c r="H75" t="n">
        <v>33.09</v>
      </c>
      <c r="I75" t="n">
        <v>98.19</v>
      </c>
      <c r="J75" t="n">
        <v>-58.79</v>
      </c>
      <c r="K75" t="n">
        <v>-34.59</v>
      </c>
      <c r="L75" t="n">
        <v>-8.52</v>
      </c>
      <c r="M75" t="n">
        <v>0.75</v>
      </c>
      <c r="N75" t="n">
        <v>-2.03</v>
      </c>
      <c r="O75" t="n">
        <v>19.27</v>
      </c>
      <c r="P75" t="n">
        <v>22.12</v>
      </c>
      <c r="Q75" t="n">
        <v>63.38</v>
      </c>
      <c r="R75" t="n">
        <v>10.41</v>
      </c>
      <c r="S75" t="n">
        <v>30.21</v>
      </c>
      <c r="T75" t="n">
        <v>-11.35</v>
      </c>
      <c r="U75" t="n">
        <v>10.59</v>
      </c>
      <c r="V75" t="n">
        <v>39.16</v>
      </c>
    </row>
    <row r="76">
      <c r="A76" s="5" t="inlineStr">
        <is>
          <t>Gewinnwachstum 3J in %</t>
        </is>
      </c>
      <c r="B76" s="5" t="inlineStr">
        <is>
          <t>Earnings Growth 3Y in %</t>
        </is>
      </c>
      <c r="C76" t="n">
        <v>2.7</v>
      </c>
      <c r="D76" t="n">
        <v>9.56</v>
      </c>
      <c r="E76" t="n">
        <v>4.42</v>
      </c>
      <c r="F76" t="n">
        <v>13.22</v>
      </c>
      <c r="G76" t="n">
        <v>44.62</v>
      </c>
      <c r="H76" t="n">
        <v>24.16</v>
      </c>
      <c r="I76" t="n">
        <v>1.6</v>
      </c>
      <c r="J76" t="n">
        <v>-33.97</v>
      </c>
      <c r="K76" t="n">
        <v>-14.12</v>
      </c>
      <c r="L76" t="n">
        <v>-3.27</v>
      </c>
      <c r="M76" t="n">
        <v>6</v>
      </c>
      <c r="N76" t="n">
        <v>13.12</v>
      </c>
      <c r="O76" t="n">
        <v>34.92</v>
      </c>
      <c r="P76" t="n">
        <v>31.97</v>
      </c>
      <c r="Q76" t="n">
        <v>34.67</v>
      </c>
      <c r="R76" t="n">
        <v>9.76</v>
      </c>
      <c r="S76" t="n">
        <v>9.82</v>
      </c>
      <c r="T76" t="n">
        <v>12.8</v>
      </c>
      <c r="U76" t="inlineStr">
        <is>
          <t>-</t>
        </is>
      </c>
      <c r="V76" t="inlineStr">
        <is>
          <t>-</t>
        </is>
      </c>
    </row>
    <row r="77">
      <c r="A77" s="5" t="inlineStr">
        <is>
          <t>Gewinnwachstum 5J in %</t>
        </is>
      </c>
      <c r="B77" s="5" t="inlineStr">
        <is>
          <t>Earnings Growth 5Y in %</t>
        </is>
      </c>
      <c r="C77" t="n">
        <v>2.93</v>
      </c>
      <c r="D77" t="n">
        <v>12.87</v>
      </c>
      <c r="E77" t="n">
        <v>28.91</v>
      </c>
      <c r="F77" t="n">
        <v>15.81</v>
      </c>
      <c r="G77" t="n">
        <v>8.1</v>
      </c>
      <c r="H77" t="n">
        <v>5.88</v>
      </c>
      <c r="I77" t="n">
        <v>-0.59</v>
      </c>
      <c r="J77" t="n">
        <v>-20.64</v>
      </c>
      <c r="K77" t="n">
        <v>-5.02</v>
      </c>
      <c r="L77" t="n">
        <v>6.32</v>
      </c>
      <c r="M77" t="n">
        <v>20.7</v>
      </c>
      <c r="N77" t="n">
        <v>22.63</v>
      </c>
      <c r="O77" t="n">
        <v>29.08</v>
      </c>
      <c r="P77" t="n">
        <v>22.95</v>
      </c>
      <c r="Q77" t="n">
        <v>20.65</v>
      </c>
      <c r="R77" t="n">
        <v>15.8</v>
      </c>
      <c r="S77" t="inlineStr">
        <is>
          <t>-</t>
        </is>
      </c>
      <c r="T77" t="inlineStr">
        <is>
          <t>-</t>
        </is>
      </c>
      <c r="U77" t="inlineStr">
        <is>
          <t>-</t>
        </is>
      </c>
      <c r="V77" t="inlineStr">
        <is>
          <t>-</t>
        </is>
      </c>
    </row>
    <row r="78">
      <c r="A78" s="5" t="inlineStr">
        <is>
          <t>Gewinnwachstum 10J in %</t>
        </is>
      </c>
      <c r="B78" s="5" t="inlineStr">
        <is>
          <t>Earnings Growth 10Y in %</t>
        </is>
      </c>
      <c r="C78" t="n">
        <v>4.4</v>
      </c>
      <c r="D78" t="n">
        <v>6.14</v>
      </c>
      <c r="E78" t="n">
        <v>4.14</v>
      </c>
      <c r="F78" t="n">
        <v>5.39</v>
      </c>
      <c r="G78" t="n">
        <v>7.21</v>
      </c>
      <c r="H78" t="n">
        <v>13.29</v>
      </c>
      <c r="I78" t="n">
        <v>11.02</v>
      </c>
      <c r="J78" t="n">
        <v>4.22</v>
      </c>
      <c r="K78" t="n">
        <v>8.960000000000001</v>
      </c>
      <c r="L78" t="n">
        <v>13.48</v>
      </c>
      <c r="M78" t="n">
        <v>18.25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3.52</v>
      </c>
      <c r="D79" t="n">
        <v>0.68</v>
      </c>
      <c r="E79" t="n">
        <v>0.47</v>
      </c>
      <c r="F79" t="n">
        <v>0.77</v>
      </c>
      <c r="G79" t="n">
        <v>1.41</v>
      </c>
      <c r="H79" t="n">
        <v>2.48</v>
      </c>
      <c r="I79" t="n">
        <v>-27.8</v>
      </c>
      <c r="J79" t="n">
        <v>-1.28</v>
      </c>
      <c r="K79" t="n">
        <v>-1.95</v>
      </c>
      <c r="L79" t="n">
        <v>1.33</v>
      </c>
      <c r="M79" t="n">
        <v>0.53</v>
      </c>
      <c r="N79" t="n">
        <v>0.24</v>
      </c>
      <c r="O79" t="n">
        <v>0.35</v>
      </c>
      <c r="P79" t="n">
        <v>0.51</v>
      </c>
      <c r="Q79" t="n">
        <v>0.54</v>
      </c>
      <c r="R79" t="n">
        <v>0.92</v>
      </c>
      <c r="S79" t="inlineStr">
        <is>
          <t>-</t>
        </is>
      </c>
      <c r="T79" t="inlineStr">
        <is>
          <t>-</t>
        </is>
      </c>
      <c r="U79" t="inlineStr">
        <is>
          <t>-</t>
        </is>
      </c>
      <c r="V79" t="inlineStr">
        <is>
          <t>-</t>
        </is>
      </c>
    </row>
    <row r="80">
      <c r="A80" s="5" t="inlineStr">
        <is>
          <t>EBIT-Wachstum 1J in %</t>
        </is>
      </c>
      <c r="B80" s="5" t="inlineStr">
        <is>
          <t>EBIT Growth 1Y in %</t>
        </is>
      </c>
      <c r="C80" t="n">
        <v>-11.68</v>
      </c>
      <c r="D80" t="n">
        <v>-44.25</v>
      </c>
      <c r="E80" t="n">
        <v>11.89</v>
      </c>
      <c r="F80" t="n">
        <v>-3.95</v>
      </c>
      <c r="G80" t="n">
        <v>5</v>
      </c>
      <c r="H80" t="n">
        <v>13.39</v>
      </c>
      <c r="I80" t="n">
        <v>-15.49</v>
      </c>
      <c r="J80" t="n">
        <v>-3.34</v>
      </c>
      <c r="K80" t="n">
        <v>2.18</v>
      </c>
      <c r="L80" t="n">
        <v>3.89</v>
      </c>
      <c r="M80" t="n">
        <v>29.51</v>
      </c>
      <c r="N80" t="n">
        <v>19.66</v>
      </c>
      <c r="O80" t="n">
        <v>30.32</v>
      </c>
      <c r="P80" t="n">
        <v>22.44</v>
      </c>
      <c r="Q80" t="n">
        <v>41.86</v>
      </c>
      <c r="R80" t="n">
        <v>14.4</v>
      </c>
      <c r="S80" t="n">
        <v>2.78</v>
      </c>
      <c r="T80" t="n">
        <v>-6.38</v>
      </c>
      <c r="U80" t="n">
        <v>26.79</v>
      </c>
      <c r="V80" t="n">
        <v>34.78</v>
      </c>
    </row>
    <row r="81">
      <c r="A81" s="5" t="inlineStr">
        <is>
          <t>EBIT-Wachstum 3J in %</t>
        </is>
      </c>
      <c r="B81" s="5" t="inlineStr">
        <is>
          <t>EBIT Growth 3Y in %</t>
        </is>
      </c>
      <c r="C81" t="n">
        <v>-14.68</v>
      </c>
      <c r="D81" t="n">
        <v>-12.1</v>
      </c>
      <c r="E81" t="n">
        <v>4.31</v>
      </c>
      <c r="F81" t="n">
        <v>4.81</v>
      </c>
      <c r="G81" t="n">
        <v>0.97</v>
      </c>
      <c r="H81" t="n">
        <v>-1.81</v>
      </c>
      <c r="I81" t="n">
        <v>-5.55</v>
      </c>
      <c r="J81" t="n">
        <v>0.91</v>
      </c>
      <c r="K81" t="n">
        <v>11.86</v>
      </c>
      <c r="L81" t="n">
        <v>17.69</v>
      </c>
      <c r="M81" t="n">
        <v>26.5</v>
      </c>
      <c r="N81" t="n">
        <v>24.14</v>
      </c>
      <c r="O81" t="n">
        <v>31.54</v>
      </c>
      <c r="P81" t="n">
        <v>26.23</v>
      </c>
      <c r="Q81" t="n">
        <v>19.68</v>
      </c>
      <c r="R81" t="n">
        <v>3.6</v>
      </c>
      <c r="S81" t="n">
        <v>7.73</v>
      </c>
      <c r="T81" t="n">
        <v>18.4</v>
      </c>
      <c r="U81" t="inlineStr">
        <is>
          <t>-</t>
        </is>
      </c>
      <c r="V81" t="inlineStr">
        <is>
          <t>-</t>
        </is>
      </c>
    </row>
    <row r="82">
      <c r="A82" s="5" t="inlineStr">
        <is>
          <t>EBIT-Wachstum 5J in %</t>
        </is>
      </c>
      <c r="B82" s="5" t="inlineStr">
        <is>
          <t>EBIT Growth 5Y in %</t>
        </is>
      </c>
      <c r="C82" t="n">
        <v>-8.6</v>
      </c>
      <c r="D82" t="n">
        <v>-3.58</v>
      </c>
      <c r="E82" t="n">
        <v>2.17</v>
      </c>
      <c r="F82" t="n">
        <v>-0.88</v>
      </c>
      <c r="G82" t="n">
        <v>0.35</v>
      </c>
      <c r="H82" t="n">
        <v>0.13</v>
      </c>
      <c r="I82" t="n">
        <v>3.35</v>
      </c>
      <c r="J82" t="n">
        <v>10.38</v>
      </c>
      <c r="K82" t="n">
        <v>17.11</v>
      </c>
      <c r="L82" t="n">
        <v>21.16</v>
      </c>
      <c r="M82" t="n">
        <v>28.76</v>
      </c>
      <c r="N82" t="n">
        <v>25.74</v>
      </c>
      <c r="O82" t="n">
        <v>22.36</v>
      </c>
      <c r="P82" t="n">
        <v>15.02</v>
      </c>
      <c r="Q82" t="n">
        <v>15.89</v>
      </c>
      <c r="R82" t="n">
        <v>14.47</v>
      </c>
      <c r="S82" t="inlineStr">
        <is>
          <t>-</t>
        </is>
      </c>
      <c r="T82" t="inlineStr">
        <is>
          <t>-</t>
        </is>
      </c>
      <c r="U82" t="inlineStr">
        <is>
          <t>-</t>
        </is>
      </c>
      <c r="V82" t="inlineStr">
        <is>
          <t>-</t>
        </is>
      </c>
    </row>
    <row r="83">
      <c r="A83" s="5" t="inlineStr">
        <is>
          <t>EBIT-Wachstum 10J in %</t>
        </is>
      </c>
      <c r="B83" s="5" t="inlineStr">
        <is>
          <t>EBIT Growth 10Y in %</t>
        </is>
      </c>
      <c r="C83" t="n">
        <v>-4.24</v>
      </c>
      <c r="D83" t="n">
        <v>-0.12</v>
      </c>
      <c r="E83" t="n">
        <v>6.27</v>
      </c>
      <c r="F83" t="n">
        <v>8.119999999999999</v>
      </c>
      <c r="G83" t="n">
        <v>10.76</v>
      </c>
      <c r="H83" t="n">
        <v>14.44</v>
      </c>
      <c r="I83" t="n">
        <v>14.54</v>
      </c>
      <c r="J83" t="n">
        <v>16.37</v>
      </c>
      <c r="K83" t="n">
        <v>16.07</v>
      </c>
      <c r="L83" t="n">
        <v>18.53</v>
      </c>
      <c r="M83" t="n">
        <v>21.62</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-3.07</v>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n">
        <v>944.12</v>
      </c>
      <c r="P84" t="n">
        <v>-16.26</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inlineStr">
        <is>
          <t>-</t>
        </is>
      </c>
      <c r="D85" t="inlineStr">
        <is>
          <t>-</t>
        </is>
      </c>
      <c r="E85" t="inlineStr">
        <is>
          <t>-</t>
        </is>
      </c>
      <c r="F85" t="inlineStr">
        <is>
          <t>-</t>
        </is>
      </c>
      <c r="G85" t="inlineStr">
        <is>
          <t>-</t>
        </is>
      </c>
      <c r="H85" t="inlineStr">
        <is>
          <t>-</t>
        </is>
      </c>
      <c r="I85" t="inlineStr">
        <is>
          <t>-</t>
        </is>
      </c>
      <c r="J85" t="inlineStr">
        <is>
          <t>-</t>
        </is>
      </c>
      <c r="K85" t="inlineStr">
        <is>
          <t>-</t>
        </is>
      </c>
      <c r="L85" t="inlineStr">
        <is>
          <t>-</t>
        </is>
      </c>
      <c r="M85" t="inlineStr">
        <is>
          <t>-</t>
        </is>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inlineStr">
        <is>
          <t>-</t>
        </is>
      </c>
      <c r="D86" t="inlineStr">
        <is>
          <t>-</t>
        </is>
      </c>
      <c r="E86" t="inlineStr">
        <is>
          <t>-</t>
        </is>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1276</v>
      </c>
      <c r="D88" t="n">
        <v>1259</v>
      </c>
      <c r="E88" t="n">
        <v>1429</v>
      </c>
      <c r="F88" t="n">
        <v>1373</v>
      </c>
      <c r="G88" t="n">
        <v>1422</v>
      </c>
      <c r="H88" t="n">
        <v>1467</v>
      </c>
      <c r="I88" t="n">
        <v>1481</v>
      </c>
      <c r="J88" t="n">
        <v>1601</v>
      </c>
      <c r="K88" t="n">
        <v>1538</v>
      </c>
      <c r="L88" t="n">
        <v>1523</v>
      </c>
      <c r="M88" t="n">
        <v>1517</v>
      </c>
      <c r="N88" t="n">
        <v>1723</v>
      </c>
      <c r="O88" t="n">
        <v>1554</v>
      </c>
      <c r="P88" t="n">
        <v>1886</v>
      </c>
      <c r="Q88" t="n">
        <v>1934</v>
      </c>
      <c r="R88" t="n">
        <v>1366</v>
      </c>
      <c r="S88" t="n">
        <v>1304</v>
      </c>
      <c r="T88" t="n">
        <v>1253</v>
      </c>
      <c r="U88" t="n">
        <v>1468</v>
      </c>
      <c r="V88" t="n">
        <v>1571</v>
      </c>
      <c r="W88" t="n">
        <v>2374</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9"/>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20"/>
    <col customWidth="1" max="23" min="23" width="10"/>
  </cols>
  <sheetData>
    <row r="1">
      <c r="A1" s="1" t="inlineStr">
        <is>
          <t xml:space="preserve">BASF </t>
        </is>
      </c>
      <c r="B1" s="2" t="inlineStr">
        <is>
          <t>WKN: BASF11  ISIN: DE000BASF111  Symbol:BAS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1865</t>
        </is>
      </c>
      <c r="C4" s="5" t="inlineStr">
        <is>
          <t>Telefon / Phone</t>
        </is>
      </c>
      <c r="D4" s="5" t="inlineStr"/>
      <c r="E4" t="inlineStr">
        <is>
          <t>+49-621-60-0</t>
        </is>
      </c>
      <c r="G4" t="inlineStr">
        <is>
          <t>28.02.2020</t>
        </is>
      </c>
      <c r="H4" t="inlineStr">
        <is>
          <t>Publication Of Annual Report</t>
        </is>
      </c>
      <c r="J4" t="inlineStr">
        <is>
          <t>BlackRock, Inc.</t>
        </is>
      </c>
      <c r="L4" t="inlineStr">
        <is>
          <t>6,61%</t>
        </is>
      </c>
    </row>
    <row r="5">
      <c r="A5" s="5" t="inlineStr">
        <is>
          <t>Ticker</t>
        </is>
      </c>
      <c r="B5" t="inlineStr">
        <is>
          <t>BAS</t>
        </is>
      </c>
      <c r="C5" s="5" t="inlineStr">
        <is>
          <t>Fax</t>
        </is>
      </c>
      <c r="D5" s="5" t="inlineStr"/>
      <c r="E5" t="inlineStr">
        <is>
          <t>+49-621-60-42525</t>
        </is>
      </c>
      <c r="G5" t="inlineStr">
        <is>
          <t>30.04.2020</t>
        </is>
      </c>
      <c r="H5" t="inlineStr">
        <is>
          <t>Result Q1</t>
        </is>
      </c>
      <c r="J5" t="inlineStr">
        <is>
          <t>Norges Bank</t>
        </is>
      </c>
      <c r="L5" t="inlineStr">
        <is>
          <t>2,98%</t>
        </is>
      </c>
    </row>
    <row r="6">
      <c r="A6" s="5" t="inlineStr">
        <is>
          <t>Gelistet Seit / Listed Since</t>
        </is>
      </c>
      <c r="B6" t="inlineStr">
        <is>
          <t>30.01.1952</t>
        </is>
      </c>
      <c r="C6" s="5" t="inlineStr">
        <is>
          <t>Internet</t>
        </is>
      </c>
      <c r="D6" s="5" t="inlineStr"/>
      <c r="E6" t="inlineStr">
        <is>
          <t>http://www.basf.com/</t>
        </is>
      </c>
      <c r="G6" t="inlineStr">
        <is>
          <t>18.06.2020</t>
        </is>
      </c>
      <c r="H6" t="inlineStr">
        <is>
          <t>Annual General Meeting</t>
        </is>
      </c>
      <c r="J6" t="inlineStr">
        <is>
          <t>UBS AG</t>
        </is>
      </c>
      <c r="L6" t="inlineStr">
        <is>
          <t>2,71%</t>
        </is>
      </c>
    </row>
    <row r="7">
      <c r="A7" s="5" t="inlineStr">
        <is>
          <t>Nominalwert / Nominal Value</t>
        </is>
      </c>
      <c r="B7" t="inlineStr">
        <is>
          <t>-</t>
        </is>
      </c>
      <c r="C7" s="5" t="inlineStr">
        <is>
          <t>E-Mail</t>
        </is>
      </c>
      <c r="D7" s="5" t="inlineStr"/>
      <c r="E7" t="inlineStr">
        <is>
          <t>global.info@basf.com</t>
        </is>
      </c>
      <c r="G7" t="inlineStr">
        <is>
          <t>23.06.2020</t>
        </is>
      </c>
      <c r="H7" t="inlineStr">
        <is>
          <t>Dividend Payout</t>
        </is>
      </c>
      <c r="J7" t="inlineStr">
        <is>
          <t>Credit Suisse Group AG</t>
        </is>
      </c>
      <c r="L7" t="inlineStr">
        <is>
          <t>2,26%</t>
        </is>
      </c>
    </row>
    <row r="8">
      <c r="A8" s="5" t="inlineStr">
        <is>
          <t>Land / Country</t>
        </is>
      </c>
      <c r="B8" t="inlineStr">
        <is>
          <t>Deutschland</t>
        </is>
      </c>
      <c r="C8" s="5" t="inlineStr">
        <is>
          <t>Inv. Relations Telefon / Phone</t>
        </is>
      </c>
      <c r="D8" s="5" t="inlineStr"/>
      <c r="E8" t="inlineStr">
        <is>
          <t>+49-621-60-48230</t>
        </is>
      </c>
      <c r="G8" t="inlineStr">
        <is>
          <t>29.07.2020</t>
        </is>
      </c>
      <c r="H8" t="inlineStr">
        <is>
          <t>Score Half Year</t>
        </is>
      </c>
      <c r="J8" t="inlineStr">
        <is>
          <t>Freefloat</t>
        </is>
      </c>
      <c r="L8" t="inlineStr">
        <is>
          <t>85,44%</t>
        </is>
      </c>
    </row>
    <row r="9">
      <c r="A9" s="5" t="inlineStr">
        <is>
          <t>Währung / Currency</t>
        </is>
      </c>
      <c r="B9" t="inlineStr">
        <is>
          <t>EUR</t>
        </is>
      </c>
      <c r="C9" s="5" t="inlineStr">
        <is>
          <t>Inv. Relations E-Mail</t>
        </is>
      </c>
      <c r="D9" s="5" t="inlineStr"/>
      <c r="E9" t="inlineStr">
        <is>
          <t>ir@basf.com</t>
        </is>
      </c>
      <c r="G9" t="inlineStr">
        <is>
          <t>28.10.2020</t>
        </is>
      </c>
      <c r="H9" t="inlineStr">
        <is>
          <t>Q3 Earnings</t>
        </is>
      </c>
    </row>
    <row r="10">
      <c r="A10" s="5" t="inlineStr">
        <is>
          <t>Branche / Industry</t>
        </is>
      </c>
      <c r="B10" t="inlineStr">
        <is>
          <t>Chemistry</t>
        </is>
      </c>
      <c r="C10" s="5" t="inlineStr">
        <is>
          <t>Kontaktperson / Contact Person</t>
        </is>
      </c>
      <c r="D10" s="5" t="inlineStr"/>
      <c r="E10" t="inlineStr">
        <is>
          <t>Dr. Stefanie Wettberg</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BASF SECarl-Bosch-Straße 38  D-67056 Ludwigshafen</t>
        </is>
      </c>
    </row>
    <row r="14">
      <c r="A14" s="5" t="inlineStr">
        <is>
          <t>Management</t>
        </is>
      </c>
      <c r="B14" t="inlineStr">
        <is>
          <t>Dr. Martin Brudermüller, Dr. Hans-Ulrich Engel, Saori Dubourg, Michael Heinz, Markus Kamieth, Wayne T. Smith</t>
        </is>
      </c>
    </row>
    <row r="15">
      <c r="A15" s="5" t="inlineStr">
        <is>
          <t>Aufsichtsrat / Board</t>
        </is>
      </c>
      <c r="B15" t="inlineStr">
        <is>
          <t>Jürgen Hambrecht, Prof. Dr. Thomas Carell, Dame Alison J. Carnwath, Tatjana Diether, Franz Fehrenbach, Waldemar Helber, Sinischa Horvat, Dr. Alexander C. Karp, Anke Schäferkordt, Denise Schellemans, Roland Strasser, Michael Vassiliadis</t>
        </is>
      </c>
    </row>
    <row r="16">
      <c r="A16" s="5" t="inlineStr">
        <is>
          <t>Beschreibung</t>
        </is>
      </c>
      <c r="B16" t="inlineStr">
        <is>
          <t>Die BASF SE ist ein weltweit führendes Chemieunternehmen. Der Konzern verfügt über eines der umfangreichsten Produktportfolios im Bereich der Industriechemikalien und bedient mit seinen Produkten weltweit die Automobil-, Elektro-, Chemie- und Bauindustrie sowie die Argrar- und Pharmabranche und die Öl- und Gasförderindustrie. Die BASF entwickelt und produziert Haupt- und Vorprodukte wie hochveredelte Chemikalien, technische Kunststoffe und Veredelungsprodukte sowie Pflanzenschutzmittel, Öle und Gase. Die Präparate finden Verwendung bei der Herstellung von Farben und Lacken, Papierprodukten, Hygieneartikeln, Kraft-, Kunst- und Schmierstoffen, Pestiziden, bei der Wasseraufbereitung und einer Vielzahl anderer Anwendungsgebiete. BASF verfügt über Gesellschaften in 80 Ländern, über sechs Verbund- und rund 380 Produktionsstandorte und erreicht Kunden in fast allen Ländern der Welt. Copyright 2014 FINANCE BASE AG</t>
        </is>
      </c>
    </row>
    <row r="17">
      <c r="A17" s="5" t="inlineStr">
        <is>
          <t>Profile</t>
        </is>
      </c>
      <c r="B17" t="inlineStr">
        <is>
          <t>BASF SE is the world's leading chemical company. The Group has one of the broadest product portfolio in the field of industrial chemicals and supplies its products to the world's automotive, electrical, chemical and construction industries as well as the Argrar- and pharmaceutical industries and the oil and gas industry. BASF develops and manufactures primary and intermediate products such as high-value chemicals, engineering plastics and finishing products and pesticides, oils and gases. The preparations find use in the preparation of paints and coatings, paper products, hygienic articles, fuels, plastics and lubricants, pesticides, in water treatment, and a variety of other applications. BASF has subsidiaries in 80 countries on six composite and around 380 production sites and reaches customers in nearly every country in the world.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59316</v>
      </c>
      <c r="D20" t="n">
        <v>62675</v>
      </c>
      <c r="E20" t="n">
        <v>64475</v>
      </c>
      <c r="F20" t="n">
        <v>57550</v>
      </c>
      <c r="G20" t="n">
        <v>70449</v>
      </c>
      <c r="H20" t="n">
        <v>74326</v>
      </c>
      <c r="I20" t="n">
        <v>73973</v>
      </c>
      <c r="J20" t="n">
        <v>78729</v>
      </c>
      <c r="K20" t="n">
        <v>73497</v>
      </c>
      <c r="L20" t="n">
        <v>63873</v>
      </c>
      <c r="M20" t="n">
        <v>50693</v>
      </c>
      <c r="N20" t="n">
        <v>62304</v>
      </c>
      <c r="O20" t="n">
        <v>57951</v>
      </c>
      <c r="P20" t="n">
        <v>52610</v>
      </c>
      <c r="Q20" t="n">
        <v>42745</v>
      </c>
      <c r="R20" t="n">
        <v>37537</v>
      </c>
      <c r="S20" t="n">
        <v>33361</v>
      </c>
      <c r="T20" t="n">
        <v>32216</v>
      </c>
      <c r="U20" t="n">
        <v>32500</v>
      </c>
      <c r="V20" t="n">
        <v>35946</v>
      </c>
      <c r="W20" t="n">
        <v>29473</v>
      </c>
    </row>
    <row r="21">
      <c r="A21" s="5" t="inlineStr">
        <is>
          <t>Bruttoergebnis vom Umsatz</t>
        </is>
      </c>
      <c r="B21" s="5" t="inlineStr">
        <is>
          <t>Gross Profit</t>
        </is>
      </c>
      <c r="C21" t="n">
        <v>16255</v>
      </c>
      <c r="D21" t="n">
        <v>18356</v>
      </c>
      <c r="E21" t="n">
        <v>20546</v>
      </c>
      <c r="F21" t="n">
        <v>18285</v>
      </c>
      <c r="G21" t="n">
        <v>19077</v>
      </c>
      <c r="H21" t="n">
        <v>18487</v>
      </c>
      <c r="I21" t="n">
        <v>18490</v>
      </c>
      <c r="J21" t="n">
        <v>20707</v>
      </c>
      <c r="K21" t="n">
        <v>19511</v>
      </c>
      <c r="L21" t="n">
        <v>18563</v>
      </c>
      <c r="M21" t="n">
        <v>14011</v>
      </c>
      <c r="N21" t="n">
        <v>15849</v>
      </c>
      <c r="O21" t="n">
        <v>16052</v>
      </c>
      <c r="P21" t="n">
        <v>14912</v>
      </c>
      <c r="Q21" t="n">
        <v>13178</v>
      </c>
      <c r="R21" t="n">
        <v>11899</v>
      </c>
      <c r="S21" t="n">
        <v>10028</v>
      </c>
      <c r="T21" t="n">
        <v>10400</v>
      </c>
      <c r="U21" t="n">
        <v>10312</v>
      </c>
      <c r="V21" t="n">
        <v>12691</v>
      </c>
      <c r="W21" t="n">
        <v>11081</v>
      </c>
    </row>
    <row r="22">
      <c r="A22" s="5" t="inlineStr">
        <is>
          <t>Operatives Ergebnis (EBIT)</t>
        </is>
      </c>
      <c r="B22" s="5" t="inlineStr">
        <is>
          <t>EBIT Earning Before Interest &amp; Tax</t>
        </is>
      </c>
      <c r="C22" t="n">
        <v>4052</v>
      </c>
      <c r="D22" t="n">
        <v>6033</v>
      </c>
      <c r="E22" t="n">
        <v>8522</v>
      </c>
      <c r="F22" t="n">
        <v>6275</v>
      </c>
      <c r="G22" t="n">
        <v>6248</v>
      </c>
      <c r="H22" t="n">
        <v>7626</v>
      </c>
      <c r="I22" t="n">
        <v>7273</v>
      </c>
      <c r="J22" t="n">
        <v>8976</v>
      </c>
      <c r="K22" t="n">
        <v>8586</v>
      </c>
      <c r="L22" t="n">
        <v>7761</v>
      </c>
      <c r="M22" t="n">
        <v>3677</v>
      </c>
      <c r="N22" t="n">
        <v>6463</v>
      </c>
      <c r="O22" t="n">
        <v>7316</v>
      </c>
      <c r="P22" t="n">
        <v>6750</v>
      </c>
      <c r="Q22" t="n">
        <v>5830</v>
      </c>
      <c r="R22" t="n">
        <v>4856</v>
      </c>
      <c r="S22" t="n">
        <v>2658</v>
      </c>
      <c r="T22" t="n">
        <v>2641</v>
      </c>
      <c r="U22" t="n">
        <v>1217</v>
      </c>
      <c r="V22" t="n">
        <v>3070</v>
      </c>
      <c r="W22" t="n">
        <v>2009</v>
      </c>
    </row>
    <row r="23">
      <c r="A23" s="5" t="inlineStr">
        <is>
          <t>Finanzergebnis</t>
        </is>
      </c>
      <c r="B23" s="5" t="inlineStr">
        <is>
          <t>Financial Result</t>
        </is>
      </c>
      <c r="C23" t="n">
        <v>-750</v>
      </c>
      <c r="D23" t="n">
        <v>-745</v>
      </c>
      <c r="E23" t="n">
        <v>-722</v>
      </c>
      <c r="F23" t="n">
        <v>-880</v>
      </c>
      <c r="G23" t="n">
        <v>-700</v>
      </c>
      <c r="H23" t="n">
        <v>-423</v>
      </c>
      <c r="I23" t="n">
        <v>-560</v>
      </c>
      <c r="J23" t="n">
        <v>-540</v>
      </c>
      <c r="K23" t="n">
        <v>384</v>
      </c>
      <c r="L23" t="n">
        <v>-388</v>
      </c>
      <c r="M23" t="n">
        <v>-598</v>
      </c>
      <c r="N23" t="n">
        <v>-487</v>
      </c>
      <c r="O23" t="n">
        <v>-380.9</v>
      </c>
      <c r="P23" t="n">
        <v>-223.2</v>
      </c>
      <c r="Q23" t="n">
        <v>96.09999999999999</v>
      </c>
      <c r="R23" t="n">
        <v>-836.5</v>
      </c>
      <c r="S23" t="n">
        <v>-490.2</v>
      </c>
      <c r="T23" t="n">
        <v>0.2</v>
      </c>
      <c r="U23" t="n">
        <v>-608.2</v>
      </c>
      <c r="V23" t="n">
        <v>-242.3</v>
      </c>
      <c r="W23" t="n">
        <v>596.8</v>
      </c>
    </row>
    <row r="24">
      <c r="A24" s="5" t="inlineStr">
        <is>
          <t>Ergebnis vor Steuer (EBT)</t>
        </is>
      </c>
      <c r="B24" s="5" t="inlineStr">
        <is>
          <t>EBT Earning Before Tax</t>
        </is>
      </c>
      <c r="C24" t="n">
        <v>3302</v>
      </c>
      <c r="D24" t="n">
        <v>5288</v>
      </c>
      <c r="E24" t="n">
        <v>7800</v>
      </c>
      <c r="F24" t="n">
        <v>5395</v>
      </c>
      <c r="G24" t="n">
        <v>5548</v>
      </c>
      <c r="H24" t="n">
        <v>7203</v>
      </c>
      <c r="I24" t="n">
        <v>6713</v>
      </c>
      <c r="J24" t="n">
        <v>8436</v>
      </c>
      <c r="K24" t="n">
        <v>8970</v>
      </c>
      <c r="L24" t="n">
        <v>7373</v>
      </c>
      <c r="M24" t="n">
        <v>3079</v>
      </c>
      <c r="N24" t="n">
        <v>5976</v>
      </c>
      <c r="O24" t="n">
        <v>6935</v>
      </c>
      <c r="P24" t="n">
        <v>6527</v>
      </c>
      <c r="Q24" t="n">
        <v>5926</v>
      </c>
      <c r="R24" t="n">
        <v>4019</v>
      </c>
      <c r="S24" t="n">
        <v>2168</v>
      </c>
      <c r="T24" t="n">
        <v>2641</v>
      </c>
      <c r="U24" t="n">
        <v>608.7</v>
      </c>
      <c r="V24" t="n">
        <v>2827</v>
      </c>
      <c r="W24" t="n">
        <v>2606</v>
      </c>
    </row>
    <row r="25">
      <c r="A25" s="5" t="inlineStr">
        <is>
          <t>Steuern auf Einkommen und Ertrag</t>
        </is>
      </c>
      <c r="B25" s="5" t="inlineStr">
        <is>
          <t>Taxes on income and earnings</t>
        </is>
      </c>
      <c r="C25" t="n">
        <v>-5189</v>
      </c>
      <c r="D25" t="n">
        <v>309</v>
      </c>
      <c r="E25" t="n">
        <v>1448</v>
      </c>
      <c r="F25" t="n">
        <v>1140</v>
      </c>
      <c r="G25" t="n">
        <v>1247</v>
      </c>
      <c r="H25" t="n">
        <v>1711</v>
      </c>
      <c r="I25" t="n">
        <v>1540</v>
      </c>
      <c r="J25" t="n">
        <v>3214</v>
      </c>
      <c r="K25" t="n">
        <v>2367</v>
      </c>
      <c r="L25" t="n">
        <v>2299</v>
      </c>
      <c r="M25" t="n">
        <v>1424</v>
      </c>
      <c r="N25" t="n">
        <v>2671</v>
      </c>
      <c r="O25" t="n">
        <v>2610</v>
      </c>
      <c r="P25" t="n">
        <v>3061</v>
      </c>
      <c r="Q25" t="n">
        <v>2758</v>
      </c>
      <c r="R25" t="n">
        <v>2006</v>
      </c>
      <c r="S25" t="n">
        <v>1192</v>
      </c>
      <c r="T25" t="n">
        <v>1042</v>
      </c>
      <c r="U25" t="n">
        <v>954.5</v>
      </c>
      <c r="V25" t="n">
        <v>1545</v>
      </c>
      <c r="W25" t="n">
        <v>1361</v>
      </c>
    </row>
    <row r="26">
      <c r="A26" s="5" t="inlineStr">
        <is>
          <t>Ergebnis nach Steuer</t>
        </is>
      </c>
      <c r="B26" s="5" t="inlineStr">
        <is>
          <t>Earnings after tax</t>
        </is>
      </c>
      <c r="C26" t="n">
        <v>8491</v>
      </c>
      <c r="D26" t="n">
        <v>4979</v>
      </c>
      <c r="E26" t="n">
        <v>6352</v>
      </c>
      <c r="F26" t="n">
        <v>4255</v>
      </c>
      <c r="G26" t="n">
        <v>4301</v>
      </c>
      <c r="H26" t="n">
        <v>5492</v>
      </c>
      <c r="I26" t="n">
        <v>5173</v>
      </c>
      <c r="J26" t="n">
        <v>5222</v>
      </c>
      <c r="K26" t="n">
        <v>6603</v>
      </c>
      <c r="L26" t="n">
        <v>5074</v>
      </c>
      <c r="M26" t="n">
        <v>1655</v>
      </c>
      <c r="N26" t="n">
        <v>3305</v>
      </c>
      <c r="O26" t="n">
        <v>4326</v>
      </c>
      <c r="P26" t="n">
        <v>3466</v>
      </c>
      <c r="Q26" t="n">
        <v>3168</v>
      </c>
      <c r="R26" t="n">
        <v>2014</v>
      </c>
      <c r="S26" t="n">
        <v>976.5</v>
      </c>
      <c r="T26" t="n">
        <v>1599</v>
      </c>
      <c r="U26" t="n">
        <v>-345.8</v>
      </c>
      <c r="V26" t="n">
        <v>1282</v>
      </c>
      <c r="W26" t="n">
        <v>1245</v>
      </c>
    </row>
    <row r="27">
      <c r="A27" s="5" t="inlineStr">
        <is>
          <t>Minderheitenanteil</t>
        </is>
      </c>
      <c r="B27" s="5" t="inlineStr">
        <is>
          <t>Minority Share</t>
        </is>
      </c>
      <c r="C27" t="n">
        <v>-70</v>
      </c>
      <c r="D27" t="n">
        <v>-272</v>
      </c>
      <c r="E27" t="n">
        <v>-274</v>
      </c>
      <c r="F27" t="n">
        <v>-199</v>
      </c>
      <c r="G27" t="n">
        <v>-314</v>
      </c>
      <c r="H27" t="n">
        <v>-337</v>
      </c>
      <c r="I27" t="n">
        <v>-331</v>
      </c>
      <c r="J27" t="n">
        <v>-343</v>
      </c>
      <c r="K27" t="n">
        <v>-415</v>
      </c>
      <c r="L27" t="n">
        <v>-517</v>
      </c>
      <c r="M27" t="n">
        <v>-245</v>
      </c>
      <c r="N27" t="n">
        <v>-393</v>
      </c>
      <c r="O27" t="n">
        <v>-260</v>
      </c>
      <c r="P27" t="n">
        <v>-250.9</v>
      </c>
      <c r="Q27" t="n">
        <v>-160.8</v>
      </c>
      <c r="R27" t="n">
        <v>-130.6</v>
      </c>
      <c r="S27" t="n">
        <v>-66.3</v>
      </c>
      <c r="T27" t="n">
        <v>-94.3</v>
      </c>
      <c r="U27" t="n">
        <v>32.6</v>
      </c>
      <c r="V27" t="n">
        <v>-42.6</v>
      </c>
      <c r="W27" t="n">
        <v>-7.9</v>
      </c>
    </row>
    <row r="28">
      <c r="A28" s="5" t="inlineStr">
        <is>
          <t>Jahresüberschuss/-fehlbetrag</t>
        </is>
      </c>
      <c r="B28" s="5" t="inlineStr">
        <is>
          <t>Net Profit</t>
        </is>
      </c>
      <c r="C28" t="n">
        <v>8421</v>
      </c>
      <c r="D28" t="n">
        <v>4707</v>
      </c>
      <c r="E28" t="n">
        <v>6078</v>
      </c>
      <c r="F28" t="n">
        <v>4056</v>
      </c>
      <c r="G28" t="n">
        <v>3987</v>
      </c>
      <c r="H28" t="n">
        <v>5155</v>
      </c>
      <c r="I28" t="n">
        <v>4842</v>
      </c>
      <c r="J28" t="n">
        <v>4879</v>
      </c>
      <c r="K28" t="n">
        <v>6188</v>
      </c>
      <c r="L28" t="n">
        <v>4557</v>
      </c>
      <c r="M28" t="n">
        <v>1410</v>
      </c>
      <c r="N28" t="n">
        <v>2912</v>
      </c>
      <c r="O28" t="n">
        <v>4066</v>
      </c>
      <c r="P28" t="n">
        <v>3215</v>
      </c>
      <c r="Q28" t="n">
        <v>3007</v>
      </c>
      <c r="R28" t="n">
        <v>1883</v>
      </c>
      <c r="S28" t="n">
        <v>910.2</v>
      </c>
      <c r="T28" t="n">
        <v>1504</v>
      </c>
      <c r="U28" t="n">
        <v>5858</v>
      </c>
      <c r="V28" t="n">
        <v>1240</v>
      </c>
      <c r="W28" t="n">
        <v>1237</v>
      </c>
    </row>
    <row r="29">
      <c r="A29" s="5" t="inlineStr">
        <is>
          <t>Summe Umlaufvermögen</t>
        </is>
      </c>
      <c r="B29" s="5" t="inlineStr">
        <is>
          <t>Current Assets</t>
        </is>
      </c>
      <c r="C29" t="n">
        <v>30990</v>
      </c>
      <c r="D29" t="n">
        <v>43221</v>
      </c>
      <c r="E29" t="n">
        <v>31145</v>
      </c>
      <c r="F29" t="n">
        <v>25946</v>
      </c>
      <c r="G29" t="n">
        <v>24566</v>
      </c>
      <c r="H29" t="n">
        <v>27420</v>
      </c>
      <c r="I29" t="n">
        <v>27258</v>
      </c>
      <c r="J29" t="n">
        <v>28789</v>
      </c>
      <c r="K29" t="n">
        <v>27088</v>
      </c>
      <c r="L29" t="n">
        <v>24861</v>
      </c>
      <c r="M29" t="n">
        <v>19587</v>
      </c>
      <c r="N29" t="n">
        <v>21274</v>
      </c>
      <c r="O29" t="n">
        <v>18908</v>
      </c>
      <c r="P29" t="n">
        <v>18393</v>
      </c>
      <c r="Q29" t="n">
        <v>15128</v>
      </c>
      <c r="R29" t="n">
        <v>16221</v>
      </c>
      <c r="S29" t="n">
        <v>14139</v>
      </c>
      <c r="T29" t="n">
        <v>14628</v>
      </c>
      <c r="U29" t="n">
        <v>15382</v>
      </c>
      <c r="V29" t="n">
        <v>16788</v>
      </c>
      <c r="W29" t="n">
        <v>13939</v>
      </c>
    </row>
    <row r="30">
      <c r="A30" s="5" t="inlineStr">
        <is>
          <t>Summe Anlagevermögen</t>
        </is>
      </c>
      <c r="B30" s="5" t="inlineStr">
        <is>
          <t>Fixed Assets</t>
        </is>
      </c>
      <c r="C30" t="n">
        <v>55960</v>
      </c>
      <c r="D30" t="n">
        <v>43335</v>
      </c>
      <c r="E30" t="n">
        <v>47623</v>
      </c>
      <c r="F30" t="n">
        <v>50550</v>
      </c>
      <c r="G30" t="n">
        <v>46270</v>
      </c>
      <c r="H30" t="n">
        <v>43939</v>
      </c>
      <c r="I30" t="n">
        <v>37124</v>
      </c>
      <c r="J30" t="n">
        <v>35538</v>
      </c>
      <c r="K30" t="n">
        <v>34087</v>
      </c>
      <c r="L30" t="n">
        <v>34532</v>
      </c>
      <c r="M30" t="n">
        <v>31681</v>
      </c>
      <c r="N30" t="n">
        <v>29586</v>
      </c>
      <c r="O30" t="n">
        <v>27894</v>
      </c>
      <c r="P30" t="n">
        <v>26899</v>
      </c>
      <c r="Q30" t="n">
        <v>20543</v>
      </c>
      <c r="R30" t="n">
        <v>17694</v>
      </c>
      <c r="S30" t="n">
        <v>19463</v>
      </c>
      <c r="T30" t="n">
        <v>20458</v>
      </c>
      <c r="U30" t="n">
        <v>21493</v>
      </c>
      <c r="V30" t="n">
        <v>21769</v>
      </c>
      <c r="W30" t="n">
        <v>16070</v>
      </c>
    </row>
    <row r="31">
      <c r="A31" s="5" t="inlineStr">
        <is>
          <t>Summe Aktiva</t>
        </is>
      </c>
      <c r="B31" s="5" t="inlineStr">
        <is>
          <t>Total Assets</t>
        </is>
      </c>
      <c r="C31" t="n">
        <v>86950</v>
      </c>
      <c r="D31" t="n">
        <v>86556</v>
      </c>
      <c r="E31" t="n">
        <v>78768</v>
      </c>
      <c r="F31" t="n">
        <v>76496</v>
      </c>
      <c r="G31" t="n">
        <v>70836</v>
      </c>
      <c r="H31" t="n">
        <v>71359</v>
      </c>
      <c r="I31" t="n">
        <v>64382</v>
      </c>
      <c r="J31" t="n">
        <v>64327</v>
      </c>
      <c r="K31" t="n">
        <v>61175</v>
      </c>
      <c r="L31" t="n">
        <v>59393</v>
      </c>
      <c r="M31" t="n">
        <v>51268</v>
      </c>
      <c r="N31" t="n">
        <v>50860</v>
      </c>
      <c r="O31" t="n">
        <v>46802</v>
      </c>
      <c r="P31" t="n">
        <v>45291</v>
      </c>
      <c r="Q31" t="n">
        <v>35670</v>
      </c>
      <c r="R31" t="n">
        <v>33916</v>
      </c>
      <c r="S31" t="n">
        <v>33602</v>
      </c>
      <c r="T31" t="n">
        <v>35086</v>
      </c>
      <c r="U31" t="n">
        <v>36875</v>
      </c>
      <c r="V31" t="n">
        <v>38557</v>
      </c>
      <c r="W31" t="n">
        <v>30009</v>
      </c>
    </row>
    <row r="32">
      <c r="A32" s="5" t="inlineStr">
        <is>
          <t>Summe kurzfristiges Fremdkapital</t>
        </is>
      </c>
      <c r="B32" s="5" t="inlineStr">
        <is>
          <t>Short-Term Debt</t>
        </is>
      </c>
      <c r="C32" t="n">
        <v>16604</v>
      </c>
      <c r="D32" t="n">
        <v>23329</v>
      </c>
      <c r="E32" t="n">
        <v>14880</v>
      </c>
      <c r="F32" t="n">
        <v>15317</v>
      </c>
      <c r="G32" t="n">
        <v>14236</v>
      </c>
      <c r="H32" t="n">
        <v>15893</v>
      </c>
      <c r="I32" t="n">
        <v>14803</v>
      </c>
      <c r="J32" t="n">
        <v>17332</v>
      </c>
      <c r="K32" t="n">
        <v>16477</v>
      </c>
      <c r="L32" t="n">
        <v>15568</v>
      </c>
      <c r="M32" t="n">
        <v>11680</v>
      </c>
      <c r="N32" t="n">
        <v>16295</v>
      </c>
      <c r="O32" t="n">
        <v>12482</v>
      </c>
      <c r="P32" t="n">
        <v>13980</v>
      </c>
      <c r="Q32" t="n">
        <v>8385</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27996</v>
      </c>
      <c r="D33" t="n">
        <v>27118</v>
      </c>
      <c r="E33" t="n">
        <v>29132</v>
      </c>
      <c r="F33" t="n">
        <v>28611</v>
      </c>
      <c r="G33" t="n">
        <v>25055</v>
      </c>
      <c r="H33" t="n">
        <v>27271</v>
      </c>
      <c r="I33" t="n">
        <v>21790</v>
      </c>
      <c r="J33" t="n">
        <v>21191</v>
      </c>
      <c r="K33" t="n">
        <v>19313</v>
      </c>
      <c r="L33" t="n">
        <v>21168</v>
      </c>
      <c r="M33" t="n">
        <v>20979</v>
      </c>
      <c r="N33" t="n">
        <v>15843</v>
      </c>
      <c r="O33" t="n">
        <v>14223</v>
      </c>
      <c r="P33" t="n">
        <v>12733</v>
      </c>
      <c r="Q33" t="n">
        <v>9762</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44600</v>
      </c>
      <c r="D34" t="n">
        <v>50447</v>
      </c>
      <c r="E34" t="n">
        <v>44012</v>
      </c>
      <c r="F34" t="n">
        <v>43928</v>
      </c>
      <c r="G34" t="n">
        <v>39291</v>
      </c>
      <c r="H34" t="n">
        <v>43164</v>
      </c>
      <c r="I34" t="n">
        <v>36593</v>
      </c>
      <c r="J34" t="n">
        <v>38523</v>
      </c>
      <c r="K34" t="n">
        <v>35790</v>
      </c>
      <c r="L34" t="n">
        <v>36736</v>
      </c>
      <c r="M34" t="n">
        <v>32659</v>
      </c>
      <c r="N34" t="n">
        <v>32138</v>
      </c>
      <c r="O34" t="n">
        <v>26704</v>
      </c>
      <c r="P34" t="n">
        <v>26713</v>
      </c>
      <c r="Q34" t="n">
        <v>18147</v>
      </c>
      <c r="R34" t="n">
        <v>18151</v>
      </c>
      <c r="S34" t="n">
        <v>17723</v>
      </c>
      <c r="T34" t="n">
        <v>18144</v>
      </c>
      <c r="U34" t="n">
        <v>19353</v>
      </c>
      <c r="V34" t="n">
        <v>24262</v>
      </c>
      <c r="W34" t="n">
        <v>15864</v>
      </c>
    </row>
    <row r="35">
      <c r="A35" s="5" t="inlineStr">
        <is>
          <t>Minderheitenanteil</t>
        </is>
      </c>
      <c r="B35" s="5" t="inlineStr">
        <is>
          <t>Minority Share</t>
        </is>
      </c>
      <c r="C35" t="n">
        <v>853</v>
      </c>
      <c r="D35" t="n">
        <v>1055</v>
      </c>
      <c r="E35" t="n">
        <v>919</v>
      </c>
      <c r="F35" t="n">
        <v>761</v>
      </c>
      <c r="G35" t="n">
        <v>629</v>
      </c>
      <c r="H35" t="n">
        <v>581</v>
      </c>
      <c r="I35" t="n">
        <v>678</v>
      </c>
      <c r="J35" t="n">
        <v>1224</v>
      </c>
      <c r="K35" t="n">
        <v>1246</v>
      </c>
      <c r="L35" t="n">
        <v>1253</v>
      </c>
      <c r="M35" t="n">
        <v>1132</v>
      </c>
      <c r="N35" t="n">
        <v>1151</v>
      </c>
      <c r="O35" t="n">
        <v>971.2</v>
      </c>
      <c r="P35" t="n">
        <v>530.5</v>
      </c>
      <c r="Q35" t="n">
        <v>481.8</v>
      </c>
      <c r="R35" t="n">
        <v>331.8</v>
      </c>
      <c r="S35" t="n">
        <v>388.1</v>
      </c>
      <c r="T35" t="n">
        <v>396</v>
      </c>
      <c r="U35" t="n">
        <v>360</v>
      </c>
      <c r="V35" t="n">
        <v>481</v>
      </c>
      <c r="W35" t="n">
        <v>329</v>
      </c>
    </row>
    <row r="36">
      <c r="A36" s="5" t="inlineStr">
        <is>
          <t>Summe Eigenkapital</t>
        </is>
      </c>
      <c r="B36" s="5" t="inlineStr">
        <is>
          <t>Equity</t>
        </is>
      </c>
      <c r="C36" t="n">
        <v>41497</v>
      </c>
      <c r="D36" t="n">
        <v>35054</v>
      </c>
      <c r="E36" t="n">
        <v>33837</v>
      </c>
      <c r="F36" t="n">
        <v>31807</v>
      </c>
      <c r="G36" t="n">
        <v>30916</v>
      </c>
      <c r="H36" t="n">
        <v>27614</v>
      </c>
      <c r="I36" t="n">
        <v>27111</v>
      </c>
      <c r="J36" t="n">
        <v>24580</v>
      </c>
      <c r="K36" t="n">
        <v>24139</v>
      </c>
      <c r="L36" t="n">
        <v>21404</v>
      </c>
      <c r="M36" t="n">
        <v>17477</v>
      </c>
      <c r="N36" t="n">
        <v>17571</v>
      </c>
      <c r="O36" t="n">
        <v>19127</v>
      </c>
      <c r="P36" t="n">
        <v>18048</v>
      </c>
      <c r="Q36" t="n">
        <v>17042</v>
      </c>
      <c r="R36" t="n">
        <v>15433</v>
      </c>
      <c r="S36" t="n">
        <v>15490</v>
      </c>
      <c r="T36" t="n">
        <v>16546</v>
      </c>
      <c r="U36" t="n">
        <v>17162</v>
      </c>
      <c r="V36" t="n">
        <v>13814</v>
      </c>
      <c r="W36" t="n">
        <v>13816</v>
      </c>
    </row>
    <row r="37">
      <c r="A37" s="5" t="inlineStr">
        <is>
          <t>Summe Passiva</t>
        </is>
      </c>
      <c r="B37" s="5" t="inlineStr">
        <is>
          <t>Liabilities &amp; Shareholder Equity</t>
        </is>
      </c>
      <c r="C37" t="n">
        <v>86950</v>
      </c>
      <c r="D37" t="n">
        <v>86556</v>
      </c>
      <c r="E37" t="n">
        <v>78768</v>
      </c>
      <c r="F37" t="n">
        <v>76496</v>
      </c>
      <c r="G37" t="n">
        <v>70836</v>
      </c>
      <c r="H37" t="n">
        <v>71359</v>
      </c>
      <c r="I37" t="n">
        <v>64382</v>
      </c>
      <c r="J37" t="n">
        <v>64327</v>
      </c>
      <c r="K37" t="n">
        <v>61175</v>
      </c>
      <c r="L37" t="n">
        <v>59393</v>
      </c>
      <c r="M37" t="n">
        <v>51268</v>
      </c>
      <c r="N37" t="n">
        <v>50860</v>
      </c>
      <c r="O37" t="n">
        <v>46802</v>
      </c>
      <c r="P37" t="n">
        <v>45291</v>
      </c>
      <c r="Q37" t="n">
        <v>35670</v>
      </c>
      <c r="R37" t="n">
        <v>33916</v>
      </c>
      <c r="S37" t="n">
        <v>33602</v>
      </c>
      <c r="T37" t="n">
        <v>35086</v>
      </c>
      <c r="U37" t="n">
        <v>36875</v>
      </c>
      <c r="V37" t="n">
        <v>38557</v>
      </c>
      <c r="W37" t="n">
        <v>30009</v>
      </c>
    </row>
    <row r="38">
      <c r="A38" s="5" t="inlineStr">
        <is>
          <t>Mio.Aktien im Umlauf</t>
        </is>
      </c>
      <c r="B38" s="5" t="inlineStr">
        <is>
          <t>Million shares outstanding</t>
        </is>
      </c>
      <c r="C38" t="n">
        <v>918.48</v>
      </c>
      <c r="D38" t="n">
        <v>918.48</v>
      </c>
      <c r="E38" t="n">
        <v>918.48</v>
      </c>
      <c r="F38" t="n">
        <v>918.48</v>
      </c>
      <c r="G38" t="n">
        <v>918.5</v>
      </c>
      <c r="H38" t="n">
        <v>918.5</v>
      </c>
      <c r="I38" t="n">
        <v>918.5</v>
      </c>
      <c r="J38" t="n">
        <v>918.5</v>
      </c>
      <c r="K38" t="n">
        <v>918.5</v>
      </c>
      <c r="L38" t="n">
        <v>918.5</v>
      </c>
      <c r="M38" t="n">
        <v>918.5</v>
      </c>
      <c r="N38" t="n">
        <v>918.5</v>
      </c>
      <c r="O38" t="n">
        <v>956.4</v>
      </c>
      <c r="P38" t="n">
        <v>999.4</v>
      </c>
      <c r="Q38" t="n">
        <v>1029</v>
      </c>
      <c r="R38" t="n">
        <v>1082</v>
      </c>
      <c r="S38" t="n">
        <v>1113</v>
      </c>
      <c r="T38" t="n">
        <v>1141</v>
      </c>
      <c r="U38" t="n">
        <v>1166</v>
      </c>
      <c r="V38" t="n">
        <v>1214</v>
      </c>
      <c r="W38" t="n">
        <v>1242</v>
      </c>
    </row>
    <row r="39">
      <c r="A39" s="5" t="inlineStr">
        <is>
          <t>Ergebnis je Aktie (brutto)</t>
        </is>
      </c>
      <c r="B39" s="5" t="inlineStr">
        <is>
          <t>Earnings per share</t>
        </is>
      </c>
      <c r="C39" t="n">
        <v>3.6</v>
      </c>
      <c r="D39" t="n">
        <v>5.76</v>
      </c>
      <c r="E39" t="n">
        <v>8.49</v>
      </c>
      <c r="F39" t="n">
        <v>5.87</v>
      </c>
      <c r="G39" t="n">
        <v>6.04</v>
      </c>
      <c r="H39" t="n">
        <v>7.84</v>
      </c>
      <c r="I39" t="n">
        <v>7.31</v>
      </c>
      <c r="J39" t="n">
        <v>9.18</v>
      </c>
      <c r="K39" t="n">
        <v>9.77</v>
      </c>
      <c r="L39" t="n">
        <v>8.029999999999999</v>
      </c>
      <c r="M39" t="n">
        <v>3.35</v>
      </c>
      <c r="N39" t="n">
        <v>6.51</v>
      </c>
      <c r="O39" t="n">
        <v>7.25</v>
      </c>
      <c r="P39" t="n">
        <v>6.53</v>
      </c>
      <c r="Q39" t="n">
        <v>5.76</v>
      </c>
      <c r="R39" t="n">
        <v>3.71</v>
      </c>
      <c r="S39" t="n">
        <v>1.95</v>
      </c>
      <c r="T39" t="n">
        <v>2.32</v>
      </c>
      <c r="U39" t="n">
        <v>0.52</v>
      </c>
      <c r="V39" t="n">
        <v>2.33</v>
      </c>
      <c r="W39" t="n">
        <v>2.1</v>
      </c>
    </row>
    <row r="40">
      <c r="A40" s="5" t="inlineStr">
        <is>
          <t>Ergebnis je Aktie (unverwässert)</t>
        </is>
      </c>
      <c r="B40" s="5" t="inlineStr">
        <is>
          <t>Basic Earnings per share</t>
        </is>
      </c>
      <c r="C40" t="n">
        <v>9.17</v>
      </c>
      <c r="D40" t="n">
        <v>5.12</v>
      </c>
      <c r="E40" t="n">
        <v>6.62</v>
      </c>
      <c r="F40" t="n">
        <v>4.42</v>
      </c>
      <c r="G40" t="n">
        <v>4.34</v>
      </c>
      <c r="H40" t="n">
        <v>5.61</v>
      </c>
      <c r="I40" t="n">
        <v>5.27</v>
      </c>
      <c r="J40" t="n">
        <v>5.31</v>
      </c>
      <c r="K40" t="n">
        <v>6.74</v>
      </c>
      <c r="L40" t="n">
        <v>4.96</v>
      </c>
      <c r="M40" t="n">
        <v>1.54</v>
      </c>
      <c r="N40" t="n">
        <v>3.13</v>
      </c>
      <c r="O40" t="n">
        <v>4.16</v>
      </c>
      <c r="P40" t="n">
        <v>3.19</v>
      </c>
      <c r="Q40" t="n">
        <v>2.87</v>
      </c>
      <c r="R40" t="n">
        <v>1.72</v>
      </c>
      <c r="S40" t="n">
        <v>0.8100000000000001</v>
      </c>
      <c r="T40" t="n">
        <v>1.3</v>
      </c>
      <c r="U40" t="n">
        <v>4.86</v>
      </c>
      <c r="V40" t="n">
        <v>1.01</v>
      </c>
      <c r="W40" t="n">
        <v>1</v>
      </c>
    </row>
    <row r="41">
      <c r="A41" s="5" t="inlineStr">
        <is>
          <t>Ergebnis je Aktie (verwässert)</t>
        </is>
      </c>
      <c r="B41" s="5" t="inlineStr">
        <is>
          <t>Diluted Earnings per share</t>
        </is>
      </c>
      <c r="C41" t="n">
        <v>9.15</v>
      </c>
      <c r="D41" t="n">
        <v>5.11</v>
      </c>
      <c r="E41" t="n">
        <v>6.61</v>
      </c>
      <c r="F41" t="n">
        <v>4.41</v>
      </c>
      <c r="G41" t="n">
        <v>4.33</v>
      </c>
      <c r="H41" t="n">
        <v>5.6</v>
      </c>
      <c r="I41" t="n">
        <v>5.27</v>
      </c>
      <c r="J41" t="n">
        <v>5.31</v>
      </c>
      <c r="K41" t="n">
        <v>6.73</v>
      </c>
      <c r="L41" t="n">
        <v>4.96</v>
      </c>
      <c r="M41" t="n">
        <v>1.54</v>
      </c>
      <c r="N41" t="n">
        <v>3.13</v>
      </c>
      <c r="O41" t="n">
        <v>4.16</v>
      </c>
      <c r="P41" t="n">
        <v>3.19</v>
      </c>
      <c r="Q41" t="n">
        <v>2.87</v>
      </c>
      <c r="R41" t="n">
        <v>1.72</v>
      </c>
      <c r="S41" t="n">
        <v>0.8100000000000001</v>
      </c>
      <c r="T41" t="n">
        <v>1.3</v>
      </c>
      <c r="U41" t="n">
        <v>4.86</v>
      </c>
      <c r="V41" t="n">
        <v>1.01</v>
      </c>
      <c r="W41" t="n">
        <v>1</v>
      </c>
    </row>
    <row r="42">
      <c r="A42" s="5" t="inlineStr">
        <is>
          <t>Dividende je Aktie</t>
        </is>
      </c>
      <c r="B42" s="5" t="inlineStr">
        <is>
          <t>Dividend per share</t>
        </is>
      </c>
      <c r="C42" t="n">
        <v>3.3</v>
      </c>
      <c r="D42" t="n">
        <v>3.2</v>
      </c>
      <c r="E42" t="n">
        <v>3.1</v>
      </c>
      <c r="F42" t="n">
        <v>3</v>
      </c>
      <c r="G42" t="n">
        <v>2.9</v>
      </c>
      <c r="H42" t="n">
        <v>2.8</v>
      </c>
      <c r="I42" t="n">
        <v>2.7</v>
      </c>
      <c r="J42" t="n">
        <v>2.6</v>
      </c>
      <c r="K42" t="n">
        <v>2.5</v>
      </c>
      <c r="L42" t="n">
        <v>2.2</v>
      </c>
      <c r="M42" t="n">
        <v>1.7</v>
      </c>
      <c r="N42" t="n">
        <v>1.95</v>
      </c>
      <c r="O42" t="n">
        <v>1.95</v>
      </c>
      <c r="P42" t="n">
        <v>1.5</v>
      </c>
      <c r="Q42" t="n">
        <v>1</v>
      </c>
      <c r="R42" t="n">
        <v>0.85</v>
      </c>
      <c r="S42" t="n">
        <v>0.7</v>
      </c>
      <c r="T42" t="n">
        <v>0.7</v>
      </c>
      <c r="U42" t="n">
        <v>0.65</v>
      </c>
      <c r="V42" t="n">
        <v>1</v>
      </c>
      <c r="W42" t="n">
        <v>0.57</v>
      </c>
    </row>
    <row r="43">
      <c r="A43" s="5" t="inlineStr">
        <is>
          <t>Dividendenausschüttung in Mio</t>
        </is>
      </c>
      <c r="B43" s="5" t="inlineStr">
        <is>
          <t>Dividend Payment in M</t>
        </is>
      </c>
      <c r="C43" t="n">
        <v>3031</v>
      </c>
      <c r="D43" t="n">
        <v>2939</v>
      </c>
      <c r="E43" t="n">
        <v>2847</v>
      </c>
      <c r="F43" t="n">
        <v>2800</v>
      </c>
      <c r="G43" t="n">
        <v>2664</v>
      </c>
      <c r="H43" t="n">
        <v>2572</v>
      </c>
      <c r="I43" t="n">
        <v>2480</v>
      </c>
      <c r="J43" t="n">
        <v>2388</v>
      </c>
      <c r="K43" t="n">
        <v>2296</v>
      </c>
      <c r="L43" t="n">
        <v>2021</v>
      </c>
      <c r="M43" t="n">
        <v>1561</v>
      </c>
      <c r="N43" t="n">
        <v>1791</v>
      </c>
      <c r="O43" t="n">
        <v>1865</v>
      </c>
      <c r="P43" t="n">
        <v>1499</v>
      </c>
      <c r="Q43" t="n">
        <v>1029</v>
      </c>
      <c r="R43" t="n">
        <v>919</v>
      </c>
      <c r="S43" t="n">
        <v>779</v>
      </c>
      <c r="T43" t="n">
        <v>798</v>
      </c>
      <c r="U43" t="n">
        <v>758</v>
      </c>
      <c r="V43" t="n">
        <v>1214</v>
      </c>
      <c r="W43" t="n">
        <v>695</v>
      </c>
    </row>
    <row r="44">
      <c r="A44" s="5" t="inlineStr">
        <is>
          <t>Umsatz je Aktie</t>
        </is>
      </c>
      <c r="B44" s="5" t="inlineStr">
        <is>
          <t>Revenue per share</t>
        </is>
      </c>
      <c r="C44" t="n">
        <v>64.58</v>
      </c>
      <c r="D44" t="n">
        <v>68.23999999999999</v>
      </c>
      <c r="E44" t="n">
        <v>70.2</v>
      </c>
      <c r="F44" t="n">
        <v>62.66</v>
      </c>
      <c r="G44" t="n">
        <v>76.7</v>
      </c>
      <c r="H44" t="n">
        <v>80.92</v>
      </c>
      <c r="I44" t="n">
        <v>80.54000000000001</v>
      </c>
      <c r="J44" t="n">
        <v>85.70999999999999</v>
      </c>
      <c r="K44" t="n">
        <v>80.02</v>
      </c>
      <c r="L44" t="n">
        <v>69.54000000000001</v>
      </c>
      <c r="M44" t="n">
        <v>55.19</v>
      </c>
      <c r="N44" t="n">
        <v>67.83</v>
      </c>
      <c r="O44" t="n">
        <v>60.59</v>
      </c>
      <c r="P44" t="n">
        <v>52.64</v>
      </c>
      <c r="Q44" t="n">
        <v>41.55</v>
      </c>
      <c r="R44" t="n">
        <v>34.68</v>
      </c>
      <c r="S44" t="n">
        <v>29.97</v>
      </c>
      <c r="T44" t="n">
        <v>28.24</v>
      </c>
      <c r="U44" t="n">
        <v>27.87</v>
      </c>
      <c r="V44" t="n">
        <v>29.61</v>
      </c>
      <c r="W44" t="n">
        <v>23.73</v>
      </c>
    </row>
    <row r="45">
      <c r="A45" s="5" t="inlineStr">
        <is>
          <t>Buchwert je Aktie</t>
        </is>
      </c>
      <c r="B45" s="5" t="inlineStr">
        <is>
          <t>Book value per share</t>
        </is>
      </c>
      <c r="C45" t="n">
        <v>46.11</v>
      </c>
      <c r="D45" t="n">
        <v>39.31</v>
      </c>
      <c r="E45" t="n">
        <v>37.84</v>
      </c>
      <c r="F45" t="n">
        <v>35.46</v>
      </c>
      <c r="G45" t="n">
        <v>34.34</v>
      </c>
      <c r="H45" t="n">
        <v>30.7</v>
      </c>
      <c r="I45" t="n">
        <v>30.25</v>
      </c>
      <c r="J45" t="n">
        <v>28.09</v>
      </c>
      <c r="K45" t="n">
        <v>27.64</v>
      </c>
      <c r="L45" t="n">
        <v>24.67</v>
      </c>
      <c r="M45" t="n">
        <v>20.26</v>
      </c>
      <c r="N45" t="n">
        <v>20.38</v>
      </c>
      <c r="O45" t="n">
        <v>21.01</v>
      </c>
      <c r="P45" t="n">
        <v>18.59</v>
      </c>
      <c r="Q45" t="n">
        <v>17.03</v>
      </c>
      <c r="R45" t="n">
        <v>14.56</v>
      </c>
      <c r="S45" t="n">
        <v>14.26</v>
      </c>
      <c r="T45" t="n">
        <v>14.85</v>
      </c>
      <c r="U45" t="n">
        <v>15.03</v>
      </c>
      <c r="V45" t="n">
        <v>11.78</v>
      </c>
      <c r="W45" t="n">
        <v>11.39</v>
      </c>
    </row>
    <row r="46">
      <c r="A46" s="5" t="inlineStr">
        <is>
          <t>Cashflow je Aktie</t>
        </is>
      </c>
      <c r="B46" s="5" t="inlineStr">
        <is>
          <t>Cashflow per share</t>
        </is>
      </c>
      <c r="C46" t="n">
        <v>8.140000000000001</v>
      </c>
      <c r="D46" t="n">
        <v>8.640000000000001</v>
      </c>
      <c r="E46" t="n">
        <v>9.56</v>
      </c>
      <c r="F46" t="n">
        <v>8.4</v>
      </c>
      <c r="G46" t="n">
        <v>10.28</v>
      </c>
      <c r="H46" t="n">
        <v>7.58</v>
      </c>
      <c r="I46" t="n">
        <v>8.57</v>
      </c>
      <c r="J46" t="n">
        <v>7.33</v>
      </c>
      <c r="K46" t="n">
        <v>7.74</v>
      </c>
      <c r="L46" t="n">
        <v>7.03</v>
      </c>
      <c r="M46" t="n">
        <v>6.83</v>
      </c>
      <c r="N46" t="n">
        <v>5.47</v>
      </c>
      <c r="O46" t="n">
        <v>6.07</v>
      </c>
      <c r="P46" t="n">
        <v>5.94</v>
      </c>
      <c r="Q46" t="n">
        <v>1.55</v>
      </c>
      <c r="R46" t="n">
        <v>4.17</v>
      </c>
      <c r="S46" t="n">
        <v>4.38</v>
      </c>
      <c r="T46" t="n">
        <v>2.03</v>
      </c>
      <c r="U46" t="n">
        <v>1.99</v>
      </c>
      <c r="V46" t="n">
        <v>2.46</v>
      </c>
      <c r="W46" t="n">
        <v>2.62</v>
      </c>
    </row>
    <row r="47">
      <c r="A47" s="5" t="inlineStr">
        <is>
          <t>Bilanzsumme je Aktie</t>
        </is>
      </c>
      <c r="B47" s="5" t="inlineStr">
        <is>
          <t>Total assets per share</t>
        </is>
      </c>
      <c r="C47" t="n">
        <v>94.67</v>
      </c>
      <c r="D47" t="n">
        <v>94.23999999999999</v>
      </c>
      <c r="E47" t="n">
        <v>85.76000000000001</v>
      </c>
      <c r="F47" t="n">
        <v>83.29000000000001</v>
      </c>
      <c r="G47" t="n">
        <v>77.12</v>
      </c>
      <c r="H47" t="n">
        <v>77.69</v>
      </c>
      <c r="I47" t="n">
        <v>70.09</v>
      </c>
      <c r="J47" t="n">
        <v>70.03</v>
      </c>
      <c r="K47" t="n">
        <v>66.59999999999999</v>
      </c>
      <c r="L47" t="n">
        <v>64.66</v>
      </c>
      <c r="M47" t="n">
        <v>55.82</v>
      </c>
      <c r="N47" t="n">
        <v>55.37</v>
      </c>
      <c r="O47" t="n">
        <v>48.94</v>
      </c>
      <c r="P47" t="n">
        <v>45.32</v>
      </c>
      <c r="Q47" t="n">
        <v>34.67</v>
      </c>
      <c r="R47" t="n">
        <v>31.33</v>
      </c>
      <c r="S47" t="n">
        <v>30.18</v>
      </c>
      <c r="T47" t="n">
        <v>30.76</v>
      </c>
      <c r="U47" t="n">
        <v>31.63</v>
      </c>
      <c r="V47" t="n">
        <v>31.76</v>
      </c>
      <c r="W47" t="inlineStr">
        <is>
          <t>-</t>
        </is>
      </c>
    </row>
    <row r="48">
      <c r="A48" s="5" t="inlineStr">
        <is>
          <t>Personal am Ende des Jahres</t>
        </is>
      </c>
      <c r="B48" s="5" t="inlineStr">
        <is>
          <t>Staff at the end of year</t>
        </is>
      </c>
      <c r="C48" t="n">
        <v>117628</v>
      </c>
      <c r="D48" t="n">
        <v>122404</v>
      </c>
      <c r="E48" t="n">
        <v>115490</v>
      </c>
      <c r="F48" t="n">
        <v>113830</v>
      </c>
      <c r="G48" t="n">
        <v>112435</v>
      </c>
      <c r="H48" t="n">
        <v>113292</v>
      </c>
      <c r="I48" t="n">
        <v>112206</v>
      </c>
      <c r="J48" t="n">
        <v>110782</v>
      </c>
      <c r="K48" t="n">
        <v>111141</v>
      </c>
      <c r="L48" t="n">
        <v>109140</v>
      </c>
      <c r="M48" t="n">
        <v>104779</v>
      </c>
      <c r="N48" t="n">
        <v>96924</v>
      </c>
      <c r="O48" t="n">
        <v>95175</v>
      </c>
      <c r="P48" t="n">
        <v>95247</v>
      </c>
      <c r="Q48" t="n">
        <v>80945</v>
      </c>
      <c r="R48" t="n">
        <v>81955</v>
      </c>
      <c r="S48" t="n">
        <v>87159</v>
      </c>
      <c r="T48" t="n">
        <v>89389</v>
      </c>
      <c r="U48" t="n">
        <v>94744</v>
      </c>
      <c r="V48" t="n">
        <v>105784</v>
      </c>
      <c r="W48" t="n">
        <v>104628</v>
      </c>
    </row>
    <row r="49">
      <c r="A49" s="5" t="inlineStr">
        <is>
          <t>Personalaufwand in Mio. EUR</t>
        </is>
      </c>
      <c r="B49" s="5" t="inlineStr">
        <is>
          <t>Personnel expenses in M</t>
        </is>
      </c>
      <c r="C49" t="n">
        <v>10924</v>
      </c>
      <c r="D49" t="n">
        <v>10659</v>
      </c>
      <c r="E49" t="n">
        <v>10610</v>
      </c>
      <c r="F49" t="n">
        <v>10165</v>
      </c>
      <c r="G49" t="n">
        <v>9982</v>
      </c>
      <c r="H49" t="n">
        <v>9224</v>
      </c>
      <c r="I49" t="n">
        <v>9285</v>
      </c>
      <c r="J49" t="n">
        <v>8963</v>
      </c>
      <c r="K49" t="n">
        <v>8576</v>
      </c>
      <c r="L49" t="n">
        <v>8228</v>
      </c>
      <c r="M49" t="n">
        <v>7107</v>
      </c>
      <c r="N49" t="n">
        <v>6364</v>
      </c>
      <c r="O49" t="n">
        <v>6648</v>
      </c>
      <c r="P49" t="n">
        <v>6210</v>
      </c>
      <c r="Q49" t="n">
        <v>5574</v>
      </c>
      <c r="R49" t="n">
        <v>5819</v>
      </c>
      <c r="S49" t="n">
        <v>5891</v>
      </c>
      <c r="T49" t="n">
        <v>5975</v>
      </c>
      <c r="U49" t="n">
        <v>6028</v>
      </c>
      <c r="V49" t="n">
        <v>6596</v>
      </c>
      <c r="W49" t="n">
        <v>6180</v>
      </c>
    </row>
    <row r="50">
      <c r="A50" s="5" t="inlineStr">
        <is>
          <t>Aufwand je Mitarbeiter in EUR</t>
        </is>
      </c>
      <c r="B50" s="5" t="inlineStr">
        <is>
          <t>Effort per employee</t>
        </is>
      </c>
      <c r="C50" t="n">
        <v>92869</v>
      </c>
      <c r="D50" t="n">
        <v>87080</v>
      </c>
      <c r="E50" t="n">
        <v>91869</v>
      </c>
      <c r="F50" t="n">
        <v>89300</v>
      </c>
      <c r="G50" t="n">
        <v>88780</v>
      </c>
      <c r="H50" t="n">
        <v>81418</v>
      </c>
      <c r="I50" t="n">
        <v>82750</v>
      </c>
      <c r="J50" t="n">
        <v>80907</v>
      </c>
      <c r="K50" t="n">
        <v>77163</v>
      </c>
      <c r="L50" t="n">
        <v>75389</v>
      </c>
      <c r="M50" t="n">
        <v>67828</v>
      </c>
      <c r="N50" t="n">
        <v>65660</v>
      </c>
      <c r="O50" t="n">
        <v>69850</v>
      </c>
      <c r="P50" t="n">
        <v>65199</v>
      </c>
      <c r="Q50" t="n">
        <v>68862</v>
      </c>
      <c r="R50" t="n">
        <v>71002</v>
      </c>
      <c r="S50" t="n">
        <v>67589</v>
      </c>
      <c r="T50" t="n">
        <v>66843</v>
      </c>
      <c r="U50" t="n">
        <v>63624</v>
      </c>
      <c r="V50" t="n">
        <v>62353</v>
      </c>
      <c r="W50" t="inlineStr">
        <is>
          <t>-</t>
        </is>
      </c>
    </row>
    <row r="51">
      <c r="A51" s="5" t="inlineStr">
        <is>
          <t>Umsatz je Mitarbeiter in EUR</t>
        </is>
      </c>
      <c r="B51" s="5" t="inlineStr">
        <is>
          <t>Turnover per employee</t>
        </is>
      </c>
      <c r="C51" t="n">
        <v>504268</v>
      </c>
      <c r="D51" t="n">
        <v>512034</v>
      </c>
      <c r="E51" t="n">
        <v>558273</v>
      </c>
      <c r="F51" t="n">
        <v>505578</v>
      </c>
      <c r="G51" t="n">
        <v>626575</v>
      </c>
      <c r="H51" t="n">
        <v>656057</v>
      </c>
      <c r="I51" t="n">
        <v>659261</v>
      </c>
      <c r="J51" t="n">
        <v>695105</v>
      </c>
      <c r="K51" t="n">
        <v>661295</v>
      </c>
      <c r="L51" t="n">
        <v>585239</v>
      </c>
      <c r="M51" t="n">
        <v>483808</v>
      </c>
      <c r="N51" t="n">
        <v>642812</v>
      </c>
      <c r="O51" t="n">
        <v>608892</v>
      </c>
      <c r="P51" t="n">
        <v>552350</v>
      </c>
      <c r="Q51" t="n">
        <v>528073</v>
      </c>
      <c r="R51" t="n">
        <v>458014</v>
      </c>
      <c r="S51" t="n">
        <v>382765</v>
      </c>
      <c r="T51" t="n">
        <v>360402</v>
      </c>
      <c r="U51" t="n">
        <v>343029</v>
      </c>
      <c r="V51" t="n">
        <v>339805</v>
      </c>
      <c r="W51" t="n">
        <v>281690</v>
      </c>
    </row>
    <row r="52">
      <c r="A52" s="5" t="inlineStr">
        <is>
          <t>Bruttoergebnis je Mitarbeiter in EUR</t>
        </is>
      </c>
      <c r="B52" s="5" t="inlineStr">
        <is>
          <t>Gross Profit per employee</t>
        </is>
      </c>
      <c r="C52" t="n">
        <v>138190</v>
      </c>
      <c r="D52" t="n">
        <v>149962</v>
      </c>
      <c r="E52" t="n">
        <v>177903</v>
      </c>
      <c r="F52" t="n">
        <v>160634</v>
      </c>
      <c r="G52" t="n">
        <v>169671</v>
      </c>
      <c r="H52" t="n">
        <v>163180</v>
      </c>
      <c r="I52" t="n">
        <v>164786</v>
      </c>
      <c r="J52" t="n">
        <v>186917</v>
      </c>
      <c r="K52" t="n">
        <v>175552</v>
      </c>
      <c r="L52" t="n">
        <v>170084</v>
      </c>
      <c r="M52" t="n">
        <v>133720</v>
      </c>
      <c r="N52" t="n">
        <v>163520</v>
      </c>
      <c r="O52" t="n">
        <v>168657</v>
      </c>
      <c r="P52" t="n">
        <v>156563</v>
      </c>
      <c r="Q52" t="n">
        <v>162803</v>
      </c>
      <c r="R52" t="n">
        <v>145188</v>
      </c>
      <c r="S52" t="n">
        <v>115056</v>
      </c>
      <c r="T52" t="n">
        <v>116345</v>
      </c>
      <c r="U52" t="n">
        <v>108839</v>
      </c>
      <c r="V52" t="n">
        <v>119967</v>
      </c>
      <c r="W52" t="n">
        <v>105912</v>
      </c>
    </row>
    <row r="53">
      <c r="A53" s="5" t="inlineStr">
        <is>
          <t>Gewinn je Mitarbeiter in EUR</t>
        </is>
      </c>
      <c r="B53" s="5" t="inlineStr">
        <is>
          <t>Earnings per employee</t>
        </is>
      </c>
      <c r="C53" t="n">
        <v>71590</v>
      </c>
      <c r="D53" t="n">
        <v>38455</v>
      </c>
      <c r="E53" t="n">
        <v>52628</v>
      </c>
      <c r="F53" t="n">
        <v>35632</v>
      </c>
      <c r="G53" t="n">
        <v>35460</v>
      </c>
      <c r="H53" t="n">
        <v>45502</v>
      </c>
      <c r="I53" t="n">
        <v>43153</v>
      </c>
      <c r="J53" t="n">
        <v>44041</v>
      </c>
      <c r="K53" t="n">
        <v>55677</v>
      </c>
      <c r="L53" t="n">
        <v>41754</v>
      </c>
      <c r="M53" t="n">
        <v>13457</v>
      </c>
      <c r="N53" t="n">
        <v>30044</v>
      </c>
      <c r="O53" t="n">
        <v>42716</v>
      </c>
      <c r="P53" t="n">
        <v>33756</v>
      </c>
      <c r="Q53" t="n">
        <v>37145</v>
      </c>
      <c r="R53" t="n">
        <v>22976</v>
      </c>
      <c r="S53" t="n">
        <v>10443</v>
      </c>
      <c r="T53" t="n">
        <v>16830</v>
      </c>
      <c r="U53" t="n">
        <v>61832</v>
      </c>
      <c r="V53" t="n">
        <v>11720</v>
      </c>
      <c r="W53" t="n">
        <v>11821</v>
      </c>
    </row>
    <row r="54">
      <c r="A54" s="5" t="inlineStr">
        <is>
          <t>KGV (Kurs/Gewinn)</t>
        </is>
      </c>
      <c r="B54" s="5" t="inlineStr">
        <is>
          <t>PE (price/earnings)</t>
        </is>
      </c>
      <c r="C54" t="n">
        <v>7.3</v>
      </c>
      <c r="D54" t="n">
        <v>11.8</v>
      </c>
      <c r="E54" t="n">
        <v>13.9</v>
      </c>
      <c r="F54" t="n">
        <v>19.4</v>
      </c>
      <c r="G54" t="n">
        <v>16.3</v>
      </c>
      <c r="H54" t="n">
        <v>12.5</v>
      </c>
      <c r="I54" t="n">
        <v>14.7</v>
      </c>
      <c r="J54" t="n">
        <v>13.4</v>
      </c>
      <c r="K54" t="n">
        <v>8</v>
      </c>
      <c r="L54" t="n">
        <v>12</v>
      </c>
      <c r="M54" t="n">
        <v>28.2</v>
      </c>
      <c r="N54" t="n">
        <v>8.9</v>
      </c>
      <c r="O54" t="n">
        <v>12.2</v>
      </c>
      <c r="P54" t="n">
        <v>11.6</v>
      </c>
      <c r="Q54" t="n">
        <v>11.3</v>
      </c>
      <c r="R54" t="n">
        <v>15.4</v>
      </c>
      <c r="S54" t="n">
        <v>27.5</v>
      </c>
      <c r="T54" t="n">
        <v>13.9</v>
      </c>
      <c r="U54" t="n">
        <v>4.3</v>
      </c>
      <c r="V54" t="n">
        <v>23.9</v>
      </c>
      <c r="W54" t="n">
        <v>25.6</v>
      </c>
    </row>
    <row r="55">
      <c r="A55" s="5" t="inlineStr">
        <is>
          <t>KUV (Kurs/Umsatz)</t>
        </is>
      </c>
      <c r="B55" s="5" t="inlineStr">
        <is>
          <t>PS (price/sales)</t>
        </is>
      </c>
      <c r="C55" t="n">
        <v>1.04</v>
      </c>
      <c r="D55" t="n">
        <v>0.89</v>
      </c>
      <c r="E55" t="n">
        <v>1.31</v>
      </c>
      <c r="F55" t="n">
        <v>1.37</v>
      </c>
      <c r="G55" t="n">
        <v>0.92</v>
      </c>
      <c r="H55" t="n">
        <v>0.86</v>
      </c>
      <c r="I55" t="n">
        <v>0.96</v>
      </c>
      <c r="J55" t="n">
        <v>0.83</v>
      </c>
      <c r="K55" t="n">
        <v>0.67</v>
      </c>
      <c r="L55" t="n">
        <v>0.86</v>
      </c>
      <c r="M55" t="n">
        <v>0.79</v>
      </c>
      <c r="N55" t="n">
        <v>0.41</v>
      </c>
      <c r="O55" t="n">
        <v>0.84</v>
      </c>
      <c r="P55" t="n">
        <v>0.7</v>
      </c>
      <c r="Q55" t="n">
        <v>0.78</v>
      </c>
      <c r="R55" t="n">
        <v>0.76</v>
      </c>
      <c r="S55" t="n">
        <v>0.74</v>
      </c>
      <c r="T55" t="n">
        <v>0.64</v>
      </c>
      <c r="U55" t="n">
        <v>0.75</v>
      </c>
      <c r="V55" t="n">
        <v>0.8100000000000001</v>
      </c>
      <c r="W55" t="n">
        <v>1.08</v>
      </c>
    </row>
    <row r="56">
      <c r="A56" s="5" t="inlineStr">
        <is>
          <t>KBV (Kurs/Buchwert)</t>
        </is>
      </c>
      <c r="B56" s="5" t="inlineStr">
        <is>
          <t>PB (price/book value)</t>
        </is>
      </c>
      <c r="C56" t="n">
        <v>1.49</v>
      </c>
      <c r="D56" t="n">
        <v>1.58</v>
      </c>
      <c r="E56" t="n">
        <v>2.49</v>
      </c>
      <c r="F56" t="n">
        <v>2.48</v>
      </c>
      <c r="G56" t="n">
        <v>2.1</v>
      </c>
      <c r="H56" t="n">
        <v>2.32</v>
      </c>
      <c r="I56" t="n">
        <v>2.63</v>
      </c>
      <c r="J56" t="n">
        <v>2.66</v>
      </c>
      <c r="K56" t="n">
        <v>2.05</v>
      </c>
      <c r="L56" t="n">
        <v>2.56</v>
      </c>
      <c r="M56" t="n">
        <v>2.28</v>
      </c>
      <c r="N56" t="n">
        <v>1.45</v>
      </c>
      <c r="O56" t="n">
        <v>2.54</v>
      </c>
      <c r="P56" t="n">
        <v>2.05</v>
      </c>
      <c r="Q56" t="n">
        <v>1.95</v>
      </c>
      <c r="R56" t="n">
        <v>1.86</v>
      </c>
      <c r="S56" t="n">
        <v>1.6</v>
      </c>
      <c r="T56" t="n">
        <v>1.24</v>
      </c>
      <c r="U56" t="n">
        <v>1.42</v>
      </c>
      <c r="V56" t="n">
        <v>2.12</v>
      </c>
      <c r="W56" t="n">
        <v>2.3</v>
      </c>
    </row>
    <row r="57">
      <c r="A57" s="5" t="inlineStr">
        <is>
          <t>KCV (Kurs/Cashflow)</t>
        </is>
      </c>
      <c r="B57" s="5" t="inlineStr">
        <is>
          <t>PC (price/cashflow)</t>
        </is>
      </c>
      <c r="C57" t="n">
        <v>8.279999999999999</v>
      </c>
      <c r="D57" t="n">
        <v>6.99</v>
      </c>
      <c r="E57" t="n">
        <v>9.59</v>
      </c>
      <c r="F57" t="n">
        <v>10.22</v>
      </c>
      <c r="G57" t="n">
        <v>6.88</v>
      </c>
      <c r="H57" t="n">
        <v>9.220000000000001</v>
      </c>
      <c r="I57" t="n">
        <v>9.039999999999999</v>
      </c>
      <c r="J57" t="n">
        <v>9.710000000000001</v>
      </c>
      <c r="K57" t="n">
        <v>6.97</v>
      </c>
      <c r="L57" t="n">
        <v>8.49</v>
      </c>
      <c r="M57" t="n">
        <v>6.37</v>
      </c>
      <c r="N57" t="n">
        <v>5.07</v>
      </c>
      <c r="O57" t="n">
        <v>8.35</v>
      </c>
      <c r="P57" t="n">
        <v>6.21</v>
      </c>
      <c r="Q57" t="n">
        <v>20.93</v>
      </c>
      <c r="R57" t="n">
        <v>6.36</v>
      </c>
      <c r="S57" t="n">
        <v>5.09</v>
      </c>
      <c r="T57" t="n">
        <v>8.9</v>
      </c>
      <c r="U57" t="n">
        <v>10.5</v>
      </c>
      <c r="V57" t="n">
        <v>9.77</v>
      </c>
      <c r="W57" t="n">
        <v>9.77</v>
      </c>
    </row>
    <row r="58">
      <c r="A58" s="5" t="inlineStr">
        <is>
          <t>Dividendenrendite in %</t>
        </is>
      </c>
      <c r="B58" s="5" t="inlineStr">
        <is>
          <t>Dividend Yield in %</t>
        </is>
      </c>
      <c r="C58" t="n">
        <v>4.9</v>
      </c>
      <c r="D58" t="n">
        <v>5.3</v>
      </c>
      <c r="E58" t="n">
        <v>3.38</v>
      </c>
      <c r="F58" t="n">
        <v>3.49</v>
      </c>
      <c r="G58" t="n">
        <v>4.1</v>
      </c>
      <c r="H58" t="n">
        <v>4.01</v>
      </c>
      <c r="I58" t="n">
        <v>3.48</v>
      </c>
      <c r="J58" t="n">
        <v>3.65</v>
      </c>
      <c r="K58" t="n">
        <v>4.64</v>
      </c>
      <c r="L58" t="n">
        <v>3.69</v>
      </c>
      <c r="M58" t="n">
        <v>3.91</v>
      </c>
      <c r="N58" t="n">
        <v>7.03</v>
      </c>
      <c r="O58" t="n">
        <v>3.85</v>
      </c>
      <c r="P58" t="n">
        <v>4.06</v>
      </c>
      <c r="Q58" t="n">
        <v>3.09</v>
      </c>
      <c r="R58" t="n">
        <v>3.21</v>
      </c>
      <c r="S58" t="n">
        <v>3.14</v>
      </c>
      <c r="T58" t="n">
        <v>3.88</v>
      </c>
      <c r="U58" t="n">
        <v>3.11</v>
      </c>
      <c r="V58" t="n">
        <v>4.15</v>
      </c>
      <c r="W58" t="n">
        <v>2.23</v>
      </c>
    </row>
    <row r="59">
      <c r="A59" s="5" t="inlineStr">
        <is>
          <t>Gewinnrendite in %</t>
        </is>
      </c>
      <c r="B59" s="5" t="inlineStr">
        <is>
          <t>Return on profit in %</t>
        </is>
      </c>
      <c r="C59" t="n">
        <v>13.6</v>
      </c>
      <c r="D59" t="n">
        <v>8.5</v>
      </c>
      <c r="E59" t="n">
        <v>7.2</v>
      </c>
      <c r="F59" t="n">
        <v>5.1</v>
      </c>
      <c r="G59" t="n">
        <v>6.1</v>
      </c>
      <c r="H59" t="n">
        <v>8</v>
      </c>
      <c r="I59" t="n">
        <v>6.8</v>
      </c>
      <c r="J59" t="n">
        <v>7.5</v>
      </c>
      <c r="K59" t="n">
        <v>12.5</v>
      </c>
      <c r="L59" t="n">
        <v>8.300000000000001</v>
      </c>
      <c r="M59" t="n">
        <v>3.5</v>
      </c>
      <c r="N59" t="n">
        <v>11.3</v>
      </c>
      <c r="O59" t="n">
        <v>8.199999999999999</v>
      </c>
      <c r="P59" t="n">
        <v>8.6</v>
      </c>
      <c r="Q59" t="n">
        <v>8.9</v>
      </c>
      <c r="R59" t="n">
        <v>6.5</v>
      </c>
      <c r="S59" t="n">
        <v>3.6</v>
      </c>
      <c r="T59" t="n">
        <v>7.2</v>
      </c>
      <c r="U59" t="n">
        <v>23.3</v>
      </c>
      <c r="V59" t="n">
        <v>4.2</v>
      </c>
      <c r="W59" t="n">
        <v>3.9</v>
      </c>
    </row>
    <row r="60">
      <c r="A60" s="5" t="inlineStr">
        <is>
          <t>Eigenkapitalrendite in %</t>
        </is>
      </c>
      <c r="B60" s="5" t="inlineStr">
        <is>
          <t>Return on Equity in %</t>
        </is>
      </c>
      <c r="C60" t="n">
        <v>19.88</v>
      </c>
      <c r="D60" t="n">
        <v>13.04</v>
      </c>
      <c r="E60" t="n">
        <v>17.49</v>
      </c>
      <c r="F60" t="n">
        <v>12.45</v>
      </c>
      <c r="G60" t="n">
        <v>12.64</v>
      </c>
      <c r="H60" t="n">
        <v>18.28</v>
      </c>
      <c r="I60" t="n">
        <v>17.42</v>
      </c>
      <c r="J60" t="n">
        <v>18.91</v>
      </c>
      <c r="K60" t="n">
        <v>24.38</v>
      </c>
      <c r="L60" t="n">
        <v>20.11</v>
      </c>
      <c r="M60" t="n">
        <v>7.58</v>
      </c>
      <c r="N60" t="n">
        <v>15.55</v>
      </c>
      <c r="O60" t="n">
        <v>20.23</v>
      </c>
      <c r="P60" t="n">
        <v>17.31</v>
      </c>
      <c r="Q60" t="n">
        <v>17.16</v>
      </c>
      <c r="R60" t="n">
        <v>11.94</v>
      </c>
      <c r="S60" t="n">
        <v>5.73</v>
      </c>
      <c r="T60" t="n">
        <v>8.880000000000001</v>
      </c>
      <c r="U60" t="n">
        <v>33.43</v>
      </c>
      <c r="V60" t="n">
        <v>8.67</v>
      </c>
      <c r="W60" t="n">
        <v>8.74</v>
      </c>
    </row>
    <row r="61">
      <c r="A61" s="5" t="inlineStr">
        <is>
          <t>Umsatzrendite in %</t>
        </is>
      </c>
      <c r="B61" s="5" t="inlineStr">
        <is>
          <t>Return on sales in %</t>
        </is>
      </c>
      <c r="C61" t="n">
        <v>14.2</v>
      </c>
      <c r="D61" t="n">
        <v>7.51</v>
      </c>
      <c r="E61" t="n">
        <v>9.43</v>
      </c>
      <c r="F61" t="n">
        <v>7.05</v>
      </c>
      <c r="G61" t="n">
        <v>5.66</v>
      </c>
      <c r="H61" t="n">
        <v>6.94</v>
      </c>
      <c r="I61" t="n">
        <v>6.55</v>
      </c>
      <c r="J61" t="n">
        <v>6.2</v>
      </c>
      <c r="K61" t="n">
        <v>8.42</v>
      </c>
      <c r="L61" t="n">
        <v>7.13</v>
      </c>
      <c r="M61" t="n">
        <v>2.78</v>
      </c>
      <c r="N61" t="n">
        <v>4.67</v>
      </c>
      <c r="O61" t="n">
        <v>7.02</v>
      </c>
      <c r="P61" t="n">
        <v>6.11</v>
      </c>
      <c r="Q61" t="n">
        <v>7.03</v>
      </c>
      <c r="R61" t="n">
        <v>5.02</v>
      </c>
      <c r="S61" t="n">
        <v>2.73</v>
      </c>
      <c r="T61" t="n">
        <v>4.67</v>
      </c>
      <c r="U61" t="n">
        <v>18.03</v>
      </c>
      <c r="V61" t="n">
        <v>3.45</v>
      </c>
      <c r="W61" t="n">
        <v>4.2</v>
      </c>
    </row>
    <row r="62">
      <c r="A62" s="5" t="inlineStr">
        <is>
          <t>Gesamtkapitalrendite in %</t>
        </is>
      </c>
      <c r="B62" s="5" t="inlineStr">
        <is>
          <t>Total Return on Investment in %</t>
        </is>
      </c>
      <c r="C62" t="n">
        <v>10.43</v>
      </c>
      <c r="D62" t="n">
        <v>6.06</v>
      </c>
      <c r="E62" t="n">
        <v>8.43</v>
      </c>
      <c r="F62" t="n">
        <v>6.17</v>
      </c>
      <c r="G62" t="n">
        <v>6.53</v>
      </c>
      <c r="H62" t="n">
        <v>8.220000000000001</v>
      </c>
      <c r="I62" t="n">
        <v>8.59</v>
      </c>
      <c r="J62" t="n">
        <v>8.75</v>
      </c>
      <c r="K62" t="n">
        <v>11.36</v>
      </c>
      <c r="L62" t="n">
        <v>8.970000000000001</v>
      </c>
      <c r="M62" t="n">
        <v>4.18</v>
      </c>
      <c r="N62" t="n">
        <v>6.91</v>
      </c>
      <c r="O62" t="n">
        <v>8.69</v>
      </c>
      <c r="P62" t="n">
        <v>7.1</v>
      </c>
      <c r="Q62" t="n">
        <v>8.43</v>
      </c>
      <c r="R62" t="n">
        <v>5.55</v>
      </c>
      <c r="S62" t="n">
        <v>2.71</v>
      </c>
      <c r="T62" t="n">
        <v>4.29</v>
      </c>
      <c r="U62" t="n">
        <v>15.89</v>
      </c>
      <c r="V62" t="n">
        <v>3.22</v>
      </c>
      <c r="W62" t="n">
        <v>4.12</v>
      </c>
    </row>
    <row r="63">
      <c r="A63" s="5" t="inlineStr">
        <is>
          <t>Return on Investment in %</t>
        </is>
      </c>
      <c r="B63" s="5" t="inlineStr">
        <is>
          <t>Return on Investment in %</t>
        </is>
      </c>
      <c r="C63" t="n">
        <v>9.68</v>
      </c>
      <c r="D63" t="n">
        <v>5.44</v>
      </c>
      <c r="E63" t="n">
        <v>7.72</v>
      </c>
      <c r="F63" t="n">
        <v>5.3</v>
      </c>
      <c r="G63" t="n">
        <v>5.63</v>
      </c>
      <c r="H63" t="n">
        <v>7.22</v>
      </c>
      <c r="I63" t="n">
        <v>7.52</v>
      </c>
      <c r="J63" t="n">
        <v>7.58</v>
      </c>
      <c r="K63" t="n">
        <v>10.12</v>
      </c>
      <c r="L63" t="n">
        <v>7.67</v>
      </c>
      <c r="M63" t="n">
        <v>2.75</v>
      </c>
      <c r="N63" t="n">
        <v>5.73</v>
      </c>
      <c r="O63" t="n">
        <v>8.69</v>
      </c>
      <c r="P63" t="n">
        <v>7.1</v>
      </c>
      <c r="Q63" t="n">
        <v>8.43</v>
      </c>
      <c r="R63" t="n">
        <v>5.55</v>
      </c>
      <c r="S63" t="n">
        <v>2.71</v>
      </c>
      <c r="T63" t="n">
        <v>4.29</v>
      </c>
      <c r="U63" t="n">
        <v>15.89</v>
      </c>
      <c r="V63" t="n">
        <v>3.22</v>
      </c>
      <c r="W63" t="n">
        <v>4.12</v>
      </c>
    </row>
    <row r="64">
      <c r="A64" s="5" t="inlineStr">
        <is>
          <t>Arbeitsintensität in %</t>
        </is>
      </c>
      <c r="B64" s="5" t="inlineStr">
        <is>
          <t>Work Intensity in %</t>
        </is>
      </c>
      <c r="C64" t="n">
        <v>35.64</v>
      </c>
      <c r="D64" t="n">
        <v>49.93</v>
      </c>
      <c r="E64" t="n">
        <v>39.54</v>
      </c>
      <c r="F64" t="n">
        <v>33.92</v>
      </c>
      <c r="G64" t="n">
        <v>34.68</v>
      </c>
      <c r="H64" t="n">
        <v>38.43</v>
      </c>
      <c r="I64" t="n">
        <v>42.34</v>
      </c>
      <c r="J64" t="n">
        <v>44.75</v>
      </c>
      <c r="K64" t="n">
        <v>44.28</v>
      </c>
      <c r="L64" t="n">
        <v>41.86</v>
      </c>
      <c r="M64" t="n">
        <v>38.21</v>
      </c>
      <c r="N64" t="n">
        <v>41.83</v>
      </c>
      <c r="O64" t="n">
        <v>40.4</v>
      </c>
      <c r="P64" t="n">
        <v>40.61</v>
      </c>
      <c r="Q64" t="n">
        <v>42.41</v>
      </c>
      <c r="R64" t="n">
        <v>47.83</v>
      </c>
      <c r="S64" t="n">
        <v>42.08</v>
      </c>
      <c r="T64" t="n">
        <v>41.69</v>
      </c>
      <c r="U64" t="n">
        <v>41.71</v>
      </c>
      <c r="V64" t="n">
        <v>43.54</v>
      </c>
      <c r="W64" t="n">
        <v>46.45</v>
      </c>
    </row>
    <row r="65">
      <c r="A65" s="5" t="inlineStr">
        <is>
          <t>Eigenkapitalquote in %</t>
        </is>
      </c>
      <c r="B65" s="5" t="inlineStr">
        <is>
          <t>Equity Ratio in %</t>
        </is>
      </c>
      <c r="C65" t="n">
        <v>48.71</v>
      </c>
      <c r="D65" t="n">
        <v>41.72</v>
      </c>
      <c r="E65" t="n">
        <v>44.12</v>
      </c>
      <c r="F65" t="n">
        <v>42.57</v>
      </c>
      <c r="G65" t="n">
        <v>44.53</v>
      </c>
      <c r="H65" t="n">
        <v>39.51</v>
      </c>
      <c r="I65" t="n">
        <v>43.16</v>
      </c>
      <c r="J65" t="n">
        <v>40.11</v>
      </c>
      <c r="K65" t="n">
        <v>41.5</v>
      </c>
      <c r="L65" t="n">
        <v>38.15</v>
      </c>
      <c r="M65" t="n">
        <v>36.3</v>
      </c>
      <c r="N65" t="n">
        <v>36.81</v>
      </c>
      <c r="O65" t="n">
        <v>42.94</v>
      </c>
      <c r="P65" t="n">
        <v>41.02</v>
      </c>
      <c r="Q65" t="n">
        <v>49.13</v>
      </c>
      <c r="R65" t="n">
        <v>46.48</v>
      </c>
      <c r="S65" t="n">
        <v>47.25</v>
      </c>
      <c r="T65" t="n">
        <v>48.29</v>
      </c>
      <c r="U65" t="n">
        <v>47.52</v>
      </c>
      <c r="V65" t="n">
        <v>37.07</v>
      </c>
      <c r="W65" t="n">
        <v>47.14</v>
      </c>
    </row>
    <row r="66">
      <c r="A66" s="5" t="inlineStr">
        <is>
          <t>Fremdkapitalquote in %</t>
        </is>
      </c>
      <c r="B66" s="5" t="inlineStr">
        <is>
          <t>Debt Ratio in %</t>
        </is>
      </c>
      <c r="C66" t="n">
        <v>51.29</v>
      </c>
      <c r="D66" t="n">
        <v>58.28</v>
      </c>
      <c r="E66" t="n">
        <v>55.88</v>
      </c>
      <c r="F66" t="n">
        <v>57.43</v>
      </c>
      <c r="G66" t="n">
        <v>55.47</v>
      </c>
      <c r="H66" t="n">
        <v>60.49</v>
      </c>
      <c r="I66" t="n">
        <v>56.84</v>
      </c>
      <c r="J66" t="n">
        <v>59.89</v>
      </c>
      <c r="K66" t="n">
        <v>58.5</v>
      </c>
      <c r="L66" t="n">
        <v>61.85</v>
      </c>
      <c r="M66" t="n">
        <v>63.7</v>
      </c>
      <c r="N66" t="n">
        <v>63.19</v>
      </c>
      <c r="O66" t="n">
        <v>57.06</v>
      </c>
      <c r="P66" t="n">
        <v>58.98</v>
      </c>
      <c r="Q66" t="n">
        <v>50.87</v>
      </c>
      <c r="R66" t="n">
        <v>53.52</v>
      </c>
      <c r="S66" t="n">
        <v>52.75</v>
      </c>
      <c r="T66" t="n">
        <v>51.71</v>
      </c>
      <c r="U66" t="n">
        <v>52.48</v>
      </c>
      <c r="V66" t="n">
        <v>62.93</v>
      </c>
      <c r="W66" t="n">
        <v>52.86</v>
      </c>
    </row>
    <row r="67">
      <c r="A67" s="5" t="inlineStr">
        <is>
          <t>Verschuldungsgrad in %</t>
        </is>
      </c>
      <c r="B67" s="5" t="inlineStr">
        <is>
          <t>Finance Gearing in %</t>
        </is>
      </c>
      <c r="C67" t="n">
        <v>105.31</v>
      </c>
      <c r="D67" t="n">
        <v>139.71</v>
      </c>
      <c r="E67" t="n">
        <v>126.63</v>
      </c>
      <c r="F67" t="n">
        <v>134.88</v>
      </c>
      <c r="G67" t="n">
        <v>124.56</v>
      </c>
      <c r="H67" t="n">
        <v>153.09</v>
      </c>
      <c r="I67" t="n">
        <v>131.68</v>
      </c>
      <c r="J67" t="n">
        <v>149.29</v>
      </c>
      <c r="K67" t="n">
        <v>140.99</v>
      </c>
      <c r="L67" t="n">
        <v>162.14</v>
      </c>
      <c r="M67" t="n">
        <v>175.5</v>
      </c>
      <c r="N67" t="n">
        <v>171.66</v>
      </c>
      <c r="O67" t="n">
        <v>132.87</v>
      </c>
      <c r="P67" t="n">
        <v>143.79</v>
      </c>
      <c r="Q67" t="n">
        <v>103.56</v>
      </c>
      <c r="R67" t="n">
        <v>115.13</v>
      </c>
      <c r="S67" t="n">
        <v>111.62</v>
      </c>
      <c r="T67" t="n">
        <v>107.09</v>
      </c>
      <c r="U67" t="n">
        <v>110.45</v>
      </c>
      <c r="V67" t="n">
        <v>169.72</v>
      </c>
      <c r="W67" t="n">
        <v>112.15</v>
      </c>
    </row>
    <row r="68">
      <c r="A68" s="5" t="inlineStr">
        <is>
          <t>Bruttoergebnis Marge in %</t>
        </is>
      </c>
      <c r="B68" s="5" t="inlineStr">
        <is>
          <t>Gross Profit Marge in %</t>
        </is>
      </c>
      <c r="C68" t="n">
        <v>27.4</v>
      </c>
      <c r="D68" t="n">
        <v>29.29</v>
      </c>
      <c r="E68" t="n">
        <v>31.87</v>
      </c>
      <c r="F68" t="n">
        <v>31.77</v>
      </c>
      <c r="G68" t="n">
        <v>27.08</v>
      </c>
      <c r="H68" t="n">
        <v>24.87</v>
      </c>
      <c r="I68" t="n">
        <v>25</v>
      </c>
      <c r="J68" t="n">
        <v>26.3</v>
      </c>
      <c r="K68" t="n">
        <v>26.55</v>
      </c>
      <c r="L68" t="n">
        <v>29.06</v>
      </c>
      <c r="M68" t="n">
        <v>27.64</v>
      </c>
      <c r="N68" t="n">
        <v>25.44</v>
      </c>
      <c r="O68" t="n">
        <v>27.7</v>
      </c>
      <c r="P68" t="n">
        <v>28.34</v>
      </c>
      <c r="Q68" t="n">
        <v>30.83</v>
      </c>
      <c r="R68" t="n">
        <v>31.7</v>
      </c>
      <c r="S68" t="n">
        <v>30.06</v>
      </c>
      <c r="T68" t="n">
        <v>32.28</v>
      </c>
      <c r="U68" t="n">
        <v>31.73</v>
      </c>
      <c r="V68" t="n">
        <v>35.31</v>
      </c>
    </row>
    <row r="69">
      <c r="A69" s="5" t="inlineStr">
        <is>
          <t>Kurzfristige Vermögensquote in %</t>
        </is>
      </c>
      <c r="B69" s="5" t="inlineStr">
        <is>
          <t>Current Assets Ratio in %</t>
        </is>
      </c>
      <c r="C69" t="n">
        <v>35.64</v>
      </c>
      <c r="D69" t="n">
        <v>49.93</v>
      </c>
      <c r="E69" t="n">
        <v>39.54</v>
      </c>
      <c r="F69" t="n">
        <v>33.92</v>
      </c>
      <c r="G69" t="n">
        <v>34.68</v>
      </c>
      <c r="H69" t="n">
        <v>38.43</v>
      </c>
      <c r="I69" t="n">
        <v>42.34</v>
      </c>
      <c r="J69" t="n">
        <v>44.75</v>
      </c>
      <c r="K69" t="n">
        <v>44.28</v>
      </c>
      <c r="L69" t="n">
        <v>41.86</v>
      </c>
      <c r="M69" t="n">
        <v>38.21</v>
      </c>
      <c r="N69" t="n">
        <v>41.83</v>
      </c>
      <c r="O69" t="n">
        <v>40.4</v>
      </c>
      <c r="P69" t="n">
        <v>40.61</v>
      </c>
      <c r="Q69" t="n">
        <v>42.41</v>
      </c>
      <c r="R69" t="n">
        <v>47.83</v>
      </c>
      <c r="S69" t="n">
        <v>42.08</v>
      </c>
      <c r="T69" t="n">
        <v>41.69</v>
      </c>
      <c r="U69" t="n">
        <v>41.71</v>
      </c>
      <c r="V69" t="n">
        <v>43.54</v>
      </c>
    </row>
    <row r="70">
      <c r="A70" s="5" t="inlineStr">
        <is>
          <t>Nettogewinn Marge in %</t>
        </is>
      </c>
      <c r="B70" s="5" t="inlineStr">
        <is>
          <t>Net Profit Marge in %</t>
        </is>
      </c>
      <c r="C70" t="n">
        <v>14.2</v>
      </c>
      <c r="D70" t="n">
        <v>7.51</v>
      </c>
      <c r="E70" t="n">
        <v>9.43</v>
      </c>
      <c r="F70" t="n">
        <v>7.05</v>
      </c>
      <c r="G70" t="n">
        <v>5.66</v>
      </c>
      <c r="H70" t="n">
        <v>6.94</v>
      </c>
      <c r="I70" t="n">
        <v>6.55</v>
      </c>
      <c r="J70" t="n">
        <v>6.2</v>
      </c>
      <c r="K70" t="n">
        <v>8.42</v>
      </c>
      <c r="L70" t="n">
        <v>7.13</v>
      </c>
      <c r="M70" t="n">
        <v>2.78</v>
      </c>
      <c r="N70" t="n">
        <v>4.67</v>
      </c>
      <c r="O70" t="n">
        <v>7.02</v>
      </c>
      <c r="P70" t="n">
        <v>6.11</v>
      </c>
      <c r="Q70" t="n">
        <v>7.03</v>
      </c>
      <c r="R70" t="n">
        <v>5.02</v>
      </c>
      <c r="S70" t="n">
        <v>2.73</v>
      </c>
      <c r="T70" t="n">
        <v>4.67</v>
      </c>
      <c r="U70" t="n">
        <v>18.02</v>
      </c>
      <c r="V70" t="n">
        <v>3.45</v>
      </c>
    </row>
    <row r="71">
      <c r="A71" s="5" t="inlineStr">
        <is>
          <t>Operative Ergebnis Marge in %</t>
        </is>
      </c>
      <c r="B71" s="5" t="inlineStr">
        <is>
          <t>EBIT Marge in %</t>
        </is>
      </c>
      <c r="C71" t="n">
        <v>6.83</v>
      </c>
      <c r="D71" t="n">
        <v>9.630000000000001</v>
      </c>
      <c r="E71" t="n">
        <v>13.22</v>
      </c>
      <c r="F71" t="n">
        <v>10.9</v>
      </c>
      <c r="G71" t="n">
        <v>8.869999999999999</v>
      </c>
      <c r="H71" t="n">
        <v>10.26</v>
      </c>
      <c r="I71" t="n">
        <v>9.83</v>
      </c>
      <c r="J71" t="n">
        <v>11.4</v>
      </c>
      <c r="K71" t="n">
        <v>11.68</v>
      </c>
      <c r="L71" t="n">
        <v>12.15</v>
      </c>
      <c r="M71" t="n">
        <v>7.25</v>
      </c>
      <c r="N71" t="n">
        <v>10.37</v>
      </c>
      <c r="O71" t="n">
        <v>12.62</v>
      </c>
      <c r="P71" t="n">
        <v>12.83</v>
      </c>
      <c r="Q71" t="n">
        <v>13.64</v>
      </c>
      <c r="R71" t="n">
        <v>12.94</v>
      </c>
      <c r="S71" t="n">
        <v>7.97</v>
      </c>
      <c r="T71" t="n">
        <v>8.199999999999999</v>
      </c>
      <c r="U71" t="n">
        <v>3.74</v>
      </c>
      <c r="V71" t="n">
        <v>8.539999999999999</v>
      </c>
    </row>
    <row r="72">
      <c r="A72" s="5" t="inlineStr">
        <is>
          <t>Vermögensumsschlag in %</t>
        </is>
      </c>
      <c r="B72" s="5" t="inlineStr">
        <is>
          <t>Asset Turnover in %</t>
        </is>
      </c>
      <c r="C72" t="n">
        <v>68.22</v>
      </c>
      <c r="D72" t="n">
        <v>72.41</v>
      </c>
      <c r="E72" t="n">
        <v>81.84999999999999</v>
      </c>
      <c r="F72" t="n">
        <v>75.23</v>
      </c>
      <c r="G72" t="n">
        <v>99.45</v>
      </c>
      <c r="H72" t="n">
        <v>104.16</v>
      </c>
      <c r="I72" t="n">
        <v>114.9</v>
      </c>
      <c r="J72" t="n">
        <v>122.39</v>
      </c>
      <c r="K72" t="n">
        <v>120.14</v>
      </c>
      <c r="L72" t="n">
        <v>107.54</v>
      </c>
      <c r="M72" t="n">
        <v>98.88</v>
      </c>
      <c r="N72" t="n">
        <v>122.5</v>
      </c>
      <c r="O72" t="n">
        <v>123.82</v>
      </c>
      <c r="P72" t="n">
        <v>116.16</v>
      </c>
      <c r="Q72" t="n">
        <v>119.83</v>
      </c>
      <c r="R72" t="n">
        <v>110.68</v>
      </c>
      <c r="S72" t="n">
        <v>99.28</v>
      </c>
      <c r="T72" t="n">
        <v>91.81999999999999</v>
      </c>
      <c r="U72" t="n">
        <v>88.14</v>
      </c>
      <c r="V72" t="n">
        <v>93.23</v>
      </c>
    </row>
    <row r="73">
      <c r="A73" s="5" t="inlineStr">
        <is>
          <t>Langfristige Vermögensquote in %</t>
        </is>
      </c>
      <c r="B73" s="5" t="inlineStr">
        <is>
          <t>Non-Current Assets Ratio in %</t>
        </is>
      </c>
      <c r="C73" t="n">
        <v>64.36</v>
      </c>
      <c r="D73" t="n">
        <v>50.07</v>
      </c>
      <c r="E73" t="n">
        <v>60.46</v>
      </c>
      <c r="F73" t="n">
        <v>66.08</v>
      </c>
      <c r="G73" t="n">
        <v>65.31999999999999</v>
      </c>
      <c r="H73" t="n">
        <v>61.57</v>
      </c>
      <c r="I73" t="n">
        <v>57.66</v>
      </c>
      <c r="J73" t="n">
        <v>55.25</v>
      </c>
      <c r="K73" t="n">
        <v>55.72</v>
      </c>
      <c r="L73" t="n">
        <v>58.14</v>
      </c>
      <c r="M73" t="n">
        <v>61.79</v>
      </c>
      <c r="N73" t="n">
        <v>58.17</v>
      </c>
      <c r="O73" t="n">
        <v>59.6</v>
      </c>
      <c r="P73" t="n">
        <v>59.39</v>
      </c>
      <c r="Q73" t="n">
        <v>57.59</v>
      </c>
      <c r="R73" t="n">
        <v>52.17</v>
      </c>
      <c r="S73" t="n">
        <v>57.92</v>
      </c>
      <c r="T73" t="n">
        <v>58.31</v>
      </c>
      <c r="U73" t="n">
        <v>58.29</v>
      </c>
      <c r="V73" t="n">
        <v>56.46</v>
      </c>
    </row>
    <row r="74">
      <c r="A74" s="5" t="inlineStr">
        <is>
          <t>Gesamtkapitalrentabilität</t>
        </is>
      </c>
      <c r="B74" s="5" t="inlineStr">
        <is>
          <t>ROA Return on Assets in %</t>
        </is>
      </c>
      <c r="C74" t="n">
        <v>9.68</v>
      </c>
      <c r="D74" t="n">
        <v>5.44</v>
      </c>
      <c r="E74" t="n">
        <v>7.72</v>
      </c>
      <c r="F74" t="n">
        <v>5.3</v>
      </c>
      <c r="G74" t="n">
        <v>5.63</v>
      </c>
      <c r="H74" t="n">
        <v>7.22</v>
      </c>
      <c r="I74" t="n">
        <v>7.52</v>
      </c>
      <c r="J74" t="n">
        <v>7.58</v>
      </c>
      <c r="K74" t="n">
        <v>10.12</v>
      </c>
      <c r="L74" t="n">
        <v>7.67</v>
      </c>
      <c r="M74" t="n">
        <v>2.75</v>
      </c>
      <c r="N74" t="n">
        <v>5.73</v>
      </c>
      <c r="O74" t="n">
        <v>8.69</v>
      </c>
      <c r="P74" t="n">
        <v>7.1</v>
      </c>
      <c r="Q74" t="n">
        <v>8.43</v>
      </c>
      <c r="R74" t="n">
        <v>5.55</v>
      </c>
      <c r="S74" t="n">
        <v>2.71</v>
      </c>
      <c r="T74" t="n">
        <v>4.29</v>
      </c>
      <c r="U74" t="n">
        <v>15.89</v>
      </c>
      <c r="V74" t="n">
        <v>3.22</v>
      </c>
    </row>
    <row r="75">
      <c r="A75" s="5" t="inlineStr">
        <is>
          <t>Ertrag des eingesetzten Kapitals</t>
        </is>
      </c>
      <c r="B75" s="5" t="inlineStr">
        <is>
          <t>ROCE Return on Cap. Empl. in %</t>
        </is>
      </c>
      <c r="C75" t="n">
        <v>5.76</v>
      </c>
      <c r="D75" t="n">
        <v>9.539999999999999</v>
      </c>
      <c r="E75" t="n">
        <v>13.34</v>
      </c>
      <c r="F75" t="n">
        <v>10.26</v>
      </c>
      <c r="G75" t="n">
        <v>11.04</v>
      </c>
      <c r="H75" t="n">
        <v>13.75</v>
      </c>
      <c r="I75" t="n">
        <v>14.67</v>
      </c>
      <c r="J75" t="n">
        <v>19.1</v>
      </c>
      <c r="K75" t="n">
        <v>19.21</v>
      </c>
      <c r="L75" t="n">
        <v>17.71</v>
      </c>
      <c r="M75" t="n">
        <v>9.289999999999999</v>
      </c>
      <c r="N75" t="n">
        <v>18.7</v>
      </c>
      <c r="O75" t="n">
        <v>21.32</v>
      </c>
      <c r="P75" t="n">
        <v>21.56</v>
      </c>
      <c r="Q75" t="n">
        <v>21.37</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74.15000000000001</v>
      </c>
      <c r="D76" t="n">
        <v>80.89</v>
      </c>
      <c r="E76" t="n">
        <v>71.05</v>
      </c>
      <c r="F76" t="n">
        <v>62.92</v>
      </c>
      <c r="G76" t="n">
        <v>66.81999999999999</v>
      </c>
      <c r="H76" t="n">
        <v>62.85</v>
      </c>
      <c r="I76" t="n">
        <v>73.03</v>
      </c>
      <c r="J76" t="n">
        <v>69.17</v>
      </c>
      <c r="K76" t="n">
        <v>70.81999999999999</v>
      </c>
      <c r="L76" t="n">
        <v>61.98</v>
      </c>
      <c r="M76" t="n">
        <v>55.17</v>
      </c>
      <c r="N76" t="n">
        <v>59.39</v>
      </c>
      <c r="O76" t="n">
        <v>68.56999999999999</v>
      </c>
      <c r="P76" t="n">
        <v>67.09999999999999</v>
      </c>
      <c r="Q76" t="n">
        <v>82.95999999999999</v>
      </c>
      <c r="R76" t="n">
        <v>87.22</v>
      </c>
      <c r="S76" t="n">
        <v>79.59</v>
      </c>
      <c r="T76" t="n">
        <v>80.88</v>
      </c>
      <c r="U76" t="n">
        <v>79.84999999999999</v>
      </c>
      <c r="V76" t="n">
        <v>63.46</v>
      </c>
    </row>
    <row r="77">
      <c r="A77" s="5" t="inlineStr">
        <is>
          <t>Liquidität Dritten Grades</t>
        </is>
      </c>
      <c r="B77" s="5" t="inlineStr">
        <is>
          <t>Current Ratio in %</t>
        </is>
      </c>
      <c r="C77" t="n">
        <v>186.64</v>
      </c>
      <c r="D77" t="n">
        <v>185.27</v>
      </c>
      <c r="E77" t="n">
        <v>209.31</v>
      </c>
      <c r="F77" t="n">
        <v>169.39</v>
      </c>
      <c r="G77" t="n">
        <v>172.56</v>
      </c>
      <c r="H77" t="n">
        <v>172.53</v>
      </c>
      <c r="I77" t="n">
        <v>184.14</v>
      </c>
      <c r="J77" t="n">
        <v>166.1</v>
      </c>
      <c r="K77" t="n">
        <v>164.4</v>
      </c>
      <c r="L77" t="n">
        <v>159.69</v>
      </c>
      <c r="M77" t="n">
        <v>167.7</v>
      </c>
      <c r="N77" t="n">
        <v>130.56</v>
      </c>
      <c r="O77" t="n">
        <v>151.48</v>
      </c>
      <c r="P77" t="n">
        <v>131.57</v>
      </c>
      <c r="Q77" t="n">
        <v>180.42</v>
      </c>
      <c r="R77" t="inlineStr">
        <is>
          <t>-</t>
        </is>
      </c>
      <c r="S77" t="inlineStr">
        <is>
          <t>-</t>
        </is>
      </c>
      <c r="T77" t="inlineStr">
        <is>
          <t>-</t>
        </is>
      </c>
      <c r="U77" t="inlineStr">
        <is>
          <t>-</t>
        </is>
      </c>
      <c r="V77" t="inlineStr">
        <is>
          <t>-</t>
        </is>
      </c>
    </row>
    <row r="78">
      <c r="A78" s="5" t="inlineStr">
        <is>
          <t>Operativer Cashflow</t>
        </is>
      </c>
      <c r="B78" s="5" t="inlineStr">
        <is>
          <t>Operating Cashflow in M</t>
        </is>
      </c>
      <c r="C78" t="n">
        <v>7605.014399999999</v>
      </c>
      <c r="D78" t="n">
        <v>6420.175200000001</v>
      </c>
      <c r="E78" t="n">
        <v>8808.2232</v>
      </c>
      <c r="F78" t="n">
        <v>9386.865600000001</v>
      </c>
      <c r="G78" t="n">
        <v>6319.28</v>
      </c>
      <c r="H78" t="n">
        <v>8468.57</v>
      </c>
      <c r="I78" t="n">
        <v>8303.24</v>
      </c>
      <c r="J78" t="n">
        <v>8918.635</v>
      </c>
      <c r="K78" t="n">
        <v>6401.945</v>
      </c>
      <c r="L78" t="n">
        <v>7798.065000000001</v>
      </c>
      <c r="M78" t="n">
        <v>5850.845</v>
      </c>
      <c r="N78" t="n">
        <v>4656.795</v>
      </c>
      <c r="O78" t="n">
        <v>7985.94</v>
      </c>
      <c r="P78" t="n">
        <v>6206.273999999999</v>
      </c>
      <c r="Q78" t="n">
        <v>21536.97</v>
      </c>
      <c r="R78" t="n">
        <v>6881.52</v>
      </c>
      <c r="S78" t="n">
        <v>5665.17</v>
      </c>
      <c r="T78" t="n">
        <v>10154.9</v>
      </c>
      <c r="U78" t="n">
        <v>12243</v>
      </c>
      <c r="V78" t="n">
        <v>11860.78</v>
      </c>
    </row>
    <row r="79">
      <c r="A79" s="5" t="inlineStr">
        <is>
          <t>Aktienrückkauf</t>
        </is>
      </c>
      <c r="B79" s="5" t="inlineStr">
        <is>
          <t>Share Buyback in M</t>
        </is>
      </c>
      <c r="C79" t="n">
        <v>0</v>
      </c>
      <c r="D79" t="n">
        <v>0</v>
      </c>
      <c r="E79" t="n">
        <v>0</v>
      </c>
      <c r="F79" t="n">
        <v>0.01999999999998181</v>
      </c>
      <c r="G79" t="n">
        <v>0</v>
      </c>
      <c r="H79" t="n">
        <v>0</v>
      </c>
      <c r="I79" t="n">
        <v>0</v>
      </c>
      <c r="J79" t="n">
        <v>0</v>
      </c>
      <c r="K79" t="n">
        <v>0</v>
      </c>
      <c r="L79" t="n">
        <v>0</v>
      </c>
      <c r="M79" t="n">
        <v>0</v>
      </c>
      <c r="N79" t="n">
        <v>37.89999999999998</v>
      </c>
      <c r="O79" t="n">
        <v>43</v>
      </c>
      <c r="P79" t="n">
        <v>29.60000000000002</v>
      </c>
      <c r="Q79" t="n">
        <v>53</v>
      </c>
      <c r="R79" t="n">
        <v>31</v>
      </c>
      <c r="S79" t="n">
        <v>28</v>
      </c>
      <c r="T79" t="n">
        <v>25</v>
      </c>
      <c r="U79" t="n">
        <v>48</v>
      </c>
      <c r="V79" t="n">
        <v>28</v>
      </c>
    </row>
    <row r="80">
      <c r="A80" s="5" t="inlineStr">
        <is>
          <t>Umsatzwachstum 1J in %</t>
        </is>
      </c>
      <c r="B80" s="5" t="inlineStr">
        <is>
          <t>Revenue Growth 1Y in %</t>
        </is>
      </c>
      <c r="C80" t="n">
        <v>-5.36</v>
      </c>
      <c r="D80" t="n">
        <v>-2.79</v>
      </c>
      <c r="E80" t="n">
        <v>12.03</v>
      </c>
      <c r="F80" t="n">
        <v>-18.31</v>
      </c>
      <c r="G80" t="n">
        <v>-5.22</v>
      </c>
      <c r="H80" t="n">
        <v>0.48</v>
      </c>
      <c r="I80" t="n">
        <v>-6.04</v>
      </c>
      <c r="J80" t="n">
        <v>7.12</v>
      </c>
      <c r="K80" t="n">
        <v>15.07</v>
      </c>
      <c r="L80" t="n">
        <v>26</v>
      </c>
      <c r="M80" t="n">
        <v>-18.64</v>
      </c>
      <c r="N80" t="n">
        <v>7.51</v>
      </c>
      <c r="O80" t="n">
        <v>10.15</v>
      </c>
      <c r="P80" t="n">
        <v>23.08</v>
      </c>
      <c r="Q80" t="n">
        <v>13.87</v>
      </c>
      <c r="R80" t="n">
        <v>12.52</v>
      </c>
      <c r="S80" t="n">
        <v>3.55</v>
      </c>
      <c r="T80" t="n">
        <v>-0.87</v>
      </c>
      <c r="U80" t="n">
        <v>-9.59</v>
      </c>
      <c r="V80" t="n">
        <v>21.96</v>
      </c>
    </row>
    <row r="81">
      <c r="A81" s="5" t="inlineStr">
        <is>
          <t>Umsatzwachstum 3J in %</t>
        </is>
      </c>
      <c r="B81" s="5" t="inlineStr">
        <is>
          <t>Revenue Growth 3Y in %</t>
        </is>
      </c>
      <c r="C81" t="n">
        <v>1.29</v>
      </c>
      <c r="D81" t="n">
        <v>-3.02</v>
      </c>
      <c r="E81" t="n">
        <v>-3.83</v>
      </c>
      <c r="F81" t="n">
        <v>-7.68</v>
      </c>
      <c r="G81" t="n">
        <v>-3.59</v>
      </c>
      <c r="H81" t="n">
        <v>0.52</v>
      </c>
      <c r="I81" t="n">
        <v>5.38</v>
      </c>
      <c r="J81" t="n">
        <v>16.06</v>
      </c>
      <c r="K81" t="n">
        <v>7.48</v>
      </c>
      <c r="L81" t="n">
        <v>4.96</v>
      </c>
      <c r="M81" t="n">
        <v>-0.33</v>
      </c>
      <c r="N81" t="n">
        <v>13.58</v>
      </c>
      <c r="O81" t="n">
        <v>15.7</v>
      </c>
      <c r="P81" t="n">
        <v>16.49</v>
      </c>
      <c r="Q81" t="n">
        <v>9.98</v>
      </c>
      <c r="R81" t="n">
        <v>5.07</v>
      </c>
      <c r="S81" t="n">
        <v>-2.3</v>
      </c>
      <c r="T81" t="n">
        <v>3.83</v>
      </c>
      <c r="U81" t="inlineStr">
        <is>
          <t>-</t>
        </is>
      </c>
      <c r="V81" t="inlineStr">
        <is>
          <t>-</t>
        </is>
      </c>
    </row>
    <row r="82">
      <c r="A82" s="5" t="inlineStr">
        <is>
          <t>Umsatzwachstum 5J in %</t>
        </is>
      </c>
      <c r="B82" s="5" t="inlineStr">
        <is>
          <t>Revenue Growth 5Y in %</t>
        </is>
      </c>
      <c r="C82" t="n">
        <v>-3.93</v>
      </c>
      <c r="D82" t="n">
        <v>-2.76</v>
      </c>
      <c r="E82" t="n">
        <v>-3.41</v>
      </c>
      <c r="F82" t="n">
        <v>-4.39</v>
      </c>
      <c r="G82" t="n">
        <v>2.28</v>
      </c>
      <c r="H82" t="n">
        <v>8.529999999999999</v>
      </c>
      <c r="I82" t="n">
        <v>4.7</v>
      </c>
      <c r="J82" t="n">
        <v>7.41</v>
      </c>
      <c r="K82" t="n">
        <v>8.02</v>
      </c>
      <c r="L82" t="n">
        <v>9.619999999999999</v>
      </c>
      <c r="M82" t="n">
        <v>7.19</v>
      </c>
      <c r="N82" t="n">
        <v>13.43</v>
      </c>
      <c r="O82" t="n">
        <v>12.63</v>
      </c>
      <c r="P82" t="n">
        <v>10.43</v>
      </c>
      <c r="Q82" t="n">
        <v>3.9</v>
      </c>
      <c r="R82" t="n">
        <v>5.51</v>
      </c>
      <c r="S82" t="inlineStr">
        <is>
          <t>-</t>
        </is>
      </c>
      <c r="T82" t="inlineStr">
        <is>
          <t>-</t>
        </is>
      </c>
      <c r="U82" t="inlineStr">
        <is>
          <t>-</t>
        </is>
      </c>
      <c r="V82" t="inlineStr">
        <is>
          <t>-</t>
        </is>
      </c>
    </row>
    <row r="83">
      <c r="A83" s="5" t="inlineStr">
        <is>
          <t>Umsatzwachstum 10J in %</t>
        </is>
      </c>
      <c r="B83" s="5" t="inlineStr">
        <is>
          <t>Revenue Growth 10Y in %</t>
        </is>
      </c>
      <c r="C83" t="n">
        <v>2.3</v>
      </c>
      <c r="D83" t="n">
        <v>0.97</v>
      </c>
      <c r="E83" t="n">
        <v>2</v>
      </c>
      <c r="F83" t="n">
        <v>1.81</v>
      </c>
      <c r="G83" t="n">
        <v>5.95</v>
      </c>
      <c r="H83" t="n">
        <v>7.86</v>
      </c>
      <c r="I83" t="n">
        <v>9.06</v>
      </c>
      <c r="J83" t="n">
        <v>10.02</v>
      </c>
      <c r="K83" t="n">
        <v>9.220000000000001</v>
      </c>
      <c r="L83" t="n">
        <v>6.76</v>
      </c>
      <c r="M83" t="n">
        <v>6.35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78.90000000000001</v>
      </c>
      <c r="D84" t="n">
        <v>-22.56</v>
      </c>
      <c r="E84" t="n">
        <v>49.85</v>
      </c>
      <c r="F84" t="n">
        <v>1.73</v>
      </c>
      <c r="G84" t="n">
        <v>-22.66</v>
      </c>
      <c r="H84" t="n">
        <v>6.46</v>
      </c>
      <c r="I84" t="n">
        <v>-0.76</v>
      </c>
      <c r="J84" t="n">
        <v>-21.15</v>
      </c>
      <c r="K84" t="n">
        <v>35.79</v>
      </c>
      <c r="L84" t="n">
        <v>223.19</v>
      </c>
      <c r="M84" t="n">
        <v>-51.58</v>
      </c>
      <c r="N84" t="n">
        <v>-28.38</v>
      </c>
      <c r="O84" t="n">
        <v>26.47</v>
      </c>
      <c r="P84" t="n">
        <v>6.92</v>
      </c>
      <c r="Q84" t="n">
        <v>59.69</v>
      </c>
      <c r="R84" t="n">
        <v>106.88</v>
      </c>
      <c r="S84" t="n">
        <v>-39.48</v>
      </c>
      <c r="T84" t="n">
        <v>-74.33</v>
      </c>
      <c r="U84" t="n">
        <v>372.42</v>
      </c>
      <c r="V84" t="n">
        <v>0.24</v>
      </c>
    </row>
    <row r="85">
      <c r="A85" s="5" t="inlineStr">
        <is>
          <t>Gewinnwachstum 3J in %</t>
        </is>
      </c>
      <c r="B85" s="5" t="inlineStr">
        <is>
          <t>Earnings Growth 3Y in %</t>
        </is>
      </c>
      <c r="C85" t="n">
        <v>35.4</v>
      </c>
      <c r="D85" t="n">
        <v>9.67</v>
      </c>
      <c r="E85" t="n">
        <v>9.640000000000001</v>
      </c>
      <c r="F85" t="n">
        <v>-4.82</v>
      </c>
      <c r="G85" t="n">
        <v>-5.65</v>
      </c>
      <c r="H85" t="n">
        <v>-5.15</v>
      </c>
      <c r="I85" t="n">
        <v>4.63</v>
      </c>
      <c r="J85" t="n">
        <v>79.28</v>
      </c>
      <c r="K85" t="n">
        <v>69.13</v>
      </c>
      <c r="L85" t="n">
        <v>47.74</v>
      </c>
      <c r="M85" t="n">
        <v>-17.83</v>
      </c>
      <c r="N85" t="n">
        <v>1.67</v>
      </c>
      <c r="O85" t="n">
        <v>31.03</v>
      </c>
      <c r="P85" t="n">
        <v>57.83</v>
      </c>
      <c r="Q85" t="n">
        <v>42.36</v>
      </c>
      <c r="R85" t="n">
        <v>-2.31</v>
      </c>
      <c r="S85" t="n">
        <v>86.2</v>
      </c>
      <c r="T85" t="n">
        <v>99.44</v>
      </c>
      <c r="U85" t="inlineStr">
        <is>
          <t>-</t>
        </is>
      </c>
      <c r="V85" t="inlineStr">
        <is>
          <t>-</t>
        </is>
      </c>
    </row>
    <row r="86">
      <c r="A86" s="5" t="inlineStr">
        <is>
          <t>Gewinnwachstum 5J in %</t>
        </is>
      </c>
      <c r="B86" s="5" t="inlineStr">
        <is>
          <t>Earnings Growth 5Y in %</t>
        </is>
      </c>
      <c r="C86" t="n">
        <v>17.05</v>
      </c>
      <c r="D86" t="n">
        <v>2.56</v>
      </c>
      <c r="E86" t="n">
        <v>6.92</v>
      </c>
      <c r="F86" t="n">
        <v>-7.28</v>
      </c>
      <c r="G86" t="n">
        <v>-0.46</v>
      </c>
      <c r="H86" t="n">
        <v>48.71</v>
      </c>
      <c r="I86" t="n">
        <v>37.1</v>
      </c>
      <c r="J86" t="n">
        <v>31.57</v>
      </c>
      <c r="K86" t="n">
        <v>41.1</v>
      </c>
      <c r="L86" t="n">
        <v>35.32</v>
      </c>
      <c r="M86" t="n">
        <v>2.62</v>
      </c>
      <c r="N86" t="n">
        <v>34.32</v>
      </c>
      <c r="O86" t="n">
        <v>32.1</v>
      </c>
      <c r="P86" t="n">
        <v>11.94</v>
      </c>
      <c r="Q86" t="n">
        <v>85.04000000000001</v>
      </c>
      <c r="R86" t="n">
        <v>73.15000000000001</v>
      </c>
      <c r="S86" t="inlineStr">
        <is>
          <t>-</t>
        </is>
      </c>
      <c r="T86" t="inlineStr">
        <is>
          <t>-</t>
        </is>
      </c>
      <c r="U86" t="inlineStr">
        <is>
          <t>-</t>
        </is>
      </c>
      <c r="V86" t="inlineStr">
        <is>
          <t>-</t>
        </is>
      </c>
    </row>
    <row r="87">
      <c r="A87" s="5" t="inlineStr">
        <is>
          <t>Gewinnwachstum 10J in %</t>
        </is>
      </c>
      <c r="B87" s="5" t="inlineStr">
        <is>
          <t>Earnings Growth 10Y in %</t>
        </is>
      </c>
      <c r="C87" t="n">
        <v>32.88</v>
      </c>
      <c r="D87" t="n">
        <v>19.83</v>
      </c>
      <c r="E87" t="n">
        <v>19.25</v>
      </c>
      <c r="F87" t="n">
        <v>16.91</v>
      </c>
      <c r="G87" t="n">
        <v>17.43</v>
      </c>
      <c r="H87" t="n">
        <v>25.66</v>
      </c>
      <c r="I87" t="n">
        <v>35.71</v>
      </c>
      <c r="J87" t="n">
        <v>31.83</v>
      </c>
      <c r="K87" t="n">
        <v>26.52</v>
      </c>
      <c r="L87" t="n">
        <v>60.18</v>
      </c>
      <c r="M87" t="n">
        <v>37.89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0.43</v>
      </c>
      <c r="D88" t="n">
        <v>4.61</v>
      </c>
      <c r="E88" t="n">
        <v>2.01</v>
      </c>
      <c r="F88" t="n">
        <v>-2.66</v>
      </c>
      <c r="G88" t="n">
        <v>-35.43</v>
      </c>
      <c r="H88" t="n">
        <v>0.26</v>
      </c>
      <c r="I88" t="n">
        <v>0.4</v>
      </c>
      <c r="J88" t="n">
        <v>0.42</v>
      </c>
      <c r="K88" t="n">
        <v>0.19</v>
      </c>
      <c r="L88" t="n">
        <v>0.34</v>
      </c>
      <c r="M88" t="n">
        <v>10.76</v>
      </c>
      <c r="N88" t="n">
        <v>0.26</v>
      </c>
      <c r="O88" t="n">
        <v>0.38</v>
      </c>
      <c r="P88" t="n">
        <v>0.97</v>
      </c>
      <c r="Q88" t="n">
        <v>0.13</v>
      </c>
      <c r="R88" t="n">
        <v>0.21</v>
      </c>
      <c r="S88" t="inlineStr">
        <is>
          <t>-</t>
        </is>
      </c>
      <c r="T88" t="inlineStr">
        <is>
          <t>-</t>
        </is>
      </c>
      <c r="U88" t="inlineStr">
        <is>
          <t>-</t>
        </is>
      </c>
      <c r="V88" t="inlineStr">
        <is>
          <t>-</t>
        </is>
      </c>
    </row>
    <row r="89">
      <c r="A89" s="5" t="inlineStr">
        <is>
          <t>EBIT-Wachstum 1J in %</t>
        </is>
      </c>
      <c r="B89" s="5" t="inlineStr">
        <is>
          <t>EBIT Growth 1Y in %</t>
        </is>
      </c>
      <c r="C89" t="n">
        <v>-32.84</v>
      </c>
      <c r="D89" t="n">
        <v>-29.21</v>
      </c>
      <c r="E89" t="n">
        <v>35.81</v>
      </c>
      <c r="F89" t="n">
        <v>0.43</v>
      </c>
      <c r="G89" t="n">
        <v>-18.07</v>
      </c>
      <c r="H89" t="n">
        <v>4.85</v>
      </c>
      <c r="I89" t="n">
        <v>-18.97</v>
      </c>
      <c r="J89" t="n">
        <v>4.54</v>
      </c>
      <c r="K89" t="n">
        <v>10.63</v>
      </c>
      <c r="L89" t="n">
        <v>111.07</v>
      </c>
      <c r="M89" t="n">
        <v>-43.11</v>
      </c>
      <c r="N89" t="n">
        <v>-11.66</v>
      </c>
      <c r="O89" t="n">
        <v>8.390000000000001</v>
      </c>
      <c r="P89" t="n">
        <v>15.78</v>
      </c>
      <c r="Q89" t="n">
        <v>20.06</v>
      </c>
      <c r="R89" t="n">
        <v>82.69</v>
      </c>
      <c r="S89" t="n">
        <v>0.64</v>
      </c>
      <c r="T89" t="n">
        <v>117.01</v>
      </c>
      <c r="U89" t="n">
        <v>-60.36</v>
      </c>
      <c r="V89" t="n">
        <v>52.81</v>
      </c>
    </row>
    <row r="90">
      <c r="A90" s="5" t="inlineStr">
        <is>
          <t>EBIT-Wachstum 3J in %</t>
        </is>
      </c>
      <c r="B90" s="5" t="inlineStr">
        <is>
          <t>EBIT Growth 3Y in %</t>
        </is>
      </c>
      <c r="C90" t="n">
        <v>-8.75</v>
      </c>
      <c r="D90" t="n">
        <v>2.34</v>
      </c>
      <c r="E90" t="n">
        <v>6.06</v>
      </c>
      <c r="F90" t="n">
        <v>-4.26</v>
      </c>
      <c r="G90" t="n">
        <v>-10.73</v>
      </c>
      <c r="H90" t="n">
        <v>-3.19</v>
      </c>
      <c r="I90" t="n">
        <v>-1.27</v>
      </c>
      <c r="J90" t="n">
        <v>42.08</v>
      </c>
      <c r="K90" t="n">
        <v>26.2</v>
      </c>
      <c r="L90" t="n">
        <v>18.77</v>
      </c>
      <c r="M90" t="n">
        <v>-15.46</v>
      </c>
      <c r="N90" t="n">
        <v>4.17</v>
      </c>
      <c r="O90" t="n">
        <v>14.74</v>
      </c>
      <c r="P90" t="n">
        <v>39.51</v>
      </c>
      <c r="Q90" t="n">
        <v>34.46</v>
      </c>
      <c r="R90" t="n">
        <v>66.78</v>
      </c>
      <c r="S90" t="n">
        <v>19.1</v>
      </c>
      <c r="T90" t="n">
        <v>36.49</v>
      </c>
      <c r="U90" t="inlineStr">
        <is>
          <t>-</t>
        </is>
      </c>
      <c r="V90" t="inlineStr">
        <is>
          <t>-</t>
        </is>
      </c>
    </row>
    <row r="91">
      <c r="A91" s="5" t="inlineStr">
        <is>
          <t>EBIT-Wachstum 5J in %</t>
        </is>
      </c>
      <c r="B91" s="5" t="inlineStr">
        <is>
          <t>EBIT Growth 5Y in %</t>
        </is>
      </c>
      <c r="C91" t="n">
        <v>-8.779999999999999</v>
      </c>
      <c r="D91" t="n">
        <v>-1.24</v>
      </c>
      <c r="E91" t="n">
        <v>0.8100000000000001</v>
      </c>
      <c r="F91" t="n">
        <v>-5.44</v>
      </c>
      <c r="G91" t="n">
        <v>-3.4</v>
      </c>
      <c r="H91" t="n">
        <v>22.42</v>
      </c>
      <c r="I91" t="n">
        <v>12.83</v>
      </c>
      <c r="J91" t="n">
        <v>14.29</v>
      </c>
      <c r="K91" t="n">
        <v>15.06</v>
      </c>
      <c r="L91" t="n">
        <v>16.09</v>
      </c>
      <c r="M91" t="n">
        <v>-2.11</v>
      </c>
      <c r="N91" t="n">
        <v>23.05</v>
      </c>
      <c r="O91" t="n">
        <v>25.51</v>
      </c>
      <c r="P91" t="n">
        <v>47.24</v>
      </c>
      <c r="Q91" t="n">
        <v>32.01</v>
      </c>
      <c r="R91" t="n">
        <v>38.56</v>
      </c>
      <c r="S91" t="inlineStr">
        <is>
          <t>-</t>
        </is>
      </c>
      <c r="T91" t="inlineStr">
        <is>
          <t>-</t>
        </is>
      </c>
      <c r="U91" t="inlineStr">
        <is>
          <t>-</t>
        </is>
      </c>
      <c r="V91" t="inlineStr">
        <is>
          <t>-</t>
        </is>
      </c>
    </row>
    <row r="92">
      <c r="A92" s="5" t="inlineStr">
        <is>
          <t>EBIT-Wachstum 10J in %</t>
        </is>
      </c>
      <c r="B92" s="5" t="inlineStr">
        <is>
          <t>EBIT Growth 10Y in %</t>
        </is>
      </c>
      <c r="C92" t="n">
        <v>6.82</v>
      </c>
      <c r="D92" t="n">
        <v>5.8</v>
      </c>
      <c r="E92" t="n">
        <v>7.55</v>
      </c>
      <c r="F92" t="n">
        <v>4.81</v>
      </c>
      <c r="G92" t="n">
        <v>6.35</v>
      </c>
      <c r="H92" t="n">
        <v>10.16</v>
      </c>
      <c r="I92" t="n">
        <v>17.94</v>
      </c>
      <c r="J92" t="n">
        <v>19.9</v>
      </c>
      <c r="K92" t="n">
        <v>31.15</v>
      </c>
      <c r="L92" t="n">
        <v>24.05</v>
      </c>
      <c r="M92" t="n">
        <v>18.23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18.45</v>
      </c>
      <c r="D93" t="n">
        <v>-27.11</v>
      </c>
      <c r="E93" t="n">
        <v>-6.16</v>
      </c>
      <c r="F93" t="n">
        <v>48.55</v>
      </c>
      <c r="G93" t="n">
        <v>-25.38</v>
      </c>
      <c r="H93" t="n">
        <v>1.99</v>
      </c>
      <c r="I93" t="n">
        <v>-6.9</v>
      </c>
      <c r="J93" t="n">
        <v>39.31</v>
      </c>
      <c r="K93" t="n">
        <v>-17.9</v>
      </c>
      <c r="L93" t="n">
        <v>33.28</v>
      </c>
      <c r="M93" t="n">
        <v>25.64</v>
      </c>
      <c r="N93" t="n">
        <v>-39.28</v>
      </c>
      <c r="O93" t="n">
        <v>34.46</v>
      </c>
      <c r="P93" t="n">
        <v>-70.33</v>
      </c>
      <c r="Q93" t="n">
        <v>229.09</v>
      </c>
      <c r="R93" t="n">
        <v>24.95</v>
      </c>
      <c r="S93" t="n">
        <v>-42.81</v>
      </c>
      <c r="T93" t="n">
        <v>-15.24</v>
      </c>
      <c r="U93" t="n">
        <v>7.47</v>
      </c>
      <c r="V93" t="inlineStr">
        <is>
          <t>-</t>
        </is>
      </c>
    </row>
    <row r="94">
      <c r="A94" s="5" t="inlineStr">
        <is>
          <t>Op.Cashflow Wachstum 3J in %</t>
        </is>
      </c>
      <c r="B94" s="5" t="inlineStr">
        <is>
          <t>Op.Cashflow Wachstum 3Y in %</t>
        </is>
      </c>
      <c r="C94" t="n">
        <v>-4.94</v>
      </c>
      <c r="D94" t="n">
        <v>5.09</v>
      </c>
      <c r="E94" t="n">
        <v>5.67</v>
      </c>
      <c r="F94" t="n">
        <v>8.390000000000001</v>
      </c>
      <c r="G94" t="n">
        <v>-10.1</v>
      </c>
      <c r="H94" t="n">
        <v>11.47</v>
      </c>
      <c r="I94" t="n">
        <v>4.84</v>
      </c>
      <c r="J94" t="n">
        <v>18.23</v>
      </c>
      <c r="K94" t="n">
        <v>13.67</v>
      </c>
      <c r="L94" t="n">
        <v>6.55</v>
      </c>
      <c r="M94" t="n">
        <v>6.94</v>
      </c>
      <c r="N94" t="n">
        <v>-25.05</v>
      </c>
      <c r="O94" t="n">
        <v>64.41</v>
      </c>
      <c r="P94" t="n">
        <v>61.24</v>
      </c>
      <c r="Q94" t="n">
        <v>70.41</v>
      </c>
      <c r="R94" t="n">
        <v>-11.03</v>
      </c>
      <c r="S94" t="n">
        <v>-16.86</v>
      </c>
      <c r="T94" t="n">
        <v>-2.59</v>
      </c>
      <c r="U94" t="inlineStr">
        <is>
          <t>-</t>
        </is>
      </c>
      <c r="V94" t="inlineStr">
        <is>
          <t>-</t>
        </is>
      </c>
    </row>
    <row r="95">
      <c r="A95" s="5" t="inlineStr">
        <is>
          <t>Op.Cashflow Wachstum 5J in %</t>
        </is>
      </c>
      <c r="B95" s="5" t="inlineStr">
        <is>
          <t>Op.Cashflow Wachstum 5Y in %</t>
        </is>
      </c>
      <c r="C95" t="n">
        <v>1.67</v>
      </c>
      <c r="D95" t="n">
        <v>-1.62</v>
      </c>
      <c r="E95" t="n">
        <v>2.42</v>
      </c>
      <c r="F95" t="n">
        <v>11.51</v>
      </c>
      <c r="G95" t="n">
        <v>-1.78</v>
      </c>
      <c r="H95" t="n">
        <v>9.960000000000001</v>
      </c>
      <c r="I95" t="n">
        <v>14.69</v>
      </c>
      <c r="J95" t="n">
        <v>8.210000000000001</v>
      </c>
      <c r="K95" t="n">
        <v>7.24</v>
      </c>
      <c r="L95" t="n">
        <v>-3.25</v>
      </c>
      <c r="M95" t="n">
        <v>35.92</v>
      </c>
      <c r="N95" t="n">
        <v>35.78</v>
      </c>
      <c r="O95" t="n">
        <v>35.07</v>
      </c>
      <c r="P95" t="n">
        <v>25.13</v>
      </c>
      <c r="Q95" t="n">
        <v>40.69</v>
      </c>
      <c r="R95" t="n">
        <v>-5.13</v>
      </c>
      <c r="S95" t="inlineStr">
        <is>
          <t>-</t>
        </is>
      </c>
      <c r="T95" t="inlineStr">
        <is>
          <t>-</t>
        </is>
      </c>
      <c r="U95" t="inlineStr">
        <is>
          <t>-</t>
        </is>
      </c>
      <c r="V95" t="inlineStr">
        <is>
          <t>-</t>
        </is>
      </c>
    </row>
    <row r="96">
      <c r="A96" s="5" t="inlineStr">
        <is>
          <t>Op.Cashflow Wachstum 10J in %</t>
        </is>
      </c>
      <c r="B96" s="5" t="inlineStr">
        <is>
          <t>Op.Cashflow Wachstum 10Y in %</t>
        </is>
      </c>
      <c r="C96" t="n">
        <v>5.81</v>
      </c>
      <c r="D96" t="n">
        <v>6.53</v>
      </c>
      <c r="E96" t="n">
        <v>5.32</v>
      </c>
      <c r="F96" t="n">
        <v>9.380000000000001</v>
      </c>
      <c r="G96" t="n">
        <v>-2.51</v>
      </c>
      <c r="H96" t="n">
        <v>22.94</v>
      </c>
      <c r="I96" t="n">
        <v>25.23</v>
      </c>
      <c r="J96" t="n">
        <v>21.64</v>
      </c>
      <c r="K96" t="n">
        <v>16.19</v>
      </c>
      <c r="L96" t="n">
        <v>18.72</v>
      </c>
      <c r="M96" t="n">
        <v>15.39</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14386</v>
      </c>
      <c r="D97" t="n">
        <v>19892</v>
      </c>
      <c r="E97" t="n">
        <v>16265</v>
      </c>
      <c r="F97" t="n">
        <v>10629</v>
      </c>
      <c r="G97" t="n">
        <v>10330</v>
      </c>
      <c r="H97" t="n">
        <v>11527</v>
      </c>
      <c r="I97" t="n">
        <v>12455</v>
      </c>
      <c r="J97" t="n">
        <v>11457</v>
      </c>
      <c r="K97" t="n">
        <v>10611</v>
      </c>
      <c r="L97" t="n">
        <v>9293</v>
      </c>
      <c r="M97" t="n">
        <v>7907</v>
      </c>
      <c r="N97" t="n">
        <v>4979</v>
      </c>
      <c r="O97" t="n">
        <v>6426</v>
      </c>
      <c r="P97" t="n">
        <v>4412</v>
      </c>
      <c r="Q97" t="n">
        <v>6743</v>
      </c>
      <c r="R97" t="n">
        <v>16221</v>
      </c>
      <c r="S97" t="n">
        <v>14139</v>
      </c>
      <c r="T97" t="n">
        <v>14628</v>
      </c>
      <c r="U97" t="n">
        <v>15382</v>
      </c>
      <c r="V97" t="n">
        <v>16788</v>
      </c>
      <c r="W97" t="n">
        <v>13939</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0"/>
    <col customWidth="1" max="16" min="16" width="10"/>
    <col customWidth="1" max="17" min="17" width="10"/>
    <col customWidth="1" max="18" min="18" width="10"/>
    <col customWidth="1" max="19" min="19" width="10"/>
    <col customWidth="1" max="20" min="20" width="20"/>
    <col customWidth="1" max="21" min="21" width="10"/>
    <col customWidth="1" max="22" min="22" width="19"/>
    <col customWidth="1" max="23" min="23" width="10"/>
  </cols>
  <sheetData>
    <row r="1">
      <c r="A1" s="1" t="inlineStr">
        <is>
          <t xml:space="preserve">BAYER </t>
        </is>
      </c>
      <c r="B1" s="2" t="inlineStr">
        <is>
          <t>WKN: BAY001  ISIN: DE000BAY0017  Symbol:BAYN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1863</t>
        </is>
      </c>
      <c r="C4" s="5" t="inlineStr">
        <is>
          <t>Telefon / Phone</t>
        </is>
      </c>
      <c r="D4" s="5" t="inlineStr"/>
      <c r="E4" t="inlineStr">
        <is>
          <t>+49-214-30-1</t>
        </is>
      </c>
      <c r="G4" t="inlineStr">
        <is>
          <t>27.02.2020</t>
        </is>
      </c>
      <c r="H4" t="inlineStr">
        <is>
          <t>Publication Of Annual Report</t>
        </is>
      </c>
      <c r="J4" t="inlineStr">
        <is>
          <t>BlackRock, Inc.</t>
        </is>
      </c>
      <c r="L4" t="inlineStr">
        <is>
          <t>7,17%</t>
        </is>
      </c>
    </row>
    <row r="5">
      <c r="A5" s="5" t="inlineStr">
        <is>
          <t>Ticker</t>
        </is>
      </c>
      <c r="B5" t="inlineStr">
        <is>
          <t>BAYN</t>
        </is>
      </c>
      <c r="C5" s="5" t="inlineStr">
        <is>
          <t>Fax</t>
        </is>
      </c>
      <c r="D5" s="5" t="inlineStr"/>
      <c r="E5" t="inlineStr">
        <is>
          <t>+49-214-30-81013</t>
        </is>
      </c>
      <c r="G5" t="inlineStr">
        <is>
          <t>27.04.2020</t>
        </is>
      </c>
      <c r="H5" t="inlineStr">
        <is>
          <t>Result Q1</t>
        </is>
      </c>
      <c r="J5" t="inlineStr">
        <is>
          <t>The Capital Group Companies, Inc.</t>
        </is>
      </c>
      <c r="L5" t="inlineStr">
        <is>
          <t>2,90%</t>
        </is>
      </c>
    </row>
    <row r="6">
      <c r="A6" s="5" t="inlineStr">
        <is>
          <t>Gelistet Seit / Listed Since</t>
        </is>
      </c>
      <c r="B6" t="inlineStr">
        <is>
          <t>01.10.1953</t>
        </is>
      </c>
      <c r="C6" s="5" t="inlineStr">
        <is>
          <t>Internet</t>
        </is>
      </c>
      <c r="D6" s="5" t="inlineStr"/>
      <c r="E6" t="inlineStr">
        <is>
          <t>http://www.bayer.de</t>
        </is>
      </c>
      <c r="G6" t="inlineStr">
        <is>
          <t>28.04.2020</t>
        </is>
      </c>
      <c r="H6" t="inlineStr">
        <is>
          <t>Annual General Meeting</t>
        </is>
      </c>
      <c r="J6" t="inlineStr">
        <is>
          <t>UBS AG</t>
        </is>
      </c>
      <c r="L6" t="inlineStr">
        <is>
          <t>2,65%</t>
        </is>
      </c>
    </row>
    <row r="7">
      <c r="A7" s="5" t="inlineStr">
        <is>
          <t>Nominalwert / Nominal Value</t>
        </is>
      </c>
      <c r="B7" t="inlineStr">
        <is>
          <t>-</t>
        </is>
      </c>
      <c r="C7" s="5" t="inlineStr">
        <is>
          <t>E-Mail</t>
        </is>
      </c>
      <c r="D7" s="5" t="inlineStr"/>
      <c r="E7" t="inlineStr">
        <is>
          <t>info@bayer.com</t>
        </is>
      </c>
      <c r="G7" t="inlineStr">
        <is>
          <t>29.04.2020</t>
        </is>
      </c>
      <c r="H7" t="inlineStr">
        <is>
          <t>Ex Dividend</t>
        </is>
      </c>
      <c r="J7" t="inlineStr">
        <is>
          <t>Credit Suisse Group AG</t>
        </is>
      </c>
      <c r="L7" t="inlineStr">
        <is>
          <t>2,49%</t>
        </is>
      </c>
    </row>
    <row r="8">
      <c r="A8" s="5" t="inlineStr">
        <is>
          <t>Land / Country</t>
        </is>
      </c>
      <c r="B8" t="inlineStr">
        <is>
          <t>Deutschland</t>
        </is>
      </c>
      <c r="C8" s="5" t="inlineStr">
        <is>
          <t>Inv. Relations Telefon / Phone</t>
        </is>
      </c>
      <c r="D8" s="5" t="inlineStr"/>
      <c r="E8" t="inlineStr">
        <is>
          <t>+49-214-30-65742</t>
        </is>
      </c>
      <c r="G8" t="inlineStr">
        <is>
          <t>04.05.2020</t>
        </is>
      </c>
      <c r="H8" t="inlineStr">
        <is>
          <t>Dividend Payout</t>
        </is>
      </c>
      <c r="J8" t="inlineStr">
        <is>
          <t>SOCIÉTÉ GÉNÉRALE SA</t>
        </is>
      </c>
      <c r="L8" t="inlineStr">
        <is>
          <t>0,54%</t>
        </is>
      </c>
    </row>
    <row r="9">
      <c r="A9" s="5" t="inlineStr">
        <is>
          <t>Währung / Currency</t>
        </is>
      </c>
      <c r="B9" t="inlineStr">
        <is>
          <t>EUR</t>
        </is>
      </c>
      <c r="C9" s="5" t="inlineStr">
        <is>
          <t>Inv. Relations E-Mail</t>
        </is>
      </c>
      <c r="D9" s="5" t="inlineStr"/>
      <c r="E9" t="inlineStr">
        <is>
          <t>oliver.maier@bayer.com</t>
        </is>
      </c>
      <c r="G9" t="inlineStr">
        <is>
          <t>04.08.2020</t>
        </is>
      </c>
      <c r="H9" t="inlineStr">
        <is>
          <t>Score Half Year</t>
        </is>
      </c>
      <c r="J9" t="inlineStr">
        <is>
          <t>Morgan Stanley</t>
        </is>
      </c>
      <c r="L9" t="inlineStr">
        <is>
          <t>0,43%</t>
        </is>
      </c>
    </row>
    <row r="10">
      <c r="A10" s="5" t="inlineStr">
        <is>
          <t>Branche / Industry</t>
        </is>
      </c>
      <c r="B10" t="inlineStr">
        <is>
          <t>Chemistry</t>
        </is>
      </c>
      <c r="C10" s="5" t="inlineStr">
        <is>
          <t>Kontaktperson / Contact Person</t>
        </is>
      </c>
      <c r="D10" s="5" t="inlineStr"/>
      <c r="E10" t="inlineStr">
        <is>
          <t>Oliver Maier</t>
        </is>
      </c>
      <c r="G10" t="inlineStr">
        <is>
          <t>03.11.2020</t>
        </is>
      </c>
      <c r="H10" t="inlineStr">
        <is>
          <t>Q3 Earnings</t>
        </is>
      </c>
      <c r="J10" t="inlineStr">
        <is>
          <t>Singapur</t>
        </is>
      </c>
      <c r="L10" t="inlineStr">
        <is>
          <t>3,97%</t>
        </is>
      </c>
    </row>
    <row r="11">
      <c r="A11" s="5" t="inlineStr">
        <is>
          <t>Sektor / Sector</t>
        </is>
      </c>
      <c r="B11" t="inlineStr">
        <is>
          <t>Chemicals / Pharmaceuticals</t>
        </is>
      </c>
      <c r="J11" t="inlineStr">
        <is>
          <t>Norges Bank</t>
        </is>
      </c>
      <c r="L11" t="inlineStr">
        <is>
          <t>2,99%</t>
        </is>
      </c>
    </row>
    <row r="12">
      <c r="A12" s="5" t="inlineStr">
        <is>
          <t>Typ / Genre</t>
        </is>
      </c>
      <c r="B12" t="inlineStr">
        <is>
          <t>Namensaktie</t>
        </is>
      </c>
      <c r="J12" t="inlineStr">
        <is>
          <t>Harris Associates L.P.</t>
        </is>
      </c>
      <c r="L12" t="inlineStr">
        <is>
          <t>2,99%</t>
        </is>
      </c>
    </row>
    <row r="13">
      <c r="A13" s="5" t="inlineStr">
        <is>
          <t>Adresse / Address</t>
        </is>
      </c>
      <c r="B13" t="inlineStr">
        <is>
          <t>Bayer AGKaiser-Wilhelm-Allee 1  D-51368 Leverkusen</t>
        </is>
      </c>
    </row>
    <row r="14">
      <c r="A14" s="5" t="inlineStr">
        <is>
          <t>Management</t>
        </is>
      </c>
      <c r="B14" t="inlineStr">
        <is>
          <t>Werner Baumann, Liam Condon, Wolfgang Nickl, Stefan Oelrich, Heiko Schipper</t>
        </is>
      </c>
    </row>
    <row r="15">
      <c r="A15" s="5" t="inlineStr">
        <is>
          <t>Aufsichtsrat / Board</t>
        </is>
      </c>
      <c r="B15" t="inlineStr">
        <is>
          <t>Oliver Zühlke, Dr. Paul Achleitner, Dr. Simone Bagel-Trah, Dr. Norbert W. Bischofberger, André van Broich, Ertharin Cousin, Dr. Thomas Elsner, Johanna W. Faber, Colleen A. Goggins, Robert Gundlach, Heike Hausfeld, Reiner Hoffmann, Frank Löllgen, Prof. Dr. Wolfgang Plischke, Petra Reinbold-Knape, Sabine Schaab, Michael Schmidt-Kießling, Prof. Dr. Otmar D. Wiestler, Prof. Dr. Norbert Winkeljohann</t>
        </is>
      </c>
    </row>
    <row r="16">
      <c r="A16" s="5" t="inlineStr">
        <is>
          <t>Beschreibung</t>
        </is>
      </c>
      <c r="B16" t="inlineStr">
        <is>
          <t>Die Bayer AG ist ein weltweit führendes Unternehmen in den Bereichen Gesundheit und Agrarwirtschaft. Das breite Sortiment an Produkten und die Forschungsschwerpunkte des Konzerns sind auf die Gesundheitsversorgung, den Pflanzenschutz und die Schädlingsbekämpfung ausgerichtet. Das operative Geschäft ist dabei in die Bereiche Pharmaceuticals, Consumer Health und Crop Science inklusive Animal Health untergliedert. Das Produktangebot erstreckt sich von verschreibungspflichtigen Medikamenten über Aspirin, Alka-Seltzer und anderen Schmerzmitteln, Dermatologika, Vitaminen, Blutzuckermessgeräten und Injektionssystemen bis hin zu Pflanzenschutz- und Schädlingsbekämpfungsmitteln sowie Produkten für Nutz- und Haustiere. Des Weiteren forscht die Bayer AG unter anderem an der Entwicklung neuer Medikamente in den Bereichen Herz-Kreislauf und verwandte Erkrankungen, Onkologie und gynäkologische Therapien. Ende 2016 gliederte Bayer sein MaterialScience-Segment um High-End-Werkstoffe aus und notierte es als eigenständiges Unternehmen unter dem Namen Covestro an der Börse. Mitte September 2016 unterzeichneten Bayer und der US-amerikanische Agrarkonzern Monsanto eine Fusionsvereinbarung. Copyright 2014 FINANCE BASE AG</t>
        </is>
      </c>
    </row>
    <row r="17">
      <c r="A17" s="5" t="inlineStr">
        <is>
          <t>Profile</t>
        </is>
      </c>
      <c r="B17" t="inlineStr">
        <is>
          <t>The Bayer Group is a global leader in health and agriculture. The wide range of products and the research interests of the group are focused on health care, crop protection and pest control. The operating business is divided into the areas of Pharmaceuticals, Consumer Health and Crop Science, including Animal Health. The product range extends from prescription drugs to aspirin, Alka-Seltzer and other analgesics, dermatological, vitamins, blood glucose meters and injection systems to Pesticides and products for livestock and companion animals. Further research, Bayer AG, among others in the development of new medicines in the areas of cardiovascular and related diseases, oncology and gynecological therapies. be the end of 2016 was divided Bayer MaterialScience segment to high-end materials and listed it as an independent company under the name Covestro on the exchange. Mid September 2016 signed Bayer and the US agricultural company Monsanto a merger agreement.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43545</v>
      </c>
      <c r="D20" t="n">
        <v>39586</v>
      </c>
      <c r="E20" t="n">
        <v>35015</v>
      </c>
      <c r="F20" t="n">
        <v>46769</v>
      </c>
      <c r="G20" t="n">
        <v>46324</v>
      </c>
      <c r="H20" t="n">
        <v>42239</v>
      </c>
      <c r="I20" t="n">
        <v>40157</v>
      </c>
      <c r="J20" t="n">
        <v>39760</v>
      </c>
      <c r="K20" t="n">
        <v>36528</v>
      </c>
      <c r="L20" t="n">
        <v>35088</v>
      </c>
      <c r="M20" t="n">
        <v>31168</v>
      </c>
      <c r="N20" t="n">
        <v>32918</v>
      </c>
      <c r="O20" t="n">
        <v>32385</v>
      </c>
      <c r="P20" t="n">
        <v>28956</v>
      </c>
      <c r="Q20" t="n">
        <v>27383</v>
      </c>
      <c r="R20" t="n">
        <v>29758</v>
      </c>
      <c r="S20" t="n">
        <v>28567</v>
      </c>
      <c r="T20" t="n">
        <v>29624</v>
      </c>
      <c r="U20" t="n">
        <v>30275</v>
      </c>
      <c r="V20" t="n">
        <v>30971</v>
      </c>
      <c r="W20" t="n">
        <v>27320</v>
      </c>
    </row>
    <row r="21">
      <c r="A21" s="5" t="inlineStr">
        <is>
          <t>Bruttoergebnis vom Umsatz</t>
        </is>
      </c>
      <c r="B21" s="5" t="inlineStr">
        <is>
          <t>Gross Profit</t>
        </is>
      </c>
      <c r="C21" t="n">
        <v>26078</v>
      </c>
      <c r="D21" t="n">
        <v>22576</v>
      </c>
      <c r="E21" t="n">
        <v>23633</v>
      </c>
      <c r="F21" t="n">
        <v>26474</v>
      </c>
      <c r="G21" t="n">
        <v>25166</v>
      </c>
      <c r="H21" t="n">
        <v>21973</v>
      </c>
      <c r="I21" t="n">
        <v>20810</v>
      </c>
      <c r="J21" t="n">
        <v>20701</v>
      </c>
      <c r="K21" t="n">
        <v>18553</v>
      </c>
      <c r="L21" t="n">
        <v>17985</v>
      </c>
      <c r="M21" t="n">
        <v>16033</v>
      </c>
      <c r="N21" t="n">
        <v>16462</v>
      </c>
      <c r="O21" t="n">
        <v>16033</v>
      </c>
      <c r="P21" t="n">
        <v>13681</v>
      </c>
      <c r="Q21" t="n">
        <v>12356</v>
      </c>
      <c r="R21" t="n">
        <v>12376</v>
      </c>
      <c r="S21" t="n">
        <v>11733</v>
      </c>
      <c r="T21" t="n">
        <v>11449</v>
      </c>
      <c r="U21" t="n">
        <v>12396</v>
      </c>
      <c r="V21" t="n">
        <v>14037</v>
      </c>
      <c r="W21" t="n">
        <v>11521</v>
      </c>
    </row>
    <row r="22">
      <c r="A22" s="5" t="inlineStr">
        <is>
          <t>Operatives Ergebnis (EBIT)</t>
        </is>
      </c>
      <c r="B22" s="5" t="inlineStr">
        <is>
          <t>EBIT Earning Before Interest &amp; Tax</t>
        </is>
      </c>
      <c r="C22" t="n">
        <v>4189</v>
      </c>
      <c r="D22" t="n">
        <v>3914</v>
      </c>
      <c r="E22" t="n">
        <v>5903</v>
      </c>
      <c r="F22" t="n">
        <v>7042</v>
      </c>
      <c r="G22" t="n">
        <v>6250</v>
      </c>
      <c r="H22" t="n">
        <v>5506</v>
      </c>
      <c r="I22" t="n">
        <v>4934</v>
      </c>
      <c r="J22" t="n">
        <v>3960</v>
      </c>
      <c r="K22" t="n">
        <v>4149</v>
      </c>
      <c r="L22" t="n">
        <v>2730</v>
      </c>
      <c r="M22" t="n">
        <v>3006</v>
      </c>
      <c r="N22" t="n">
        <v>3544</v>
      </c>
      <c r="O22" t="n">
        <v>3154</v>
      </c>
      <c r="P22" t="n">
        <v>2762</v>
      </c>
      <c r="Q22" t="n">
        <v>2812</v>
      </c>
      <c r="R22" t="n">
        <v>1808</v>
      </c>
      <c r="S22" t="n">
        <v>-1203</v>
      </c>
      <c r="T22" t="n">
        <v>1574</v>
      </c>
      <c r="U22" t="n">
        <v>1611</v>
      </c>
      <c r="V22" t="n">
        <v>3287</v>
      </c>
      <c r="W22" t="n">
        <v>3357</v>
      </c>
    </row>
    <row r="23">
      <c r="A23" s="5" t="inlineStr">
        <is>
          <t>Finanzergebnis</t>
        </is>
      </c>
      <c r="B23" s="5" t="inlineStr">
        <is>
          <t>Financial Result</t>
        </is>
      </c>
      <c r="C23" t="n">
        <v>-1309</v>
      </c>
      <c r="D23" t="n">
        <v>-1596</v>
      </c>
      <c r="E23" t="n">
        <v>-1326</v>
      </c>
      <c r="F23" t="n">
        <v>-1155</v>
      </c>
      <c r="G23" t="n">
        <v>-1005</v>
      </c>
      <c r="H23" t="n">
        <v>-981</v>
      </c>
      <c r="I23" t="n">
        <v>-727</v>
      </c>
      <c r="J23" t="n">
        <v>-712</v>
      </c>
      <c r="K23" t="n">
        <v>-786</v>
      </c>
      <c r="L23" t="n">
        <v>-1009</v>
      </c>
      <c r="M23" t="n">
        <v>-1136</v>
      </c>
      <c r="N23" t="n">
        <v>-1188</v>
      </c>
      <c r="O23" t="n">
        <v>-920</v>
      </c>
      <c r="P23" t="n">
        <v>-782</v>
      </c>
      <c r="Q23" t="n">
        <v>-613</v>
      </c>
      <c r="R23" t="n">
        <v>-823</v>
      </c>
      <c r="S23" t="n">
        <v>-791</v>
      </c>
      <c r="T23" t="n">
        <v>-618</v>
      </c>
      <c r="U23" t="n">
        <v>-496</v>
      </c>
      <c r="V23" t="n">
        <v>-297</v>
      </c>
      <c r="W23" t="n">
        <v>-521</v>
      </c>
    </row>
    <row r="24">
      <c r="A24" s="5" t="inlineStr">
        <is>
          <t>Ergebnis vor Steuer (EBT)</t>
        </is>
      </c>
      <c r="B24" s="5" t="inlineStr">
        <is>
          <t>EBT Earning Before Tax</t>
        </is>
      </c>
      <c r="C24" t="n">
        <v>2880</v>
      </c>
      <c r="D24" t="n">
        <v>2318</v>
      </c>
      <c r="E24" t="n">
        <v>4577</v>
      </c>
      <c r="F24" t="n">
        <v>5887</v>
      </c>
      <c r="G24" t="n">
        <v>5245</v>
      </c>
      <c r="H24" t="n">
        <v>4525</v>
      </c>
      <c r="I24" t="n">
        <v>4207</v>
      </c>
      <c r="J24" t="n">
        <v>3248</v>
      </c>
      <c r="K24" t="n">
        <v>3363</v>
      </c>
      <c r="L24" t="n">
        <v>1721</v>
      </c>
      <c r="M24" t="n">
        <v>1870</v>
      </c>
      <c r="N24" t="n">
        <v>2356</v>
      </c>
      <c r="O24" t="n">
        <v>2234</v>
      </c>
      <c r="P24" t="n">
        <v>1980</v>
      </c>
      <c r="Q24" t="n">
        <v>2199</v>
      </c>
      <c r="R24" t="n">
        <v>985</v>
      </c>
      <c r="S24" t="n">
        <v>-1994</v>
      </c>
      <c r="T24" t="n">
        <v>956</v>
      </c>
      <c r="U24" t="n">
        <v>1115</v>
      </c>
      <c r="V24" t="n">
        <v>2990</v>
      </c>
      <c r="W24" t="n">
        <v>2836</v>
      </c>
    </row>
    <row r="25">
      <c r="A25" s="5" t="inlineStr">
        <is>
          <t>Steuern auf Einkommen und Ertrag</t>
        </is>
      </c>
      <c r="B25" s="5" t="inlineStr">
        <is>
          <t>Taxes on income and earnings</t>
        </is>
      </c>
      <c r="C25" t="n">
        <v>450</v>
      </c>
      <c r="D25" t="n">
        <v>607</v>
      </c>
      <c r="E25" t="n">
        <v>1329</v>
      </c>
      <c r="F25" t="n">
        <v>1061</v>
      </c>
      <c r="G25" t="n">
        <v>1147</v>
      </c>
      <c r="H25" t="n">
        <v>1082</v>
      </c>
      <c r="I25" t="n">
        <v>1021</v>
      </c>
      <c r="J25" t="n">
        <v>752</v>
      </c>
      <c r="K25" t="n">
        <v>891</v>
      </c>
      <c r="L25" t="n">
        <v>411</v>
      </c>
      <c r="M25" t="n">
        <v>511</v>
      </c>
      <c r="N25" t="n">
        <v>636</v>
      </c>
      <c r="O25" t="n">
        <v>-72</v>
      </c>
      <c r="P25" t="n">
        <v>454</v>
      </c>
      <c r="Q25" t="n">
        <v>641</v>
      </c>
      <c r="R25" t="n">
        <v>385</v>
      </c>
      <c r="S25" t="n">
        <v>-645</v>
      </c>
      <c r="T25" t="n">
        <v>-107</v>
      </c>
      <c r="U25" t="n">
        <v>154</v>
      </c>
      <c r="V25" t="n">
        <v>1148</v>
      </c>
      <c r="W25" t="n">
        <v>818</v>
      </c>
    </row>
    <row r="26">
      <c r="A26" s="5" t="inlineStr">
        <is>
          <t>Ergebnis nach Steuer</t>
        </is>
      </c>
      <c r="B26" s="5" t="inlineStr">
        <is>
          <t>Earnings after tax</t>
        </is>
      </c>
      <c r="C26" t="n">
        <v>2430</v>
      </c>
      <c r="D26" t="n">
        <v>1711</v>
      </c>
      <c r="E26" t="n">
        <v>3248</v>
      </c>
      <c r="F26" t="n">
        <v>4826</v>
      </c>
      <c r="G26" t="n">
        <v>4098</v>
      </c>
      <c r="H26" t="n">
        <v>3443</v>
      </c>
      <c r="I26" t="n">
        <v>3186</v>
      </c>
      <c r="J26" t="n">
        <v>2496</v>
      </c>
      <c r="K26" t="n">
        <v>2472</v>
      </c>
      <c r="L26" t="n">
        <v>1310</v>
      </c>
      <c r="M26" t="n">
        <v>1359</v>
      </c>
      <c r="N26" t="n">
        <v>1720</v>
      </c>
      <c r="O26" t="n">
        <v>2306</v>
      </c>
      <c r="P26" t="n">
        <v>1526</v>
      </c>
      <c r="Q26" t="n">
        <v>1558</v>
      </c>
      <c r="R26" t="n">
        <v>600</v>
      </c>
      <c r="S26" t="n">
        <v>-1349</v>
      </c>
      <c r="T26" t="n">
        <v>1063</v>
      </c>
      <c r="U26" t="n">
        <v>961</v>
      </c>
      <c r="V26" t="n">
        <v>1842</v>
      </c>
      <c r="W26" t="n">
        <v>2018</v>
      </c>
    </row>
    <row r="27">
      <c r="A27" s="5" t="inlineStr">
        <is>
          <t>Minderheitenanteil</t>
        </is>
      </c>
      <c r="B27" s="5" t="inlineStr">
        <is>
          <t>Minority Share</t>
        </is>
      </c>
      <c r="C27" t="n">
        <v>-19</v>
      </c>
      <c r="D27" t="n">
        <v>-16</v>
      </c>
      <c r="E27" t="n">
        <v>-758</v>
      </c>
      <c r="F27" t="n">
        <v>-295</v>
      </c>
      <c r="G27" t="n">
        <v>12</v>
      </c>
      <c r="H27" t="n">
        <v>-17</v>
      </c>
      <c r="I27" t="n">
        <v>3</v>
      </c>
      <c r="J27" t="n">
        <v>-50</v>
      </c>
      <c r="K27" t="n">
        <v>-2</v>
      </c>
      <c r="L27" t="n">
        <v>-9</v>
      </c>
      <c r="M27" t="inlineStr">
        <is>
          <t>-</t>
        </is>
      </c>
      <c r="N27" t="n">
        <v>-5</v>
      </c>
      <c r="O27" t="n">
        <v>-5</v>
      </c>
      <c r="P27" t="n">
        <v>-12</v>
      </c>
      <c r="Q27" t="n">
        <v>2</v>
      </c>
      <c r="R27" t="n">
        <v>3</v>
      </c>
      <c r="S27" t="n">
        <v>-12</v>
      </c>
      <c r="T27" t="n">
        <v>-3</v>
      </c>
      <c r="U27" t="n">
        <v>4</v>
      </c>
      <c r="V27" t="n">
        <v>-26</v>
      </c>
      <c r="W27" t="n">
        <v>-16</v>
      </c>
    </row>
    <row r="28">
      <c r="A28" s="5" t="inlineStr">
        <is>
          <t>Jahresüberschuss/-fehlbetrag</t>
        </is>
      </c>
      <c r="B28" s="5" t="inlineStr">
        <is>
          <t>Net Profit</t>
        </is>
      </c>
      <c r="C28" t="n">
        <v>2411</v>
      </c>
      <c r="D28" t="n">
        <v>1695</v>
      </c>
      <c r="E28" t="n">
        <v>7336</v>
      </c>
      <c r="F28" t="n">
        <v>4531</v>
      </c>
      <c r="G28" t="n">
        <v>4110</v>
      </c>
      <c r="H28" t="n">
        <v>3426</v>
      </c>
      <c r="I28" t="n">
        <v>3189</v>
      </c>
      <c r="J28" t="n">
        <v>2446</v>
      </c>
      <c r="K28" t="n">
        <v>2470</v>
      </c>
      <c r="L28" t="n">
        <v>1301</v>
      </c>
      <c r="M28" t="n">
        <v>1359</v>
      </c>
      <c r="N28" t="n">
        <v>1719</v>
      </c>
      <c r="O28" t="n">
        <v>4711</v>
      </c>
      <c r="P28" t="n">
        <v>1683</v>
      </c>
      <c r="Q28" t="n">
        <v>1597</v>
      </c>
      <c r="R28" t="n">
        <v>603</v>
      </c>
      <c r="S28" t="n">
        <v>-1361</v>
      </c>
      <c r="T28" t="n">
        <v>1060</v>
      </c>
      <c r="U28" t="n">
        <v>965</v>
      </c>
      <c r="V28" t="n">
        <v>1816</v>
      </c>
      <c r="W28" t="n">
        <v>2002</v>
      </c>
    </row>
    <row r="29">
      <c r="A29" s="5" t="inlineStr">
        <is>
          <t>Summe Umlaufvermögen</t>
        </is>
      </c>
      <c r="B29" s="5" t="inlineStr">
        <is>
          <t>Current Assets</t>
        </is>
      </c>
      <c r="C29" t="n">
        <v>32559</v>
      </c>
      <c r="D29" t="n">
        <v>30933</v>
      </c>
      <c r="E29" t="n">
        <v>30073</v>
      </c>
      <c r="F29" t="n">
        <v>30447</v>
      </c>
      <c r="G29" t="n">
        <v>23821</v>
      </c>
      <c r="H29" t="n">
        <v>22227</v>
      </c>
      <c r="I29" t="n">
        <v>19028</v>
      </c>
      <c r="J29" t="n">
        <v>18986</v>
      </c>
      <c r="K29" t="n">
        <v>20068</v>
      </c>
      <c r="L29" t="n">
        <v>18318</v>
      </c>
      <c r="M29" t="n">
        <v>16993</v>
      </c>
      <c r="N29" t="n">
        <v>17160</v>
      </c>
      <c r="O29" t="n">
        <v>16666</v>
      </c>
      <c r="P29" t="n">
        <v>19994</v>
      </c>
      <c r="Q29" t="n">
        <v>16592</v>
      </c>
      <c r="R29" t="n">
        <v>19547</v>
      </c>
      <c r="S29" t="n">
        <v>17673</v>
      </c>
      <c r="T29" t="n">
        <v>16890</v>
      </c>
      <c r="U29" t="n">
        <v>14451</v>
      </c>
      <c r="V29" t="n">
        <v>15457</v>
      </c>
      <c r="W29" t="n">
        <v>15041</v>
      </c>
    </row>
    <row r="30">
      <c r="A30" s="5" t="inlineStr">
        <is>
          <t>Summe Anlagevermögen</t>
        </is>
      </c>
      <c r="B30" s="5" t="inlineStr">
        <is>
          <t>Fixed Assets</t>
        </is>
      </c>
      <c r="C30" t="n">
        <v>89123</v>
      </c>
      <c r="D30" t="n">
        <v>91074</v>
      </c>
      <c r="E30" t="n">
        <v>40099</v>
      </c>
      <c r="F30" t="n">
        <v>45441</v>
      </c>
      <c r="G30" t="n">
        <v>45417</v>
      </c>
      <c r="H30" t="n">
        <v>45026</v>
      </c>
      <c r="I30" t="n">
        <v>30693</v>
      </c>
      <c r="J30" t="n">
        <v>30769</v>
      </c>
      <c r="K30" t="n">
        <v>31386</v>
      </c>
      <c r="L30" t="n">
        <v>32014</v>
      </c>
      <c r="M30" t="n">
        <v>33099</v>
      </c>
      <c r="N30" t="n">
        <v>34195</v>
      </c>
      <c r="O30" t="n">
        <v>33867</v>
      </c>
      <c r="P30" t="n">
        <v>34692</v>
      </c>
      <c r="Q30" t="n">
        <v>18432</v>
      </c>
      <c r="R30" t="n">
        <v>16855</v>
      </c>
      <c r="S30" t="n">
        <v>18232</v>
      </c>
      <c r="T30" t="n">
        <v>23513</v>
      </c>
      <c r="U30" t="n">
        <v>21702</v>
      </c>
      <c r="V30" t="n">
        <v>20344</v>
      </c>
      <c r="W30" t="n">
        <v>15614</v>
      </c>
    </row>
    <row r="31">
      <c r="A31" s="5" t="inlineStr">
        <is>
          <t>Summe Aktiva</t>
        </is>
      </c>
      <c r="B31" s="5" t="inlineStr">
        <is>
          <t>Total Assets</t>
        </is>
      </c>
      <c r="C31" t="n">
        <v>126258</v>
      </c>
      <c r="D31" t="n">
        <v>126285</v>
      </c>
      <c r="E31" t="n">
        <v>75087</v>
      </c>
      <c r="F31" t="n">
        <v>82238</v>
      </c>
      <c r="G31" t="n">
        <v>73917</v>
      </c>
      <c r="H31" t="n">
        <v>70234</v>
      </c>
      <c r="I31" t="n">
        <v>51317</v>
      </c>
      <c r="J31" t="n">
        <v>51336</v>
      </c>
      <c r="K31" t="n">
        <v>52765</v>
      </c>
      <c r="L31" t="n">
        <v>51506</v>
      </c>
      <c r="M31" t="n">
        <v>51042</v>
      </c>
      <c r="N31" t="n">
        <v>52511</v>
      </c>
      <c r="O31" t="n">
        <v>51378</v>
      </c>
      <c r="P31" t="n">
        <v>55891</v>
      </c>
      <c r="Q31" t="n">
        <v>36722</v>
      </c>
      <c r="R31" t="n">
        <v>37804</v>
      </c>
      <c r="S31" t="n">
        <v>37445</v>
      </c>
      <c r="T31" t="n">
        <v>41692</v>
      </c>
      <c r="U31" t="n">
        <v>37039</v>
      </c>
      <c r="V31" t="n">
        <v>36451</v>
      </c>
      <c r="W31" t="n">
        <v>31279</v>
      </c>
    </row>
    <row r="32">
      <c r="A32" s="5" t="inlineStr">
        <is>
          <t>Summe kurzfristiges Fremdkapital</t>
        </is>
      </c>
      <c r="B32" s="5" t="inlineStr">
        <is>
          <t>Short-Term Debt</t>
        </is>
      </c>
      <c r="C32" t="n">
        <v>23215</v>
      </c>
      <c r="D32" t="n">
        <v>22823</v>
      </c>
      <c r="E32" t="n">
        <v>13593</v>
      </c>
      <c r="F32" t="n">
        <v>18537</v>
      </c>
      <c r="G32" t="n">
        <v>16980</v>
      </c>
      <c r="H32" t="n">
        <v>15503</v>
      </c>
      <c r="I32" t="n">
        <v>14023</v>
      </c>
      <c r="J32" t="n">
        <v>13099</v>
      </c>
      <c r="K32" t="n">
        <v>13390</v>
      </c>
      <c r="L32" t="n">
        <v>10835</v>
      </c>
      <c r="M32" t="n">
        <v>8973</v>
      </c>
      <c r="N32" t="n">
        <v>13835</v>
      </c>
      <c r="O32" t="n">
        <v>10612</v>
      </c>
      <c r="P32" t="n">
        <v>15515</v>
      </c>
      <c r="Q32" t="n">
        <v>9070</v>
      </c>
      <c r="R32" t="n">
        <v>9888</v>
      </c>
      <c r="S32" t="n">
        <v>9387</v>
      </c>
      <c r="T32" t="n">
        <v>9770</v>
      </c>
      <c r="U32" t="n">
        <v>9611</v>
      </c>
      <c r="V32" t="n">
        <v>9853</v>
      </c>
      <c r="W32" t="n">
        <v>6808</v>
      </c>
    </row>
    <row r="33">
      <c r="A33" s="5" t="inlineStr">
        <is>
          <t>Summe langfristiges Fremdkapital</t>
        </is>
      </c>
      <c r="B33" s="5" t="inlineStr">
        <is>
          <t>Long-Term Debt</t>
        </is>
      </c>
      <c r="C33" t="n">
        <v>55526</v>
      </c>
      <c r="D33" t="n">
        <v>57314</v>
      </c>
      <c r="E33" t="n">
        <v>24633</v>
      </c>
      <c r="F33" t="n">
        <v>31804</v>
      </c>
      <c r="G33" t="n">
        <v>31492</v>
      </c>
      <c r="H33" t="n">
        <v>34513</v>
      </c>
      <c r="I33" t="n">
        <v>16490</v>
      </c>
      <c r="J33" t="n">
        <v>19668</v>
      </c>
      <c r="K33" t="n">
        <v>20104</v>
      </c>
      <c r="L33" t="n">
        <v>21775</v>
      </c>
      <c r="M33" t="n">
        <v>23118</v>
      </c>
      <c r="N33" t="n">
        <v>22336</v>
      </c>
      <c r="O33" t="n">
        <v>23945</v>
      </c>
      <c r="P33" t="n">
        <v>27525</v>
      </c>
      <c r="Q33" t="n">
        <v>16495</v>
      </c>
      <c r="R33" t="n">
        <v>13646</v>
      </c>
      <c r="S33" t="n">
        <v>13626</v>
      </c>
      <c r="T33" t="n">
        <v>13550</v>
      </c>
      <c r="U33" t="n">
        <v>8906</v>
      </c>
      <c r="V33" t="n">
        <v>8461</v>
      </c>
      <c r="W33" t="n">
        <v>7961</v>
      </c>
    </row>
    <row r="34">
      <c r="A34" s="5" t="inlineStr">
        <is>
          <t>Summe Fremdkapital</t>
        </is>
      </c>
      <c r="B34" s="5" t="inlineStr">
        <is>
          <t>Total Liabilities</t>
        </is>
      </c>
      <c r="C34" t="n">
        <v>78741</v>
      </c>
      <c r="D34" t="n">
        <v>80137</v>
      </c>
      <c r="E34" t="n">
        <v>38226</v>
      </c>
      <c r="F34" t="n">
        <v>50341</v>
      </c>
      <c r="G34" t="n">
        <v>48472</v>
      </c>
      <c r="H34" t="n">
        <v>50016</v>
      </c>
      <c r="I34" t="n">
        <v>30513</v>
      </c>
      <c r="J34" t="n">
        <v>32767</v>
      </c>
      <c r="K34" t="n">
        <v>33494</v>
      </c>
      <c r="L34" t="n">
        <v>32610</v>
      </c>
      <c r="M34" t="n">
        <v>32091</v>
      </c>
      <c r="N34" t="n">
        <v>36171</v>
      </c>
      <c r="O34" t="n">
        <v>34557</v>
      </c>
      <c r="P34" t="n">
        <v>43040</v>
      </c>
      <c r="Q34" t="n">
        <v>25565</v>
      </c>
      <c r="R34" t="n">
        <v>23534</v>
      </c>
      <c r="S34" t="n">
        <v>23013</v>
      </c>
      <c r="T34" t="n">
        <v>23320</v>
      </c>
      <c r="U34" t="n">
        <v>18517</v>
      </c>
      <c r="V34" t="n">
        <v>18314</v>
      </c>
      <c r="W34" t="n">
        <v>14769</v>
      </c>
    </row>
    <row r="35">
      <c r="A35" s="5" t="inlineStr">
        <is>
          <t>Minderheitenanteil</t>
        </is>
      </c>
      <c r="B35" s="5" t="inlineStr">
        <is>
          <t>Minority Share</t>
        </is>
      </c>
      <c r="C35" t="n">
        <v>180</v>
      </c>
      <c r="D35" t="n">
        <v>171</v>
      </c>
      <c r="E35" t="n">
        <v>60</v>
      </c>
      <c r="F35" t="n">
        <v>1564</v>
      </c>
      <c r="G35" t="n">
        <v>1180</v>
      </c>
      <c r="H35" t="n">
        <v>112</v>
      </c>
      <c r="I35" t="n">
        <v>86</v>
      </c>
      <c r="J35" t="n">
        <v>100</v>
      </c>
      <c r="K35" t="n">
        <v>59</v>
      </c>
      <c r="L35" t="n">
        <v>63</v>
      </c>
      <c r="M35" t="n">
        <v>54</v>
      </c>
      <c r="N35" t="n">
        <v>77</v>
      </c>
      <c r="O35" t="n">
        <v>87</v>
      </c>
      <c r="P35" t="n">
        <v>84</v>
      </c>
      <c r="Q35" t="n">
        <v>80</v>
      </c>
      <c r="R35" t="n">
        <v>111</v>
      </c>
      <c r="S35" t="n">
        <v>123</v>
      </c>
      <c r="T35" t="n">
        <v>120</v>
      </c>
      <c r="U35" t="n">
        <v>98</v>
      </c>
      <c r="V35" t="n">
        <v>237</v>
      </c>
      <c r="W35" t="n">
        <v>176</v>
      </c>
    </row>
    <row r="36">
      <c r="A36" s="5" t="inlineStr">
        <is>
          <t>Summe Eigenkapital</t>
        </is>
      </c>
      <c r="B36" s="5" t="inlineStr">
        <is>
          <t>Equity</t>
        </is>
      </c>
      <c r="C36" t="n">
        <v>47337</v>
      </c>
      <c r="D36" t="n">
        <v>45977</v>
      </c>
      <c r="E36" t="n">
        <v>36801</v>
      </c>
      <c r="F36" t="n">
        <v>30333</v>
      </c>
      <c r="G36" t="n">
        <v>24265</v>
      </c>
      <c r="H36" t="n">
        <v>20106</v>
      </c>
      <c r="I36" t="n">
        <v>20718</v>
      </c>
      <c r="J36" t="n">
        <v>18469</v>
      </c>
      <c r="K36" t="n">
        <v>19212</v>
      </c>
      <c r="L36" t="n">
        <v>18833</v>
      </c>
      <c r="M36" t="n">
        <v>18897</v>
      </c>
      <c r="N36" t="n">
        <v>16263</v>
      </c>
      <c r="O36" t="n">
        <v>16734</v>
      </c>
      <c r="P36" t="n">
        <v>12767</v>
      </c>
      <c r="Q36" t="n">
        <v>11077</v>
      </c>
      <c r="R36" t="n">
        <v>12268</v>
      </c>
      <c r="S36" t="n">
        <v>12213</v>
      </c>
      <c r="T36" t="n">
        <v>15335</v>
      </c>
      <c r="U36" t="n">
        <v>16922</v>
      </c>
      <c r="V36" t="n">
        <v>16140</v>
      </c>
      <c r="W36" t="n">
        <v>15006</v>
      </c>
    </row>
    <row r="37">
      <c r="A37" s="5" t="inlineStr">
        <is>
          <t>Summe Passiva</t>
        </is>
      </c>
      <c r="B37" s="5" t="inlineStr">
        <is>
          <t>Liabilities &amp; Shareholder Equity</t>
        </is>
      </c>
      <c r="C37" t="n">
        <v>126258</v>
      </c>
      <c r="D37" t="n">
        <v>126285</v>
      </c>
      <c r="E37" t="n">
        <v>75087</v>
      </c>
      <c r="F37" t="n">
        <v>82238</v>
      </c>
      <c r="G37" t="n">
        <v>73917</v>
      </c>
      <c r="H37" t="n">
        <v>70234</v>
      </c>
      <c r="I37" t="n">
        <v>51317</v>
      </c>
      <c r="J37" t="n">
        <v>51336</v>
      </c>
      <c r="K37" t="n">
        <v>52765</v>
      </c>
      <c r="L37" t="n">
        <v>51506</v>
      </c>
      <c r="M37" t="n">
        <v>51042</v>
      </c>
      <c r="N37" t="n">
        <v>52511</v>
      </c>
      <c r="O37" t="n">
        <v>51378</v>
      </c>
      <c r="P37" t="n">
        <v>55891</v>
      </c>
      <c r="Q37" t="n">
        <v>36722</v>
      </c>
      <c r="R37" t="n">
        <v>37804</v>
      </c>
      <c r="S37" t="n">
        <v>37445</v>
      </c>
      <c r="T37" t="n">
        <v>41692</v>
      </c>
      <c r="U37" t="n">
        <v>37039</v>
      </c>
      <c r="V37" t="n">
        <v>36451</v>
      </c>
      <c r="W37" t="n">
        <v>31279</v>
      </c>
    </row>
    <row r="38">
      <c r="A38" s="5" t="inlineStr">
        <is>
          <t>Mio.Aktien im Umlauf</t>
        </is>
      </c>
      <c r="B38" s="5" t="inlineStr">
        <is>
          <t>Million shares outstanding</t>
        </is>
      </c>
      <c r="C38" t="n">
        <v>982.42</v>
      </c>
      <c r="D38" t="n">
        <v>932.55</v>
      </c>
      <c r="E38" t="n">
        <v>826.95</v>
      </c>
      <c r="F38" t="n">
        <v>826.95</v>
      </c>
      <c r="G38" t="n">
        <v>826.95</v>
      </c>
      <c r="H38" t="n">
        <v>826.95</v>
      </c>
      <c r="I38" t="n">
        <v>826.95</v>
      </c>
      <c r="J38" t="n">
        <v>826.95</v>
      </c>
      <c r="K38" t="n">
        <v>826.95</v>
      </c>
      <c r="L38" t="n">
        <v>826.9</v>
      </c>
      <c r="M38" t="n">
        <v>826.9</v>
      </c>
      <c r="N38" t="n">
        <v>764.3</v>
      </c>
      <c r="O38" t="n">
        <v>764.3</v>
      </c>
      <c r="P38" t="n">
        <v>764.3</v>
      </c>
      <c r="Q38" t="n">
        <v>730.3</v>
      </c>
      <c r="R38" t="n">
        <v>730.3</v>
      </c>
      <c r="S38" t="n">
        <v>730.3</v>
      </c>
      <c r="T38" t="n">
        <v>730.3</v>
      </c>
      <c r="U38" t="n">
        <v>730.3</v>
      </c>
      <c r="V38" t="n">
        <v>730.3</v>
      </c>
      <c r="W38" t="n">
        <v>730.3</v>
      </c>
    </row>
    <row r="39">
      <c r="A39" s="5" t="inlineStr">
        <is>
          <t>Gezeichnetes Kapital (in Mio.)</t>
        </is>
      </c>
      <c r="B39" s="5" t="inlineStr">
        <is>
          <t>Subscribed Capital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c r="P39" t="inlineStr">
        <is>
          <t>-</t>
        </is>
      </c>
      <c r="Q39" t="inlineStr">
        <is>
          <t>-</t>
        </is>
      </c>
      <c r="R39" t="inlineStr">
        <is>
          <t>-</t>
        </is>
      </c>
      <c r="S39" t="inlineStr">
        <is>
          <t>-</t>
        </is>
      </c>
      <c r="T39" t="inlineStr">
        <is>
          <t>-</t>
        </is>
      </c>
      <c r="U39" t="inlineStr">
        <is>
          <t>-</t>
        </is>
      </c>
      <c r="V39" t="inlineStr">
        <is>
          <t>-</t>
        </is>
      </c>
      <c r="W39" t="inlineStr">
        <is>
          <t>-</t>
        </is>
      </c>
    </row>
    <row r="40">
      <c r="A40" s="5" t="inlineStr">
        <is>
          <t>Ergebnis je Aktie (brutto)</t>
        </is>
      </c>
      <c r="B40" s="5" t="inlineStr">
        <is>
          <t>Earnings per share</t>
        </is>
      </c>
      <c r="C40" t="n">
        <v>2.93</v>
      </c>
      <c r="D40" t="n">
        <v>2.49</v>
      </c>
      <c r="E40" t="n">
        <v>5.53</v>
      </c>
      <c r="F40" t="n">
        <v>7.12</v>
      </c>
      <c r="G40" t="n">
        <v>6.34</v>
      </c>
      <c r="H40" t="n">
        <v>5.47</v>
      </c>
      <c r="I40" t="n">
        <v>5.09</v>
      </c>
      <c r="J40" t="n">
        <v>3.93</v>
      </c>
      <c r="K40" t="n">
        <v>4.07</v>
      </c>
      <c r="L40" t="n">
        <v>2.08</v>
      </c>
      <c r="M40" t="n">
        <v>2.26</v>
      </c>
      <c r="N40" t="n">
        <v>3.08</v>
      </c>
      <c r="O40" t="n">
        <v>2.92</v>
      </c>
      <c r="P40" t="n">
        <v>2.59</v>
      </c>
      <c r="Q40" t="n">
        <v>3.01</v>
      </c>
      <c r="R40" t="n">
        <v>1.35</v>
      </c>
      <c r="S40" t="n">
        <v>-2.73</v>
      </c>
      <c r="T40" t="n">
        <v>1.31</v>
      </c>
      <c r="U40" t="n">
        <v>1.53</v>
      </c>
      <c r="V40" t="n">
        <v>4.09</v>
      </c>
      <c r="W40" t="n">
        <v>3.88</v>
      </c>
    </row>
    <row r="41">
      <c r="A41" s="5" t="inlineStr">
        <is>
          <t>Ergebnis je Aktie (unverwässert)</t>
        </is>
      </c>
      <c r="B41" s="5" t="inlineStr">
        <is>
          <t>Basic Earnings per share</t>
        </is>
      </c>
      <c r="C41" t="n">
        <v>4.17</v>
      </c>
      <c r="D41" t="n">
        <v>1.8</v>
      </c>
      <c r="E41" t="n">
        <v>8.41</v>
      </c>
      <c r="F41" t="n">
        <v>5.44</v>
      </c>
      <c r="G41" t="n">
        <v>4.97</v>
      </c>
      <c r="H41" t="n">
        <v>4.14</v>
      </c>
      <c r="I41" t="n">
        <v>3.86</v>
      </c>
      <c r="J41" t="n">
        <v>2.96</v>
      </c>
      <c r="K41" t="n">
        <v>2.99</v>
      </c>
      <c r="L41" t="n">
        <v>1.57</v>
      </c>
      <c r="M41" t="n">
        <v>1.7</v>
      </c>
      <c r="N41" t="n">
        <v>2.22</v>
      </c>
      <c r="O41" t="n">
        <v>5.84</v>
      </c>
      <c r="P41" t="n">
        <v>2.22</v>
      </c>
      <c r="Q41" t="n">
        <v>2.19</v>
      </c>
      <c r="R41" t="n">
        <v>0.83</v>
      </c>
      <c r="S41" t="n">
        <v>-1.86</v>
      </c>
      <c r="T41" t="n">
        <v>1.45</v>
      </c>
      <c r="U41" t="n">
        <v>1.32</v>
      </c>
      <c r="V41" t="n">
        <v>2.49</v>
      </c>
      <c r="W41" t="n">
        <v>2.74</v>
      </c>
    </row>
    <row r="42">
      <c r="A42" s="5" t="inlineStr">
        <is>
          <t>Ergebnis je Aktie (verwässert)</t>
        </is>
      </c>
      <c r="B42" s="5" t="inlineStr">
        <is>
          <t>Diluted Earnings per share</t>
        </is>
      </c>
      <c r="C42" t="n">
        <v>4.17</v>
      </c>
      <c r="D42" t="n">
        <v>1.8</v>
      </c>
      <c r="E42" t="n">
        <v>8.41</v>
      </c>
      <c r="F42" t="n">
        <v>5.44</v>
      </c>
      <c r="G42" t="n">
        <v>4.97</v>
      </c>
      <c r="H42" t="n">
        <v>4.14</v>
      </c>
      <c r="I42" t="n">
        <v>3.86</v>
      </c>
      <c r="J42" t="n">
        <v>2.96</v>
      </c>
      <c r="K42" t="n">
        <v>2.99</v>
      </c>
      <c r="L42" t="n">
        <v>1.57</v>
      </c>
      <c r="M42" t="n">
        <v>1.7</v>
      </c>
      <c r="N42" t="n">
        <v>2.22</v>
      </c>
      <c r="O42" t="n">
        <v>5.84</v>
      </c>
      <c r="P42" t="n">
        <v>2.22</v>
      </c>
      <c r="Q42" t="n">
        <v>2.19</v>
      </c>
      <c r="R42" t="n">
        <v>0.83</v>
      </c>
      <c r="S42" t="n">
        <v>-1.86</v>
      </c>
      <c r="T42" t="n">
        <v>1.45</v>
      </c>
      <c r="U42" t="n">
        <v>1.32</v>
      </c>
      <c r="V42" t="n">
        <v>2.49</v>
      </c>
      <c r="W42" t="n">
        <v>2.74</v>
      </c>
    </row>
    <row r="43">
      <c r="A43" s="5" t="inlineStr">
        <is>
          <t>Dividende je Aktie</t>
        </is>
      </c>
      <c r="B43" s="5" t="inlineStr">
        <is>
          <t>Dividend per share</t>
        </is>
      </c>
      <c r="C43" t="n">
        <v>2.8</v>
      </c>
      <c r="D43" t="n">
        <v>2.8</v>
      </c>
      <c r="E43" t="n">
        <v>2.8</v>
      </c>
      <c r="F43" t="n">
        <v>2.7</v>
      </c>
      <c r="G43" t="n">
        <v>2.5</v>
      </c>
      <c r="H43" t="n">
        <v>2.25</v>
      </c>
      <c r="I43" t="n">
        <v>2.1</v>
      </c>
      <c r="J43" t="n">
        <v>1.9</v>
      </c>
      <c r="K43" t="n">
        <v>1.65</v>
      </c>
      <c r="L43" t="n">
        <v>1.5</v>
      </c>
      <c r="M43" t="n">
        <v>1.4</v>
      </c>
      <c r="N43" t="n">
        <v>1.4</v>
      </c>
      <c r="O43" t="n">
        <v>1.35</v>
      </c>
      <c r="P43" t="n">
        <v>1</v>
      </c>
      <c r="Q43" t="n">
        <v>0.95</v>
      </c>
      <c r="R43" t="n">
        <v>0.55</v>
      </c>
      <c r="S43" t="n">
        <v>0.5</v>
      </c>
      <c r="T43" t="n">
        <v>0.9</v>
      </c>
      <c r="U43" t="n">
        <v>0.9</v>
      </c>
      <c r="V43" t="n">
        <v>1.4</v>
      </c>
      <c r="W43" t="n">
        <v>1.39</v>
      </c>
    </row>
    <row r="44">
      <c r="A44" s="5" t="inlineStr">
        <is>
          <t>Dividendenausschüttung in Mio</t>
        </is>
      </c>
      <c r="B44" s="5" t="inlineStr">
        <is>
          <t>Dividend Payment in M</t>
        </is>
      </c>
      <c r="C44" t="n">
        <v>2751</v>
      </c>
      <c r="D44" t="n">
        <v>2611</v>
      </c>
      <c r="E44" t="n">
        <v>2402</v>
      </c>
      <c r="F44" t="n">
        <v>2233</v>
      </c>
      <c r="G44" t="n">
        <v>2067</v>
      </c>
      <c r="H44" t="n">
        <v>1861</v>
      </c>
      <c r="I44" t="n">
        <v>1737</v>
      </c>
      <c r="J44" t="n">
        <v>1571</v>
      </c>
      <c r="K44" t="n">
        <v>1364</v>
      </c>
      <c r="L44" t="n">
        <v>1240</v>
      </c>
      <c r="M44" t="n">
        <v>1158</v>
      </c>
      <c r="N44" t="n">
        <v>1070</v>
      </c>
      <c r="O44" t="n">
        <v>1032</v>
      </c>
      <c r="P44" t="n">
        <v>764</v>
      </c>
      <c r="Q44" t="n">
        <v>694</v>
      </c>
      <c r="R44" t="n">
        <v>402</v>
      </c>
      <c r="S44" t="n">
        <v>365</v>
      </c>
      <c r="T44" t="n">
        <v>657</v>
      </c>
      <c r="U44" t="n">
        <v>657</v>
      </c>
      <c r="V44" t="n">
        <v>1022</v>
      </c>
      <c r="W44" t="n">
        <v>949</v>
      </c>
    </row>
    <row r="45">
      <c r="A45" s="5" t="inlineStr">
        <is>
          <t>Umsatz je Aktie</t>
        </is>
      </c>
      <c r="B45" s="5" t="inlineStr">
        <is>
          <t>Revenue per share</t>
        </is>
      </c>
      <c r="C45" t="n">
        <v>44.32</v>
      </c>
      <c r="D45" t="n">
        <v>42.45</v>
      </c>
      <c r="E45" t="n">
        <v>42.34</v>
      </c>
      <c r="F45" t="n">
        <v>56.56</v>
      </c>
      <c r="G45" t="n">
        <v>56.02</v>
      </c>
      <c r="H45" t="n">
        <v>51.08</v>
      </c>
      <c r="I45" t="n">
        <v>48.56</v>
      </c>
      <c r="J45" t="n">
        <v>48.08</v>
      </c>
      <c r="K45" t="n">
        <v>44.17</v>
      </c>
      <c r="L45" t="n">
        <v>42.43</v>
      </c>
      <c r="M45" t="n">
        <v>37.69</v>
      </c>
      <c r="N45" t="n">
        <v>43.07</v>
      </c>
      <c r="O45" t="n">
        <v>42.37</v>
      </c>
      <c r="P45" t="n">
        <v>37.89</v>
      </c>
      <c r="Q45" t="n">
        <v>37.5</v>
      </c>
      <c r="R45" t="n">
        <v>40.75</v>
      </c>
      <c r="S45" t="n">
        <v>39.12</v>
      </c>
      <c r="T45" t="n">
        <v>40.56</v>
      </c>
      <c r="U45" t="n">
        <v>41.46</v>
      </c>
      <c r="V45" t="n">
        <v>42.41</v>
      </c>
      <c r="W45" t="n">
        <v>37.41</v>
      </c>
    </row>
    <row r="46">
      <c r="A46" s="5" t="inlineStr">
        <is>
          <t>Buchwert je Aktie</t>
        </is>
      </c>
      <c r="B46" s="5" t="inlineStr">
        <is>
          <t>Book value per share</t>
        </is>
      </c>
      <c r="C46" t="n">
        <v>48.37</v>
      </c>
      <c r="D46" t="n">
        <v>49.49</v>
      </c>
      <c r="E46" t="n">
        <v>44.57</v>
      </c>
      <c r="F46" t="n">
        <v>38.57</v>
      </c>
      <c r="G46" t="n">
        <v>30.77</v>
      </c>
      <c r="H46" t="n">
        <v>24.45</v>
      </c>
      <c r="I46" t="n">
        <v>25.16</v>
      </c>
      <c r="J46" t="n">
        <v>22.45</v>
      </c>
      <c r="K46" t="n">
        <v>23.3</v>
      </c>
      <c r="L46" t="n">
        <v>22.85</v>
      </c>
      <c r="M46" t="n">
        <v>22.92</v>
      </c>
      <c r="N46" t="n">
        <v>21.38</v>
      </c>
      <c r="O46" t="n">
        <v>22.01</v>
      </c>
      <c r="P46" t="n">
        <v>16.81</v>
      </c>
      <c r="Q46" t="n">
        <v>15.28</v>
      </c>
      <c r="R46" t="n">
        <v>16.95</v>
      </c>
      <c r="S46" t="n">
        <v>16.89</v>
      </c>
      <c r="T46" t="n">
        <v>21.16</v>
      </c>
      <c r="U46" t="n">
        <v>23.31</v>
      </c>
      <c r="V46" t="n">
        <v>22.43</v>
      </c>
      <c r="W46" t="n">
        <v>20.79</v>
      </c>
    </row>
    <row r="47">
      <c r="A47" s="5" t="inlineStr">
        <is>
          <t>Cashflow je Aktie</t>
        </is>
      </c>
      <c r="B47" s="5" t="inlineStr">
        <is>
          <t>Cashflow per share</t>
        </is>
      </c>
      <c r="C47" t="n">
        <v>8.35</v>
      </c>
      <c r="D47" t="n">
        <v>8.49</v>
      </c>
      <c r="E47" t="n">
        <v>9.84</v>
      </c>
      <c r="F47" t="n">
        <v>9.99</v>
      </c>
      <c r="G47" t="n">
        <v>8.33</v>
      </c>
      <c r="H47" t="n">
        <v>7.03</v>
      </c>
      <c r="I47" t="n">
        <v>6.25</v>
      </c>
      <c r="J47" t="n">
        <v>5.48</v>
      </c>
      <c r="K47" t="n">
        <v>6.12</v>
      </c>
      <c r="L47" t="n">
        <v>6.98</v>
      </c>
      <c r="M47" t="n">
        <v>6.5</v>
      </c>
      <c r="N47" t="n">
        <v>4.72</v>
      </c>
      <c r="O47" t="n">
        <v>5.6</v>
      </c>
      <c r="P47" t="n">
        <v>5.5</v>
      </c>
      <c r="Q47" t="n">
        <v>4.8</v>
      </c>
      <c r="R47" t="n">
        <v>3.35</v>
      </c>
      <c r="S47" t="n">
        <v>4.51</v>
      </c>
      <c r="T47" t="n">
        <v>6.05</v>
      </c>
      <c r="U47" t="n">
        <v>5.28</v>
      </c>
      <c r="V47" t="n">
        <v>4.23</v>
      </c>
      <c r="W47" t="n">
        <v>4.37</v>
      </c>
    </row>
    <row r="48">
      <c r="A48" s="5" t="inlineStr">
        <is>
          <t>Bilanzsumme je Aktie</t>
        </is>
      </c>
      <c r="B48" s="5" t="inlineStr">
        <is>
          <t>Total assets per share</t>
        </is>
      </c>
      <c r="C48" t="n">
        <v>128.52</v>
      </c>
      <c r="D48" t="n">
        <v>135.42</v>
      </c>
      <c r="E48" t="n">
        <v>90.8</v>
      </c>
      <c r="F48" t="n">
        <v>99.45</v>
      </c>
      <c r="G48" t="n">
        <v>89.39</v>
      </c>
      <c r="H48" t="n">
        <v>84.93000000000001</v>
      </c>
      <c r="I48" t="n">
        <v>62.06</v>
      </c>
      <c r="J48" t="n">
        <v>62.08</v>
      </c>
      <c r="K48" t="n">
        <v>63.81</v>
      </c>
      <c r="L48" t="n">
        <v>62.29</v>
      </c>
      <c r="M48" t="n">
        <v>61.73</v>
      </c>
      <c r="N48" t="n">
        <v>68.7</v>
      </c>
      <c r="O48" t="n">
        <v>67.22</v>
      </c>
      <c r="P48" t="n">
        <v>73.13</v>
      </c>
      <c r="Q48" t="n">
        <v>50.28</v>
      </c>
      <c r="R48" t="n">
        <v>51.77</v>
      </c>
      <c r="S48" t="n">
        <v>51.27</v>
      </c>
      <c r="T48" t="n">
        <v>57.09</v>
      </c>
      <c r="U48" t="n">
        <v>50.72</v>
      </c>
      <c r="V48" t="n">
        <v>49.91</v>
      </c>
      <c r="W48" t="inlineStr">
        <is>
          <t>-</t>
        </is>
      </c>
    </row>
    <row r="49">
      <c r="A49" s="5" t="inlineStr">
        <is>
          <t>Personal am Ende des Jahres</t>
        </is>
      </c>
      <c r="B49" s="5" t="inlineStr">
        <is>
          <t>Staff at the end of year</t>
        </is>
      </c>
      <c r="C49" t="n">
        <v>103824</v>
      </c>
      <c r="D49" t="n">
        <v>107894</v>
      </c>
      <c r="E49" t="n">
        <v>99820</v>
      </c>
      <c r="F49" t="n">
        <v>115200</v>
      </c>
      <c r="G49" t="n">
        <v>116800</v>
      </c>
      <c r="H49" t="n">
        <v>118888</v>
      </c>
      <c r="I49" t="n">
        <v>112366</v>
      </c>
      <c r="J49" t="n">
        <v>110000</v>
      </c>
      <c r="K49" t="n">
        <v>111800</v>
      </c>
      <c r="L49" t="n">
        <v>111400</v>
      </c>
      <c r="M49" t="n">
        <v>108595</v>
      </c>
      <c r="N49" t="n">
        <v>107299</v>
      </c>
      <c r="O49" t="n">
        <v>105622</v>
      </c>
      <c r="P49" t="n">
        <v>106000</v>
      </c>
      <c r="Q49" t="n">
        <v>93700</v>
      </c>
      <c r="R49" t="n">
        <v>113000</v>
      </c>
      <c r="S49" t="n">
        <v>115400</v>
      </c>
      <c r="T49" t="n">
        <v>122600</v>
      </c>
      <c r="U49" t="n">
        <v>116900</v>
      </c>
      <c r="V49" t="n">
        <v>122100</v>
      </c>
      <c r="W49" t="n">
        <v>120400</v>
      </c>
    </row>
    <row r="50">
      <c r="A50" s="5" t="inlineStr">
        <is>
          <t>Personalaufwand in Mio. EUR</t>
        </is>
      </c>
      <c r="B50" s="5" t="inlineStr">
        <is>
          <t>Personnel expenses in M</t>
        </is>
      </c>
      <c r="C50" t="n">
        <v>11788</v>
      </c>
      <c r="D50" t="n">
        <v>10778</v>
      </c>
      <c r="E50" t="n">
        <v>9528</v>
      </c>
      <c r="F50" t="n">
        <v>11357</v>
      </c>
      <c r="G50" t="n">
        <v>11203</v>
      </c>
      <c r="H50" t="n">
        <v>9845</v>
      </c>
      <c r="I50" t="n">
        <v>9430</v>
      </c>
      <c r="J50" t="n">
        <v>9194</v>
      </c>
      <c r="K50" t="n">
        <v>8726</v>
      </c>
      <c r="L50" t="n">
        <v>8099</v>
      </c>
      <c r="M50" t="n">
        <v>7776</v>
      </c>
      <c r="N50" t="n">
        <v>7491</v>
      </c>
      <c r="O50" t="n">
        <v>7571</v>
      </c>
      <c r="P50" t="n">
        <v>6630</v>
      </c>
      <c r="Q50" t="n">
        <v>5912</v>
      </c>
      <c r="R50" t="n">
        <v>7306</v>
      </c>
      <c r="S50" t="n">
        <v>7990</v>
      </c>
      <c r="T50" t="n">
        <v>8176</v>
      </c>
      <c r="U50" t="n">
        <v>7849</v>
      </c>
      <c r="V50" t="n">
        <v>7735</v>
      </c>
      <c r="W50" t="n">
        <v>7549</v>
      </c>
    </row>
    <row r="51">
      <c r="A51" s="5" t="inlineStr">
        <is>
          <t>Aufwand je Mitarbeiter in EUR</t>
        </is>
      </c>
      <c r="B51" s="5" t="inlineStr">
        <is>
          <t>Effort per employee</t>
        </is>
      </c>
      <c r="C51" t="n">
        <v>113538</v>
      </c>
      <c r="D51" t="n">
        <v>99894</v>
      </c>
      <c r="E51" t="n">
        <v>95452</v>
      </c>
      <c r="F51" t="n">
        <v>98585</v>
      </c>
      <c r="G51" t="n">
        <v>95916</v>
      </c>
      <c r="H51" t="n">
        <v>82809</v>
      </c>
      <c r="I51" t="n">
        <v>83922</v>
      </c>
      <c r="J51" t="n">
        <v>83582</v>
      </c>
      <c r="K51" t="n">
        <v>78050</v>
      </c>
      <c r="L51" t="n">
        <v>72702</v>
      </c>
      <c r="M51" t="n">
        <v>71606</v>
      </c>
      <c r="N51" t="n">
        <v>69814</v>
      </c>
      <c r="O51" t="n">
        <v>71680</v>
      </c>
      <c r="P51" t="n">
        <v>62547</v>
      </c>
      <c r="Q51" t="n">
        <v>63095</v>
      </c>
      <c r="R51" t="n">
        <v>64655</v>
      </c>
      <c r="S51" t="n">
        <v>69237</v>
      </c>
      <c r="T51" t="n">
        <v>66688</v>
      </c>
      <c r="U51" t="n">
        <v>67143</v>
      </c>
      <c r="V51" t="n">
        <v>63350</v>
      </c>
      <c r="W51" t="inlineStr">
        <is>
          <t>-</t>
        </is>
      </c>
    </row>
    <row r="52">
      <c r="A52" s="5" t="inlineStr">
        <is>
          <t>Umsatz je Mitarbeiter in EUR</t>
        </is>
      </c>
      <c r="B52" s="5" t="inlineStr">
        <is>
          <t>Turnover per employee</t>
        </is>
      </c>
      <c r="C52" t="n">
        <v>419412</v>
      </c>
      <c r="D52" t="n">
        <v>338348</v>
      </c>
      <c r="E52" t="n">
        <v>350781</v>
      </c>
      <c r="F52" t="n">
        <v>405981</v>
      </c>
      <c r="G52" t="n">
        <v>396610</v>
      </c>
      <c r="H52" t="n">
        <v>355284</v>
      </c>
      <c r="I52" t="n">
        <v>351069</v>
      </c>
      <c r="J52" t="n">
        <v>359819</v>
      </c>
      <c r="K52" t="n">
        <v>326726</v>
      </c>
      <c r="L52" t="n">
        <v>314973</v>
      </c>
      <c r="M52" t="n">
        <v>287011</v>
      </c>
      <c r="N52" t="n">
        <v>306787</v>
      </c>
      <c r="O52" t="n">
        <v>306612</v>
      </c>
      <c r="P52" t="n">
        <v>273169</v>
      </c>
      <c r="Q52" t="n">
        <v>248431</v>
      </c>
      <c r="R52" t="n">
        <v>263345</v>
      </c>
      <c r="S52" t="n">
        <v>247547</v>
      </c>
      <c r="T52" t="n">
        <v>241631</v>
      </c>
      <c r="U52" t="n">
        <v>258982</v>
      </c>
      <c r="V52" t="n">
        <v>253652</v>
      </c>
      <c r="W52" t="n">
        <v>226910</v>
      </c>
    </row>
    <row r="53">
      <c r="A53" s="5" t="inlineStr">
        <is>
          <t>Bruttoergebnis je Mitarbeiter in EUR</t>
        </is>
      </c>
      <c r="B53" s="5" t="inlineStr">
        <is>
          <t>Gross Profit per employee</t>
        </is>
      </c>
      <c r="C53" t="n">
        <v>251175</v>
      </c>
      <c r="D53" t="n">
        <v>209242</v>
      </c>
      <c r="E53" t="n">
        <v>236756</v>
      </c>
      <c r="F53" t="n">
        <v>229809</v>
      </c>
      <c r="G53" t="n">
        <v>215462</v>
      </c>
      <c r="H53" t="n">
        <v>184821</v>
      </c>
      <c r="I53" t="n">
        <v>185198</v>
      </c>
      <c r="J53" t="n">
        <v>188191</v>
      </c>
      <c r="K53" t="n">
        <v>165948</v>
      </c>
      <c r="L53" t="n">
        <v>161445</v>
      </c>
      <c r="M53" t="n">
        <v>147640</v>
      </c>
      <c r="N53" t="n">
        <v>153422</v>
      </c>
      <c r="O53" t="n">
        <v>151796</v>
      </c>
      <c r="P53" t="n">
        <v>129066</v>
      </c>
      <c r="Q53" t="n">
        <v>131868</v>
      </c>
      <c r="R53" t="n">
        <v>109522</v>
      </c>
      <c r="S53" t="n">
        <v>101672</v>
      </c>
      <c r="T53" t="n">
        <v>93385</v>
      </c>
      <c r="U53" t="n">
        <v>106039</v>
      </c>
      <c r="V53" t="n">
        <v>114963</v>
      </c>
      <c r="W53" t="n">
        <v>95689</v>
      </c>
    </row>
    <row r="54">
      <c r="A54" s="5" t="inlineStr">
        <is>
          <t>Gewinn je Mitarbeiter in EUR</t>
        </is>
      </c>
      <c r="B54" s="5" t="inlineStr">
        <is>
          <t>Earnings per employee</t>
        </is>
      </c>
      <c r="C54" t="n">
        <v>23222</v>
      </c>
      <c r="D54" t="n">
        <v>15710</v>
      </c>
      <c r="E54" t="n">
        <v>73492</v>
      </c>
      <c r="F54" t="n">
        <v>39332</v>
      </c>
      <c r="G54" t="n">
        <v>35188</v>
      </c>
      <c r="H54" t="n">
        <v>28817</v>
      </c>
      <c r="I54" t="n">
        <v>28380</v>
      </c>
      <c r="J54" t="n">
        <v>22236</v>
      </c>
      <c r="K54" t="n">
        <v>22093</v>
      </c>
      <c r="L54" t="n">
        <v>11679</v>
      </c>
      <c r="M54" t="n">
        <v>12514</v>
      </c>
      <c r="N54" t="n">
        <v>16021</v>
      </c>
      <c r="O54" t="n">
        <v>44602</v>
      </c>
      <c r="P54" t="n">
        <v>15877</v>
      </c>
      <c r="Q54" t="n">
        <v>17044</v>
      </c>
      <c r="R54" t="n">
        <v>5336</v>
      </c>
      <c r="S54" t="n">
        <v>-11794</v>
      </c>
      <c r="T54" t="n">
        <v>8646</v>
      </c>
      <c r="U54" t="n">
        <v>8255</v>
      </c>
      <c r="V54" t="n">
        <v>14873</v>
      </c>
      <c r="W54" t="n">
        <v>16628</v>
      </c>
    </row>
    <row r="55">
      <c r="A55" s="5" t="inlineStr">
        <is>
          <t>KGV (Kurs/Gewinn)</t>
        </is>
      </c>
      <c r="B55" s="5" t="inlineStr">
        <is>
          <t>PE (price/earnings)</t>
        </is>
      </c>
      <c r="C55" t="n">
        <v>17.5</v>
      </c>
      <c r="D55" t="n">
        <v>33.6</v>
      </c>
      <c r="E55" t="n">
        <v>12.4</v>
      </c>
      <c r="F55" t="n">
        <v>18.2</v>
      </c>
      <c r="G55" t="n">
        <v>23.3</v>
      </c>
      <c r="H55" t="n">
        <v>27.3</v>
      </c>
      <c r="I55" t="n">
        <v>26.4</v>
      </c>
      <c r="J55" t="n">
        <v>24.3</v>
      </c>
      <c r="K55" t="n">
        <v>16.5</v>
      </c>
      <c r="L55" t="n">
        <v>35.2</v>
      </c>
      <c r="M55" t="n">
        <v>32.9</v>
      </c>
      <c r="N55" t="n">
        <v>18.7</v>
      </c>
      <c r="O55" t="n">
        <v>10.7</v>
      </c>
      <c r="P55" t="n">
        <v>18.3</v>
      </c>
      <c r="Q55" t="n">
        <v>16.1</v>
      </c>
      <c r="R55" t="n">
        <v>30</v>
      </c>
      <c r="S55" t="inlineStr">
        <is>
          <t>-</t>
        </is>
      </c>
      <c r="T55" t="n">
        <v>14.1</v>
      </c>
      <c r="U55" t="n">
        <v>27.1</v>
      </c>
      <c r="V55" t="n">
        <v>22.6</v>
      </c>
      <c r="W55" t="n">
        <v>17.2</v>
      </c>
    </row>
    <row r="56">
      <c r="A56" s="5" t="inlineStr">
        <is>
          <t>KUV (Kurs/Umsatz)</t>
        </is>
      </c>
      <c r="B56" s="5" t="inlineStr">
        <is>
          <t>PS (price/sales)</t>
        </is>
      </c>
      <c r="C56" t="n">
        <v>1.64</v>
      </c>
      <c r="D56" t="n">
        <v>1.43</v>
      </c>
      <c r="E56" t="n">
        <v>2.46</v>
      </c>
      <c r="F56" t="n">
        <v>1.75</v>
      </c>
      <c r="G56" t="n">
        <v>2.07</v>
      </c>
      <c r="H56" t="n">
        <v>2.21</v>
      </c>
      <c r="I56" t="n">
        <v>2.1</v>
      </c>
      <c r="J56" t="n">
        <v>1.5</v>
      </c>
      <c r="K56" t="n">
        <v>1.12</v>
      </c>
      <c r="L56" t="n">
        <v>1.3</v>
      </c>
      <c r="M56" t="n">
        <v>1.48</v>
      </c>
      <c r="N56" t="n">
        <v>0.96</v>
      </c>
      <c r="O56" t="n">
        <v>1.48</v>
      </c>
      <c r="P56" t="n">
        <v>1.07</v>
      </c>
      <c r="Q56" t="n">
        <v>0.9399999999999999</v>
      </c>
      <c r="R56" t="n">
        <v>0.61</v>
      </c>
      <c r="S56" t="n">
        <v>0.59</v>
      </c>
      <c r="T56" t="n">
        <v>0.5</v>
      </c>
      <c r="U56" t="n">
        <v>0.86</v>
      </c>
      <c r="V56" t="n">
        <v>1.33</v>
      </c>
      <c r="W56" t="n">
        <v>1.26</v>
      </c>
    </row>
    <row r="57">
      <c r="A57" s="5" t="inlineStr">
        <is>
          <t>KBV (Kurs/Buchwert)</t>
        </is>
      </c>
      <c r="B57" s="5" t="inlineStr">
        <is>
          <t>PB (price/book value)</t>
        </is>
      </c>
      <c r="C57" t="n">
        <v>1.51</v>
      </c>
      <c r="D57" t="n">
        <v>1.23</v>
      </c>
      <c r="E57" t="n">
        <v>2.34</v>
      </c>
      <c r="F57" t="n">
        <v>2.7</v>
      </c>
      <c r="G57" t="n">
        <v>3.95</v>
      </c>
      <c r="H57" t="n">
        <v>4.65</v>
      </c>
      <c r="I57" t="n">
        <v>4.07</v>
      </c>
      <c r="J57" t="n">
        <v>3.22</v>
      </c>
      <c r="K57" t="n">
        <v>2.13</v>
      </c>
      <c r="L57" t="n">
        <v>2.43</v>
      </c>
      <c r="M57" t="n">
        <v>2.45</v>
      </c>
      <c r="N57" t="n">
        <v>1.95</v>
      </c>
      <c r="O57" t="n">
        <v>2.86</v>
      </c>
      <c r="P57" t="n">
        <v>2.43</v>
      </c>
      <c r="Q57" t="n">
        <v>2.33</v>
      </c>
      <c r="R57" t="n">
        <v>1.48</v>
      </c>
      <c r="S57" t="n">
        <v>1.39</v>
      </c>
      <c r="T57" t="n">
        <v>0.97</v>
      </c>
      <c r="U57" t="n">
        <v>1.55</v>
      </c>
      <c r="V57" t="n">
        <v>2.55</v>
      </c>
      <c r="W57" t="n">
        <v>2.29</v>
      </c>
    </row>
    <row r="58">
      <c r="A58" s="5" t="inlineStr">
        <is>
          <t>KCV (Kurs/Cashflow)</t>
        </is>
      </c>
      <c r="B58" s="5" t="inlineStr">
        <is>
          <t>PC (price/cashflow)</t>
        </is>
      </c>
      <c r="C58" t="n">
        <v>8.720000000000001</v>
      </c>
      <c r="D58" t="n">
        <v>7.13</v>
      </c>
      <c r="E58" t="n">
        <v>10.57</v>
      </c>
      <c r="F58" t="n">
        <v>9.93</v>
      </c>
      <c r="G58" t="n">
        <v>13.9</v>
      </c>
      <c r="H58" t="n">
        <v>16.08</v>
      </c>
      <c r="I58" t="n">
        <v>16.3</v>
      </c>
      <c r="J58" t="n">
        <v>13.12</v>
      </c>
      <c r="K58" t="n">
        <v>8.07</v>
      </c>
      <c r="L58" t="n">
        <v>7.92</v>
      </c>
      <c r="M58" t="n">
        <v>8.609999999999999</v>
      </c>
      <c r="N58" t="n">
        <v>8.800000000000001</v>
      </c>
      <c r="O58" t="n">
        <v>11.16</v>
      </c>
      <c r="P58" t="n">
        <v>7.39</v>
      </c>
      <c r="Q58" t="n">
        <v>7.36</v>
      </c>
      <c r="R58" t="n">
        <v>7.43</v>
      </c>
      <c r="S58" t="n">
        <v>5.15</v>
      </c>
      <c r="T58" t="n">
        <v>3.38</v>
      </c>
      <c r="U58" t="n">
        <v>6.78</v>
      </c>
      <c r="V58" t="n">
        <v>13.29</v>
      </c>
      <c r="W58" t="n">
        <v>10.77</v>
      </c>
    </row>
    <row r="59">
      <c r="A59" s="5" t="inlineStr">
        <is>
          <t>Dividendenrendite in %</t>
        </is>
      </c>
      <c r="B59" s="5" t="inlineStr">
        <is>
          <t>Dividend Yield in %</t>
        </is>
      </c>
      <c r="C59" t="n">
        <v>3.85</v>
      </c>
      <c r="D59" t="n">
        <v>4.62</v>
      </c>
      <c r="E59" t="n">
        <v>2.69</v>
      </c>
      <c r="F59" t="n">
        <v>2.72</v>
      </c>
      <c r="G59" t="n">
        <v>2.16</v>
      </c>
      <c r="H59" t="n">
        <v>1.99</v>
      </c>
      <c r="I59" t="n">
        <v>2.06</v>
      </c>
      <c r="J59" t="n">
        <v>2.64</v>
      </c>
      <c r="K59" t="n">
        <v>3.34</v>
      </c>
      <c r="L59" t="n">
        <v>2.71</v>
      </c>
      <c r="M59" t="n">
        <v>2.5</v>
      </c>
      <c r="N59" t="n">
        <v>3.37</v>
      </c>
      <c r="O59" t="n">
        <v>2.16</v>
      </c>
      <c r="P59" t="n">
        <v>2.46</v>
      </c>
      <c r="Q59" t="n">
        <v>2.69</v>
      </c>
      <c r="R59" t="n">
        <v>2.21</v>
      </c>
      <c r="S59" t="n">
        <v>2.15</v>
      </c>
      <c r="T59" t="n">
        <v>4.4</v>
      </c>
      <c r="U59" t="n">
        <v>2.51</v>
      </c>
      <c r="V59" t="n">
        <v>2.49</v>
      </c>
      <c r="W59" t="n">
        <v>2.95</v>
      </c>
    </row>
    <row r="60">
      <c r="A60" s="5" t="inlineStr">
        <is>
          <t>Gewinnrendite in %</t>
        </is>
      </c>
      <c r="B60" s="5" t="inlineStr">
        <is>
          <t>Return on profit in %</t>
        </is>
      </c>
      <c r="C60" t="n">
        <v>5.7</v>
      </c>
      <c r="D60" t="n">
        <v>3</v>
      </c>
      <c r="E60" t="n">
        <v>8.1</v>
      </c>
      <c r="F60" t="n">
        <v>5.5</v>
      </c>
      <c r="G60" t="n">
        <v>4.3</v>
      </c>
      <c r="H60" t="n">
        <v>3.7</v>
      </c>
      <c r="I60" t="n">
        <v>3.8</v>
      </c>
      <c r="J60" t="n">
        <v>4.1</v>
      </c>
      <c r="K60" t="n">
        <v>6.1</v>
      </c>
      <c r="L60" t="n">
        <v>2.8</v>
      </c>
      <c r="M60" t="n">
        <v>3</v>
      </c>
      <c r="N60" t="n">
        <v>5.3</v>
      </c>
      <c r="O60" t="n">
        <v>9.300000000000001</v>
      </c>
      <c r="P60" t="n">
        <v>5.5</v>
      </c>
      <c r="Q60" t="n">
        <v>6.2</v>
      </c>
      <c r="R60" t="n">
        <v>3.3</v>
      </c>
      <c r="S60" t="n">
        <v>-8</v>
      </c>
      <c r="T60" t="n">
        <v>7.1</v>
      </c>
      <c r="U60" t="n">
        <v>3.7</v>
      </c>
      <c r="V60" t="n">
        <v>4.4</v>
      </c>
      <c r="W60" t="n">
        <v>5.8</v>
      </c>
    </row>
    <row r="61">
      <c r="A61" s="5" t="inlineStr">
        <is>
          <t>Eigenkapitalrendite in %</t>
        </is>
      </c>
      <c r="B61" s="5" t="inlineStr">
        <is>
          <t>Return on Equity in %</t>
        </is>
      </c>
      <c r="C61" t="n">
        <v>5.07</v>
      </c>
      <c r="D61" t="n">
        <v>3.67</v>
      </c>
      <c r="E61" t="n">
        <v>19.9</v>
      </c>
      <c r="F61" t="n">
        <v>14.21</v>
      </c>
      <c r="G61" t="n">
        <v>16.15</v>
      </c>
      <c r="H61" t="n">
        <v>16.95</v>
      </c>
      <c r="I61" t="n">
        <v>15.33</v>
      </c>
      <c r="J61" t="n">
        <v>13.17</v>
      </c>
      <c r="K61" t="n">
        <v>12.82</v>
      </c>
      <c r="L61" t="n">
        <v>6.89</v>
      </c>
      <c r="M61" t="n">
        <v>7.17</v>
      </c>
      <c r="N61" t="n">
        <v>10.52</v>
      </c>
      <c r="O61" t="n">
        <v>28.01</v>
      </c>
      <c r="P61" t="n">
        <v>13.1</v>
      </c>
      <c r="Q61" t="n">
        <v>14.31</v>
      </c>
      <c r="R61" t="n">
        <v>4.87</v>
      </c>
      <c r="S61" t="n">
        <v>-11.03</v>
      </c>
      <c r="T61" t="n">
        <v>6.86</v>
      </c>
      <c r="U61" t="n">
        <v>5.67</v>
      </c>
      <c r="V61" t="n">
        <v>11.09</v>
      </c>
      <c r="W61" t="n">
        <v>13.19</v>
      </c>
    </row>
    <row r="62">
      <c r="A62" s="5" t="inlineStr">
        <is>
          <t>Umsatzrendite in %</t>
        </is>
      </c>
      <c r="B62" s="5" t="inlineStr">
        <is>
          <t>Return on sales in %</t>
        </is>
      </c>
      <c r="C62" t="n">
        <v>5.54</v>
      </c>
      <c r="D62" t="n">
        <v>4.28</v>
      </c>
      <c r="E62" t="n">
        <v>20.95</v>
      </c>
      <c r="F62" t="n">
        <v>9.69</v>
      </c>
      <c r="G62" t="n">
        <v>8.869999999999999</v>
      </c>
      <c r="H62" t="n">
        <v>8.109999999999999</v>
      </c>
      <c r="I62" t="n">
        <v>7.94</v>
      </c>
      <c r="J62" t="n">
        <v>6.15</v>
      </c>
      <c r="K62" t="n">
        <v>6.76</v>
      </c>
      <c r="L62" t="n">
        <v>3.71</v>
      </c>
      <c r="M62" t="n">
        <v>4.36</v>
      </c>
      <c r="N62" t="n">
        <v>5.22</v>
      </c>
      <c r="O62" t="n">
        <v>14.55</v>
      </c>
      <c r="P62" t="n">
        <v>5.81</v>
      </c>
      <c r="Q62" t="n">
        <v>5.83</v>
      </c>
      <c r="R62" t="n">
        <v>4.05</v>
      </c>
      <c r="S62" t="n">
        <v>-4.76</v>
      </c>
      <c r="T62" t="n">
        <v>3.58</v>
      </c>
      <c r="U62" t="n">
        <v>3.19</v>
      </c>
      <c r="V62" t="n">
        <v>5.86</v>
      </c>
      <c r="W62" t="n">
        <v>7.33</v>
      </c>
    </row>
    <row r="63">
      <c r="A63" s="5" t="inlineStr">
        <is>
          <t>Gesamtkapitalrendite in %</t>
        </is>
      </c>
      <c r="B63" s="5" t="inlineStr">
        <is>
          <t>Total Return on Investment in %</t>
        </is>
      </c>
      <c r="C63" t="n">
        <v>1.91</v>
      </c>
      <c r="D63" t="n">
        <v>1.34</v>
      </c>
      <c r="E63" t="n">
        <v>9.77</v>
      </c>
      <c r="F63" t="n">
        <v>5.51</v>
      </c>
      <c r="G63" t="n">
        <v>5.56</v>
      </c>
      <c r="H63" t="n">
        <v>4.88</v>
      </c>
      <c r="I63" t="n">
        <v>6.21</v>
      </c>
      <c r="J63" t="n">
        <v>4.76</v>
      </c>
      <c r="K63" t="n">
        <v>4.68</v>
      </c>
      <c r="L63" t="n">
        <v>2.53</v>
      </c>
      <c r="M63" t="n">
        <v>2.66</v>
      </c>
      <c r="N63" t="n">
        <v>3.27</v>
      </c>
      <c r="O63" t="n">
        <v>9.17</v>
      </c>
      <c r="P63" t="n">
        <v>3.01</v>
      </c>
      <c r="Q63" t="n">
        <v>4.35</v>
      </c>
      <c r="R63" t="n">
        <v>1.6</v>
      </c>
      <c r="S63" t="n">
        <v>-3.63</v>
      </c>
      <c r="T63" t="n">
        <v>2.54</v>
      </c>
      <c r="U63" t="n">
        <v>2.61</v>
      </c>
      <c r="V63" t="n">
        <v>4.98</v>
      </c>
      <c r="W63" t="n">
        <v>6.4</v>
      </c>
    </row>
    <row r="64">
      <c r="A64" s="5" t="inlineStr">
        <is>
          <t>Return on Investment in %</t>
        </is>
      </c>
      <c r="B64" s="5" t="inlineStr">
        <is>
          <t>Return on Investment in %</t>
        </is>
      </c>
      <c r="C64" t="n">
        <v>1.91</v>
      </c>
      <c r="D64" t="n">
        <v>1.34</v>
      </c>
      <c r="E64" t="n">
        <v>9.77</v>
      </c>
      <c r="F64" t="n">
        <v>5.51</v>
      </c>
      <c r="G64" t="n">
        <v>5.56</v>
      </c>
      <c r="H64" t="n">
        <v>4.88</v>
      </c>
      <c r="I64" t="n">
        <v>6.21</v>
      </c>
      <c r="J64" t="n">
        <v>4.76</v>
      </c>
      <c r="K64" t="n">
        <v>4.68</v>
      </c>
      <c r="L64" t="n">
        <v>2.53</v>
      </c>
      <c r="M64" t="n">
        <v>2.66</v>
      </c>
      <c r="N64" t="n">
        <v>3.27</v>
      </c>
      <c r="O64" t="n">
        <v>9.17</v>
      </c>
      <c r="P64" t="n">
        <v>3.01</v>
      </c>
      <c r="Q64" t="n">
        <v>4.35</v>
      </c>
      <c r="R64" t="n">
        <v>1.6</v>
      </c>
      <c r="S64" t="n">
        <v>-3.63</v>
      </c>
      <c r="T64" t="n">
        <v>2.54</v>
      </c>
      <c r="U64" t="n">
        <v>2.61</v>
      </c>
      <c r="V64" t="n">
        <v>4.98</v>
      </c>
      <c r="W64" t="n">
        <v>6.4</v>
      </c>
    </row>
    <row r="65">
      <c r="A65" s="5" t="inlineStr">
        <is>
          <t>Arbeitsintensität in %</t>
        </is>
      </c>
      <c r="B65" s="5" t="inlineStr">
        <is>
          <t>Work Intensity in %</t>
        </is>
      </c>
      <c r="C65" t="n">
        <v>25.79</v>
      </c>
      <c r="D65" t="n">
        <v>24.49</v>
      </c>
      <c r="E65" t="n">
        <v>40.05</v>
      </c>
      <c r="F65" t="n">
        <v>37.02</v>
      </c>
      <c r="G65" t="n">
        <v>32.23</v>
      </c>
      <c r="H65" t="n">
        <v>31.65</v>
      </c>
      <c r="I65" t="n">
        <v>37.08</v>
      </c>
      <c r="J65" t="n">
        <v>36.98</v>
      </c>
      <c r="K65" t="n">
        <v>38.03</v>
      </c>
      <c r="L65" t="n">
        <v>35.56</v>
      </c>
      <c r="M65" t="n">
        <v>33.29</v>
      </c>
      <c r="N65" t="n">
        <v>32.68</v>
      </c>
      <c r="O65" t="n">
        <v>32.44</v>
      </c>
      <c r="P65" t="n">
        <v>35.77</v>
      </c>
      <c r="Q65" t="n">
        <v>45.18</v>
      </c>
      <c r="R65" t="n">
        <v>51.71</v>
      </c>
      <c r="S65" t="n">
        <v>47.2</v>
      </c>
      <c r="T65" t="n">
        <v>40.51</v>
      </c>
      <c r="U65" t="n">
        <v>39.02</v>
      </c>
      <c r="V65" t="n">
        <v>42.4</v>
      </c>
      <c r="W65" t="n">
        <v>48.09</v>
      </c>
    </row>
    <row r="66">
      <c r="A66" s="5" t="inlineStr">
        <is>
          <t>Eigenkapitalquote in %</t>
        </is>
      </c>
      <c r="B66" s="5" t="inlineStr">
        <is>
          <t>Equity Ratio in %</t>
        </is>
      </c>
      <c r="C66" t="n">
        <v>37.63</v>
      </c>
      <c r="D66" t="n">
        <v>36.54</v>
      </c>
      <c r="E66" t="n">
        <v>49.09</v>
      </c>
      <c r="F66" t="n">
        <v>38.79</v>
      </c>
      <c r="G66" t="n">
        <v>34.42</v>
      </c>
      <c r="H66" t="n">
        <v>28.79</v>
      </c>
      <c r="I66" t="n">
        <v>40.54</v>
      </c>
      <c r="J66" t="n">
        <v>36.17</v>
      </c>
      <c r="K66" t="n">
        <v>36.52</v>
      </c>
      <c r="L66" t="n">
        <v>36.69</v>
      </c>
      <c r="M66" t="n">
        <v>37.13</v>
      </c>
      <c r="N66" t="n">
        <v>31.12</v>
      </c>
      <c r="O66" t="n">
        <v>32.74</v>
      </c>
      <c r="P66" t="n">
        <v>22.99</v>
      </c>
      <c r="Q66" t="n">
        <v>30.38</v>
      </c>
      <c r="R66" t="n">
        <v>32.75</v>
      </c>
      <c r="S66" t="n">
        <v>32.94</v>
      </c>
      <c r="T66" t="n">
        <v>37.07</v>
      </c>
      <c r="U66" t="n">
        <v>45.95</v>
      </c>
      <c r="V66" t="n">
        <v>44.93</v>
      </c>
      <c r="W66" t="n">
        <v>48.54</v>
      </c>
    </row>
    <row r="67">
      <c r="A67" s="5" t="inlineStr">
        <is>
          <t>Fremdkapitalquote in %</t>
        </is>
      </c>
      <c r="B67" s="5" t="inlineStr">
        <is>
          <t>Debt Ratio in %</t>
        </is>
      </c>
      <c r="C67" t="n">
        <v>62.37</v>
      </c>
      <c r="D67" t="n">
        <v>63.46</v>
      </c>
      <c r="E67" t="n">
        <v>50.91</v>
      </c>
      <c r="F67" t="n">
        <v>61.21</v>
      </c>
      <c r="G67" t="n">
        <v>65.58</v>
      </c>
      <c r="H67" t="n">
        <v>71.20999999999999</v>
      </c>
      <c r="I67" t="n">
        <v>59.46</v>
      </c>
      <c r="J67" t="n">
        <v>63.83</v>
      </c>
      <c r="K67" t="n">
        <v>63.48</v>
      </c>
      <c r="L67" t="n">
        <v>63.31</v>
      </c>
      <c r="M67" t="n">
        <v>62.87</v>
      </c>
      <c r="N67" t="n">
        <v>68.88</v>
      </c>
      <c r="O67" t="n">
        <v>67.26000000000001</v>
      </c>
      <c r="P67" t="n">
        <v>77.01000000000001</v>
      </c>
      <c r="Q67" t="n">
        <v>69.62</v>
      </c>
      <c r="R67" t="n">
        <v>67.25</v>
      </c>
      <c r="S67" t="n">
        <v>67.06</v>
      </c>
      <c r="T67" t="n">
        <v>62.93</v>
      </c>
      <c r="U67" t="n">
        <v>54.05</v>
      </c>
      <c r="V67" t="n">
        <v>55.07</v>
      </c>
      <c r="W67" t="n">
        <v>51.46</v>
      </c>
    </row>
    <row r="68">
      <c r="A68" s="5" t="inlineStr">
        <is>
          <t>Verschuldungsgrad in %</t>
        </is>
      </c>
      <c r="B68" s="5" t="inlineStr">
        <is>
          <t>Finance Gearing in %</t>
        </is>
      </c>
      <c r="C68" t="n">
        <v>165.71</v>
      </c>
      <c r="D68" t="n">
        <v>173.65</v>
      </c>
      <c r="E68" t="n">
        <v>103.7</v>
      </c>
      <c r="F68" t="n">
        <v>157.82</v>
      </c>
      <c r="G68" t="n">
        <v>190.5</v>
      </c>
      <c r="H68" t="n">
        <v>247.38</v>
      </c>
      <c r="I68" t="n">
        <v>146.67</v>
      </c>
      <c r="J68" t="n">
        <v>176.46</v>
      </c>
      <c r="K68" t="n">
        <v>173.81</v>
      </c>
      <c r="L68" t="n">
        <v>172.58</v>
      </c>
      <c r="M68" t="n">
        <v>169.34</v>
      </c>
      <c r="N68" t="n">
        <v>221.36</v>
      </c>
      <c r="O68" t="n">
        <v>205.44</v>
      </c>
      <c r="P68" t="n">
        <v>334.92</v>
      </c>
      <c r="Q68" t="n">
        <v>229.14</v>
      </c>
      <c r="R68" t="n">
        <v>205.39</v>
      </c>
      <c r="S68" t="n">
        <v>203.54</v>
      </c>
      <c r="T68" t="n">
        <v>169.76</v>
      </c>
      <c r="U68" t="n">
        <v>117.62</v>
      </c>
      <c r="V68" t="n">
        <v>122.57</v>
      </c>
      <c r="W68" t="n">
        <v>106.03</v>
      </c>
    </row>
    <row r="69">
      <c r="A69" s="5" t="inlineStr">
        <is>
          <t>Bruttoergebnis Marge in %</t>
        </is>
      </c>
      <c r="B69" s="5" t="inlineStr">
        <is>
          <t>Gross Profit Marge in %</t>
        </is>
      </c>
      <c r="C69" t="n">
        <v>59.89</v>
      </c>
      <c r="D69" t="n">
        <v>57.03</v>
      </c>
      <c r="E69" t="n">
        <v>67.48999999999999</v>
      </c>
      <c r="F69" t="n">
        <v>56.61</v>
      </c>
      <c r="G69" t="n">
        <v>54.33</v>
      </c>
      <c r="H69" t="n">
        <v>52.02</v>
      </c>
      <c r="I69" t="n">
        <v>51.82</v>
      </c>
      <c r="J69" t="n">
        <v>52.06</v>
      </c>
      <c r="K69" t="n">
        <v>50.79</v>
      </c>
      <c r="L69" t="n">
        <v>51.26</v>
      </c>
      <c r="M69" t="n">
        <v>51.44</v>
      </c>
      <c r="N69" t="n">
        <v>50.01</v>
      </c>
      <c r="O69" t="n">
        <v>49.51</v>
      </c>
      <c r="P69" t="n">
        <v>47.25</v>
      </c>
      <c r="Q69" t="n">
        <v>45.12</v>
      </c>
      <c r="R69" t="n">
        <v>41.59</v>
      </c>
      <c r="S69" t="n">
        <v>41.07</v>
      </c>
      <c r="T69" t="n">
        <v>38.65</v>
      </c>
      <c r="U69" t="n">
        <v>40.94</v>
      </c>
      <c r="V69" t="n">
        <v>45.32</v>
      </c>
    </row>
    <row r="70">
      <c r="A70" s="5" t="inlineStr">
        <is>
          <t>Kurzfristige Vermögensquote in %</t>
        </is>
      </c>
      <c r="B70" s="5" t="inlineStr">
        <is>
          <t>Current Assets Ratio in %</t>
        </is>
      </c>
      <c r="C70" t="n">
        <v>25.79</v>
      </c>
      <c r="D70" t="n">
        <v>24.49</v>
      </c>
      <c r="E70" t="n">
        <v>40.05</v>
      </c>
      <c r="F70" t="n">
        <v>37.02</v>
      </c>
      <c r="G70" t="n">
        <v>32.23</v>
      </c>
      <c r="H70" t="n">
        <v>31.65</v>
      </c>
      <c r="I70" t="n">
        <v>37.08</v>
      </c>
      <c r="J70" t="n">
        <v>36.98</v>
      </c>
      <c r="K70" t="n">
        <v>38.03</v>
      </c>
      <c r="L70" t="n">
        <v>35.56</v>
      </c>
      <c r="M70" t="n">
        <v>33.29</v>
      </c>
      <c r="N70" t="n">
        <v>32.68</v>
      </c>
      <c r="O70" t="n">
        <v>32.44</v>
      </c>
      <c r="P70" t="n">
        <v>35.77</v>
      </c>
      <c r="Q70" t="n">
        <v>45.18</v>
      </c>
      <c r="R70" t="n">
        <v>51.71</v>
      </c>
      <c r="S70" t="n">
        <v>47.2</v>
      </c>
      <c r="T70" t="n">
        <v>40.51</v>
      </c>
      <c r="U70" t="n">
        <v>39.02</v>
      </c>
      <c r="V70" t="n">
        <v>42.4</v>
      </c>
    </row>
    <row r="71">
      <c r="A71" s="5" t="inlineStr">
        <is>
          <t>Nettogewinn Marge in %</t>
        </is>
      </c>
      <c r="B71" s="5" t="inlineStr">
        <is>
          <t>Net Profit Marge in %</t>
        </is>
      </c>
      <c r="C71" t="n">
        <v>5.54</v>
      </c>
      <c r="D71" t="n">
        <v>4.28</v>
      </c>
      <c r="E71" t="n">
        <v>20.95</v>
      </c>
      <c r="F71" t="n">
        <v>9.69</v>
      </c>
      <c r="G71" t="n">
        <v>8.869999999999999</v>
      </c>
      <c r="H71" t="n">
        <v>8.109999999999999</v>
      </c>
      <c r="I71" t="n">
        <v>7.94</v>
      </c>
      <c r="J71" t="n">
        <v>6.15</v>
      </c>
      <c r="K71" t="n">
        <v>6.76</v>
      </c>
      <c r="L71" t="n">
        <v>3.71</v>
      </c>
      <c r="M71" t="n">
        <v>4.36</v>
      </c>
      <c r="N71" t="n">
        <v>5.22</v>
      </c>
      <c r="O71" t="n">
        <v>14.55</v>
      </c>
      <c r="P71" t="n">
        <v>5.81</v>
      </c>
      <c r="Q71" t="n">
        <v>5.83</v>
      </c>
      <c r="R71" t="n">
        <v>2.03</v>
      </c>
      <c r="S71" t="n">
        <v>-4.76</v>
      </c>
      <c r="T71" t="n">
        <v>3.58</v>
      </c>
      <c r="U71" t="n">
        <v>3.19</v>
      </c>
      <c r="V71" t="n">
        <v>5.86</v>
      </c>
    </row>
    <row r="72">
      <c r="A72" s="5" t="inlineStr">
        <is>
          <t>Operative Ergebnis Marge in %</t>
        </is>
      </c>
      <c r="B72" s="5" t="inlineStr">
        <is>
          <t>EBIT Marge in %</t>
        </is>
      </c>
      <c r="C72" t="n">
        <v>9.619999999999999</v>
      </c>
      <c r="D72" t="n">
        <v>9.890000000000001</v>
      </c>
      <c r="E72" t="n">
        <v>16.86</v>
      </c>
      <c r="F72" t="n">
        <v>15.06</v>
      </c>
      <c r="G72" t="n">
        <v>13.49</v>
      </c>
      <c r="H72" t="n">
        <v>13.04</v>
      </c>
      <c r="I72" t="n">
        <v>12.29</v>
      </c>
      <c r="J72" t="n">
        <v>9.960000000000001</v>
      </c>
      <c r="K72" t="n">
        <v>11.36</v>
      </c>
      <c r="L72" t="n">
        <v>7.78</v>
      </c>
      <c r="M72" t="n">
        <v>9.640000000000001</v>
      </c>
      <c r="N72" t="n">
        <v>10.77</v>
      </c>
      <c r="O72" t="n">
        <v>9.74</v>
      </c>
      <c r="P72" t="n">
        <v>9.539999999999999</v>
      </c>
      <c r="Q72" t="n">
        <v>10.27</v>
      </c>
      <c r="R72" t="n">
        <v>6.08</v>
      </c>
      <c r="S72" t="n">
        <v>-4.21</v>
      </c>
      <c r="T72" t="n">
        <v>5.31</v>
      </c>
      <c r="U72" t="n">
        <v>5.32</v>
      </c>
      <c r="V72" t="n">
        <v>10.61</v>
      </c>
    </row>
    <row r="73">
      <c r="A73" s="5" t="inlineStr">
        <is>
          <t>Vermögensumsschlag in %</t>
        </is>
      </c>
      <c r="B73" s="5" t="inlineStr">
        <is>
          <t>Asset Turnover in %</t>
        </is>
      </c>
      <c r="C73" t="n">
        <v>34.49</v>
      </c>
      <c r="D73" t="n">
        <v>31.35</v>
      </c>
      <c r="E73" t="n">
        <v>46.63</v>
      </c>
      <c r="F73" t="n">
        <v>56.87</v>
      </c>
      <c r="G73" t="n">
        <v>62.67</v>
      </c>
      <c r="H73" t="n">
        <v>60.14</v>
      </c>
      <c r="I73" t="n">
        <v>78.25</v>
      </c>
      <c r="J73" t="n">
        <v>77.45</v>
      </c>
      <c r="K73" t="n">
        <v>69.23</v>
      </c>
      <c r="L73" t="n">
        <v>68.12</v>
      </c>
      <c r="M73" t="n">
        <v>61.06</v>
      </c>
      <c r="N73" t="n">
        <v>62.69</v>
      </c>
      <c r="O73" t="n">
        <v>63.03</v>
      </c>
      <c r="P73" t="n">
        <v>51.81</v>
      </c>
      <c r="Q73" t="n">
        <v>74.56999999999999</v>
      </c>
      <c r="R73" t="n">
        <v>78.72</v>
      </c>
      <c r="S73" t="n">
        <v>76.29000000000001</v>
      </c>
      <c r="T73" t="n">
        <v>71.05</v>
      </c>
      <c r="U73" t="n">
        <v>81.73999999999999</v>
      </c>
      <c r="V73" t="n">
        <v>84.97</v>
      </c>
    </row>
    <row r="74">
      <c r="A74" s="5" t="inlineStr">
        <is>
          <t>Langfristige Vermögensquote in %</t>
        </is>
      </c>
      <c r="B74" s="5" t="inlineStr">
        <is>
          <t>Non-Current Assets Ratio in %</t>
        </is>
      </c>
      <c r="C74" t="n">
        <v>70.59</v>
      </c>
      <c r="D74" t="n">
        <v>72.12</v>
      </c>
      <c r="E74" t="n">
        <v>53.4</v>
      </c>
      <c r="F74" t="n">
        <v>55.26</v>
      </c>
      <c r="G74" t="n">
        <v>61.44</v>
      </c>
      <c r="H74" t="n">
        <v>64.11</v>
      </c>
      <c r="I74" t="n">
        <v>59.81</v>
      </c>
      <c r="J74" t="n">
        <v>59.94</v>
      </c>
      <c r="K74" t="n">
        <v>59.48</v>
      </c>
      <c r="L74" t="n">
        <v>62.16</v>
      </c>
      <c r="M74" t="n">
        <v>64.84999999999999</v>
      </c>
      <c r="N74" t="n">
        <v>65.12</v>
      </c>
      <c r="O74" t="n">
        <v>65.92</v>
      </c>
      <c r="P74" t="n">
        <v>62.07</v>
      </c>
      <c r="Q74" t="n">
        <v>50.19</v>
      </c>
      <c r="R74" t="n">
        <v>44.59</v>
      </c>
      <c r="S74" t="n">
        <v>48.69</v>
      </c>
      <c r="T74" t="n">
        <v>56.4</v>
      </c>
      <c r="U74" t="n">
        <v>58.59</v>
      </c>
      <c r="V74" t="n">
        <v>55.81</v>
      </c>
    </row>
    <row r="75">
      <c r="A75" s="5" t="inlineStr">
        <is>
          <t>Gesamtkapitalrentabilität</t>
        </is>
      </c>
      <c r="B75" s="5" t="inlineStr">
        <is>
          <t>ROA Return on Assets in %</t>
        </is>
      </c>
      <c r="C75" t="n">
        <v>1.91</v>
      </c>
      <c r="D75" t="n">
        <v>1.34</v>
      </c>
      <c r="E75" t="n">
        <v>9.77</v>
      </c>
      <c r="F75" t="n">
        <v>5.51</v>
      </c>
      <c r="G75" t="n">
        <v>5.56</v>
      </c>
      <c r="H75" t="n">
        <v>4.88</v>
      </c>
      <c r="I75" t="n">
        <v>6.21</v>
      </c>
      <c r="J75" t="n">
        <v>4.76</v>
      </c>
      <c r="K75" t="n">
        <v>4.68</v>
      </c>
      <c r="L75" t="n">
        <v>2.53</v>
      </c>
      <c r="M75" t="n">
        <v>2.66</v>
      </c>
      <c r="N75" t="n">
        <v>3.27</v>
      </c>
      <c r="O75" t="n">
        <v>9.17</v>
      </c>
      <c r="P75" t="n">
        <v>3.01</v>
      </c>
      <c r="Q75" t="n">
        <v>4.35</v>
      </c>
      <c r="R75" t="n">
        <v>1.6</v>
      </c>
      <c r="S75" t="n">
        <v>-3.63</v>
      </c>
      <c r="T75" t="n">
        <v>2.54</v>
      </c>
      <c r="U75" t="n">
        <v>2.61</v>
      </c>
      <c r="V75" t="n">
        <v>4.98</v>
      </c>
    </row>
    <row r="76">
      <c r="A76" s="5" t="inlineStr">
        <is>
          <t>Ertrag des eingesetzten Kapitals</t>
        </is>
      </c>
      <c r="B76" s="5" t="inlineStr">
        <is>
          <t>ROCE Return on Cap. Empl. in %</t>
        </is>
      </c>
      <c r="C76" t="n">
        <v>4.07</v>
      </c>
      <c r="D76" t="n">
        <v>3.78</v>
      </c>
      <c r="E76" t="n">
        <v>9.6</v>
      </c>
      <c r="F76" t="n">
        <v>11.05</v>
      </c>
      <c r="G76" t="n">
        <v>10.98</v>
      </c>
      <c r="H76" t="n">
        <v>10.06</v>
      </c>
      <c r="I76" t="n">
        <v>13.23</v>
      </c>
      <c r="J76" t="n">
        <v>10.36</v>
      </c>
      <c r="K76" t="n">
        <v>10.54</v>
      </c>
      <c r="L76" t="n">
        <v>6.71</v>
      </c>
      <c r="M76" t="n">
        <v>7.15</v>
      </c>
      <c r="N76" t="n">
        <v>9.16</v>
      </c>
      <c r="O76" t="n">
        <v>7.74</v>
      </c>
      <c r="P76" t="n">
        <v>6.84</v>
      </c>
      <c r="Q76" t="n">
        <v>10.17</v>
      </c>
      <c r="R76" t="n">
        <v>6.48</v>
      </c>
      <c r="S76" t="n">
        <v>-4.29</v>
      </c>
      <c r="T76" t="n">
        <v>4.93</v>
      </c>
      <c r="U76" t="n">
        <v>5.87</v>
      </c>
      <c r="V76" t="n">
        <v>12.36</v>
      </c>
    </row>
    <row r="77">
      <c r="A77" s="5" t="inlineStr">
        <is>
          <t>Eigenkapital zu Anlagevermögen</t>
        </is>
      </c>
      <c r="B77" s="5" t="inlineStr">
        <is>
          <t>Equity to Fixed Assets in %</t>
        </is>
      </c>
      <c r="C77" t="n">
        <v>53.11</v>
      </c>
      <c r="D77" t="n">
        <v>50.48</v>
      </c>
      <c r="E77" t="n">
        <v>91.78</v>
      </c>
      <c r="F77" t="n">
        <v>66.75</v>
      </c>
      <c r="G77" t="n">
        <v>53.43</v>
      </c>
      <c r="H77" t="n">
        <v>44.65</v>
      </c>
      <c r="I77" t="n">
        <v>67.5</v>
      </c>
      <c r="J77" t="n">
        <v>60.02</v>
      </c>
      <c r="K77" t="n">
        <v>61.21</v>
      </c>
      <c r="L77" t="n">
        <v>58.83</v>
      </c>
      <c r="M77" t="n">
        <v>57.09</v>
      </c>
      <c r="N77" t="n">
        <v>47.56</v>
      </c>
      <c r="O77" t="n">
        <v>49.41</v>
      </c>
      <c r="P77" t="n">
        <v>36.8</v>
      </c>
      <c r="Q77" t="n">
        <v>60.1</v>
      </c>
      <c r="R77" t="n">
        <v>72.79000000000001</v>
      </c>
      <c r="S77" t="n">
        <v>66.98999999999999</v>
      </c>
      <c r="T77" t="n">
        <v>65.22</v>
      </c>
      <c r="U77" t="n">
        <v>77.97</v>
      </c>
      <c r="V77" t="n">
        <v>79.34</v>
      </c>
    </row>
    <row r="78">
      <c r="A78" s="5" t="inlineStr">
        <is>
          <t>Liquidität Dritten Grades</t>
        </is>
      </c>
      <c r="B78" s="5" t="inlineStr">
        <is>
          <t>Current Ratio in %</t>
        </is>
      </c>
      <c r="C78" t="n">
        <v>140.25</v>
      </c>
      <c r="D78" t="n">
        <v>135.53</v>
      </c>
      <c r="E78" t="n">
        <v>221.24</v>
      </c>
      <c r="F78" t="n">
        <v>164.25</v>
      </c>
      <c r="G78" t="n">
        <v>140.29</v>
      </c>
      <c r="H78" t="n">
        <v>143.37</v>
      </c>
      <c r="I78" t="n">
        <v>135.69</v>
      </c>
      <c r="J78" t="n">
        <v>144.94</v>
      </c>
      <c r="K78" t="n">
        <v>149.87</v>
      </c>
      <c r="L78" t="n">
        <v>169.06</v>
      </c>
      <c r="M78" t="n">
        <v>189.38</v>
      </c>
      <c r="N78" t="n">
        <v>124.03</v>
      </c>
      <c r="O78" t="n">
        <v>157.05</v>
      </c>
      <c r="P78" t="n">
        <v>128.87</v>
      </c>
      <c r="Q78" t="n">
        <v>182.93</v>
      </c>
      <c r="R78" t="n">
        <v>197.68</v>
      </c>
      <c r="S78" t="n">
        <v>188.27</v>
      </c>
      <c r="T78" t="n">
        <v>172.88</v>
      </c>
      <c r="U78" t="n">
        <v>150.36</v>
      </c>
      <c r="V78" t="n">
        <v>156.88</v>
      </c>
    </row>
    <row r="79">
      <c r="A79" s="5" t="inlineStr">
        <is>
          <t>Operativer Cashflow</t>
        </is>
      </c>
      <c r="B79" s="5" t="inlineStr">
        <is>
          <t>Operating Cashflow in M</t>
        </is>
      </c>
      <c r="C79" t="n">
        <v>8566.7024</v>
      </c>
      <c r="D79" t="n">
        <v>6649.081499999999</v>
      </c>
      <c r="E79" t="n">
        <v>8740.861500000001</v>
      </c>
      <c r="F79" t="n">
        <v>8211.613499999999</v>
      </c>
      <c r="G79" t="n">
        <v>11494.605</v>
      </c>
      <c r="H79" t="n">
        <v>13297.356</v>
      </c>
      <c r="I79" t="n">
        <v>13479.285</v>
      </c>
      <c r="J79" t="n">
        <v>10849.584</v>
      </c>
      <c r="K79" t="n">
        <v>6673.486500000001</v>
      </c>
      <c r="L79" t="n">
        <v>6549.048</v>
      </c>
      <c r="M79" t="n">
        <v>7119.608999999999</v>
      </c>
      <c r="N79" t="n">
        <v>6725.84</v>
      </c>
      <c r="O79" t="n">
        <v>8529.588</v>
      </c>
      <c r="P79" t="n">
        <v>5648.177</v>
      </c>
      <c r="Q79" t="n">
        <v>5375.008</v>
      </c>
      <c r="R79" t="n">
        <v>5426.129</v>
      </c>
      <c r="S79" t="n">
        <v>3761.045</v>
      </c>
      <c r="T79" t="n">
        <v>2468.414</v>
      </c>
      <c r="U79" t="n">
        <v>4951.434</v>
      </c>
      <c r="V79" t="n">
        <v>9705.686999999998</v>
      </c>
    </row>
    <row r="80">
      <c r="A80" s="5" t="inlineStr">
        <is>
          <t>Aktienrückkauf</t>
        </is>
      </c>
      <c r="B80" s="5" t="inlineStr">
        <is>
          <t>Share Buyback in M</t>
        </is>
      </c>
      <c r="C80" t="n">
        <v>-49.87</v>
      </c>
      <c r="D80" t="n">
        <v>-105.5999999999999</v>
      </c>
      <c r="E80" t="n">
        <v>0</v>
      </c>
      <c r="F80" t="n">
        <v>0</v>
      </c>
      <c r="G80" t="n">
        <v>0</v>
      </c>
      <c r="H80" t="n">
        <v>0</v>
      </c>
      <c r="I80" t="n">
        <v>0</v>
      </c>
      <c r="J80" t="n">
        <v>0</v>
      </c>
      <c r="K80" t="n">
        <v>-0.05000000000006821</v>
      </c>
      <c r="L80" t="n">
        <v>0</v>
      </c>
      <c r="M80" t="n">
        <v>-62.60000000000002</v>
      </c>
      <c r="N80" t="n">
        <v>0</v>
      </c>
      <c r="O80" t="n">
        <v>0</v>
      </c>
      <c r="P80" t="n">
        <v>-34</v>
      </c>
      <c r="Q80" t="n">
        <v>0</v>
      </c>
      <c r="R80" t="n">
        <v>0</v>
      </c>
      <c r="S80" t="n">
        <v>0</v>
      </c>
      <c r="T80" t="n">
        <v>0</v>
      </c>
      <c r="U80" t="n">
        <v>0</v>
      </c>
      <c r="V80" t="n">
        <v>0</v>
      </c>
    </row>
    <row r="81">
      <c r="A81" s="5" t="inlineStr">
        <is>
          <t>Umsatzwachstum 1J in %</t>
        </is>
      </c>
      <c r="B81" s="5" t="inlineStr">
        <is>
          <t>Revenue Growth 1Y in %</t>
        </is>
      </c>
      <c r="C81" t="n">
        <v>10</v>
      </c>
      <c r="D81" t="n">
        <v>13.05</v>
      </c>
      <c r="E81" t="n">
        <v>-25.13</v>
      </c>
      <c r="F81" t="n">
        <v>0.96</v>
      </c>
      <c r="G81" t="n">
        <v>9.67</v>
      </c>
      <c r="H81" t="n">
        <v>5.18</v>
      </c>
      <c r="I81" t="n">
        <v>1</v>
      </c>
      <c r="J81" t="n">
        <v>8.85</v>
      </c>
      <c r="K81" t="n">
        <v>4.1</v>
      </c>
      <c r="L81" t="n">
        <v>12.58</v>
      </c>
      <c r="M81" t="n">
        <v>-5.32</v>
      </c>
      <c r="N81" t="n">
        <v>1.65</v>
      </c>
      <c r="O81" t="n">
        <v>11.84</v>
      </c>
      <c r="P81" t="n">
        <v>5.74</v>
      </c>
      <c r="Q81" t="n">
        <v>-7.98</v>
      </c>
      <c r="R81" t="n">
        <v>4.17</v>
      </c>
      <c r="S81" t="n">
        <v>-3.57</v>
      </c>
      <c r="T81" t="n">
        <v>-2.15</v>
      </c>
      <c r="U81" t="n">
        <v>-2.25</v>
      </c>
      <c r="V81" t="n">
        <v>13.36</v>
      </c>
    </row>
    <row r="82">
      <c r="A82" s="5" t="inlineStr">
        <is>
          <t>Umsatzwachstum 3J in %</t>
        </is>
      </c>
      <c r="B82" s="5" t="inlineStr">
        <is>
          <t>Revenue Growth 3Y in %</t>
        </is>
      </c>
      <c r="C82" t="n">
        <v>-0.6899999999999999</v>
      </c>
      <c r="D82" t="n">
        <v>-3.71</v>
      </c>
      <c r="E82" t="n">
        <v>-4.83</v>
      </c>
      <c r="F82" t="n">
        <v>5.27</v>
      </c>
      <c r="G82" t="n">
        <v>5.28</v>
      </c>
      <c r="H82" t="n">
        <v>5.01</v>
      </c>
      <c r="I82" t="n">
        <v>4.65</v>
      </c>
      <c r="J82" t="n">
        <v>8.51</v>
      </c>
      <c r="K82" t="n">
        <v>3.79</v>
      </c>
      <c r="L82" t="n">
        <v>2.97</v>
      </c>
      <c r="M82" t="n">
        <v>2.72</v>
      </c>
      <c r="N82" t="n">
        <v>6.41</v>
      </c>
      <c r="O82" t="n">
        <v>3.2</v>
      </c>
      <c r="P82" t="n">
        <v>0.64</v>
      </c>
      <c r="Q82" t="n">
        <v>-2.46</v>
      </c>
      <c r="R82" t="n">
        <v>-0.52</v>
      </c>
      <c r="S82" t="n">
        <v>-2.66</v>
      </c>
      <c r="T82" t="n">
        <v>2.99</v>
      </c>
      <c r="U82" t="inlineStr">
        <is>
          <t>-</t>
        </is>
      </c>
      <c r="V82" t="inlineStr">
        <is>
          <t>-</t>
        </is>
      </c>
    </row>
    <row r="83">
      <c r="A83" s="5" t="inlineStr">
        <is>
          <t>Umsatzwachstum 5J in %</t>
        </is>
      </c>
      <c r="B83" s="5" t="inlineStr">
        <is>
          <t>Revenue Growth 5Y in %</t>
        </is>
      </c>
      <c r="C83" t="n">
        <v>1.71</v>
      </c>
      <c r="D83" t="n">
        <v>0.75</v>
      </c>
      <c r="E83" t="n">
        <v>-1.66</v>
      </c>
      <c r="F83" t="n">
        <v>5.13</v>
      </c>
      <c r="G83" t="n">
        <v>5.76</v>
      </c>
      <c r="H83" t="n">
        <v>6.34</v>
      </c>
      <c r="I83" t="n">
        <v>4.24</v>
      </c>
      <c r="J83" t="n">
        <v>4.37</v>
      </c>
      <c r="K83" t="n">
        <v>4.97</v>
      </c>
      <c r="L83" t="n">
        <v>5.3</v>
      </c>
      <c r="M83" t="n">
        <v>1.19</v>
      </c>
      <c r="N83" t="n">
        <v>3.08</v>
      </c>
      <c r="O83" t="n">
        <v>2.04</v>
      </c>
      <c r="P83" t="n">
        <v>-0.76</v>
      </c>
      <c r="Q83" t="n">
        <v>-2.36</v>
      </c>
      <c r="R83" t="n">
        <v>1.91</v>
      </c>
      <c r="S83" t="inlineStr">
        <is>
          <t>-</t>
        </is>
      </c>
      <c r="T83" t="inlineStr">
        <is>
          <t>-</t>
        </is>
      </c>
      <c r="U83" t="inlineStr">
        <is>
          <t>-</t>
        </is>
      </c>
      <c r="V83" t="inlineStr">
        <is>
          <t>-</t>
        </is>
      </c>
    </row>
    <row r="84">
      <c r="A84" s="5" t="inlineStr">
        <is>
          <t>Umsatzwachstum 10J in %</t>
        </is>
      </c>
      <c r="B84" s="5" t="inlineStr">
        <is>
          <t>Revenue Growth 10Y in %</t>
        </is>
      </c>
      <c r="C84" t="n">
        <v>4.03</v>
      </c>
      <c r="D84" t="n">
        <v>2.49</v>
      </c>
      <c r="E84" t="n">
        <v>1.35</v>
      </c>
      <c r="F84" t="n">
        <v>5.05</v>
      </c>
      <c r="G84" t="n">
        <v>5.53</v>
      </c>
      <c r="H84" t="n">
        <v>3.76</v>
      </c>
      <c r="I84" t="n">
        <v>3.66</v>
      </c>
      <c r="J84" t="n">
        <v>3.21</v>
      </c>
      <c r="K84" t="n">
        <v>2.11</v>
      </c>
      <c r="L84" t="n">
        <v>1.47</v>
      </c>
      <c r="M84" t="n">
        <v>1.55</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42.24</v>
      </c>
      <c r="D85" t="n">
        <v>-76.89</v>
      </c>
      <c r="E85" t="n">
        <v>61.91</v>
      </c>
      <c r="F85" t="n">
        <v>10.24</v>
      </c>
      <c r="G85" t="n">
        <v>19.96</v>
      </c>
      <c r="H85" t="n">
        <v>7.43</v>
      </c>
      <c r="I85" t="n">
        <v>30.38</v>
      </c>
      <c r="J85" t="n">
        <v>-0.97</v>
      </c>
      <c r="K85" t="n">
        <v>89.84999999999999</v>
      </c>
      <c r="L85" t="n">
        <v>-4.27</v>
      </c>
      <c r="M85" t="n">
        <v>-20.94</v>
      </c>
      <c r="N85" t="n">
        <v>-63.51</v>
      </c>
      <c r="O85" t="n">
        <v>179.92</v>
      </c>
      <c r="P85" t="n">
        <v>5.39</v>
      </c>
      <c r="Q85" t="n">
        <v>164.84</v>
      </c>
      <c r="R85" t="n">
        <v>-144.31</v>
      </c>
      <c r="S85" t="n">
        <v>-228.4</v>
      </c>
      <c r="T85" t="n">
        <v>9.84</v>
      </c>
      <c r="U85" t="n">
        <v>-46.86</v>
      </c>
      <c r="V85" t="n">
        <v>-9.289999999999999</v>
      </c>
    </row>
    <row r="86">
      <c r="A86" s="5" t="inlineStr">
        <is>
          <t>Gewinnwachstum 3J in %</t>
        </is>
      </c>
      <c r="B86" s="5" t="inlineStr">
        <is>
          <t>Earnings Growth 3Y in %</t>
        </is>
      </c>
      <c r="C86" t="n">
        <v>9.09</v>
      </c>
      <c r="D86" t="n">
        <v>-1.58</v>
      </c>
      <c r="E86" t="n">
        <v>30.7</v>
      </c>
      <c r="F86" t="n">
        <v>12.54</v>
      </c>
      <c r="G86" t="n">
        <v>19.26</v>
      </c>
      <c r="H86" t="n">
        <v>12.28</v>
      </c>
      <c r="I86" t="n">
        <v>39.75</v>
      </c>
      <c r="J86" t="n">
        <v>28.2</v>
      </c>
      <c r="K86" t="n">
        <v>21.55</v>
      </c>
      <c r="L86" t="n">
        <v>-29.57</v>
      </c>
      <c r="M86" t="n">
        <v>31.82</v>
      </c>
      <c r="N86" t="n">
        <v>40.6</v>
      </c>
      <c r="O86" t="n">
        <v>116.72</v>
      </c>
      <c r="P86" t="n">
        <v>8.640000000000001</v>
      </c>
      <c r="Q86" t="n">
        <v>-69.29000000000001</v>
      </c>
      <c r="R86" t="n">
        <v>-120.96</v>
      </c>
      <c r="S86" t="n">
        <v>-88.47</v>
      </c>
      <c r="T86" t="n">
        <v>-15.44</v>
      </c>
      <c r="U86" t="inlineStr">
        <is>
          <t>-</t>
        </is>
      </c>
      <c r="V86" t="inlineStr">
        <is>
          <t>-</t>
        </is>
      </c>
    </row>
    <row r="87">
      <c r="A87" s="5" t="inlineStr">
        <is>
          <t>Gewinnwachstum 5J in %</t>
        </is>
      </c>
      <c r="B87" s="5" t="inlineStr">
        <is>
          <t>Earnings Growth 5Y in %</t>
        </is>
      </c>
      <c r="C87" t="n">
        <v>11.49</v>
      </c>
      <c r="D87" t="n">
        <v>4.53</v>
      </c>
      <c r="E87" t="n">
        <v>25.98</v>
      </c>
      <c r="F87" t="n">
        <v>13.41</v>
      </c>
      <c r="G87" t="n">
        <v>29.33</v>
      </c>
      <c r="H87" t="n">
        <v>24.48</v>
      </c>
      <c r="I87" t="n">
        <v>18.81</v>
      </c>
      <c r="J87" t="n">
        <v>0.03</v>
      </c>
      <c r="K87" t="n">
        <v>36.21</v>
      </c>
      <c r="L87" t="n">
        <v>19.32</v>
      </c>
      <c r="M87" t="n">
        <v>53.14</v>
      </c>
      <c r="N87" t="n">
        <v>28.47</v>
      </c>
      <c r="O87" t="n">
        <v>-4.51</v>
      </c>
      <c r="P87" t="n">
        <v>-38.53</v>
      </c>
      <c r="Q87" t="n">
        <v>-48.98</v>
      </c>
      <c r="R87" t="n">
        <v>-83.8</v>
      </c>
      <c r="S87" t="inlineStr">
        <is>
          <t>-</t>
        </is>
      </c>
      <c r="T87" t="inlineStr">
        <is>
          <t>-</t>
        </is>
      </c>
      <c r="U87" t="inlineStr">
        <is>
          <t>-</t>
        </is>
      </c>
      <c r="V87" t="inlineStr">
        <is>
          <t>-</t>
        </is>
      </c>
    </row>
    <row r="88">
      <c r="A88" s="5" t="inlineStr">
        <is>
          <t>Gewinnwachstum 10J in %</t>
        </is>
      </c>
      <c r="B88" s="5" t="inlineStr">
        <is>
          <t>Earnings Growth 10Y in %</t>
        </is>
      </c>
      <c r="C88" t="n">
        <v>17.99</v>
      </c>
      <c r="D88" t="n">
        <v>11.67</v>
      </c>
      <c r="E88" t="n">
        <v>13.01</v>
      </c>
      <c r="F88" t="n">
        <v>24.81</v>
      </c>
      <c r="G88" t="n">
        <v>24.32</v>
      </c>
      <c r="H88" t="n">
        <v>38.81</v>
      </c>
      <c r="I88" t="n">
        <v>23.64</v>
      </c>
      <c r="J88" t="n">
        <v>-2.24</v>
      </c>
      <c r="K88" t="n">
        <v>-1.16</v>
      </c>
      <c r="L88" t="n">
        <v>-14.83</v>
      </c>
      <c r="M88" t="n">
        <v>-15.33</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1.52</v>
      </c>
      <c r="D89" t="n">
        <v>7.42</v>
      </c>
      <c r="E89" t="n">
        <v>0.48</v>
      </c>
      <c r="F89" t="n">
        <v>1.36</v>
      </c>
      <c r="G89" t="n">
        <v>0.79</v>
      </c>
      <c r="H89" t="n">
        <v>1.12</v>
      </c>
      <c r="I89" t="n">
        <v>1.4</v>
      </c>
      <c r="J89" t="n">
        <v>810</v>
      </c>
      <c r="K89" t="n">
        <v>0.46</v>
      </c>
      <c r="L89" t="n">
        <v>1.82</v>
      </c>
      <c r="M89" t="n">
        <v>0.62</v>
      </c>
      <c r="N89" t="n">
        <v>0.66</v>
      </c>
      <c r="O89" t="n">
        <v>-2.37</v>
      </c>
      <c r="P89" t="n">
        <v>-0.47</v>
      </c>
      <c r="Q89" t="n">
        <v>-0.33</v>
      </c>
      <c r="R89" t="n">
        <v>-0.36</v>
      </c>
      <c r="S89" t="inlineStr">
        <is>
          <t>-</t>
        </is>
      </c>
      <c r="T89" t="inlineStr">
        <is>
          <t>-</t>
        </is>
      </c>
      <c r="U89" t="inlineStr">
        <is>
          <t>-</t>
        </is>
      </c>
      <c r="V89" t="inlineStr">
        <is>
          <t>-</t>
        </is>
      </c>
    </row>
    <row r="90">
      <c r="A90" s="5" t="inlineStr">
        <is>
          <t>EBIT-Wachstum 1J in %</t>
        </is>
      </c>
      <c r="B90" s="5" t="inlineStr">
        <is>
          <t>EBIT Growth 1Y in %</t>
        </is>
      </c>
      <c r="C90" t="n">
        <v>7.03</v>
      </c>
      <c r="D90" t="n">
        <v>-33.69</v>
      </c>
      <c r="E90" t="n">
        <v>-16.17</v>
      </c>
      <c r="F90" t="n">
        <v>12.67</v>
      </c>
      <c r="G90" t="n">
        <v>13.51</v>
      </c>
      <c r="H90" t="n">
        <v>11.59</v>
      </c>
      <c r="I90" t="n">
        <v>24.6</v>
      </c>
      <c r="J90" t="n">
        <v>-4.56</v>
      </c>
      <c r="K90" t="n">
        <v>51.98</v>
      </c>
      <c r="L90" t="n">
        <v>-9.18</v>
      </c>
      <c r="M90" t="n">
        <v>-15.18</v>
      </c>
      <c r="N90" t="n">
        <v>12.37</v>
      </c>
      <c r="O90" t="n">
        <v>14.19</v>
      </c>
      <c r="P90" t="n">
        <v>-1.78</v>
      </c>
      <c r="Q90" t="n">
        <v>55.53</v>
      </c>
      <c r="R90" t="n">
        <v>-250.29</v>
      </c>
      <c r="S90" t="n">
        <v>-176.43</v>
      </c>
      <c r="T90" t="n">
        <v>-2.3</v>
      </c>
      <c r="U90" t="n">
        <v>-50.99</v>
      </c>
      <c r="V90" t="n">
        <v>-2.09</v>
      </c>
    </row>
    <row r="91">
      <c r="A91" s="5" t="inlineStr">
        <is>
          <t>EBIT-Wachstum 3J in %</t>
        </is>
      </c>
      <c r="B91" s="5" t="inlineStr">
        <is>
          <t>EBIT Growth 3Y in %</t>
        </is>
      </c>
      <c r="C91" t="n">
        <v>-14.28</v>
      </c>
      <c r="D91" t="n">
        <v>-12.4</v>
      </c>
      <c r="E91" t="n">
        <v>3.34</v>
      </c>
      <c r="F91" t="n">
        <v>12.59</v>
      </c>
      <c r="G91" t="n">
        <v>16.57</v>
      </c>
      <c r="H91" t="n">
        <v>10.54</v>
      </c>
      <c r="I91" t="n">
        <v>24.01</v>
      </c>
      <c r="J91" t="n">
        <v>12.75</v>
      </c>
      <c r="K91" t="n">
        <v>9.210000000000001</v>
      </c>
      <c r="L91" t="n">
        <v>-4</v>
      </c>
      <c r="M91" t="n">
        <v>3.79</v>
      </c>
      <c r="N91" t="n">
        <v>8.26</v>
      </c>
      <c r="O91" t="n">
        <v>22.65</v>
      </c>
      <c r="P91" t="n">
        <v>-65.51000000000001</v>
      </c>
      <c r="Q91" t="n">
        <v>-123.73</v>
      </c>
      <c r="R91" t="n">
        <v>-143.01</v>
      </c>
      <c r="S91" t="n">
        <v>-76.56999999999999</v>
      </c>
      <c r="T91" t="n">
        <v>-18.46</v>
      </c>
      <c r="U91" t="inlineStr">
        <is>
          <t>-</t>
        </is>
      </c>
      <c r="V91" t="inlineStr">
        <is>
          <t>-</t>
        </is>
      </c>
    </row>
    <row r="92">
      <c r="A92" s="5" t="inlineStr">
        <is>
          <t>EBIT-Wachstum 5J in %</t>
        </is>
      </c>
      <c r="B92" s="5" t="inlineStr">
        <is>
          <t>EBIT Growth 5Y in %</t>
        </is>
      </c>
      <c r="C92" t="n">
        <v>-3.33</v>
      </c>
      <c r="D92" t="n">
        <v>-2.42</v>
      </c>
      <c r="E92" t="n">
        <v>9.24</v>
      </c>
      <c r="F92" t="n">
        <v>11.56</v>
      </c>
      <c r="G92" t="n">
        <v>19.42</v>
      </c>
      <c r="H92" t="n">
        <v>14.89</v>
      </c>
      <c r="I92" t="n">
        <v>9.529999999999999</v>
      </c>
      <c r="J92" t="n">
        <v>7.09</v>
      </c>
      <c r="K92" t="n">
        <v>10.84</v>
      </c>
      <c r="L92" t="n">
        <v>0.08</v>
      </c>
      <c r="M92" t="n">
        <v>13.03</v>
      </c>
      <c r="N92" t="n">
        <v>-34</v>
      </c>
      <c r="O92" t="n">
        <v>-71.76000000000001</v>
      </c>
      <c r="P92" t="n">
        <v>-75.05</v>
      </c>
      <c r="Q92" t="n">
        <v>-84.90000000000001</v>
      </c>
      <c r="R92" t="n">
        <v>-96.42</v>
      </c>
      <c r="S92" t="inlineStr">
        <is>
          <t>-</t>
        </is>
      </c>
      <c r="T92" t="inlineStr">
        <is>
          <t>-</t>
        </is>
      </c>
      <c r="U92" t="inlineStr">
        <is>
          <t>-</t>
        </is>
      </c>
      <c r="V92" t="inlineStr">
        <is>
          <t>-</t>
        </is>
      </c>
    </row>
    <row r="93">
      <c r="A93" s="5" t="inlineStr">
        <is>
          <t>EBIT-Wachstum 10J in %</t>
        </is>
      </c>
      <c r="B93" s="5" t="inlineStr">
        <is>
          <t>EBIT Growth 10Y in %</t>
        </is>
      </c>
      <c r="C93" t="n">
        <v>5.78</v>
      </c>
      <c r="D93" t="n">
        <v>3.56</v>
      </c>
      <c r="E93" t="n">
        <v>8.16</v>
      </c>
      <c r="F93" t="n">
        <v>11.2</v>
      </c>
      <c r="G93" t="n">
        <v>9.75</v>
      </c>
      <c r="H93" t="n">
        <v>13.96</v>
      </c>
      <c r="I93" t="n">
        <v>-12.23</v>
      </c>
      <c r="J93" t="n">
        <v>-32.34</v>
      </c>
      <c r="K93" t="n">
        <v>-32.11</v>
      </c>
      <c r="L93" t="n">
        <v>-42.41</v>
      </c>
      <c r="M93" t="n">
        <v>-41.7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22.3</v>
      </c>
      <c r="D94" t="n">
        <v>-32.54</v>
      </c>
      <c r="E94" t="n">
        <v>6.45</v>
      </c>
      <c r="F94" t="n">
        <v>-28.56</v>
      </c>
      <c r="G94" t="n">
        <v>-13.56</v>
      </c>
      <c r="H94" t="n">
        <v>-1.35</v>
      </c>
      <c r="I94" t="n">
        <v>24.24</v>
      </c>
      <c r="J94" t="n">
        <v>62.58</v>
      </c>
      <c r="K94" t="n">
        <v>1.89</v>
      </c>
      <c r="L94" t="n">
        <v>-8.01</v>
      </c>
      <c r="M94" t="n">
        <v>-2.16</v>
      </c>
      <c r="N94" t="n">
        <v>-21.15</v>
      </c>
      <c r="O94" t="n">
        <v>51.01</v>
      </c>
      <c r="P94" t="n">
        <v>0.41</v>
      </c>
      <c r="Q94" t="n">
        <v>-0.9399999999999999</v>
      </c>
      <c r="R94" t="n">
        <v>44.27</v>
      </c>
      <c r="S94" t="n">
        <v>52.37</v>
      </c>
      <c r="T94" t="n">
        <v>-50.15</v>
      </c>
      <c r="U94" t="n">
        <v>-48.98</v>
      </c>
      <c r="V94" t="n">
        <v>23.4</v>
      </c>
    </row>
    <row r="95">
      <c r="A95" s="5" t="inlineStr">
        <is>
          <t>Op.Cashflow Wachstum 3J in %</t>
        </is>
      </c>
      <c r="B95" s="5" t="inlineStr">
        <is>
          <t>Op.Cashflow Wachstum 3Y in %</t>
        </is>
      </c>
      <c r="C95" t="n">
        <v>-1.26</v>
      </c>
      <c r="D95" t="n">
        <v>-18.22</v>
      </c>
      <c r="E95" t="n">
        <v>-11.89</v>
      </c>
      <c r="F95" t="n">
        <v>-14.49</v>
      </c>
      <c r="G95" t="n">
        <v>3.11</v>
      </c>
      <c r="H95" t="n">
        <v>28.49</v>
      </c>
      <c r="I95" t="n">
        <v>29.57</v>
      </c>
      <c r="J95" t="n">
        <v>18.82</v>
      </c>
      <c r="K95" t="n">
        <v>-2.76</v>
      </c>
      <c r="L95" t="n">
        <v>-10.44</v>
      </c>
      <c r="M95" t="n">
        <v>9.23</v>
      </c>
      <c r="N95" t="n">
        <v>10.09</v>
      </c>
      <c r="O95" t="n">
        <v>16.83</v>
      </c>
      <c r="P95" t="n">
        <v>14.58</v>
      </c>
      <c r="Q95" t="n">
        <v>31.9</v>
      </c>
      <c r="R95" t="n">
        <v>15.5</v>
      </c>
      <c r="S95" t="n">
        <v>-15.59</v>
      </c>
      <c r="T95" t="n">
        <v>-25.24</v>
      </c>
      <c r="U95" t="inlineStr">
        <is>
          <t>-</t>
        </is>
      </c>
      <c r="V95" t="inlineStr">
        <is>
          <t>-</t>
        </is>
      </c>
    </row>
    <row r="96">
      <c r="A96" s="5" t="inlineStr">
        <is>
          <t>Op.Cashflow Wachstum 5J in %</t>
        </is>
      </c>
      <c r="B96" s="5" t="inlineStr">
        <is>
          <t>Op.Cashflow Wachstum 5Y in %</t>
        </is>
      </c>
      <c r="C96" t="n">
        <v>-9.18</v>
      </c>
      <c r="D96" t="n">
        <v>-13.91</v>
      </c>
      <c r="E96" t="n">
        <v>-2.56</v>
      </c>
      <c r="F96" t="n">
        <v>8.67</v>
      </c>
      <c r="G96" t="n">
        <v>14.76</v>
      </c>
      <c r="H96" t="n">
        <v>15.87</v>
      </c>
      <c r="I96" t="n">
        <v>15.71</v>
      </c>
      <c r="J96" t="n">
        <v>6.63</v>
      </c>
      <c r="K96" t="n">
        <v>4.32</v>
      </c>
      <c r="L96" t="n">
        <v>4.02</v>
      </c>
      <c r="M96" t="n">
        <v>5.43</v>
      </c>
      <c r="N96" t="n">
        <v>14.72</v>
      </c>
      <c r="O96" t="n">
        <v>29.42</v>
      </c>
      <c r="P96" t="n">
        <v>9.19</v>
      </c>
      <c r="Q96" t="n">
        <v>-0.6899999999999999</v>
      </c>
      <c r="R96" t="n">
        <v>4.18</v>
      </c>
      <c r="S96" t="inlineStr">
        <is>
          <t>-</t>
        </is>
      </c>
      <c r="T96" t="inlineStr">
        <is>
          <t>-</t>
        </is>
      </c>
      <c r="U96" t="inlineStr">
        <is>
          <t>-</t>
        </is>
      </c>
      <c r="V96" t="inlineStr">
        <is>
          <t>-</t>
        </is>
      </c>
    </row>
    <row r="97">
      <c r="A97" s="5" t="inlineStr">
        <is>
          <t>Op.Cashflow Wachstum 10J in %</t>
        </is>
      </c>
      <c r="B97" s="5" t="inlineStr">
        <is>
          <t>Op.Cashflow Wachstum 10Y in %</t>
        </is>
      </c>
      <c r="C97" t="n">
        <v>3.34</v>
      </c>
      <c r="D97" t="n">
        <v>0.9</v>
      </c>
      <c r="E97" t="n">
        <v>2.04</v>
      </c>
      <c r="F97" t="n">
        <v>6.49</v>
      </c>
      <c r="G97" t="n">
        <v>9.390000000000001</v>
      </c>
      <c r="H97" t="n">
        <v>10.65</v>
      </c>
      <c r="I97" t="n">
        <v>15.21</v>
      </c>
      <c r="J97" t="n">
        <v>18.03</v>
      </c>
      <c r="K97" t="n">
        <v>6.75</v>
      </c>
      <c r="L97" t="n">
        <v>1.67</v>
      </c>
      <c r="M97" t="n">
        <v>4.81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9344</v>
      </c>
      <c r="D98" t="n">
        <v>8110</v>
      </c>
      <c r="E98" t="n">
        <v>16480</v>
      </c>
      <c r="F98" t="n">
        <v>11910</v>
      </c>
      <c r="G98" t="n">
        <v>6841</v>
      </c>
      <c r="H98" t="n">
        <v>6724</v>
      </c>
      <c r="I98" t="n">
        <v>5005</v>
      </c>
      <c r="J98" t="n">
        <v>5887</v>
      </c>
      <c r="K98" t="n">
        <v>6678</v>
      </c>
      <c r="L98" t="n">
        <v>7483</v>
      </c>
      <c r="M98" t="n">
        <v>8020</v>
      </c>
      <c r="N98" t="n">
        <v>3325</v>
      </c>
      <c r="O98" t="n">
        <v>6054</v>
      </c>
      <c r="P98" t="n">
        <v>4479</v>
      </c>
      <c r="Q98" t="n">
        <v>7522</v>
      </c>
      <c r="R98" t="n">
        <v>9659</v>
      </c>
      <c r="S98" t="n">
        <v>8286</v>
      </c>
      <c r="T98" t="n">
        <v>7120</v>
      </c>
      <c r="U98" t="n">
        <v>4840</v>
      </c>
      <c r="V98" t="n">
        <v>5604</v>
      </c>
      <c r="W98" t="n">
        <v>8233</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BMW </t>
        </is>
      </c>
      <c r="B1" s="2" t="inlineStr">
        <is>
          <t>WKN: 519000  ISIN: DE0005190003  Symbol:BMW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1916</t>
        </is>
      </c>
      <c r="C4" s="5" t="inlineStr">
        <is>
          <t>Telefon / Phone</t>
        </is>
      </c>
      <c r="D4" s="5" t="inlineStr"/>
      <c r="E4" t="inlineStr">
        <is>
          <t>+49-89-382-0</t>
        </is>
      </c>
      <c r="G4" t="inlineStr">
        <is>
          <t>18.03.2020</t>
        </is>
      </c>
      <c r="H4" t="inlineStr">
        <is>
          <t>Annual Press Conference</t>
        </is>
      </c>
      <c r="J4" t="inlineStr">
        <is>
          <t>Stefan Quandt</t>
        </is>
      </c>
      <c r="L4" t="inlineStr">
        <is>
          <t>17,64%</t>
        </is>
      </c>
    </row>
    <row r="5">
      <c r="A5" s="5" t="inlineStr">
        <is>
          <t>Ticker</t>
        </is>
      </c>
      <c r="B5" t="inlineStr">
        <is>
          <t>BMW</t>
        </is>
      </c>
      <c r="C5" s="5" t="inlineStr">
        <is>
          <t>Fax</t>
        </is>
      </c>
      <c r="D5" s="5" t="inlineStr"/>
      <c r="E5" t="inlineStr">
        <is>
          <t>+49-89-382-14661</t>
        </is>
      </c>
      <c r="G5" t="inlineStr">
        <is>
          <t>19.03.2020</t>
        </is>
      </c>
      <c r="H5" t="inlineStr">
        <is>
          <t>Analyst Conference</t>
        </is>
      </c>
      <c r="J5" t="inlineStr">
        <is>
          <t>Susanne Klatten</t>
        </is>
      </c>
      <c r="L5" t="inlineStr">
        <is>
          <t>12,75%</t>
        </is>
      </c>
    </row>
    <row r="6">
      <c r="A6" s="5" t="inlineStr">
        <is>
          <t>Gelistet Seit / Listed Since</t>
        </is>
      </c>
      <c r="B6" t="inlineStr">
        <is>
          <t>01.01.1926</t>
        </is>
      </c>
      <c r="C6" s="5" t="inlineStr">
        <is>
          <t>Internet</t>
        </is>
      </c>
      <c r="D6" s="5" t="inlineStr"/>
      <c r="E6" t="inlineStr">
        <is>
          <t>http://www.bmwgroup.com</t>
        </is>
      </c>
      <c r="G6" t="inlineStr">
        <is>
          <t>06.05.2020</t>
        </is>
      </c>
      <c r="H6" t="inlineStr">
        <is>
          <t>Result Q1</t>
        </is>
      </c>
      <c r="J6" t="inlineStr">
        <is>
          <t>Norges Bank</t>
        </is>
      </c>
      <c r="L6" t="inlineStr">
        <is>
          <t>2,90%</t>
        </is>
      </c>
    </row>
    <row r="7">
      <c r="A7" s="5" t="inlineStr">
        <is>
          <t>Nominalwert / Nominal Value</t>
        </is>
      </c>
      <c r="B7" t="inlineStr">
        <is>
          <t>1,00</t>
        </is>
      </c>
      <c r="C7" s="5" t="inlineStr">
        <is>
          <t>E-Mail</t>
        </is>
      </c>
      <c r="D7" s="5" t="inlineStr"/>
      <c r="E7" t="inlineStr">
        <is>
          <t>bmwgroup.customerservice@bmwgroup.com</t>
        </is>
      </c>
      <c r="G7" t="inlineStr">
        <is>
          <t>14.05.2020</t>
        </is>
      </c>
      <c r="H7" t="inlineStr">
        <is>
          <t>Annual General Meeting</t>
        </is>
      </c>
      <c r="J7" t="inlineStr">
        <is>
          <t>Credit Suisse AG</t>
        </is>
      </c>
      <c r="L7" t="inlineStr">
        <is>
          <t>2,58%</t>
        </is>
      </c>
    </row>
    <row r="8">
      <c r="A8" s="5" t="inlineStr">
        <is>
          <t>Land / Country</t>
        </is>
      </c>
      <c r="B8" t="inlineStr">
        <is>
          <t>Deutschland</t>
        </is>
      </c>
      <c r="C8" s="5" t="inlineStr">
        <is>
          <t>Inv. Relations Telefon / Phone</t>
        </is>
      </c>
      <c r="D8" s="5" t="inlineStr"/>
      <c r="E8" t="inlineStr">
        <is>
          <t>+49-89-382-25387</t>
        </is>
      </c>
      <c r="G8" t="inlineStr">
        <is>
          <t>17.05.2020</t>
        </is>
      </c>
      <c r="H8" t="inlineStr">
        <is>
          <t>Ex Dividend</t>
        </is>
      </c>
      <c r="J8" t="inlineStr">
        <is>
          <t>BlackRock, Inc.</t>
        </is>
      </c>
      <c r="L8" t="inlineStr">
        <is>
          <t>3,19%</t>
        </is>
      </c>
    </row>
    <row r="9">
      <c r="A9" s="5" t="inlineStr">
        <is>
          <t>Währung / Currency</t>
        </is>
      </c>
      <c r="B9" t="inlineStr">
        <is>
          <t>EUR</t>
        </is>
      </c>
      <c r="C9" s="5" t="inlineStr">
        <is>
          <t>Inv. Relations E-Mail</t>
        </is>
      </c>
      <c r="D9" s="5" t="inlineStr"/>
      <c r="E9" t="inlineStr">
        <is>
          <t>ir@bmwgroup.com</t>
        </is>
      </c>
      <c r="G9" t="inlineStr">
        <is>
          <t>21.05.2020</t>
        </is>
      </c>
      <c r="H9" t="inlineStr">
        <is>
          <t>Dividend Payout</t>
        </is>
      </c>
      <c r="J9" t="inlineStr">
        <is>
          <t>Harris Associates L.P.</t>
        </is>
      </c>
      <c r="L9" t="inlineStr">
        <is>
          <t>2,99%</t>
        </is>
      </c>
    </row>
    <row r="10">
      <c r="A10" s="5" t="inlineStr">
        <is>
          <t>Branche / Industry</t>
        </is>
      </c>
      <c r="B10" t="inlineStr">
        <is>
          <t>Automobile Production</t>
        </is>
      </c>
      <c r="C10" s="5" t="inlineStr">
        <is>
          <t>Kontaktperson / Contact Person</t>
        </is>
      </c>
      <c r="D10" s="5" t="inlineStr"/>
      <c r="E10" t="inlineStr">
        <is>
          <t>Veronika Rösler</t>
        </is>
      </c>
      <c r="G10" t="inlineStr">
        <is>
          <t>05.08.2020</t>
        </is>
      </c>
      <c r="H10" t="inlineStr">
        <is>
          <t>Score Half Year</t>
        </is>
      </c>
      <c r="J10" t="inlineStr">
        <is>
          <t>Freefloat</t>
        </is>
      </c>
      <c r="L10" t="inlineStr">
        <is>
          <t>57,95%</t>
        </is>
      </c>
    </row>
    <row r="11">
      <c r="A11" s="5" t="inlineStr">
        <is>
          <t>Sektor / Sector</t>
        </is>
      </c>
      <c r="B11" t="inlineStr">
        <is>
          <t>Automotive Industry</t>
        </is>
      </c>
      <c r="C11" t="inlineStr">
        <is>
          <t>04.11.2020</t>
        </is>
      </c>
      <c r="D11" t="inlineStr">
        <is>
          <t>Q3 Earnings</t>
        </is>
      </c>
    </row>
    <row r="12">
      <c r="A12" s="5" t="inlineStr">
        <is>
          <t>Typ / Genre</t>
        </is>
      </c>
      <c r="B12" t="inlineStr">
        <is>
          <t>Inhaber-Stammaktie</t>
        </is>
      </c>
    </row>
    <row r="13">
      <c r="A13" s="5" t="inlineStr">
        <is>
          <t>Adresse / Address</t>
        </is>
      </c>
      <c r="B13" t="inlineStr">
        <is>
          <t>BMW AGPetuelring 130  D-80788 München</t>
        </is>
      </c>
    </row>
    <row r="14">
      <c r="A14" s="5" t="inlineStr">
        <is>
          <t>Management</t>
        </is>
      </c>
      <c r="B14" t="inlineStr">
        <is>
          <t>Oliver Zipse, Klaus Fröhlich (bis 30.06.2020), Frank Weber (ab 1.07.2020), Ilka Horst-Meier, Dr. Milan Nedeljkovic, Pieter Nota, Dr. Nicolas Peter, Dr. Andreas Wendt</t>
        </is>
      </c>
    </row>
    <row r="15">
      <c r="A15" s="5" t="inlineStr">
        <is>
          <t>Aufsichtsrat / Board</t>
        </is>
      </c>
      <c r="B15" t="inlineStr">
        <is>
          <t>Dr. Dr. Norbert Reithofer, Manfred Schoch, Stefan Quandt, Stefan Schmid, Dr. Karl-Ludwig Kley, Christiane Benner, Dr. Kurt Bock, Verena zu Dohna-Jaeger, Dr. Heinrich Hiesinger, Prof. Dr. Reinhard F. Hüttl, Susanne Klatten, Prof. Dr. Renate Köcher, Horst Lischka, Willibald Löw, Simone Menne, Dr. Dominique Mohabeer, Brigitte Rödig, Dr. Vishal Sikka, Dr. Thomas Wittig, Werner Zierer</t>
        </is>
      </c>
    </row>
    <row r="16">
      <c r="A16" s="5" t="inlineStr">
        <is>
          <t>Beschreibung</t>
        </is>
      </c>
      <c r="B16" t="inlineStr">
        <is>
          <t>Die BMW AG ist einer der weltweit führenden Hersteller von Automobilen und Motorrädern. Die Besonderheit des Unternehmens besteht darin, dass es eine reine Premium-Markenstrategie verfolgt: BMW entwickelt, produziert und vermarktet seine Produkte unter den bekannten Marken BMW, Rolls-Royce Motor Cars und MINI. Darüber hinaus bietet die Gruppe im Zusammenhang mit ihren Produkten Premium-Dienstleistungen für individuelle Mobilität. Dazu gehören Finanzleistungen wie Finanzierung, Leasing, Vermögensmanagement oder das Flottengeschäft für Privat- und Geschäftskunden. Im Software-Standort Ulm entwickelt die BMW-Tochterfirma BMW Car IT GmbH Software für Fahrzeuge und individuelle Mobilität; besonderer Fokus liegt dabei auf der Fahrzeugvernetzung. Mit dem Hersteller Toyota kooperiert das Unternehmen bei der Elektrifizierung von Antrieben und der Entwicklung von Brennstoffzellen. Die Standorte in 150 Ländern auf allen sechs Kontinenten werden von der Unternehmenszentrale in München aus verwaltet. Copyright 2014 FINANCE BASE AG</t>
        </is>
      </c>
    </row>
    <row r="17">
      <c r="A17" s="5" t="inlineStr">
        <is>
          <t>Profile</t>
        </is>
      </c>
      <c r="B17" t="inlineStr">
        <is>
          <t>BMW AG is one of the world's leading manufacturers of automobiles and motorcycles. The company's specialty is that it pursues a pure premium brand strategy: BMW develops, manufactures and markets its products under the well-known brands BMW, Rolls-Royce Motor Cars and MINI. In addition, the group offers in connection with its products premium services for individual mobility. These include financial services such as financing, leasing, asset management and fleet business for residential and business customers. In the software-Ulm, the BMW subsidiary BMW Car IT GmbH develops software for vehicles and individual mobility; Particular emphasis is placed on the vehicle network. The manufacturer Toyota, the company is cooperating in the electrification of drive systems and the development of fuel cells. The locations in 150 countries on all six continents are managed by the company's headquarters in Munich.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104210</v>
      </c>
      <c r="D20" t="n">
        <v>97480</v>
      </c>
      <c r="E20" t="n">
        <v>98678</v>
      </c>
      <c r="F20" t="n">
        <v>94163</v>
      </c>
      <c r="G20" t="n">
        <v>92175</v>
      </c>
      <c r="H20" t="n">
        <v>80401</v>
      </c>
      <c r="I20" t="n">
        <v>76058</v>
      </c>
      <c r="J20" t="n">
        <v>76848</v>
      </c>
      <c r="K20" t="n">
        <v>68821</v>
      </c>
      <c r="L20" t="n">
        <v>60477</v>
      </c>
      <c r="M20" t="n">
        <v>50681</v>
      </c>
      <c r="N20" t="n">
        <v>53197</v>
      </c>
      <c r="O20" t="n">
        <v>56018</v>
      </c>
      <c r="P20" t="n">
        <v>48999</v>
      </c>
      <c r="Q20" t="n">
        <v>46656</v>
      </c>
      <c r="R20" t="n">
        <v>44335</v>
      </c>
      <c r="S20" t="n">
        <v>41525</v>
      </c>
      <c r="T20" t="n">
        <v>42282</v>
      </c>
      <c r="U20" t="n">
        <v>38463</v>
      </c>
      <c r="V20" t="n">
        <v>35356</v>
      </c>
      <c r="W20" t="n">
        <v>34402</v>
      </c>
    </row>
    <row r="21">
      <c r="A21" s="5" t="inlineStr">
        <is>
          <t>Bruttoergebnis vom Umsatz</t>
        </is>
      </c>
      <c r="B21" s="5" t="inlineStr">
        <is>
          <t>Gross Profit</t>
        </is>
      </c>
      <c r="C21" t="n">
        <v>18063</v>
      </c>
      <c r="D21" t="n">
        <v>18556</v>
      </c>
      <c r="E21" t="n">
        <v>19934</v>
      </c>
      <c r="F21" t="n">
        <v>18721</v>
      </c>
      <c r="G21" t="n">
        <v>18132</v>
      </c>
      <c r="H21" t="n">
        <v>17005</v>
      </c>
      <c r="I21" t="n">
        <v>15274</v>
      </c>
      <c r="J21" t="n">
        <v>15494</v>
      </c>
      <c r="K21" t="n">
        <v>14545</v>
      </c>
      <c r="L21" t="n">
        <v>10915</v>
      </c>
      <c r="M21" t="n">
        <v>5325</v>
      </c>
      <c r="N21" t="n">
        <v>8874</v>
      </c>
      <c r="O21" t="n">
        <v>12186</v>
      </c>
      <c r="P21" t="n">
        <v>11339</v>
      </c>
      <c r="Q21" t="n">
        <v>10664</v>
      </c>
      <c r="R21" t="n">
        <v>10271</v>
      </c>
      <c r="S21" t="n">
        <v>9435</v>
      </c>
      <c r="T21" t="n">
        <v>10740</v>
      </c>
      <c r="U21" t="n">
        <v>9736</v>
      </c>
      <c r="V21" t="n">
        <v>6382</v>
      </c>
      <c r="W21" t="n">
        <v>5645</v>
      </c>
    </row>
    <row r="22">
      <c r="A22" s="5" t="inlineStr">
        <is>
          <t>Operatives Ergebnis (EBIT)</t>
        </is>
      </c>
      <c r="B22" s="5" t="inlineStr">
        <is>
          <t>EBIT Earning Before Interest &amp; Tax</t>
        </is>
      </c>
      <c r="C22" t="n">
        <v>7411</v>
      </c>
      <c r="D22" t="n">
        <v>9121</v>
      </c>
      <c r="E22" t="n">
        <v>9880</v>
      </c>
      <c r="F22" t="n">
        <v>9386</v>
      </c>
      <c r="G22" t="n">
        <v>9593</v>
      </c>
      <c r="H22" t="n">
        <v>9118</v>
      </c>
      <c r="I22" t="n">
        <v>7986</v>
      </c>
      <c r="J22" t="n">
        <v>8300</v>
      </c>
      <c r="K22" t="n">
        <v>8018</v>
      </c>
      <c r="L22" t="n">
        <v>5094</v>
      </c>
      <c r="M22" t="n">
        <v>289</v>
      </c>
      <c r="N22" t="n">
        <v>921</v>
      </c>
      <c r="O22" t="n">
        <v>4212</v>
      </c>
      <c r="P22" t="n">
        <v>4050</v>
      </c>
      <c r="Q22" t="n">
        <v>3793</v>
      </c>
      <c r="R22" t="n">
        <v>3745</v>
      </c>
      <c r="S22" t="n">
        <v>3353</v>
      </c>
      <c r="T22" t="n">
        <v>3378</v>
      </c>
      <c r="U22" t="n">
        <v>3356</v>
      </c>
      <c r="V22" t="n">
        <v>1578</v>
      </c>
      <c r="W22" t="n">
        <v>931</v>
      </c>
    </row>
    <row r="23">
      <c r="A23" s="5" t="inlineStr">
        <is>
          <t>Finanzergebnis</t>
        </is>
      </c>
      <c r="B23" s="5" t="inlineStr">
        <is>
          <t>Financial Result</t>
        </is>
      </c>
      <c r="C23" t="n">
        <v>-293</v>
      </c>
      <c r="D23" t="n">
        <v>694</v>
      </c>
      <c r="E23" t="n">
        <v>775</v>
      </c>
      <c r="F23" t="n">
        <v>279</v>
      </c>
      <c r="G23" t="n">
        <v>-369</v>
      </c>
      <c r="H23" t="n">
        <v>-411</v>
      </c>
      <c r="I23" t="n">
        <v>-73</v>
      </c>
      <c r="J23" t="n">
        <v>-481</v>
      </c>
      <c r="K23" t="n">
        <v>-635</v>
      </c>
      <c r="L23" t="n">
        <v>-258</v>
      </c>
      <c r="M23" t="n">
        <v>124</v>
      </c>
      <c r="N23" t="n">
        <v>-570</v>
      </c>
      <c r="O23" t="n">
        <v>-339</v>
      </c>
      <c r="P23" t="n">
        <v>74</v>
      </c>
      <c r="Q23" t="n">
        <v>-506</v>
      </c>
      <c r="R23" t="n">
        <v>-191</v>
      </c>
      <c r="S23" t="n">
        <v>-148</v>
      </c>
      <c r="T23" t="n">
        <v>-81</v>
      </c>
      <c r="U23" t="n">
        <v>-114</v>
      </c>
      <c r="V23" t="n">
        <v>85</v>
      </c>
      <c r="W23" t="n">
        <v>180</v>
      </c>
    </row>
    <row r="24">
      <c r="A24" s="5" t="inlineStr">
        <is>
          <t>Ergebnis vor Steuer (EBT)</t>
        </is>
      </c>
      <c r="B24" s="5" t="inlineStr">
        <is>
          <t>EBT Earning Before Tax</t>
        </is>
      </c>
      <c r="C24" t="n">
        <v>7118</v>
      </c>
      <c r="D24" t="n">
        <v>9815</v>
      </c>
      <c r="E24" t="n">
        <v>10655</v>
      </c>
      <c r="F24" t="n">
        <v>9665</v>
      </c>
      <c r="G24" t="n">
        <v>9224</v>
      </c>
      <c r="H24" t="n">
        <v>8707</v>
      </c>
      <c r="I24" t="n">
        <v>7913</v>
      </c>
      <c r="J24" t="n">
        <v>7819</v>
      </c>
      <c r="K24" t="n">
        <v>7383</v>
      </c>
      <c r="L24" t="n">
        <v>4836</v>
      </c>
      <c r="M24" t="n">
        <v>413</v>
      </c>
      <c r="N24" t="n">
        <v>351</v>
      </c>
      <c r="O24" t="n">
        <v>3873</v>
      </c>
      <c r="P24" t="n">
        <v>4124</v>
      </c>
      <c r="Q24" t="n">
        <v>3287</v>
      </c>
      <c r="R24" t="n">
        <v>3554</v>
      </c>
      <c r="S24" t="n">
        <v>3205</v>
      </c>
      <c r="T24" t="n">
        <v>3297</v>
      </c>
      <c r="U24" t="n">
        <v>3242</v>
      </c>
      <c r="V24" t="n">
        <v>1663</v>
      </c>
      <c r="W24" t="n">
        <v>1111</v>
      </c>
    </row>
    <row r="25">
      <c r="A25" s="5" t="inlineStr">
        <is>
          <t>Steuern auf Einkommen und Ertrag</t>
        </is>
      </c>
      <c r="B25" s="5" t="inlineStr">
        <is>
          <t>Taxes on income and earnings</t>
        </is>
      </c>
      <c r="C25" t="n">
        <v>2140</v>
      </c>
      <c r="D25" t="n">
        <v>2575</v>
      </c>
      <c r="E25" t="n">
        <v>1949</v>
      </c>
      <c r="F25" t="n">
        <v>2755</v>
      </c>
      <c r="G25" t="n">
        <v>2828</v>
      </c>
      <c r="H25" t="n">
        <v>2890</v>
      </c>
      <c r="I25" t="n">
        <v>2573</v>
      </c>
      <c r="J25" t="n">
        <v>2697</v>
      </c>
      <c r="K25" t="n">
        <v>2476</v>
      </c>
      <c r="L25" t="n">
        <v>1602</v>
      </c>
      <c r="M25" t="n">
        <v>203</v>
      </c>
      <c r="N25" t="n">
        <v>21</v>
      </c>
      <c r="O25" t="n">
        <v>739</v>
      </c>
      <c r="P25" t="n">
        <v>1250</v>
      </c>
      <c r="Q25" t="n">
        <v>1048</v>
      </c>
      <c r="R25" t="n">
        <v>1332</v>
      </c>
      <c r="S25" t="n">
        <v>1258</v>
      </c>
      <c r="T25" t="n">
        <v>1277</v>
      </c>
      <c r="U25" t="n">
        <v>1376</v>
      </c>
      <c r="V25" t="n">
        <v>637</v>
      </c>
      <c r="W25" t="n">
        <v>448</v>
      </c>
    </row>
    <row r="26">
      <c r="A26" s="5" t="inlineStr">
        <is>
          <t>Ergebnis nach Steuer</t>
        </is>
      </c>
      <c r="B26" s="5" t="inlineStr">
        <is>
          <t>Earnings after tax</t>
        </is>
      </c>
      <c r="C26" t="n">
        <v>4978</v>
      </c>
      <c r="D26" t="n">
        <v>7240</v>
      </c>
      <c r="E26" t="n">
        <v>8706</v>
      </c>
      <c r="F26" t="n">
        <v>6910</v>
      </c>
      <c r="G26" t="n">
        <v>6396</v>
      </c>
      <c r="H26" t="n">
        <v>5817</v>
      </c>
      <c r="I26" t="n">
        <v>5340</v>
      </c>
      <c r="J26" t="n">
        <v>5122</v>
      </c>
      <c r="K26" t="n">
        <v>4907</v>
      </c>
      <c r="L26" t="n">
        <v>3234</v>
      </c>
      <c r="M26" t="n">
        <v>210</v>
      </c>
      <c r="N26" t="n">
        <v>330</v>
      </c>
      <c r="O26" t="n">
        <v>3134</v>
      </c>
      <c r="P26" t="n">
        <v>2874</v>
      </c>
      <c r="Q26" t="n">
        <v>2239</v>
      </c>
      <c r="R26" t="n">
        <v>2222</v>
      </c>
      <c r="S26" t="n">
        <v>1947</v>
      </c>
      <c r="T26" t="n">
        <v>2020</v>
      </c>
      <c r="U26" t="n">
        <v>1866</v>
      </c>
      <c r="V26" t="n">
        <v>1026</v>
      </c>
      <c r="W26" t="n">
        <v>663</v>
      </c>
    </row>
    <row r="27">
      <c r="A27" s="5" t="inlineStr">
        <is>
          <t>Minderheitenanteil</t>
        </is>
      </c>
      <c r="B27" s="5" t="inlineStr">
        <is>
          <t>Minority Share</t>
        </is>
      </c>
      <c r="C27" t="n">
        <v>-107</v>
      </c>
      <c r="D27" t="n">
        <v>-90</v>
      </c>
      <c r="E27" t="n">
        <v>-86</v>
      </c>
      <c r="F27" t="n">
        <v>-47</v>
      </c>
      <c r="G27" t="n">
        <v>-27</v>
      </c>
      <c r="H27" t="n">
        <v>-19</v>
      </c>
      <c r="I27" t="n">
        <v>-26</v>
      </c>
      <c r="J27" t="n">
        <v>-26</v>
      </c>
      <c r="K27" t="n">
        <v>-26</v>
      </c>
      <c r="L27" t="n">
        <v>-16</v>
      </c>
      <c r="M27" t="n">
        <v>-6</v>
      </c>
      <c r="N27" t="n">
        <v>-6</v>
      </c>
      <c r="O27" t="n">
        <v>-8</v>
      </c>
      <c r="P27" t="n">
        <v>-6</v>
      </c>
      <c r="Q27" t="inlineStr">
        <is>
          <t>-</t>
        </is>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4915</v>
      </c>
      <c r="D28" t="n">
        <v>7117</v>
      </c>
      <c r="E28" t="n">
        <v>8620</v>
      </c>
      <c r="F28" t="n">
        <v>6863</v>
      </c>
      <c r="G28" t="n">
        <v>6369</v>
      </c>
      <c r="H28" t="n">
        <v>5798</v>
      </c>
      <c r="I28" t="n">
        <v>5314</v>
      </c>
      <c r="J28" t="n">
        <v>5096</v>
      </c>
      <c r="K28" t="n">
        <v>4881</v>
      </c>
      <c r="L28" t="n">
        <v>3218</v>
      </c>
      <c r="M28" t="n">
        <v>204</v>
      </c>
      <c r="N28" t="n">
        <v>324</v>
      </c>
      <c r="O28" t="n">
        <v>3126</v>
      </c>
      <c r="P28" t="n">
        <v>2868</v>
      </c>
      <c r="Q28" t="n">
        <v>2239</v>
      </c>
      <c r="R28" t="n">
        <v>2222</v>
      </c>
      <c r="S28" t="n">
        <v>1947</v>
      </c>
      <c r="T28" t="n">
        <v>2020</v>
      </c>
      <c r="U28" t="n">
        <v>1866</v>
      </c>
      <c r="V28" t="n">
        <v>1026</v>
      </c>
      <c r="W28" t="n">
        <v>-2487</v>
      </c>
    </row>
    <row r="29">
      <c r="A29" s="5" t="inlineStr">
        <is>
          <t>Summe Umlaufvermögen</t>
        </is>
      </c>
      <c r="B29" s="5" t="inlineStr">
        <is>
          <t>Current Assets</t>
        </is>
      </c>
      <c r="C29" t="n">
        <v>90630</v>
      </c>
      <c r="D29" t="n">
        <v>83538</v>
      </c>
      <c r="E29" t="n">
        <v>71582</v>
      </c>
      <c r="F29" t="n">
        <v>66864</v>
      </c>
      <c r="G29" t="n">
        <v>61831</v>
      </c>
      <c r="H29" t="n">
        <v>56844</v>
      </c>
      <c r="I29" t="n">
        <v>52174</v>
      </c>
      <c r="J29" t="n">
        <v>50514</v>
      </c>
      <c r="K29" t="n">
        <v>49004</v>
      </c>
      <c r="L29" t="n">
        <v>43151</v>
      </c>
      <c r="M29" t="n">
        <v>39944</v>
      </c>
      <c r="N29" t="n">
        <v>38670</v>
      </c>
      <c r="O29" t="n">
        <v>32378</v>
      </c>
      <c r="P29" t="n">
        <v>28543</v>
      </c>
      <c r="Q29" t="n">
        <v>27010</v>
      </c>
      <c r="R29" t="n">
        <v>43823</v>
      </c>
      <c r="S29" t="n">
        <v>40600</v>
      </c>
      <c r="T29" t="n">
        <v>36002</v>
      </c>
      <c r="U29" t="n">
        <v>31586</v>
      </c>
      <c r="V29" t="n">
        <v>28270</v>
      </c>
      <c r="W29" t="n">
        <v>27929</v>
      </c>
    </row>
    <row r="30">
      <c r="A30" s="5" t="inlineStr">
        <is>
          <t>Summe Anlagevermögen</t>
        </is>
      </c>
      <c r="B30" s="5" t="inlineStr">
        <is>
          <t>Fixed Assets</t>
        </is>
      </c>
      <c r="C30" t="n">
        <v>137404</v>
      </c>
      <c r="D30" t="n">
        <v>125442</v>
      </c>
      <c r="E30" t="n">
        <v>119974</v>
      </c>
      <c r="F30" t="n">
        <v>119344</v>
      </c>
      <c r="G30" t="n">
        <v>108398</v>
      </c>
      <c r="H30" t="n">
        <v>95898</v>
      </c>
      <c r="I30" t="n">
        <v>84574</v>
      </c>
      <c r="J30" t="n">
        <v>79335</v>
      </c>
      <c r="K30" t="n">
        <v>72499</v>
      </c>
      <c r="L30" t="n">
        <v>64323</v>
      </c>
      <c r="M30" t="n">
        <v>60743</v>
      </c>
      <c r="N30" t="n">
        <v>61550</v>
      </c>
      <c r="O30" t="n">
        <v>55899</v>
      </c>
      <c r="P30" t="n">
        <v>49759</v>
      </c>
      <c r="Q30" t="n">
        <v>46784</v>
      </c>
      <c r="R30" t="n">
        <v>22753</v>
      </c>
      <c r="S30" t="n">
        <v>20212</v>
      </c>
      <c r="T30" t="n">
        <v>18829</v>
      </c>
      <c r="U30" t="n">
        <v>18468</v>
      </c>
      <c r="V30" t="n">
        <v>6763</v>
      </c>
      <c r="W30" t="n">
        <v>8771</v>
      </c>
    </row>
    <row r="31">
      <c r="A31" s="5" t="inlineStr">
        <is>
          <t>Summe Aktiva</t>
        </is>
      </c>
      <c r="B31" s="5" t="inlineStr">
        <is>
          <t>Total Assets</t>
        </is>
      </c>
      <c r="C31" t="n">
        <v>228034</v>
      </c>
      <c r="D31" t="n">
        <v>208980</v>
      </c>
      <c r="E31" t="n">
        <v>193483</v>
      </c>
      <c r="F31" t="n">
        <v>188535</v>
      </c>
      <c r="G31" t="n">
        <v>172174</v>
      </c>
      <c r="H31" t="n">
        <v>154803</v>
      </c>
      <c r="I31" t="n">
        <v>138368</v>
      </c>
      <c r="J31" t="n">
        <v>131850</v>
      </c>
      <c r="K31" t="n">
        <v>123429</v>
      </c>
      <c r="L31" t="n">
        <v>108867</v>
      </c>
      <c r="M31" t="n">
        <v>101953</v>
      </c>
      <c r="N31" t="n">
        <v>101086</v>
      </c>
      <c r="O31" t="n">
        <v>88997</v>
      </c>
      <c r="P31" t="n">
        <v>79057</v>
      </c>
      <c r="Q31" t="n">
        <v>74566</v>
      </c>
      <c r="R31" t="n">
        <v>67415</v>
      </c>
      <c r="S31" t="n">
        <v>61475</v>
      </c>
      <c r="T31" t="n">
        <v>55511</v>
      </c>
      <c r="U31" t="n">
        <v>51259</v>
      </c>
      <c r="V31" t="n">
        <v>35875</v>
      </c>
      <c r="W31" t="n">
        <v>37507</v>
      </c>
    </row>
    <row r="32">
      <c r="A32" s="5" t="inlineStr">
        <is>
          <t>Summe kurzfristiges Fremdkapital</t>
        </is>
      </c>
      <c r="B32" s="5" t="inlineStr">
        <is>
          <t>Short-Term Debt</t>
        </is>
      </c>
      <c r="C32" t="n">
        <v>82625</v>
      </c>
      <c r="D32" t="n">
        <v>70909</v>
      </c>
      <c r="E32" t="n">
        <v>69047</v>
      </c>
      <c r="F32" t="n">
        <v>67989</v>
      </c>
      <c r="G32" t="n">
        <v>65591</v>
      </c>
      <c r="H32" t="n">
        <v>59078</v>
      </c>
      <c r="I32" t="n">
        <v>50043</v>
      </c>
      <c r="J32" t="n">
        <v>48431</v>
      </c>
      <c r="K32" t="n">
        <v>47213</v>
      </c>
      <c r="L32" t="n">
        <v>40134</v>
      </c>
      <c r="M32" t="n">
        <v>36919</v>
      </c>
      <c r="N32" t="n">
        <v>39287</v>
      </c>
      <c r="O32" t="n">
        <v>33784</v>
      </c>
      <c r="P32" t="n">
        <v>28555</v>
      </c>
      <c r="Q32" t="n">
        <v>28084</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85502</v>
      </c>
      <c r="D33" t="n">
        <v>79983</v>
      </c>
      <c r="E33" t="n">
        <v>69888</v>
      </c>
      <c r="F33" t="n">
        <v>73183</v>
      </c>
      <c r="G33" t="n">
        <v>63819</v>
      </c>
      <c r="H33" t="n">
        <v>58288</v>
      </c>
      <c r="I33" t="n">
        <v>52682</v>
      </c>
      <c r="J33" t="n">
        <v>53017</v>
      </c>
      <c r="K33" t="n">
        <v>49113</v>
      </c>
      <c r="L33" t="n">
        <v>45633</v>
      </c>
      <c r="M33" t="n">
        <v>45119</v>
      </c>
      <c r="N33" t="n">
        <v>41526</v>
      </c>
      <c r="O33" t="n">
        <v>33469</v>
      </c>
      <c r="P33" t="n">
        <v>31372</v>
      </c>
      <c r="Q33" t="n">
        <v>29509</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168127</v>
      </c>
      <c r="D34" t="n">
        <v>150892</v>
      </c>
      <c r="E34" t="n">
        <v>138935</v>
      </c>
      <c r="F34" t="n">
        <v>141172</v>
      </c>
      <c r="G34" t="n">
        <v>129410</v>
      </c>
      <c r="H34" t="n">
        <v>117366</v>
      </c>
      <c r="I34" t="n">
        <v>102725</v>
      </c>
      <c r="J34" t="n">
        <v>101448</v>
      </c>
      <c r="K34" t="n">
        <v>96326</v>
      </c>
      <c r="L34" t="n">
        <v>85767</v>
      </c>
      <c r="M34" t="n">
        <v>82038</v>
      </c>
      <c r="N34" t="n">
        <v>80813</v>
      </c>
      <c r="O34" t="n">
        <v>67253</v>
      </c>
      <c r="P34" t="n">
        <v>59927</v>
      </c>
      <c r="Q34" t="n">
        <v>57593</v>
      </c>
      <c r="R34" t="n">
        <v>49898</v>
      </c>
      <c r="S34" t="n">
        <v>45325</v>
      </c>
      <c r="T34" t="n">
        <v>41640</v>
      </c>
      <c r="U34" t="n">
        <v>40489</v>
      </c>
      <c r="V34" t="n">
        <v>30979</v>
      </c>
      <c r="W34" t="n">
        <v>33575</v>
      </c>
    </row>
    <row r="35">
      <c r="A35" s="5" t="inlineStr">
        <is>
          <t>Minderheitenanteil</t>
        </is>
      </c>
      <c r="B35" s="5" t="inlineStr">
        <is>
          <t>Minority Share</t>
        </is>
      </c>
      <c r="C35" t="n">
        <v>583</v>
      </c>
      <c r="D35" t="n">
        <v>529</v>
      </c>
      <c r="E35" t="n">
        <v>436</v>
      </c>
      <c r="F35" t="n">
        <v>255</v>
      </c>
      <c r="G35" t="n">
        <v>234</v>
      </c>
      <c r="H35" t="n">
        <v>217</v>
      </c>
      <c r="I35" t="n">
        <v>188</v>
      </c>
      <c r="J35" t="n">
        <v>107</v>
      </c>
      <c r="K35" t="n">
        <v>65</v>
      </c>
      <c r="L35" t="n">
        <v>26</v>
      </c>
      <c r="M35" t="n">
        <v>13</v>
      </c>
      <c r="N35" t="n">
        <v>8</v>
      </c>
      <c r="O35" t="n">
        <v>11</v>
      </c>
      <c r="P35" t="n">
        <v>4</v>
      </c>
      <c r="Q35" t="inlineStr">
        <is>
          <t>-</t>
        </is>
      </c>
      <c r="R35" t="inlineStr">
        <is>
          <t>-</t>
        </is>
      </c>
      <c r="S35" t="inlineStr">
        <is>
          <t>-</t>
        </is>
      </c>
      <c r="T35" t="inlineStr">
        <is>
          <t>-</t>
        </is>
      </c>
      <c r="U35" t="inlineStr">
        <is>
          <t>-</t>
        </is>
      </c>
      <c r="V35" t="inlineStr">
        <is>
          <t>-</t>
        </is>
      </c>
      <c r="W35" t="inlineStr">
        <is>
          <t>-</t>
        </is>
      </c>
    </row>
    <row r="36">
      <c r="A36" s="5" t="inlineStr">
        <is>
          <t>Summe Eigenkapital</t>
        </is>
      </c>
      <c r="B36" s="5" t="inlineStr">
        <is>
          <t>Equity</t>
        </is>
      </c>
      <c r="C36" t="n">
        <v>59324</v>
      </c>
      <c r="D36" t="n">
        <v>57559</v>
      </c>
      <c r="E36" t="n">
        <v>54112</v>
      </c>
      <c r="F36" t="n">
        <v>47108</v>
      </c>
      <c r="G36" t="n">
        <v>42530</v>
      </c>
      <c r="H36" t="n">
        <v>37220</v>
      </c>
      <c r="I36" t="n">
        <v>35455</v>
      </c>
      <c r="J36" t="n">
        <v>30295</v>
      </c>
      <c r="K36" t="n">
        <v>27038</v>
      </c>
      <c r="L36" t="n">
        <v>23074</v>
      </c>
      <c r="M36" t="n">
        <v>19902</v>
      </c>
      <c r="N36" t="n">
        <v>20265</v>
      </c>
      <c r="O36" t="n">
        <v>21733</v>
      </c>
      <c r="P36" t="n">
        <v>19126</v>
      </c>
      <c r="Q36" t="n">
        <v>16973</v>
      </c>
      <c r="R36" t="n">
        <v>17517</v>
      </c>
      <c r="S36" t="n">
        <v>16150</v>
      </c>
      <c r="T36" t="n">
        <v>13871</v>
      </c>
      <c r="U36" t="n">
        <v>10770</v>
      </c>
      <c r="V36" t="n">
        <v>4896</v>
      </c>
      <c r="W36" t="n">
        <v>3932</v>
      </c>
    </row>
    <row r="37">
      <c r="A37" s="5" t="inlineStr">
        <is>
          <t>Summe Passiva</t>
        </is>
      </c>
      <c r="B37" s="5" t="inlineStr">
        <is>
          <t>Liabilities &amp; Shareholder Equity</t>
        </is>
      </c>
      <c r="C37" t="n">
        <v>228034</v>
      </c>
      <c r="D37" t="n">
        <v>208980</v>
      </c>
      <c r="E37" t="n">
        <v>193483</v>
      </c>
      <c r="F37" t="n">
        <v>188535</v>
      </c>
      <c r="G37" t="n">
        <v>172174</v>
      </c>
      <c r="H37" t="n">
        <v>154803</v>
      </c>
      <c r="I37" t="n">
        <v>138368</v>
      </c>
      <c r="J37" t="n">
        <v>131850</v>
      </c>
      <c r="K37" t="n">
        <v>123429</v>
      </c>
      <c r="L37" t="n">
        <v>108867</v>
      </c>
      <c r="M37" t="n">
        <v>101953</v>
      </c>
      <c r="N37" t="n">
        <v>101086</v>
      </c>
      <c r="O37" t="n">
        <v>88997</v>
      </c>
      <c r="P37" t="n">
        <v>79057</v>
      </c>
      <c r="Q37" t="n">
        <v>74566</v>
      </c>
      <c r="R37" t="n">
        <v>67415</v>
      </c>
      <c r="S37" t="n">
        <v>61475</v>
      </c>
      <c r="T37" t="n">
        <v>55511</v>
      </c>
      <c r="U37" t="n">
        <v>51259</v>
      </c>
      <c r="V37" t="n">
        <v>35875</v>
      </c>
      <c r="W37" t="n">
        <v>37507</v>
      </c>
    </row>
    <row r="38">
      <c r="A38" s="5" t="inlineStr">
        <is>
          <t>Mio.Aktien im Umlauf</t>
        </is>
      </c>
      <c r="B38" s="5" t="inlineStr">
        <is>
          <t>Million shares outstanding</t>
        </is>
      </c>
      <c r="C38" t="n">
        <v>658.86</v>
      </c>
      <c r="D38" t="n">
        <v>658.12</v>
      </c>
      <c r="E38" t="n">
        <v>657.6</v>
      </c>
      <c r="F38" t="n">
        <v>657.11</v>
      </c>
      <c r="G38" t="n">
        <v>656.8099999999999</v>
      </c>
      <c r="H38" t="n">
        <v>656.5</v>
      </c>
      <c r="I38" t="n">
        <v>656.26</v>
      </c>
      <c r="J38" t="n">
        <v>655.99</v>
      </c>
      <c r="K38" t="n">
        <v>655.5700000000001</v>
      </c>
      <c r="L38" t="n">
        <v>655.2</v>
      </c>
      <c r="M38" t="n">
        <v>654.7</v>
      </c>
      <c r="N38" t="n">
        <v>654.2</v>
      </c>
      <c r="O38" t="n">
        <v>654.2</v>
      </c>
      <c r="P38" t="n">
        <v>654.2</v>
      </c>
      <c r="Q38" t="n">
        <v>674.4</v>
      </c>
      <c r="R38" t="n">
        <v>674.4</v>
      </c>
      <c r="S38" t="n">
        <v>674.4</v>
      </c>
      <c r="T38" t="n">
        <v>673.7</v>
      </c>
      <c r="U38" t="n">
        <v>672.9</v>
      </c>
      <c r="V38" t="n">
        <v>672.9</v>
      </c>
      <c r="W38" t="n">
        <v>670.7</v>
      </c>
    </row>
    <row r="39">
      <c r="A39" s="5" t="inlineStr">
        <is>
          <t>Mio.Aktien im Umlauf</t>
        </is>
      </c>
      <c r="B39" s="5" t="inlineStr">
        <is>
          <t>Million shares outstanding</t>
        </is>
      </c>
      <c r="C39" t="n">
        <v>602</v>
      </c>
      <c r="D39" t="n">
        <v>602</v>
      </c>
      <c r="E39" t="n">
        <v>602</v>
      </c>
      <c r="F39" t="n">
        <v>602</v>
      </c>
      <c r="G39" t="n">
        <v>602</v>
      </c>
      <c r="H39" t="n">
        <v>602</v>
      </c>
      <c r="I39" t="n">
        <v>602</v>
      </c>
      <c r="J39" t="n">
        <v>602</v>
      </c>
      <c r="K39" t="n">
        <v>602</v>
      </c>
      <c r="L39" t="n">
        <v>602</v>
      </c>
      <c r="M39" t="n">
        <v>602</v>
      </c>
      <c r="N39" t="n">
        <v>602</v>
      </c>
      <c r="O39" t="n">
        <v>602</v>
      </c>
      <c r="P39" t="n">
        <v>602</v>
      </c>
      <c r="Q39" t="n">
        <v>622.2</v>
      </c>
      <c r="R39" t="n">
        <v>622.2</v>
      </c>
      <c r="S39" t="n">
        <v>622.2</v>
      </c>
      <c r="T39" t="n">
        <v>622.2</v>
      </c>
      <c r="U39" t="n">
        <v>622.2</v>
      </c>
      <c r="V39" t="n">
        <v>622.2</v>
      </c>
      <c r="W39" t="n">
        <v>622.2</v>
      </c>
    </row>
    <row r="40">
      <c r="A40" s="5" t="inlineStr">
        <is>
          <t>Ergebnis je Aktie (brutto)</t>
        </is>
      </c>
      <c r="B40" s="5" t="inlineStr">
        <is>
          <t>Earnings per share</t>
        </is>
      </c>
      <c r="C40" t="n">
        <v>10.8</v>
      </c>
      <c r="D40" t="n">
        <v>14.91</v>
      </c>
      <c r="E40" t="n">
        <v>16.2</v>
      </c>
      <c r="F40" t="n">
        <v>14.71</v>
      </c>
      <c r="G40" t="n">
        <v>14.04</v>
      </c>
      <c r="H40" t="n">
        <v>13.26</v>
      </c>
      <c r="I40" t="n">
        <v>12.06</v>
      </c>
      <c r="J40" t="n">
        <v>11.92</v>
      </c>
      <c r="K40" t="n">
        <v>11.26</v>
      </c>
      <c r="L40" t="n">
        <v>7.38</v>
      </c>
      <c r="M40" t="n">
        <v>0.63</v>
      </c>
      <c r="N40" t="n">
        <v>0.54</v>
      </c>
      <c r="O40" t="n">
        <v>5.92</v>
      </c>
      <c r="P40" t="n">
        <v>6.3</v>
      </c>
      <c r="Q40" t="n">
        <v>4.87</v>
      </c>
      <c r="R40" t="n">
        <v>5.27</v>
      </c>
      <c r="S40" t="n">
        <v>4.75</v>
      </c>
      <c r="T40" t="n">
        <v>4.89</v>
      </c>
      <c r="U40" t="n">
        <v>4.82</v>
      </c>
      <c r="V40" t="n">
        <v>2.47</v>
      </c>
      <c r="W40" t="n">
        <v>1.66</v>
      </c>
    </row>
    <row r="41">
      <c r="A41" s="5" t="inlineStr">
        <is>
          <t>Ergebnis je Aktie (unverwässert)</t>
        </is>
      </c>
      <c r="B41" s="5" t="inlineStr">
        <is>
          <t>Basic Earnings per share</t>
        </is>
      </c>
      <c r="C41" t="n">
        <v>7.47</v>
      </c>
      <c r="D41" t="n">
        <v>10.6</v>
      </c>
      <c r="E41" t="n">
        <v>13.12</v>
      </c>
      <c r="F41" t="n">
        <v>10.45</v>
      </c>
      <c r="G41" t="n">
        <v>9.699999999999999</v>
      </c>
      <c r="H41" t="n">
        <v>8.83</v>
      </c>
      <c r="I41" t="n">
        <v>8.1</v>
      </c>
      <c r="J41" t="n">
        <v>7.77</v>
      </c>
      <c r="K41" t="n">
        <v>7.45</v>
      </c>
      <c r="L41" t="n">
        <v>4.91</v>
      </c>
      <c r="M41" t="n">
        <v>0.31</v>
      </c>
      <c r="N41" t="n">
        <v>0.49</v>
      </c>
      <c r="O41" t="n">
        <v>4.78</v>
      </c>
      <c r="P41" t="n">
        <v>4.38</v>
      </c>
      <c r="Q41" t="n">
        <v>3.33</v>
      </c>
      <c r="R41" t="n">
        <v>3.3</v>
      </c>
      <c r="S41" t="n">
        <v>2.89</v>
      </c>
      <c r="T41" t="n">
        <v>3</v>
      </c>
      <c r="U41" t="n">
        <v>2.78</v>
      </c>
      <c r="V41" t="n">
        <v>1.8</v>
      </c>
      <c r="W41" t="inlineStr">
        <is>
          <t>-</t>
        </is>
      </c>
    </row>
    <row r="42">
      <c r="A42" s="5" t="inlineStr">
        <is>
          <t>Ergebnis je Aktie (verwässert)</t>
        </is>
      </c>
      <c r="B42" s="5" t="inlineStr">
        <is>
          <t>Diluted Earnings per share</t>
        </is>
      </c>
      <c r="C42" t="n">
        <v>7.47</v>
      </c>
      <c r="D42" t="n">
        <v>10.6</v>
      </c>
      <c r="E42" t="n">
        <v>13.12</v>
      </c>
      <c r="F42" t="n">
        <v>10.45</v>
      </c>
      <c r="G42" t="n">
        <v>9.699999999999999</v>
      </c>
      <c r="H42" t="n">
        <v>8.83</v>
      </c>
      <c r="I42" t="n">
        <v>8.1</v>
      </c>
      <c r="J42" t="n">
        <v>7.77</v>
      </c>
      <c r="K42" t="n">
        <v>7.45</v>
      </c>
      <c r="L42" t="n">
        <v>4.91</v>
      </c>
      <c r="M42" t="n">
        <v>0.31</v>
      </c>
      <c r="N42" t="n">
        <v>0.49</v>
      </c>
      <c r="O42" t="n">
        <v>4.78</v>
      </c>
      <c r="P42" t="n">
        <v>4.38</v>
      </c>
      <c r="Q42" t="n">
        <v>3.33</v>
      </c>
      <c r="R42" t="n">
        <v>3.3</v>
      </c>
      <c r="S42" t="n">
        <v>2.89</v>
      </c>
      <c r="T42" t="n">
        <v>3</v>
      </c>
      <c r="U42" t="n">
        <v>2.78</v>
      </c>
      <c r="V42" t="n">
        <v>1.8</v>
      </c>
      <c r="W42" t="inlineStr">
        <is>
          <t>-</t>
        </is>
      </c>
    </row>
    <row r="43">
      <c r="A43" s="5" t="inlineStr">
        <is>
          <t>Dividende je Aktie</t>
        </is>
      </c>
      <c r="B43" s="5" t="inlineStr">
        <is>
          <t>Dividend per share</t>
        </is>
      </c>
      <c r="C43" t="n">
        <v>2.5</v>
      </c>
      <c r="D43" t="n">
        <v>3.5</v>
      </c>
      <c r="E43" t="n">
        <v>4</v>
      </c>
      <c r="F43" t="n">
        <v>3.5</v>
      </c>
      <c r="G43" t="n">
        <v>3.2</v>
      </c>
      <c r="H43" t="n">
        <v>2.9</v>
      </c>
      <c r="I43" t="n">
        <v>2.6</v>
      </c>
      <c r="J43" t="n">
        <v>2.5</v>
      </c>
      <c r="K43" t="n">
        <v>2.3</v>
      </c>
      <c r="L43" t="n">
        <v>1.3</v>
      </c>
      <c r="M43" t="n">
        <v>0.3</v>
      </c>
      <c r="N43" t="n">
        <v>0.3</v>
      </c>
      <c r="O43" t="n">
        <v>1.06</v>
      </c>
      <c r="P43" t="n">
        <v>0.7</v>
      </c>
      <c r="Q43" t="n">
        <v>0.64</v>
      </c>
      <c r="R43" t="n">
        <v>0.62</v>
      </c>
      <c r="S43" t="n">
        <v>0.58</v>
      </c>
      <c r="T43" t="n">
        <v>0.52</v>
      </c>
      <c r="U43" t="n">
        <v>0.52</v>
      </c>
      <c r="V43" t="n">
        <v>0.46</v>
      </c>
      <c r="W43" t="n">
        <v>0.4</v>
      </c>
    </row>
    <row r="44">
      <c r="A44" s="5" t="inlineStr">
        <is>
          <t>Dividendenausschüttung in Mio</t>
        </is>
      </c>
      <c r="B44" s="5" t="inlineStr">
        <is>
          <t>Dividend Payment in M</t>
        </is>
      </c>
      <c r="C44" t="n">
        <v>1646</v>
      </c>
      <c r="D44" t="n">
        <v>2303</v>
      </c>
      <c r="E44" t="n">
        <v>2630</v>
      </c>
      <c r="F44" t="n">
        <v>2300</v>
      </c>
      <c r="G44" t="n">
        <v>2102</v>
      </c>
      <c r="H44" t="n">
        <v>1904</v>
      </c>
      <c r="I44" t="n">
        <v>1707</v>
      </c>
      <c r="J44" t="n">
        <v>1640</v>
      </c>
      <c r="K44" t="n">
        <v>1508</v>
      </c>
      <c r="L44" t="n">
        <v>852</v>
      </c>
      <c r="M44" t="n">
        <v>197</v>
      </c>
      <c r="N44" t="n">
        <v>197</v>
      </c>
      <c r="O44" t="n">
        <v>694</v>
      </c>
      <c r="P44" t="n">
        <v>458</v>
      </c>
      <c r="Q44" t="n">
        <v>424</v>
      </c>
      <c r="R44" t="n">
        <v>419</v>
      </c>
      <c r="S44" t="n">
        <v>392</v>
      </c>
      <c r="T44" t="n">
        <v>351</v>
      </c>
      <c r="U44" t="n">
        <v>350</v>
      </c>
      <c r="V44" t="n">
        <v>310</v>
      </c>
      <c r="W44" t="n">
        <v>310</v>
      </c>
    </row>
    <row r="45">
      <c r="A45" s="5" t="inlineStr">
        <is>
          <t>Umsatz je Aktie</t>
        </is>
      </c>
      <c r="B45" s="5" t="inlineStr">
        <is>
          <t>Revenue per share</t>
        </is>
      </c>
      <c r="C45" t="n">
        <v>158.17</v>
      </c>
      <c r="D45" t="n">
        <v>148.12</v>
      </c>
      <c r="E45" t="n">
        <v>150.06</v>
      </c>
      <c r="F45" t="n">
        <v>143.3</v>
      </c>
      <c r="G45" t="n">
        <v>140.34</v>
      </c>
      <c r="H45" t="n">
        <v>122.47</v>
      </c>
      <c r="I45" t="n">
        <v>115.9</v>
      </c>
      <c r="J45" t="n">
        <v>117.15</v>
      </c>
      <c r="K45" t="n">
        <v>104.98</v>
      </c>
      <c r="L45" t="n">
        <v>92.3</v>
      </c>
      <c r="M45" t="n">
        <v>77.41</v>
      </c>
      <c r="N45" t="n">
        <v>81.31999999999999</v>
      </c>
      <c r="O45" t="n">
        <v>85.63</v>
      </c>
      <c r="P45" t="n">
        <v>74.90000000000001</v>
      </c>
      <c r="Q45" t="n">
        <v>69.18000000000001</v>
      </c>
      <c r="R45" t="n">
        <v>65.73999999999999</v>
      </c>
      <c r="S45" t="n">
        <v>61.57</v>
      </c>
      <c r="T45" t="n">
        <v>62.76</v>
      </c>
      <c r="U45" t="n">
        <v>57.16</v>
      </c>
      <c r="V45" t="n">
        <v>52.54</v>
      </c>
      <c r="W45" t="n">
        <v>51.29</v>
      </c>
    </row>
    <row r="46">
      <c r="A46" s="5" t="inlineStr">
        <is>
          <t>Buchwert je Aktie</t>
        </is>
      </c>
      <c r="B46" s="5" t="inlineStr">
        <is>
          <t>Book value per share</t>
        </is>
      </c>
      <c r="C46" t="n">
        <v>90.92</v>
      </c>
      <c r="D46" t="n">
        <v>88.26000000000001</v>
      </c>
      <c r="E46" t="n">
        <v>82.95</v>
      </c>
      <c r="F46" t="n">
        <v>72.08</v>
      </c>
      <c r="G46" t="n">
        <v>65.11</v>
      </c>
      <c r="H46" t="n">
        <v>57.03</v>
      </c>
      <c r="I46" t="n">
        <v>54.31</v>
      </c>
      <c r="J46" t="n">
        <v>46.35</v>
      </c>
      <c r="K46" t="n">
        <v>41.34</v>
      </c>
      <c r="L46" t="n">
        <v>35.26</v>
      </c>
      <c r="M46" t="n">
        <v>30.42</v>
      </c>
      <c r="N46" t="n">
        <v>30.99</v>
      </c>
      <c r="O46" t="n">
        <v>33.24</v>
      </c>
      <c r="P46" t="n">
        <v>29.24</v>
      </c>
      <c r="Q46" t="n">
        <v>25.17</v>
      </c>
      <c r="R46" t="n">
        <v>25.97</v>
      </c>
      <c r="S46" t="n">
        <v>23.95</v>
      </c>
      <c r="T46" t="n">
        <v>20.59</v>
      </c>
      <c r="U46" t="n">
        <v>16.01</v>
      </c>
      <c r="V46" t="n">
        <v>7.28</v>
      </c>
      <c r="W46" t="n">
        <v>5.86</v>
      </c>
    </row>
    <row r="47">
      <c r="A47" s="5" t="inlineStr">
        <is>
          <t>Cashflow je Aktie</t>
        </is>
      </c>
      <c r="B47" s="5" t="inlineStr">
        <is>
          <t>Cashflow per share</t>
        </is>
      </c>
      <c r="C47" t="n">
        <v>5.56</v>
      </c>
      <c r="D47" t="n">
        <v>7.67</v>
      </c>
      <c r="E47" t="n">
        <v>8.99</v>
      </c>
      <c r="F47" t="n">
        <v>4.83</v>
      </c>
      <c r="G47" t="n">
        <v>1.46</v>
      </c>
      <c r="H47" t="n">
        <v>4.44</v>
      </c>
      <c r="I47" t="n">
        <v>5.51</v>
      </c>
      <c r="J47" t="n">
        <v>7.74</v>
      </c>
      <c r="K47" t="n">
        <v>8.710000000000001</v>
      </c>
      <c r="L47" t="n">
        <v>20.83</v>
      </c>
      <c r="M47" t="n">
        <v>15.69</v>
      </c>
      <c r="N47" t="n">
        <v>16.62</v>
      </c>
      <c r="O47" t="n">
        <v>18.03</v>
      </c>
      <c r="P47" t="n">
        <v>15.26</v>
      </c>
      <c r="Q47" t="n">
        <v>15.85</v>
      </c>
      <c r="R47" t="n">
        <v>13.81</v>
      </c>
      <c r="S47" t="n">
        <v>11.67</v>
      </c>
      <c r="T47" t="n">
        <v>10.76</v>
      </c>
      <c r="U47" t="n">
        <v>8.76</v>
      </c>
      <c r="V47" t="n">
        <v>7.1</v>
      </c>
      <c r="W47" t="n">
        <v>7.9</v>
      </c>
    </row>
    <row r="48">
      <c r="A48" s="5" t="inlineStr">
        <is>
          <t>Bilanzsumme je Aktie</t>
        </is>
      </c>
      <c r="B48" s="5" t="inlineStr">
        <is>
          <t>Total assets per share</t>
        </is>
      </c>
      <c r="C48" t="n">
        <v>346.1</v>
      </c>
      <c r="D48" t="n">
        <v>317.54</v>
      </c>
      <c r="E48" t="n">
        <v>294.23</v>
      </c>
      <c r="F48" t="n">
        <v>286.92</v>
      </c>
      <c r="G48" t="n">
        <v>262.14</v>
      </c>
      <c r="H48" t="n">
        <v>235.8</v>
      </c>
      <c r="I48" t="n">
        <v>210.84</v>
      </c>
      <c r="J48" t="n">
        <v>200.99</v>
      </c>
      <c r="K48" t="n">
        <v>188.28</v>
      </c>
      <c r="L48" t="n">
        <v>166.16</v>
      </c>
      <c r="M48" t="n">
        <v>155.72</v>
      </c>
      <c r="N48" t="n">
        <v>154.52</v>
      </c>
      <c r="O48" t="n">
        <v>136.04</v>
      </c>
      <c r="P48" t="n">
        <v>120.85</v>
      </c>
      <c r="Q48" t="n">
        <v>110.57</v>
      </c>
      <c r="R48" t="n">
        <v>99.95999999999999</v>
      </c>
      <c r="S48" t="n">
        <v>91.16</v>
      </c>
      <c r="T48" t="n">
        <v>82.40000000000001</v>
      </c>
      <c r="U48" t="n">
        <v>76.18000000000001</v>
      </c>
      <c r="V48" t="n">
        <v>53.31</v>
      </c>
      <c r="W48" t="inlineStr">
        <is>
          <t>-</t>
        </is>
      </c>
    </row>
    <row r="49">
      <c r="A49" s="5" t="inlineStr">
        <is>
          <t>Personal am Ende des Jahres</t>
        </is>
      </c>
      <c r="B49" s="5" t="inlineStr">
        <is>
          <t>Staff at the end of year</t>
        </is>
      </c>
      <c r="C49" t="n">
        <v>133778</v>
      </c>
      <c r="D49" t="n">
        <v>134682</v>
      </c>
      <c r="E49" t="n">
        <v>129932</v>
      </c>
      <c r="F49" t="n">
        <v>124729</v>
      </c>
      <c r="G49" t="n">
        <v>122244</v>
      </c>
      <c r="H49" t="n">
        <v>116324</v>
      </c>
      <c r="I49" t="n">
        <v>110351</v>
      </c>
      <c r="J49" t="n">
        <v>105876</v>
      </c>
      <c r="K49" t="n">
        <v>100306</v>
      </c>
      <c r="L49" t="n">
        <v>95453</v>
      </c>
      <c r="M49" t="n">
        <v>96230</v>
      </c>
      <c r="N49" t="n">
        <v>100041</v>
      </c>
      <c r="O49" t="n">
        <v>107539</v>
      </c>
      <c r="P49" t="n">
        <v>106575</v>
      </c>
      <c r="Q49" t="n">
        <v>105798</v>
      </c>
      <c r="R49" t="n">
        <v>105972</v>
      </c>
      <c r="S49" t="n">
        <v>104342</v>
      </c>
      <c r="T49" t="n">
        <v>101395</v>
      </c>
      <c r="U49" t="n">
        <v>97275</v>
      </c>
      <c r="V49" t="n">
        <v>93624</v>
      </c>
      <c r="W49" t="n">
        <v>114952</v>
      </c>
    </row>
    <row r="50">
      <c r="A50" s="5" t="inlineStr">
        <is>
          <t>Personalaufwand in Mio. EUR</t>
        </is>
      </c>
      <c r="B50" s="5" t="inlineStr">
        <is>
          <t>Personnel expenses in M</t>
        </is>
      </c>
      <c r="C50" t="n">
        <v>12451</v>
      </c>
      <c r="D50" t="n">
        <v>12479</v>
      </c>
      <c r="E50" t="n">
        <v>12052</v>
      </c>
      <c r="F50" t="n">
        <v>11535</v>
      </c>
      <c r="G50" t="n">
        <v>10870</v>
      </c>
      <c r="H50" t="n">
        <v>9764</v>
      </c>
      <c r="I50" t="n">
        <v>8992</v>
      </c>
      <c r="J50" t="n">
        <v>8537</v>
      </c>
      <c r="K50" t="n">
        <v>7739</v>
      </c>
      <c r="L50" t="n">
        <v>7394</v>
      </c>
      <c r="M50" t="n">
        <v>6566</v>
      </c>
      <c r="N50" t="n">
        <v>7236</v>
      </c>
      <c r="O50" t="n">
        <v>7511</v>
      </c>
      <c r="P50" t="n">
        <v>7448</v>
      </c>
      <c r="Q50" t="n">
        <v>7306</v>
      </c>
      <c r="R50" t="n">
        <v>7154</v>
      </c>
      <c r="S50" t="n">
        <v>7066</v>
      </c>
      <c r="T50" t="n">
        <v>6588</v>
      </c>
      <c r="U50" t="n">
        <v>6079</v>
      </c>
      <c r="V50" t="n">
        <v>5976</v>
      </c>
      <c r="W50" t="n">
        <v>6177</v>
      </c>
    </row>
    <row r="51">
      <c r="A51" s="5" t="inlineStr">
        <is>
          <t>Aufwand je Mitarbeiter in EUR</t>
        </is>
      </c>
      <c r="B51" s="5" t="inlineStr">
        <is>
          <t>Effort per employee</t>
        </is>
      </c>
      <c r="C51" t="n">
        <v>93072</v>
      </c>
      <c r="D51" t="n">
        <v>92655</v>
      </c>
      <c r="E51" t="n">
        <v>92756</v>
      </c>
      <c r="F51" t="n">
        <v>92481</v>
      </c>
      <c r="G51" t="n">
        <v>88921</v>
      </c>
      <c r="H51" t="n">
        <v>83938</v>
      </c>
      <c r="I51" t="n">
        <v>81485</v>
      </c>
      <c r="J51" t="n">
        <v>80632</v>
      </c>
      <c r="K51" t="n">
        <v>77154</v>
      </c>
      <c r="L51" t="n">
        <v>77462</v>
      </c>
      <c r="M51" t="n">
        <v>68232</v>
      </c>
      <c r="N51" t="n">
        <v>72330</v>
      </c>
      <c r="O51" t="n">
        <v>69844</v>
      </c>
      <c r="P51" t="n">
        <v>69885</v>
      </c>
      <c r="Q51" t="n">
        <v>69056</v>
      </c>
      <c r="R51" t="n">
        <v>67508</v>
      </c>
      <c r="S51" t="n">
        <v>67720</v>
      </c>
      <c r="T51" t="n">
        <v>64974</v>
      </c>
      <c r="U51" t="n">
        <v>62493</v>
      </c>
      <c r="V51" t="n">
        <v>63830</v>
      </c>
      <c r="W51" t="inlineStr">
        <is>
          <t>-</t>
        </is>
      </c>
    </row>
    <row r="52">
      <c r="A52" s="5" t="inlineStr">
        <is>
          <t>Umsatz je Mitarbeiter in EUR</t>
        </is>
      </c>
      <c r="B52" s="5" t="inlineStr">
        <is>
          <t>Turnover per employee</t>
        </is>
      </c>
      <c r="C52" t="n">
        <v>778977</v>
      </c>
      <c r="D52" t="n">
        <v>723779</v>
      </c>
      <c r="E52" t="n">
        <v>759459</v>
      </c>
      <c r="F52" t="n">
        <v>754941</v>
      </c>
      <c r="G52" t="n">
        <v>754025</v>
      </c>
      <c r="H52" t="n">
        <v>691182</v>
      </c>
      <c r="I52" t="n">
        <v>689237</v>
      </c>
      <c r="J52" t="n">
        <v>725830</v>
      </c>
      <c r="K52" t="n">
        <v>686111</v>
      </c>
      <c r="L52" t="n">
        <v>633579</v>
      </c>
      <c r="M52" t="n">
        <v>526665</v>
      </c>
      <c r="N52" t="n">
        <v>531751</v>
      </c>
      <c r="O52" t="n">
        <v>520908</v>
      </c>
      <c r="P52" t="n">
        <v>459760</v>
      </c>
      <c r="Q52" t="n">
        <v>440991</v>
      </c>
      <c r="R52" t="n">
        <v>418365</v>
      </c>
      <c r="S52" t="n">
        <v>397970</v>
      </c>
      <c r="T52" t="n">
        <v>417002</v>
      </c>
      <c r="U52" t="n">
        <v>395404</v>
      </c>
      <c r="V52" t="n">
        <v>397611</v>
      </c>
      <c r="W52" t="n">
        <v>299272</v>
      </c>
    </row>
    <row r="53">
      <c r="A53" s="5" t="inlineStr">
        <is>
          <t>Bruttoergebnis je Mitarbeiter in EUR</t>
        </is>
      </c>
      <c r="B53" s="5" t="inlineStr">
        <is>
          <t>Gross Profit per employee</t>
        </is>
      </c>
      <c r="C53" t="n">
        <v>135022</v>
      </c>
      <c r="D53" t="n">
        <v>137776</v>
      </c>
      <c r="E53" t="n">
        <v>153419</v>
      </c>
      <c r="F53" t="n">
        <v>150093</v>
      </c>
      <c r="G53" t="n">
        <v>148326</v>
      </c>
      <c r="H53" t="n">
        <v>146187</v>
      </c>
      <c r="I53" t="n">
        <v>138413</v>
      </c>
      <c r="J53" t="n">
        <v>146341</v>
      </c>
      <c r="K53" t="n">
        <v>145006</v>
      </c>
      <c r="L53" t="n">
        <v>114349</v>
      </c>
      <c r="M53" t="n">
        <v>55336</v>
      </c>
      <c r="N53" t="n">
        <v>88704</v>
      </c>
      <c r="O53" t="n">
        <v>113317</v>
      </c>
      <c r="P53" t="n">
        <v>106395</v>
      </c>
      <c r="Q53" t="n">
        <v>100796</v>
      </c>
      <c r="R53" t="n">
        <v>96922</v>
      </c>
      <c r="S53" t="n">
        <v>90424</v>
      </c>
      <c r="T53" t="n">
        <v>105922</v>
      </c>
      <c r="U53" t="n">
        <v>100087</v>
      </c>
      <c r="V53" t="n">
        <v>68166</v>
      </c>
      <c r="W53" t="n">
        <v>49107</v>
      </c>
    </row>
    <row r="54">
      <c r="A54" s="5" t="inlineStr">
        <is>
          <t>Gewinn je Mitarbeiter in EUR</t>
        </is>
      </c>
      <c r="B54" s="5" t="inlineStr">
        <is>
          <t>Earnings per employee</t>
        </is>
      </c>
      <c r="C54" t="n">
        <v>36740</v>
      </c>
      <c r="D54" t="n">
        <v>52843</v>
      </c>
      <c r="E54" t="n">
        <v>66342</v>
      </c>
      <c r="F54" t="n">
        <v>55023</v>
      </c>
      <c r="G54" t="n">
        <v>52101</v>
      </c>
      <c r="H54" t="n">
        <v>49844</v>
      </c>
      <c r="I54" t="n">
        <v>48155</v>
      </c>
      <c r="J54" t="n">
        <v>48132</v>
      </c>
      <c r="K54" t="n">
        <v>48661</v>
      </c>
      <c r="L54" t="n">
        <v>33713</v>
      </c>
      <c r="M54" t="n">
        <v>2120</v>
      </c>
      <c r="N54" t="n">
        <v>3239</v>
      </c>
      <c r="O54" t="n">
        <v>29069</v>
      </c>
      <c r="P54" t="n">
        <v>26911</v>
      </c>
      <c r="Q54" t="n">
        <v>21163</v>
      </c>
      <c r="R54" t="n">
        <v>20968</v>
      </c>
      <c r="S54" t="n">
        <v>18660</v>
      </c>
      <c r="T54" t="n">
        <v>19922</v>
      </c>
      <c r="U54" t="n">
        <v>19183</v>
      </c>
      <c r="V54" t="n">
        <v>10959</v>
      </c>
      <c r="W54" t="n">
        <v>-21635</v>
      </c>
    </row>
    <row r="55">
      <c r="A55" s="5" t="inlineStr">
        <is>
          <t>KGV (Kurs/Gewinn)</t>
        </is>
      </c>
      <c r="B55" s="5" t="inlineStr">
        <is>
          <t>PE (price/earnings)</t>
        </is>
      </c>
      <c r="C55" t="n">
        <v>9.800000000000001</v>
      </c>
      <c r="D55" t="n">
        <v>6.7</v>
      </c>
      <c r="E55" t="n">
        <v>6.6</v>
      </c>
      <c r="F55" t="n">
        <v>8.5</v>
      </c>
      <c r="G55" t="n">
        <v>8</v>
      </c>
      <c r="H55" t="n">
        <v>10.2</v>
      </c>
      <c r="I55" t="n">
        <v>10.5</v>
      </c>
      <c r="J55" t="n">
        <v>9.4</v>
      </c>
      <c r="K55" t="n">
        <v>6.9</v>
      </c>
      <c r="L55" t="n">
        <v>12</v>
      </c>
      <c r="M55" t="n">
        <v>102.6</v>
      </c>
      <c r="N55" t="n">
        <v>44.1</v>
      </c>
      <c r="O55" t="n">
        <v>8.9</v>
      </c>
      <c r="P55" t="n">
        <v>9.9</v>
      </c>
      <c r="Q55" t="n">
        <v>11.1</v>
      </c>
      <c r="R55" t="n">
        <v>10.1</v>
      </c>
      <c r="S55" t="n">
        <v>12.8</v>
      </c>
      <c r="T55" t="n">
        <v>9.699999999999999</v>
      </c>
      <c r="U55" t="n">
        <v>14.2</v>
      </c>
      <c r="V55" t="n">
        <v>19.3</v>
      </c>
      <c r="W55" t="inlineStr">
        <is>
          <t>-</t>
        </is>
      </c>
    </row>
    <row r="56">
      <c r="A56" s="5" t="inlineStr">
        <is>
          <t>KUV (Kurs/Umsatz)</t>
        </is>
      </c>
      <c r="B56" s="5" t="inlineStr">
        <is>
          <t>PS (price/sales)</t>
        </is>
      </c>
      <c r="C56" t="n">
        <v>0.46</v>
      </c>
      <c r="D56" t="n">
        <v>0.48</v>
      </c>
      <c r="E56" t="n">
        <v>0.58</v>
      </c>
      <c r="F56" t="n">
        <v>0.62</v>
      </c>
      <c r="G56" t="n">
        <v>0.55</v>
      </c>
      <c r="H56" t="n">
        <v>0.73</v>
      </c>
      <c r="I56" t="n">
        <v>0.74</v>
      </c>
      <c r="J56" t="n">
        <v>0.62</v>
      </c>
      <c r="K56" t="n">
        <v>0.49</v>
      </c>
      <c r="L56" t="n">
        <v>0.64</v>
      </c>
      <c r="M56" t="n">
        <v>0.41</v>
      </c>
      <c r="N56" t="n">
        <v>0.27</v>
      </c>
      <c r="O56" t="n">
        <v>0.49</v>
      </c>
      <c r="P56" t="n">
        <v>0.58</v>
      </c>
      <c r="Q56" t="n">
        <v>0.54</v>
      </c>
      <c r="R56" t="n">
        <v>0.51</v>
      </c>
      <c r="S56" t="n">
        <v>0.6</v>
      </c>
      <c r="T56" t="n">
        <v>0.46</v>
      </c>
      <c r="U56" t="n">
        <v>0.6899999999999999</v>
      </c>
      <c r="V56" t="n">
        <v>0.66</v>
      </c>
      <c r="W56" t="n">
        <v>0.6</v>
      </c>
    </row>
    <row r="57">
      <c r="A57" s="5" t="inlineStr">
        <is>
          <t>KBV (Kurs/Buchwert)</t>
        </is>
      </c>
      <c r="B57" s="5" t="inlineStr">
        <is>
          <t>PB (price/book value)</t>
        </is>
      </c>
      <c r="C57" t="n">
        <v>0.8100000000000001</v>
      </c>
      <c r="D57" t="n">
        <v>0.8100000000000001</v>
      </c>
      <c r="E57" t="n">
        <v>1.06</v>
      </c>
      <c r="F57" t="n">
        <v>1.24</v>
      </c>
      <c r="G57" t="n">
        <v>1.2</v>
      </c>
      <c r="H57" t="n">
        <v>1.58</v>
      </c>
      <c r="I57" t="n">
        <v>1.58</v>
      </c>
      <c r="J57" t="n">
        <v>1.58</v>
      </c>
      <c r="K57" t="n">
        <v>1.25</v>
      </c>
      <c r="L57" t="n">
        <v>1.67</v>
      </c>
      <c r="M57" t="n">
        <v>1.05</v>
      </c>
      <c r="N57" t="n">
        <v>0.7</v>
      </c>
      <c r="O57" t="n">
        <v>1.27</v>
      </c>
      <c r="P57" t="n">
        <v>1.49</v>
      </c>
      <c r="Q57" t="n">
        <v>1.47</v>
      </c>
      <c r="R57" t="n">
        <v>1.28</v>
      </c>
      <c r="S57" t="n">
        <v>1.54</v>
      </c>
      <c r="T57" t="n">
        <v>1.41</v>
      </c>
      <c r="U57" t="n">
        <v>2.47</v>
      </c>
      <c r="V57" t="n">
        <v>4.78</v>
      </c>
      <c r="W57" t="n">
        <v>5.23</v>
      </c>
    </row>
    <row r="58">
      <c r="A58" s="5" t="inlineStr">
        <is>
          <t>KCV (Kurs/Cashflow)</t>
        </is>
      </c>
      <c r="B58" s="5" t="inlineStr">
        <is>
          <t>PC (price/cashflow)</t>
        </is>
      </c>
      <c r="C58" t="n">
        <v>13.16</v>
      </c>
      <c r="D58" t="n">
        <v>9.210000000000001</v>
      </c>
      <c r="E58" t="n">
        <v>9.66</v>
      </c>
      <c r="F58" t="n">
        <v>18.38</v>
      </c>
      <c r="G58" t="n">
        <v>52.96</v>
      </c>
      <c r="H58" t="n">
        <v>20.24</v>
      </c>
      <c r="I58" t="n">
        <v>15.47</v>
      </c>
      <c r="J58" t="n">
        <v>9.42</v>
      </c>
      <c r="K58" t="n">
        <v>5.94</v>
      </c>
      <c r="L58" t="n">
        <v>2.82</v>
      </c>
      <c r="M58" t="n">
        <v>2.03</v>
      </c>
      <c r="N58" t="n">
        <v>1.3</v>
      </c>
      <c r="O58" t="n">
        <v>2.35</v>
      </c>
      <c r="P58" t="n">
        <v>2.85</v>
      </c>
      <c r="Q58" t="n">
        <v>2.34</v>
      </c>
      <c r="R58" t="n">
        <v>2.4</v>
      </c>
      <c r="S58" t="n">
        <v>3.17</v>
      </c>
      <c r="T58" t="n">
        <v>2.69</v>
      </c>
      <c r="U58" t="n">
        <v>4.52</v>
      </c>
      <c r="V58" t="n">
        <v>4.89</v>
      </c>
      <c r="W58" t="n">
        <v>3.88</v>
      </c>
    </row>
    <row r="59">
      <c r="A59" s="5" t="inlineStr">
        <is>
          <t>Dividendenrendite in %</t>
        </is>
      </c>
      <c r="B59" s="5" t="inlineStr">
        <is>
          <t>Dividend Yield in %</t>
        </is>
      </c>
      <c r="C59" t="n">
        <v>3.42</v>
      </c>
      <c r="D59" t="n">
        <v>4.95</v>
      </c>
      <c r="E59" t="n">
        <v>4.61</v>
      </c>
      <c r="F59" t="n">
        <v>3.94</v>
      </c>
      <c r="G59" t="n">
        <v>4.13</v>
      </c>
      <c r="H59" t="n">
        <v>3.23</v>
      </c>
      <c r="I59" t="n">
        <v>3.05</v>
      </c>
      <c r="J59" t="n">
        <v>3.43</v>
      </c>
      <c r="K59" t="n">
        <v>4.44</v>
      </c>
      <c r="L59" t="n">
        <v>2.21</v>
      </c>
      <c r="M59" t="n">
        <v>0.9399999999999999</v>
      </c>
      <c r="N59" t="n">
        <v>1.39</v>
      </c>
      <c r="O59" t="n">
        <v>2.5</v>
      </c>
      <c r="P59" t="n">
        <v>1.61</v>
      </c>
      <c r="Q59" t="n">
        <v>1.73</v>
      </c>
      <c r="R59" t="n">
        <v>1.87</v>
      </c>
      <c r="S59" t="n">
        <v>1.57</v>
      </c>
      <c r="T59" t="n">
        <v>1.8</v>
      </c>
      <c r="U59" t="n">
        <v>1.31</v>
      </c>
      <c r="V59" t="n">
        <v>1.32</v>
      </c>
      <c r="W59" t="n">
        <v>1.31</v>
      </c>
    </row>
    <row r="60">
      <c r="A60" s="5" t="inlineStr">
        <is>
          <t>Gewinnrendite in %</t>
        </is>
      </c>
      <c r="B60" s="5" t="inlineStr">
        <is>
          <t>Return on profit in %</t>
        </is>
      </c>
      <c r="C60" t="n">
        <v>10.2</v>
      </c>
      <c r="D60" t="n">
        <v>15</v>
      </c>
      <c r="E60" t="n">
        <v>15.1</v>
      </c>
      <c r="F60" t="n">
        <v>11.8</v>
      </c>
      <c r="G60" t="n">
        <v>12.5</v>
      </c>
      <c r="H60" t="n">
        <v>9.800000000000001</v>
      </c>
      <c r="I60" t="n">
        <v>9.5</v>
      </c>
      <c r="J60" t="n">
        <v>10.7</v>
      </c>
      <c r="K60" t="n">
        <v>14.4</v>
      </c>
      <c r="L60" t="n">
        <v>8.300000000000001</v>
      </c>
      <c r="M60" t="n">
        <v>1</v>
      </c>
      <c r="N60" t="n">
        <v>2.3</v>
      </c>
      <c r="O60" t="n">
        <v>11.3</v>
      </c>
      <c r="P60" t="n">
        <v>10.1</v>
      </c>
      <c r="Q60" t="n">
        <v>9</v>
      </c>
      <c r="R60" t="n">
        <v>9.9</v>
      </c>
      <c r="S60" t="n">
        <v>7.8</v>
      </c>
      <c r="T60" t="n">
        <v>10.4</v>
      </c>
      <c r="U60" t="n">
        <v>7</v>
      </c>
      <c r="V60" t="n">
        <v>5.2</v>
      </c>
      <c r="W60" t="inlineStr">
        <is>
          <t>-</t>
        </is>
      </c>
    </row>
    <row r="61">
      <c r="A61" s="5" t="inlineStr">
        <is>
          <t>Eigenkapitalrendite in %</t>
        </is>
      </c>
      <c r="B61" s="5" t="inlineStr">
        <is>
          <t>Return on Equity in %</t>
        </is>
      </c>
      <c r="C61" t="n">
        <v>8.199999999999999</v>
      </c>
      <c r="D61" t="n">
        <v>12.25</v>
      </c>
      <c r="E61" t="n">
        <v>15.8</v>
      </c>
      <c r="F61" t="n">
        <v>14.49</v>
      </c>
      <c r="G61" t="n">
        <v>14.89</v>
      </c>
      <c r="H61" t="n">
        <v>15.49</v>
      </c>
      <c r="I61" t="n">
        <v>14.91</v>
      </c>
      <c r="J61" t="n">
        <v>16.76</v>
      </c>
      <c r="K61" t="n">
        <v>18.01</v>
      </c>
      <c r="L61" t="n">
        <v>13.93</v>
      </c>
      <c r="M61" t="n">
        <v>1.02</v>
      </c>
      <c r="N61" t="n">
        <v>1.6</v>
      </c>
      <c r="O61" t="n">
        <v>14.38</v>
      </c>
      <c r="P61" t="n">
        <v>14.99</v>
      </c>
      <c r="Q61" t="n">
        <v>13.19</v>
      </c>
      <c r="R61" t="n">
        <v>12.68</v>
      </c>
      <c r="S61" t="n">
        <v>12.06</v>
      </c>
      <c r="T61" t="n">
        <v>14.56</v>
      </c>
      <c r="U61" t="n">
        <v>17.33</v>
      </c>
      <c r="V61" t="n">
        <v>20.96</v>
      </c>
      <c r="W61" t="n">
        <v>-63.25</v>
      </c>
    </row>
    <row r="62">
      <c r="A62" s="5" t="inlineStr">
        <is>
          <t>Umsatzrendite in %</t>
        </is>
      </c>
      <c r="B62" s="5" t="inlineStr">
        <is>
          <t>Return on sales in %</t>
        </is>
      </c>
      <c r="C62" t="n">
        <v>4.72</v>
      </c>
      <c r="D62" t="n">
        <v>7.3</v>
      </c>
      <c r="E62" t="n">
        <v>8.74</v>
      </c>
      <c r="F62" t="n">
        <v>7.29</v>
      </c>
      <c r="G62" t="n">
        <v>6.91</v>
      </c>
      <c r="H62" t="n">
        <v>7.21</v>
      </c>
      <c r="I62" t="n">
        <v>6.99</v>
      </c>
      <c r="J62" t="n">
        <v>6.63</v>
      </c>
      <c r="K62" t="n">
        <v>7.09</v>
      </c>
      <c r="L62" t="n">
        <v>5.32</v>
      </c>
      <c r="M62" t="n">
        <v>0.4</v>
      </c>
      <c r="N62" t="n">
        <v>0.61</v>
      </c>
      <c r="O62" t="n">
        <v>5.58</v>
      </c>
      <c r="P62" t="n">
        <v>5.85</v>
      </c>
      <c r="Q62" t="n">
        <v>4.8</v>
      </c>
      <c r="R62" t="n">
        <v>5.01</v>
      </c>
      <c r="S62" t="n">
        <v>4.69</v>
      </c>
      <c r="T62" t="n">
        <v>4.78</v>
      </c>
      <c r="U62" t="n">
        <v>4.85</v>
      </c>
      <c r="V62" t="n">
        <v>2.9</v>
      </c>
      <c r="W62" t="n">
        <v>-7.23</v>
      </c>
    </row>
    <row r="63">
      <c r="A63" s="5" t="inlineStr">
        <is>
          <t>Gesamtkapitalrendite in %</t>
        </is>
      </c>
      <c r="B63" s="5" t="inlineStr">
        <is>
          <t>Total Return on Investment in %</t>
        </is>
      </c>
      <c r="C63" t="n">
        <v>2.37</v>
      </c>
      <c r="D63" t="n">
        <v>3.59</v>
      </c>
      <c r="E63" t="n">
        <v>4.67</v>
      </c>
      <c r="F63" t="n">
        <v>3.9</v>
      </c>
      <c r="G63" t="n">
        <v>4.06</v>
      </c>
      <c r="H63" t="n">
        <v>4.08</v>
      </c>
      <c r="I63" t="n">
        <v>4.16</v>
      </c>
      <c r="J63" t="n">
        <v>4.56</v>
      </c>
      <c r="K63" t="n">
        <v>4.72</v>
      </c>
      <c r="L63" t="n">
        <v>2.96</v>
      </c>
      <c r="M63" t="n">
        <v>0.2</v>
      </c>
      <c r="N63" t="n">
        <v>0.32</v>
      </c>
      <c r="O63" t="n">
        <v>3.51</v>
      </c>
      <c r="P63" t="n">
        <v>3.63</v>
      </c>
      <c r="Q63" t="n">
        <v>3</v>
      </c>
      <c r="R63" t="n">
        <v>3.3</v>
      </c>
      <c r="S63" t="n">
        <v>3.17</v>
      </c>
      <c r="T63" t="n">
        <v>3.64</v>
      </c>
      <c r="U63" t="n">
        <v>3.64</v>
      </c>
      <c r="V63" t="n">
        <v>2.86</v>
      </c>
      <c r="W63" t="n">
        <v>-6.63</v>
      </c>
    </row>
    <row r="64">
      <c r="A64" s="5" t="inlineStr">
        <is>
          <t>Return on Investment in %</t>
        </is>
      </c>
      <c r="B64" s="5" t="inlineStr">
        <is>
          <t>Return on Investment in %</t>
        </is>
      </c>
      <c r="C64" t="n">
        <v>2.16</v>
      </c>
      <c r="D64" t="n">
        <v>3.41</v>
      </c>
      <c r="E64" t="n">
        <v>4.46</v>
      </c>
      <c r="F64" t="n">
        <v>3.64</v>
      </c>
      <c r="G64" t="n">
        <v>3.7</v>
      </c>
      <c r="H64" t="n">
        <v>3.75</v>
      </c>
      <c r="I64" t="n">
        <v>3.84</v>
      </c>
      <c r="J64" t="n">
        <v>3.86</v>
      </c>
      <c r="K64" t="n">
        <v>3.95</v>
      </c>
      <c r="L64" t="n">
        <v>2.96</v>
      </c>
      <c r="M64" t="n">
        <v>0.2</v>
      </c>
      <c r="N64" t="n">
        <v>0.32</v>
      </c>
      <c r="O64" t="n">
        <v>3.51</v>
      </c>
      <c r="P64" t="n">
        <v>3.63</v>
      </c>
      <c r="Q64" t="n">
        <v>3</v>
      </c>
      <c r="R64" t="n">
        <v>3.3</v>
      </c>
      <c r="S64" t="n">
        <v>3.17</v>
      </c>
      <c r="T64" t="n">
        <v>3.64</v>
      </c>
      <c r="U64" t="n">
        <v>3.64</v>
      </c>
      <c r="V64" t="n">
        <v>2.86</v>
      </c>
      <c r="W64" t="n">
        <v>-6.63</v>
      </c>
    </row>
    <row r="65">
      <c r="A65" s="5" t="inlineStr">
        <is>
          <t>Arbeitsintensität in %</t>
        </is>
      </c>
      <c r="B65" s="5" t="inlineStr">
        <is>
          <t>Work Intensity in %</t>
        </is>
      </c>
      <c r="C65" t="n">
        <v>39.74</v>
      </c>
      <c r="D65" t="n">
        <v>39.97</v>
      </c>
      <c r="E65" t="n">
        <v>37</v>
      </c>
      <c r="F65" t="n">
        <v>35.47</v>
      </c>
      <c r="G65" t="n">
        <v>35.91</v>
      </c>
      <c r="H65" t="n">
        <v>36.72</v>
      </c>
      <c r="I65" t="n">
        <v>37.71</v>
      </c>
      <c r="J65" t="n">
        <v>38.31</v>
      </c>
      <c r="K65" t="n">
        <v>39.7</v>
      </c>
      <c r="L65" t="n">
        <v>39.64</v>
      </c>
      <c r="M65" t="n">
        <v>39.18</v>
      </c>
      <c r="N65" t="n">
        <v>38.25</v>
      </c>
      <c r="O65" t="n">
        <v>36.38</v>
      </c>
      <c r="P65" t="n">
        <v>36.1</v>
      </c>
      <c r="Q65" t="n">
        <v>36.22</v>
      </c>
      <c r="R65" t="n">
        <v>65</v>
      </c>
      <c r="S65" t="n">
        <v>66.04000000000001</v>
      </c>
      <c r="T65" t="n">
        <v>64.86</v>
      </c>
      <c r="U65" t="n">
        <v>61.62</v>
      </c>
      <c r="V65" t="n">
        <v>78.8</v>
      </c>
      <c r="W65" t="n">
        <v>74.45999999999999</v>
      </c>
    </row>
    <row r="66">
      <c r="A66" s="5" t="inlineStr">
        <is>
          <t>Eigenkapitalquote in %</t>
        </is>
      </c>
      <c r="B66" s="5" t="inlineStr">
        <is>
          <t>Equity Ratio in %</t>
        </is>
      </c>
      <c r="C66" t="n">
        <v>26.27</v>
      </c>
      <c r="D66" t="n">
        <v>27.8</v>
      </c>
      <c r="E66" t="n">
        <v>28.19</v>
      </c>
      <c r="F66" t="n">
        <v>25.12</v>
      </c>
      <c r="G66" t="n">
        <v>24.84</v>
      </c>
      <c r="H66" t="n">
        <v>24.18</v>
      </c>
      <c r="I66" t="n">
        <v>25.76</v>
      </c>
      <c r="J66" t="n">
        <v>23.06</v>
      </c>
      <c r="K66" t="n">
        <v>21.96</v>
      </c>
      <c r="L66" t="n">
        <v>21.22</v>
      </c>
      <c r="M66" t="n">
        <v>19.53</v>
      </c>
      <c r="N66" t="n">
        <v>20.06</v>
      </c>
      <c r="O66" t="n">
        <v>24.43</v>
      </c>
      <c r="P66" t="n">
        <v>24.2</v>
      </c>
      <c r="Q66" t="n">
        <v>22.76</v>
      </c>
      <c r="R66" t="n">
        <v>25.98</v>
      </c>
      <c r="S66" t="n">
        <v>26.27</v>
      </c>
      <c r="T66" t="n">
        <v>24.99</v>
      </c>
      <c r="U66" t="n">
        <v>21.01</v>
      </c>
      <c r="V66" t="n">
        <v>13.65</v>
      </c>
      <c r="W66" t="n">
        <v>10.48</v>
      </c>
    </row>
    <row r="67">
      <c r="A67" s="5" t="inlineStr">
        <is>
          <t>Fremdkapitalquote in %</t>
        </is>
      </c>
      <c r="B67" s="5" t="inlineStr">
        <is>
          <t>Debt Ratio in %</t>
        </is>
      </c>
      <c r="C67" t="n">
        <v>73.73</v>
      </c>
      <c r="D67" t="n">
        <v>72.2</v>
      </c>
      <c r="E67" t="n">
        <v>71.81</v>
      </c>
      <c r="F67" t="n">
        <v>74.88</v>
      </c>
      <c r="G67" t="n">
        <v>75.16</v>
      </c>
      <c r="H67" t="n">
        <v>75.81999999999999</v>
      </c>
      <c r="I67" t="n">
        <v>74.23999999999999</v>
      </c>
      <c r="J67" t="n">
        <v>76.94</v>
      </c>
      <c r="K67" t="n">
        <v>78.04000000000001</v>
      </c>
      <c r="L67" t="n">
        <v>78.78</v>
      </c>
      <c r="M67" t="n">
        <v>80.47</v>
      </c>
      <c r="N67" t="n">
        <v>79.94</v>
      </c>
      <c r="O67" t="n">
        <v>75.56999999999999</v>
      </c>
      <c r="P67" t="n">
        <v>75.8</v>
      </c>
      <c r="Q67" t="n">
        <v>77.23999999999999</v>
      </c>
      <c r="R67" t="n">
        <v>74.02</v>
      </c>
      <c r="S67" t="n">
        <v>73.73</v>
      </c>
      <c r="T67" t="n">
        <v>75.01000000000001</v>
      </c>
      <c r="U67" t="n">
        <v>78.98999999999999</v>
      </c>
      <c r="V67" t="n">
        <v>86.34999999999999</v>
      </c>
      <c r="W67" t="n">
        <v>89.52</v>
      </c>
    </row>
    <row r="68">
      <c r="A68" s="5" t="inlineStr">
        <is>
          <t>Verschuldungsgrad in %</t>
        </is>
      </c>
      <c r="B68" s="5" t="inlineStr">
        <is>
          <t>Finance Gearing in %</t>
        </is>
      </c>
      <c r="C68" t="n">
        <v>280.65</v>
      </c>
      <c r="D68" t="n">
        <v>259.76</v>
      </c>
      <c r="E68" t="n">
        <v>254.7</v>
      </c>
      <c r="F68" t="n">
        <v>298.06</v>
      </c>
      <c r="G68" t="n">
        <v>302.61</v>
      </c>
      <c r="H68" t="n">
        <v>313.5</v>
      </c>
      <c r="I68" t="n">
        <v>288.21</v>
      </c>
      <c r="J68" t="n">
        <v>333.69</v>
      </c>
      <c r="K68" t="n">
        <v>355.41</v>
      </c>
      <c r="L68" t="n">
        <v>371.29</v>
      </c>
      <c r="M68" t="n">
        <v>411.94</v>
      </c>
      <c r="N68" t="n">
        <v>398.62</v>
      </c>
      <c r="O68" t="n">
        <v>309.29</v>
      </c>
      <c r="P68" t="n">
        <v>313.26</v>
      </c>
      <c r="Q68" t="n">
        <v>339.32</v>
      </c>
      <c r="R68" t="n">
        <v>284.85</v>
      </c>
      <c r="S68" t="n">
        <v>280.65</v>
      </c>
      <c r="T68" t="n">
        <v>300.19</v>
      </c>
      <c r="U68" t="n">
        <v>375.94</v>
      </c>
      <c r="V68" t="n">
        <v>632.74</v>
      </c>
      <c r="W68" t="n">
        <v>853.89</v>
      </c>
    </row>
    <row r="69">
      <c r="A69" s="5" t="inlineStr">
        <is>
          <t>Bruttoergebnis Marge in %</t>
        </is>
      </c>
      <c r="B69" s="5" t="inlineStr">
        <is>
          <t>Gross Profit Marge in %</t>
        </is>
      </c>
      <c r="C69" t="n">
        <v>17.33</v>
      </c>
      <c r="D69" t="n">
        <v>19.04</v>
      </c>
      <c r="E69" t="n">
        <v>20.2</v>
      </c>
      <c r="F69" t="n">
        <v>19.88</v>
      </c>
      <c r="G69" t="n">
        <v>19.67</v>
      </c>
      <c r="H69" t="n">
        <v>21.15</v>
      </c>
      <c r="I69" t="n">
        <v>20.08</v>
      </c>
      <c r="J69" t="n">
        <v>20.16</v>
      </c>
      <c r="K69" t="n">
        <v>21.13</v>
      </c>
      <c r="L69" t="n">
        <v>18.05</v>
      </c>
      <c r="M69" t="n">
        <v>10.51</v>
      </c>
      <c r="N69" t="n">
        <v>16.68</v>
      </c>
      <c r="O69" t="n">
        <v>21.75</v>
      </c>
      <c r="P69" t="n">
        <v>23.14</v>
      </c>
      <c r="Q69" t="n">
        <v>22.86</v>
      </c>
      <c r="R69" t="n">
        <v>23.17</v>
      </c>
      <c r="S69" t="n">
        <v>22.72</v>
      </c>
      <c r="T69" t="n">
        <v>25.4</v>
      </c>
      <c r="U69" t="n">
        <v>25.31</v>
      </c>
      <c r="V69" t="n">
        <v>18.05</v>
      </c>
    </row>
    <row r="70">
      <c r="A70" s="5" t="inlineStr">
        <is>
          <t>Kurzfristige Vermögensquote in %</t>
        </is>
      </c>
      <c r="B70" s="5" t="inlineStr">
        <is>
          <t>Current Assets Ratio in %</t>
        </is>
      </c>
      <c r="C70" t="n">
        <v>39.74</v>
      </c>
      <c r="D70" t="n">
        <v>39.97</v>
      </c>
      <c r="E70" t="n">
        <v>37</v>
      </c>
      <c r="F70" t="n">
        <v>35.47</v>
      </c>
      <c r="G70" t="n">
        <v>35.91</v>
      </c>
      <c r="H70" t="n">
        <v>36.72</v>
      </c>
      <c r="I70" t="n">
        <v>37.71</v>
      </c>
      <c r="J70" t="n">
        <v>38.31</v>
      </c>
      <c r="K70" t="n">
        <v>39.7</v>
      </c>
      <c r="L70" t="n">
        <v>39.64</v>
      </c>
      <c r="M70" t="n">
        <v>39.18</v>
      </c>
      <c r="N70" t="n">
        <v>38.25</v>
      </c>
      <c r="O70" t="n">
        <v>36.38</v>
      </c>
      <c r="P70" t="n">
        <v>36.1</v>
      </c>
      <c r="Q70" t="n">
        <v>36.22</v>
      </c>
      <c r="R70" t="n">
        <v>65</v>
      </c>
      <c r="S70" t="n">
        <v>66.04000000000001</v>
      </c>
      <c r="T70" t="n">
        <v>64.86</v>
      </c>
      <c r="U70" t="n">
        <v>61.62</v>
      </c>
      <c r="V70" t="n">
        <v>78.8</v>
      </c>
    </row>
    <row r="71">
      <c r="A71" s="5" t="inlineStr">
        <is>
          <t>Nettogewinn Marge in %</t>
        </is>
      </c>
      <c r="B71" s="5" t="inlineStr">
        <is>
          <t>Net Profit Marge in %</t>
        </is>
      </c>
      <c r="C71" t="n">
        <v>4.72</v>
      </c>
      <c r="D71" t="n">
        <v>7.3</v>
      </c>
      <c r="E71" t="n">
        <v>8.74</v>
      </c>
      <c r="F71" t="n">
        <v>7.29</v>
      </c>
      <c r="G71" t="n">
        <v>6.91</v>
      </c>
      <c r="H71" t="n">
        <v>7.21</v>
      </c>
      <c r="I71" t="n">
        <v>6.99</v>
      </c>
      <c r="J71" t="n">
        <v>6.63</v>
      </c>
      <c r="K71" t="n">
        <v>7.09</v>
      </c>
      <c r="L71" t="n">
        <v>5.32</v>
      </c>
      <c r="M71" t="n">
        <v>0.4</v>
      </c>
      <c r="N71" t="n">
        <v>0.61</v>
      </c>
      <c r="O71" t="n">
        <v>5.58</v>
      </c>
      <c r="P71" t="n">
        <v>5.85</v>
      </c>
      <c r="Q71" t="n">
        <v>4.8</v>
      </c>
      <c r="R71" t="n">
        <v>5.01</v>
      </c>
      <c r="S71" t="n">
        <v>4.69</v>
      </c>
      <c r="T71" t="n">
        <v>4.78</v>
      </c>
      <c r="U71" t="n">
        <v>4.85</v>
      </c>
      <c r="V71" t="n">
        <v>2.9</v>
      </c>
    </row>
    <row r="72">
      <c r="A72" s="5" t="inlineStr">
        <is>
          <t>Operative Ergebnis Marge in %</t>
        </is>
      </c>
      <c r="B72" s="5" t="inlineStr">
        <is>
          <t>EBIT Marge in %</t>
        </is>
      </c>
      <c r="C72" t="n">
        <v>7.11</v>
      </c>
      <c r="D72" t="n">
        <v>9.359999999999999</v>
      </c>
      <c r="E72" t="n">
        <v>10.01</v>
      </c>
      <c r="F72" t="n">
        <v>9.970000000000001</v>
      </c>
      <c r="G72" t="n">
        <v>10.41</v>
      </c>
      <c r="H72" t="n">
        <v>11.34</v>
      </c>
      <c r="I72" t="n">
        <v>10.5</v>
      </c>
      <c r="J72" t="n">
        <v>10.8</v>
      </c>
      <c r="K72" t="n">
        <v>11.65</v>
      </c>
      <c r="L72" t="n">
        <v>8.42</v>
      </c>
      <c r="M72" t="n">
        <v>0.57</v>
      </c>
      <c r="N72" t="n">
        <v>1.73</v>
      </c>
      <c r="O72" t="n">
        <v>7.52</v>
      </c>
      <c r="P72" t="n">
        <v>8.27</v>
      </c>
      <c r="Q72" t="n">
        <v>8.130000000000001</v>
      </c>
      <c r="R72" t="n">
        <v>8.449999999999999</v>
      </c>
      <c r="S72" t="n">
        <v>8.07</v>
      </c>
      <c r="T72" t="n">
        <v>7.99</v>
      </c>
      <c r="U72" t="n">
        <v>8.73</v>
      </c>
      <c r="V72" t="n">
        <v>4.46</v>
      </c>
    </row>
    <row r="73">
      <c r="A73" s="5" t="inlineStr">
        <is>
          <t>Vermögensumsschlag in %</t>
        </is>
      </c>
      <c r="B73" s="5" t="inlineStr">
        <is>
          <t>Asset Turnover in %</t>
        </is>
      </c>
      <c r="C73" t="n">
        <v>45.7</v>
      </c>
      <c r="D73" t="n">
        <v>46.65</v>
      </c>
      <c r="E73" t="n">
        <v>51</v>
      </c>
      <c r="F73" t="n">
        <v>49.94</v>
      </c>
      <c r="G73" t="n">
        <v>53.54</v>
      </c>
      <c r="H73" t="n">
        <v>51.94</v>
      </c>
      <c r="I73" t="n">
        <v>54.97</v>
      </c>
      <c r="J73" t="n">
        <v>58.28</v>
      </c>
      <c r="K73" t="n">
        <v>55.76</v>
      </c>
      <c r="L73" t="n">
        <v>55.55</v>
      </c>
      <c r="M73" t="n">
        <v>49.71</v>
      </c>
      <c r="N73" t="n">
        <v>52.63</v>
      </c>
      <c r="O73" t="n">
        <v>62.94</v>
      </c>
      <c r="P73" t="n">
        <v>61.98</v>
      </c>
      <c r="Q73" t="n">
        <v>62.57</v>
      </c>
      <c r="R73" t="n">
        <v>65.76000000000001</v>
      </c>
      <c r="S73" t="n">
        <v>67.55</v>
      </c>
      <c r="T73" t="n">
        <v>76.17</v>
      </c>
      <c r="U73" t="n">
        <v>75.04000000000001</v>
      </c>
      <c r="V73" t="n">
        <v>98.55</v>
      </c>
    </row>
    <row r="74">
      <c r="A74" s="5" t="inlineStr">
        <is>
          <t>Langfristige Vermögensquote in %</t>
        </is>
      </c>
      <c r="B74" s="5" t="inlineStr">
        <is>
          <t>Non-Current Assets Ratio in %</t>
        </is>
      </c>
      <c r="C74" t="n">
        <v>60.26</v>
      </c>
      <c r="D74" t="n">
        <v>60.03</v>
      </c>
      <c r="E74" t="n">
        <v>62.01</v>
      </c>
      <c r="F74" t="n">
        <v>63.3</v>
      </c>
      <c r="G74" t="n">
        <v>62.96</v>
      </c>
      <c r="H74" t="n">
        <v>61.95</v>
      </c>
      <c r="I74" t="n">
        <v>61.12</v>
      </c>
      <c r="J74" t="n">
        <v>60.17</v>
      </c>
      <c r="K74" t="n">
        <v>58.74</v>
      </c>
      <c r="L74" t="n">
        <v>59.08</v>
      </c>
      <c r="M74" t="n">
        <v>59.58</v>
      </c>
      <c r="N74" t="n">
        <v>60.89</v>
      </c>
      <c r="O74" t="n">
        <v>62.81</v>
      </c>
      <c r="P74" t="n">
        <v>62.94</v>
      </c>
      <c r="Q74" t="n">
        <v>62.74</v>
      </c>
      <c r="R74" t="n">
        <v>33.75</v>
      </c>
      <c r="S74" t="n">
        <v>32.88</v>
      </c>
      <c r="T74" t="n">
        <v>33.92</v>
      </c>
      <c r="U74" t="n">
        <v>36.03</v>
      </c>
      <c r="V74" t="n">
        <v>18.85</v>
      </c>
    </row>
    <row r="75">
      <c r="A75" s="5" t="inlineStr">
        <is>
          <t>Gesamtkapitalrentabilität</t>
        </is>
      </c>
      <c r="B75" s="5" t="inlineStr">
        <is>
          <t>ROA Return on Assets in %</t>
        </is>
      </c>
      <c r="C75" t="n">
        <v>2.16</v>
      </c>
      <c r="D75" t="n">
        <v>3.41</v>
      </c>
      <c r="E75" t="n">
        <v>4.46</v>
      </c>
      <c r="F75" t="n">
        <v>3.64</v>
      </c>
      <c r="G75" t="n">
        <v>3.7</v>
      </c>
      <c r="H75" t="n">
        <v>3.75</v>
      </c>
      <c r="I75" t="n">
        <v>3.84</v>
      </c>
      <c r="J75" t="n">
        <v>3.86</v>
      </c>
      <c r="K75" t="n">
        <v>3.95</v>
      </c>
      <c r="L75" t="n">
        <v>2.96</v>
      </c>
      <c r="M75" t="n">
        <v>0.2</v>
      </c>
      <c r="N75" t="n">
        <v>0.32</v>
      </c>
      <c r="O75" t="n">
        <v>3.51</v>
      </c>
      <c r="P75" t="n">
        <v>3.63</v>
      </c>
      <c r="Q75" t="n">
        <v>3</v>
      </c>
      <c r="R75" t="n">
        <v>3.3</v>
      </c>
      <c r="S75" t="n">
        <v>3.17</v>
      </c>
      <c r="T75" t="n">
        <v>3.64</v>
      </c>
      <c r="U75" t="n">
        <v>3.64</v>
      </c>
      <c r="V75" t="n">
        <v>2.86</v>
      </c>
    </row>
    <row r="76">
      <c r="A76" s="5" t="inlineStr">
        <is>
          <t>Ertrag des eingesetzten Kapitals</t>
        </is>
      </c>
      <c r="B76" s="5" t="inlineStr">
        <is>
          <t>ROCE Return on Cap. Empl. in %</t>
        </is>
      </c>
      <c r="C76" t="n">
        <v>5.1</v>
      </c>
      <c r="D76" t="n">
        <v>6.61</v>
      </c>
      <c r="E76" t="n">
        <v>7.94</v>
      </c>
      <c r="F76" t="n">
        <v>7.79</v>
      </c>
      <c r="G76" t="n">
        <v>9</v>
      </c>
      <c r="H76" t="n">
        <v>9.529999999999999</v>
      </c>
      <c r="I76" t="n">
        <v>9.039999999999999</v>
      </c>
      <c r="J76" t="n">
        <v>9.949999999999999</v>
      </c>
      <c r="K76" t="n">
        <v>10.52</v>
      </c>
      <c r="L76" t="n">
        <v>7.41</v>
      </c>
      <c r="M76" t="n">
        <v>0.44</v>
      </c>
      <c r="N76" t="n">
        <v>1.49</v>
      </c>
      <c r="O76" t="n">
        <v>7.63</v>
      </c>
      <c r="P76" t="n">
        <v>8.02</v>
      </c>
      <c r="Q76" t="n">
        <v>8.16</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43.17</v>
      </c>
      <c r="D77" t="n">
        <v>45.88</v>
      </c>
      <c r="E77" t="n">
        <v>45.1</v>
      </c>
      <c r="F77" t="n">
        <v>39.47</v>
      </c>
      <c r="G77" t="n">
        <v>39.24</v>
      </c>
      <c r="H77" t="n">
        <v>38.81</v>
      </c>
      <c r="I77" t="n">
        <v>41.92</v>
      </c>
      <c r="J77" t="n">
        <v>38.19</v>
      </c>
      <c r="K77" t="n">
        <v>37.29</v>
      </c>
      <c r="L77" t="n">
        <v>35.87</v>
      </c>
      <c r="M77" t="n">
        <v>32.76</v>
      </c>
      <c r="N77" t="n">
        <v>32.92</v>
      </c>
      <c r="O77" t="n">
        <v>38.88</v>
      </c>
      <c r="P77" t="n">
        <v>38.44</v>
      </c>
      <c r="Q77" t="n">
        <v>36.28</v>
      </c>
      <c r="R77" t="n">
        <v>76.98999999999999</v>
      </c>
      <c r="S77" t="n">
        <v>79.90000000000001</v>
      </c>
      <c r="T77" t="n">
        <v>73.67</v>
      </c>
      <c r="U77" t="n">
        <v>58.32</v>
      </c>
      <c r="V77" t="n">
        <v>72.39</v>
      </c>
    </row>
    <row r="78">
      <c r="A78" s="5" t="inlineStr">
        <is>
          <t>Liquidität Dritten Grades</t>
        </is>
      </c>
      <c r="B78" s="5" t="inlineStr">
        <is>
          <t>Current Ratio in %</t>
        </is>
      </c>
      <c r="C78" t="n">
        <v>109.69</v>
      </c>
      <c r="D78" t="n">
        <v>117.81</v>
      </c>
      <c r="E78" t="n">
        <v>103.67</v>
      </c>
      <c r="F78" t="n">
        <v>98.34999999999999</v>
      </c>
      <c r="G78" t="n">
        <v>94.27</v>
      </c>
      <c r="H78" t="n">
        <v>96.22</v>
      </c>
      <c r="I78" t="n">
        <v>104.26</v>
      </c>
      <c r="J78" t="n">
        <v>104.3</v>
      </c>
      <c r="K78" t="n">
        <v>103.79</v>
      </c>
      <c r="L78" t="n">
        <v>107.52</v>
      </c>
      <c r="M78" t="n">
        <v>108.19</v>
      </c>
      <c r="N78" t="n">
        <v>98.43000000000001</v>
      </c>
      <c r="O78" t="n">
        <v>95.84</v>
      </c>
      <c r="P78" t="n">
        <v>99.95999999999999</v>
      </c>
      <c r="Q78" t="n">
        <v>96.18000000000001</v>
      </c>
      <c r="R78" t="inlineStr">
        <is>
          <t>-</t>
        </is>
      </c>
      <c r="S78" t="inlineStr">
        <is>
          <t>-</t>
        </is>
      </c>
      <c r="T78" t="inlineStr">
        <is>
          <t>-</t>
        </is>
      </c>
      <c r="U78" t="inlineStr">
        <is>
          <t>-</t>
        </is>
      </c>
      <c r="V78" t="inlineStr">
        <is>
          <t>-</t>
        </is>
      </c>
    </row>
    <row r="79">
      <c r="A79" s="5" t="inlineStr">
        <is>
          <t>Operativer Cashflow</t>
        </is>
      </c>
      <c r="B79" s="5" t="inlineStr">
        <is>
          <t>Operating Cashflow in M</t>
        </is>
      </c>
      <c r="C79" t="n">
        <v>7922.32</v>
      </c>
      <c r="D79" t="n">
        <v>5544.42</v>
      </c>
      <c r="E79" t="n">
        <v>5815.32</v>
      </c>
      <c r="F79" t="n">
        <v>11064.76</v>
      </c>
      <c r="G79" t="n">
        <v>31881.92</v>
      </c>
      <c r="H79" t="n">
        <v>12184.48</v>
      </c>
      <c r="I79" t="n">
        <v>9312.940000000001</v>
      </c>
      <c r="J79" t="n">
        <v>5670.84</v>
      </c>
      <c r="K79" t="n">
        <v>3575.88</v>
      </c>
      <c r="L79" t="n">
        <v>1697.64</v>
      </c>
      <c r="M79" t="n">
        <v>1222.06</v>
      </c>
      <c r="N79" t="n">
        <v>782.6</v>
      </c>
      <c r="O79" t="n">
        <v>1414.7</v>
      </c>
      <c r="P79" t="n">
        <v>1715.7</v>
      </c>
      <c r="Q79" t="n">
        <v>1455.948</v>
      </c>
      <c r="R79" t="n">
        <v>1493.28</v>
      </c>
      <c r="S79" t="n">
        <v>1972.374</v>
      </c>
      <c r="T79" t="n">
        <v>1673.718</v>
      </c>
      <c r="U79" t="n">
        <v>2812.344</v>
      </c>
      <c r="V79" t="n">
        <v>3042.558</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c r="P80" t="n">
        <v>20.20000000000005</v>
      </c>
      <c r="Q80" t="n">
        <v>0</v>
      </c>
      <c r="R80" t="n">
        <v>0</v>
      </c>
      <c r="S80" t="n">
        <v>0</v>
      </c>
      <c r="T80" t="n">
        <v>0</v>
      </c>
      <c r="U80" t="n">
        <v>0</v>
      </c>
      <c r="V80" t="n">
        <v>0</v>
      </c>
    </row>
    <row r="81">
      <c r="A81" s="5" t="inlineStr">
        <is>
          <t>Umsatzwachstum 1J in %</t>
        </is>
      </c>
      <c r="B81" s="5" t="inlineStr">
        <is>
          <t>Revenue Growth 1Y in %</t>
        </is>
      </c>
      <c r="C81" t="n">
        <v>6.9</v>
      </c>
      <c r="D81" t="n">
        <v>-1.21</v>
      </c>
      <c r="E81" t="n">
        <v>4.79</v>
      </c>
      <c r="F81" t="n">
        <v>2.16</v>
      </c>
      <c r="G81" t="n">
        <v>14.64</v>
      </c>
      <c r="H81" t="n">
        <v>5.71</v>
      </c>
      <c r="I81" t="n">
        <v>-1.03</v>
      </c>
      <c r="J81" t="n">
        <v>11.66</v>
      </c>
      <c r="K81" t="n">
        <v>13.8</v>
      </c>
      <c r="L81" t="n">
        <v>19.33</v>
      </c>
      <c r="M81" t="n">
        <v>-4.73</v>
      </c>
      <c r="N81" t="n">
        <v>-5.04</v>
      </c>
      <c r="O81" t="n">
        <v>14.32</v>
      </c>
      <c r="P81" t="n">
        <v>5.02</v>
      </c>
      <c r="Q81" t="n">
        <v>5.24</v>
      </c>
      <c r="R81" t="n">
        <v>6.77</v>
      </c>
      <c r="S81" t="n">
        <v>-1.79</v>
      </c>
      <c r="T81" t="n">
        <v>9.93</v>
      </c>
      <c r="U81" t="n">
        <v>8.789999999999999</v>
      </c>
      <c r="V81" t="n">
        <v>2.77</v>
      </c>
    </row>
    <row r="82">
      <c r="A82" s="5" t="inlineStr">
        <is>
          <t>Umsatzwachstum 3J in %</t>
        </is>
      </c>
      <c r="B82" s="5" t="inlineStr">
        <is>
          <t>Revenue Growth 3Y in %</t>
        </is>
      </c>
      <c r="C82" t="n">
        <v>3.49</v>
      </c>
      <c r="D82" t="n">
        <v>1.91</v>
      </c>
      <c r="E82" t="n">
        <v>7.2</v>
      </c>
      <c r="F82" t="n">
        <v>7.5</v>
      </c>
      <c r="G82" t="n">
        <v>6.44</v>
      </c>
      <c r="H82" t="n">
        <v>5.45</v>
      </c>
      <c r="I82" t="n">
        <v>8.140000000000001</v>
      </c>
      <c r="J82" t="n">
        <v>14.93</v>
      </c>
      <c r="K82" t="n">
        <v>9.470000000000001</v>
      </c>
      <c r="L82" t="n">
        <v>3.19</v>
      </c>
      <c r="M82" t="n">
        <v>1.52</v>
      </c>
      <c r="N82" t="n">
        <v>4.77</v>
      </c>
      <c r="O82" t="n">
        <v>8.19</v>
      </c>
      <c r="P82" t="n">
        <v>5.68</v>
      </c>
      <c r="Q82" t="n">
        <v>3.41</v>
      </c>
      <c r="R82" t="n">
        <v>4.97</v>
      </c>
      <c r="S82" t="n">
        <v>5.64</v>
      </c>
      <c r="T82" t="n">
        <v>7.16</v>
      </c>
      <c r="U82" t="inlineStr">
        <is>
          <t>-</t>
        </is>
      </c>
      <c r="V82" t="inlineStr">
        <is>
          <t>-</t>
        </is>
      </c>
    </row>
    <row r="83">
      <c r="A83" s="5" t="inlineStr">
        <is>
          <t>Umsatzwachstum 5J in %</t>
        </is>
      </c>
      <c r="B83" s="5" t="inlineStr">
        <is>
          <t>Revenue Growth 5Y in %</t>
        </is>
      </c>
      <c r="C83" t="n">
        <v>5.46</v>
      </c>
      <c r="D83" t="n">
        <v>5.22</v>
      </c>
      <c r="E83" t="n">
        <v>5.25</v>
      </c>
      <c r="F83" t="n">
        <v>6.63</v>
      </c>
      <c r="G83" t="n">
        <v>8.960000000000001</v>
      </c>
      <c r="H83" t="n">
        <v>9.890000000000001</v>
      </c>
      <c r="I83" t="n">
        <v>7.81</v>
      </c>
      <c r="J83" t="n">
        <v>7</v>
      </c>
      <c r="K83" t="n">
        <v>7.54</v>
      </c>
      <c r="L83" t="n">
        <v>5.78</v>
      </c>
      <c r="M83" t="n">
        <v>2.96</v>
      </c>
      <c r="N83" t="n">
        <v>5.26</v>
      </c>
      <c r="O83" t="n">
        <v>5.91</v>
      </c>
      <c r="P83" t="n">
        <v>5.03</v>
      </c>
      <c r="Q83" t="n">
        <v>5.79</v>
      </c>
      <c r="R83" t="n">
        <v>5.29</v>
      </c>
      <c r="S83" t="inlineStr">
        <is>
          <t>-</t>
        </is>
      </c>
      <c r="T83" t="inlineStr">
        <is>
          <t>-</t>
        </is>
      </c>
      <c r="U83" t="inlineStr">
        <is>
          <t>-</t>
        </is>
      </c>
      <c r="V83" t="inlineStr">
        <is>
          <t>-</t>
        </is>
      </c>
    </row>
    <row r="84">
      <c r="A84" s="5" t="inlineStr">
        <is>
          <t>Umsatzwachstum 10J in %</t>
        </is>
      </c>
      <c r="B84" s="5" t="inlineStr">
        <is>
          <t>Revenue Growth 10Y in %</t>
        </is>
      </c>
      <c r="C84" t="n">
        <v>7.67</v>
      </c>
      <c r="D84" t="n">
        <v>6.51</v>
      </c>
      <c r="E84" t="n">
        <v>6.13</v>
      </c>
      <c r="F84" t="n">
        <v>7.08</v>
      </c>
      <c r="G84" t="n">
        <v>7.37</v>
      </c>
      <c r="H84" t="n">
        <v>6.43</v>
      </c>
      <c r="I84" t="n">
        <v>6.53</v>
      </c>
      <c r="J84" t="n">
        <v>6.46</v>
      </c>
      <c r="K84" t="n">
        <v>6.28</v>
      </c>
      <c r="L84" t="n">
        <v>5.78</v>
      </c>
      <c r="M84" t="n">
        <v>4.13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-30.94</v>
      </c>
      <c r="D85" t="n">
        <v>-17.44</v>
      </c>
      <c r="E85" t="n">
        <v>25.6</v>
      </c>
      <c r="F85" t="n">
        <v>7.76</v>
      </c>
      <c r="G85" t="n">
        <v>9.85</v>
      </c>
      <c r="H85" t="n">
        <v>9.109999999999999</v>
      </c>
      <c r="I85" t="n">
        <v>4.28</v>
      </c>
      <c r="J85" t="n">
        <v>4.4</v>
      </c>
      <c r="K85" t="n">
        <v>51.68</v>
      </c>
      <c r="L85" t="n">
        <v>1477.45</v>
      </c>
      <c r="M85" t="n">
        <v>-37.04</v>
      </c>
      <c r="N85" t="n">
        <v>-89.64</v>
      </c>
      <c r="O85" t="n">
        <v>9</v>
      </c>
      <c r="P85" t="n">
        <v>28.09</v>
      </c>
      <c r="Q85" t="n">
        <v>0.77</v>
      </c>
      <c r="R85" t="n">
        <v>14.12</v>
      </c>
      <c r="S85" t="n">
        <v>-3.61</v>
      </c>
      <c r="T85" t="n">
        <v>8.25</v>
      </c>
      <c r="U85" t="n">
        <v>81.87</v>
      </c>
      <c r="V85" t="n">
        <v>-141.25</v>
      </c>
    </row>
    <row r="86">
      <c r="A86" s="5" t="inlineStr">
        <is>
          <t>Gewinnwachstum 3J in %</t>
        </is>
      </c>
      <c r="B86" s="5" t="inlineStr">
        <is>
          <t>Earnings Growth 3Y in %</t>
        </is>
      </c>
      <c r="C86" t="n">
        <v>-7.59</v>
      </c>
      <c r="D86" t="n">
        <v>5.31</v>
      </c>
      <c r="E86" t="n">
        <v>14.4</v>
      </c>
      <c r="F86" t="n">
        <v>8.91</v>
      </c>
      <c r="G86" t="n">
        <v>7.75</v>
      </c>
      <c r="H86" t="n">
        <v>5.93</v>
      </c>
      <c r="I86" t="n">
        <v>20.12</v>
      </c>
      <c r="J86" t="n">
        <v>511.18</v>
      </c>
      <c r="K86" t="n">
        <v>497.36</v>
      </c>
      <c r="L86" t="n">
        <v>450.26</v>
      </c>
      <c r="M86" t="n">
        <v>-39.23</v>
      </c>
      <c r="N86" t="n">
        <v>-17.52</v>
      </c>
      <c r="O86" t="n">
        <v>12.62</v>
      </c>
      <c r="P86" t="n">
        <v>14.33</v>
      </c>
      <c r="Q86" t="n">
        <v>3.76</v>
      </c>
      <c r="R86" t="n">
        <v>6.25</v>
      </c>
      <c r="S86" t="n">
        <v>28.84</v>
      </c>
      <c r="T86" t="n">
        <v>-17.04</v>
      </c>
      <c r="U86" t="inlineStr">
        <is>
          <t>-</t>
        </is>
      </c>
      <c r="V86" t="inlineStr">
        <is>
          <t>-</t>
        </is>
      </c>
    </row>
    <row r="87">
      <c r="A87" s="5" t="inlineStr">
        <is>
          <t>Gewinnwachstum 5J in %</t>
        </is>
      </c>
      <c r="B87" s="5" t="inlineStr">
        <is>
          <t>Earnings Growth 5Y in %</t>
        </is>
      </c>
      <c r="C87" t="n">
        <v>-1.03</v>
      </c>
      <c r="D87" t="n">
        <v>6.98</v>
      </c>
      <c r="E87" t="n">
        <v>11.32</v>
      </c>
      <c r="F87" t="n">
        <v>7.08</v>
      </c>
      <c r="G87" t="n">
        <v>15.86</v>
      </c>
      <c r="H87" t="n">
        <v>309.38</v>
      </c>
      <c r="I87" t="n">
        <v>300.15</v>
      </c>
      <c r="J87" t="n">
        <v>281.37</v>
      </c>
      <c r="K87" t="n">
        <v>282.29</v>
      </c>
      <c r="L87" t="n">
        <v>277.57</v>
      </c>
      <c r="M87" t="n">
        <v>-17.76</v>
      </c>
      <c r="N87" t="n">
        <v>-7.53</v>
      </c>
      <c r="O87" t="n">
        <v>9.67</v>
      </c>
      <c r="P87" t="n">
        <v>9.52</v>
      </c>
      <c r="Q87" t="n">
        <v>20.28</v>
      </c>
      <c r="R87" t="n">
        <v>-8.119999999999999</v>
      </c>
      <c r="S87" t="inlineStr">
        <is>
          <t>-</t>
        </is>
      </c>
      <c r="T87" t="inlineStr">
        <is>
          <t>-</t>
        </is>
      </c>
      <c r="U87" t="inlineStr">
        <is>
          <t>-</t>
        </is>
      </c>
      <c r="V87" t="inlineStr">
        <is>
          <t>-</t>
        </is>
      </c>
    </row>
    <row r="88">
      <c r="A88" s="5" t="inlineStr">
        <is>
          <t>Gewinnwachstum 10J in %</t>
        </is>
      </c>
      <c r="B88" s="5" t="inlineStr">
        <is>
          <t>Earnings Growth 10Y in %</t>
        </is>
      </c>
      <c r="C88" t="n">
        <v>154.18</v>
      </c>
      <c r="D88" t="n">
        <v>153.56</v>
      </c>
      <c r="E88" t="n">
        <v>146.34</v>
      </c>
      <c r="F88" t="n">
        <v>144.69</v>
      </c>
      <c r="G88" t="n">
        <v>146.72</v>
      </c>
      <c r="H88" t="n">
        <v>145.81</v>
      </c>
      <c r="I88" t="n">
        <v>146.31</v>
      </c>
      <c r="J88" t="n">
        <v>145.52</v>
      </c>
      <c r="K88" t="n">
        <v>145.91</v>
      </c>
      <c r="L88" t="n">
        <v>148.93</v>
      </c>
      <c r="M88" t="n">
        <v>-12.94</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-9.51</v>
      </c>
      <c r="D89" t="n">
        <v>0.96</v>
      </c>
      <c r="E89" t="n">
        <v>0.58</v>
      </c>
      <c r="F89" t="n">
        <v>1.2</v>
      </c>
      <c r="G89" t="n">
        <v>0.5</v>
      </c>
      <c r="H89" t="n">
        <v>0.03</v>
      </c>
      <c r="I89" t="n">
        <v>0.03</v>
      </c>
      <c r="J89" t="n">
        <v>0.03</v>
      </c>
      <c r="K89" t="n">
        <v>0.02</v>
      </c>
      <c r="L89" t="n">
        <v>0.04</v>
      </c>
      <c r="M89" t="n">
        <v>-5.78</v>
      </c>
      <c r="N89" t="n">
        <v>-5.86</v>
      </c>
      <c r="O89" t="n">
        <v>0.92</v>
      </c>
      <c r="P89" t="n">
        <v>1.04</v>
      </c>
      <c r="Q89" t="n">
        <v>0.55</v>
      </c>
      <c r="R89" t="n">
        <v>-1.24</v>
      </c>
      <c r="S89" t="inlineStr">
        <is>
          <t>-</t>
        </is>
      </c>
      <c r="T89" t="inlineStr">
        <is>
          <t>-</t>
        </is>
      </c>
      <c r="U89" t="inlineStr">
        <is>
          <t>-</t>
        </is>
      </c>
      <c r="V89" t="inlineStr">
        <is>
          <t>-</t>
        </is>
      </c>
    </row>
    <row r="90">
      <c r="A90" s="5" t="inlineStr">
        <is>
          <t>EBIT-Wachstum 1J in %</t>
        </is>
      </c>
      <c r="B90" s="5" t="inlineStr">
        <is>
          <t>EBIT Growth 1Y in %</t>
        </is>
      </c>
      <c r="C90" t="n">
        <v>-18.75</v>
      </c>
      <c r="D90" t="n">
        <v>-7.68</v>
      </c>
      <c r="E90" t="n">
        <v>5.26</v>
      </c>
      <c r="F90" t="n">
        <v>-2.16</v>
      </c>
      <c r="G90" t="n">
        <v>5.21</v>
      </c>
      <c r="H90" t="n">
        <v>14.17</v>
      </c>
      <c r="I90" t="n">
        <v>-3.78</v>
      </c>
      <c r="J90" t="n">
        <v>3.52</v>
      </c>
      <c r="K90" t="n">
        <v>57.4</v>
      </c>
      <c r="L90" t="n">
        <v>1662.63</v>
      </c>
      <c r="M90" t="n">
        <v>-68.62</v>
      </c>
      <c r="N90" t="n">
        <v>-78.13</v>
      </c>
      <c r="O90" t="n">
        <v>4</v>
      </c>
      <c r="P90" t="n">
        <v>6.78</v>
      </c>
      <c r="Q90" t="n">
        <v>1.28</v>
      </c>
      <c r="R90" t="n">
        <v>11.69</v>
      </c>
      <c r="S90" t="n">
        <v>-0.74</v>
      </c>
      <c r="T90" t="n">
        <v>0.66</v>
      </c>
      <c r="U90" t="n">
        <v>112.67</v>
      </c>
      <c r="V90" t="n">
        <v>69.5</v>
      </c>
    </row>
    <row r="91">
      <c r="A91" s="5" t="inlineStr">
        <is>
          <t>EBIT-Wachstum 3J in %</t>
        </is>
      </c>
      <c r="B91" s="5" t="inlineStr">
        <is>
          <t>EBIT Growth 3Y in %</t>
        </is>
      </c>
      <c r="C91" t="n">
        <v>-7.06</v>
      </c>
      <c r="D91" t="n">
        <v>-1.53</v>
      </c>
      <c r="E91" t="n">
        <v>2.77</v>
      </c>
      <c r="F91" t="n">
        <v>5.74</v>
      </c>
      <c r="G91" t="n">
        <v>5.2</v>
      </c>
      <c r="H91" t="n">
        <v>4.64</v>
      </c>
      <c r="I91" t="n">
        <v>19.05</v>
      </c>
      <c r="J91" t="n">
        <v>574.52</v>
      </c>
      <c r="K91" t="n">
        <v>550.47</v>
      </c>
      <c r="L91" t="n">
        <v>505.29</v>
      </c>
      <c r="M91" t="n">
        <v>-47.58</v>
      </c>
      <c r="N91" t="n">
        <v>-22.45</v>
      </c>
      <c r="O91" t="n">
        <v>4.02</v>
      </c>
      <c r="P91" t="n">
        <v>6.58</v>
      </c>
      <c r="Q91" t="n">
        <v>4.08</v>
      </c>
      <c r="R91" t="n">
        <v>3.87</v>
      </c>
      <c r="S91" t="n">
        <v>37.53</v>
      </c>
      <c r="T91" t="n">
        <v>60.94</v>
      </c>
      <c r="U91" t="inlineStr">
        <is>
          <t>-</t>
        </is>
      </c>
      <c r="V91" t="inlineStr">
        <is>
          <t>-</t>
        </is>
      </c>
    </row>
    <row r="92">
      <c r="A92" s="5" t="inlineStr">
        <is>
          <t>EBIT-Wachstum 5J in %</t>
        </is>
      </c>
      <c r="B92" s="5" t="inlineStr">
        <is>
          <t>EBIT Growth 5Y in %</t>
        </is>
      </c>
      <c r="C92" t="n">
        <v>-3.62</v>
      </c>
      <c r="D92" t="n">
        <v>2.96</v>
      </c>
      <c r="E92" t="n">
        <v>3.74</v>
      </c>
      <c r="F92" t="n">
        <v>3.39</v>
      </c>
      <c r="G92" t="n">
        <v>15.3</v>
      </c>
      <c r="H92" t="n">
        <v>346.79</v>
      </c>
      <c r="I92" t="n">
        <v>330.23</v>
      </c>
      <c r="J92" t="n">
        <v>315.36</v>
      </c>
      <c r="K92" t="n">
        <v>315.46</v>
      </c>
      <c r="L92" t="n">
        <v>305.33</v>
      </c>
      <c r="M92" t="n">
        <v>-26.94</v>
      </c>
      <c r="N92" t="n">
        <v>-10.88</v>
      </c>
      <c r="O92" t="n">
        <v>4.6</v>
      </c>
      <c r="P92" t="n">
        <v>3.93</v>
      </c>
      <c r="Q92" t="n">
        <v>25.11</v>
      </c>
      <c r="R92" t="n">
        <v>38.76</v>
      </c>
      <c r="S92" t="inlineStr">
        <is>
          <t>-</t>
        </is>
      </c>
      <c r="T92" t="inlineStr">
        <is>
          <t>-</t>
        </is>
      </c>
      <c r="U92" t="inlineStr">
        <is>
          <t>-</t>
        </is>
      </c>
      <c r="V92" t="inlineStr">
        <is>
          <t>-</t>
        </is>
      </c>
    </row>
    <row r="93">
      <c r="A93" s="5" t="inlineStr">
        <is>
          <t>EBIT-Wachstum 10J in %</t>
        </is>
      </c>
      <c r="B93" s="5" t="inlineStr">
        <is>
          <t>EBIT Growth 10Y in %</t>
        </is>
      </c>
      <c r="C93" t="n">
        <v>171.58</v>
      </c>
      <c r="D93" t="n">
        <v>166.6</v>
      </c>
      <c r="E93" t="n">
        <v>159.55</v>
      </c>
      <c r="F93" t="n">
        <v>159.42</v>
      </c>
      <c r="G93" t="n">
        <v>160.32</v>
      </c>
      <c r="H93" t="n">
        <v>159.93</v>
      </c>
      <c r="I93" t="n">
        <v>159.68</v>
      </c>
      <c r="J93" t="n">
        <v>159.98</v>
      </c>
      <c r="K93" t="n">
        <v>159.7</v>
      </c>
      <c r="L93" t="n">
        <v>165.22</v>
      </c>
      <c r="M93" t="n">
        <v>5.91</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42.89</v>
      </c>
      <c r="D94" t="n">
        <v>-4.66</v>
      </c>
      <c r="E94" t="n">
        <v>-47.44</v>
      </c>
      <c r="F94" t="n">
        <v>-65.29000000000001</v>
      </c>
      <c r="G94" t="n">
        <v>161.66</v>
      </c>
      <c r="H94" t="n">
        <v>30.83</v>
      </c>
      <c r="I94" t="n">
        <v>64.23</v>
      </c>
      <c r="J94" t="n">
        <v>58.59</v>
      </c>
      <c r="K94" t="n">
        <v>110.64</v>
      </c>
      <c r="L94" t="n">
        <v>38.92</v>
      </c>
      <c r="M94" t="n">
        <v>56.15</v>
      </c>
      <c r="N94" t="n">
        <v>-44.68</v>
      </c>
      <c r="O94" t="n">
        <v>-17.54</v>
      </c>
      <c r="P94" t="n">
        <v>21.79</v>
      </c>
      <c r="Q94" t="n">
        <v>-2.5</v>
      </c>
      <c r="R94" t="n">
        <v>-24.29</v>
      </c>
      <c r="S94" t="n">
        <v>17.84</v>
      </c>
      <c r="T94" t="n">
        <v>-40.49</v>
      </c>
      <c r="U94" t="n">
        <v>-7.57</v>
      </c>
      <c r="V94" t="n">
        <v>26.03</v>
      </c>
    </row>
    <row r="95">
      <c r="A95" s="5" t="inlineStr">
        <is>
          <t>Op.Cashflow Wachstum 3J in %</t>
        </is>
      </c>
      <c r="B95" s="5" t="inlineStr">
        <is>
          <t>Op.Cashflow Wachstum 3Y in %</t>
        </is>
      </c>
      <c r="C95" t="n">
        <v>-3.07</v>
      </c>
      <c r="D95" t="n">
        <v>-39.13</v>
      </c>
      <c r="E95" t="n">
        <v>16.31</v>
      </c>
      <c r="F95" t="n">
        <v>42.4</v>
      </c>
      <c r="G95" t="n">
        <v>85.56999999999999</v>
      </c>
      <c r="H95" t="n">
        <v>51.22</v>
      </c>
      <c r="I95" t="n">
        <v>77.81999999999999</v>
      </c>
      <c r="J95" t="n">
        <v>69.38</v>
      </c>
      <c r="K95" t="n">
        <v>68.56999999999999</v>
      </c>
      <c r="L95" t="n">
        <v>16.8</v>
      </c>
      <c r="M95" t="n">
        <v>-2.02</v>
      </c>
      <c r="N95" t="n">
        <v>-13.48</v>
      </c>
      <c r="O95" t="n">
        <v>0.58</v>
      </c>
      <c r="P95" t="n">
        <v>-1.67</v>
      </c>
      <c r="Q95" t="n">
        <v>-2.98</v>
      </c>
      <c r="R95" t="n">
        <v>-15.65</v>
      </c>
      <c r="S95" t="n">
        <v>-10.07</v>
      </c>
      <c r="T95" t="n">
        <v>-7.34</v>
      </c>
      <c r="U95" t="inlineStr">
        <is>
          <t>-</t>
        </is>
      </c>
      <c r="V95" t="inlineStr">
        <is>
          <t>-</t>
        </is>
      </c>
    </row>
    <row r="96">
      <c r="A96" s="5" t="inlineStr">
        <is>
          <t>Op.Cashflow Wachstum 5J in %</t>
        </is>
      </c>
      <c r="B96" s="5" t="inlineStr">
        <is>
          <t>Op.Cashflow Wachstum 5Y in %</t>
        </is>
      </c>
      <c r="C96" t="n">
        <v>17.43</v>
      </c>
      <c r="D96" t="n">
        <v>15.02</v>
      </c>
      <c r="E96" t="n">
        <v>28.8</v>
      </c>
      <c r="F96" t="n">
        <v>50</v>
      </c>
      <c r="G96" t="n">
        <v>85.19</v>
      </c>
      <c r="H96" t="n">
        <v>60.64</v>
      </c>
      <c r="I96" t="n">
        <v>65.70999999999999</v>
      </c>
      <c r="J96" t="n">
        <v>43.92</v>
      </c>
      <c r="K96" t="n">
        <v>28.7</v>
      </c>
      <c r="L96" t="n">
        <v>10.93</v>
      </c>
      <c r="M96" t="n">
        <v>2.64</v>
      </c>
      <c r="N96" t="n">
        <v>-13.44</v>
      </c>
      <c r="O96" t="n">
        <v>-0.9399999999999999</v>
      </c>
      <c r="P96" t="n">
        <v>-5.53</v>
      </c>
      <c r="Q96" t="n">
        <v>-11.4</v>
      </c>
      <c r="R96" t="n">
        <v>-5.7</v>
      </c>
      <c r="S96" t="inlineStr">
        <is>
          <t>-</t>
        </is>
      </c>
      <c r="T96" t="inlineStr">
        <is>
          <t>-</t>
        </is>
      </c>
      <c r="U96" t="inlineStr">
        <is>
          <t>-</t>
        </is>
      </c>
      <c r="V96" t="inlineStr">
        <is>
          <t>-</t>
        </is>
      </c>
    </row>
    <row r="97">
      <c r="A97" s="5" t="inlineStr">
        <is>
          <t>Op.Cashflow Wachstum 10J in %</t>
        </is>
      </c>
      <c r="B97" s="5" t="inlineStr">
        <is>
          <t>Op.Cashflow Wachstum 10Y in %</t>
        </is>
      </c>
      <c r="C97" t="n">
        <v>39.04</v>
      </c>
      <c r="D97" t="n">
        <v>40.36</v>
      </c>
      <c r="E97" t="n">
        <v>36.36</v>
      </c>
      <c r="F97" t="n">
        <v>39.35</v>
      </c>
      <c r="G97" t="n">
        <v>48.06</v>
      </c>
      <c r="H97" t="n">
        <v>31.64</v>
      </c>
      <c r="I97" t="n">
        <v>26.13</v>
      </c>
      <c r="J97" t="n">
        <v>21.49</v>
      </c>
      <c r="K97" t="n">
        <v>11.58</v>
      </c>
      <c r="L97" t="n">
        <v>-0.24</v>
      </c>
      <c r="M97" t="n">
        <v>-1.53</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8005</v>
      </c>
      <c r="D98" t="n">
        <v>12629</v>
      </c>
      <c r="E98" t="n">
        <v>2535</v>
      </c>
      <c r="F98" t="n">
        <v>-1125</v>
      </c>
      <c r="G98" t="n">
        <v>-3760</v>
      </c>
      <c r="H98" t="n">
        <v>-2234</v>
      </c>
      <c r="I98" t="n">
        <v>2131</v>
      </c>
      <c r="J98" t="n">
        <v>2083</v>
      </c>
      <c r="K98" t="n">
        <v>1791</v>
      </c>
      <c r="L98" t="n">
        <v>3017</v>
      </c>
      <c r="M98" t="n">
        <v>3025</v>
      </c>
      <c r="N98" t="n">
        <v>-617</v>
      </c>
      <c r="O98" t="n">
        <v>-1406</v>
      </c>
      <c r="P98" t="n">
        <v>-12</v>
      </c>
      <c r="Q98" t="n">
        <v>-1074</v>
      </c>
      <c r="R98" t="n">
        <v>43823</v>
      </c>
      <c r="S98" t="n">
        <v>40600</v>
      </c>
      <c r="T98" t="n">
        <v>36002</v>
      </c>
      <c r="U98" t="n">
        <v>31586</v>
      </c>
      <c r="V98" t="n">
        <v>28270</v>
      </c>
      <c r="W98" t="n">
        <v>27929</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11"/>
    <col customWidth="1" max="15" min="15" width="20"/>
    <col customWidth="1" max="16" min="16" width="20"/>
    <col customWidth="1" max="17" min="17" width="19"/>
    <col customWidth="1" max="18" min="18" width="10"/>
    <col customWidth="1" max="19" min="19" width="21"/>
    <col customWidth="1" max="20" min="20" width="21"/>
    <col customWidth="1" max="21" min="21" width="10"/>
    <col customWidth="1" max="22" min="22" width="10"/>
    <col customWidth="1" max="23" min="23" width="10"/>
  </cols>
  <sheetData>
    <row r="1">
      <c r="A1" s="1" t="inlineStr">
        <is>
          <t xml:space="preserve">BNP PARIBAS </t>
        </is>
      </c>
      <c r="B1" s="2" t="inlineStr">
        <is>
          <t>WKN: 887771  ISIN: FR0000131104  US-Symbol:BNPQF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1966</t>
        </is>
      </c>
      <c r="C4" s="5" t="inlineStr">
        <is>
          <t>Telefon / Phone</t>
        </is>
      </c>
      <c r="D4" s="5" t="inlineStr"/>
      <c r="E4" t="inlineStr">
        <is>
          <t>+33-1-4014-4546</t>
        </is>
      </c>
      <c r="G4" t="inlineStr">
        <is>
          <t>05.02.2020</t>
        </is>
      </c>
      <c r="H4" t="inlineStr">
        <is>
          <t>Q4 Result</t>
        </is>
      </c>
      <c r="J4" t="inlineStr">
        <is>
          <t>Belgian State (through SFPI)</t>
        </is>
      </c>
      <c r="L4" t="inlineStr">
        <is>
          <t>7,70%</t>
        </is>
      </c>
    </row>
    <row r="5">
      <c r="A5" s="5" t="inlineStr">
        <is>
          <t>Ticker</t>
        </is>
      </c>
      <c r="B5" t="inlineStr">
        <is>
          <t>BNP</t>
        </is>
      </c>
      <c r="C5" s="5" t="inlineStr">
        <is>
          <t>Fax</t>
        </is>
      </c>
      <c r="D5" s="5" t="inlineStr"/>
      <c r="E5" t="inlineStr">
        <is>
          <t>+33-1-4298-2122</t>
        </is>
      </c>
      <c r="G5" t="inlineStr">
        <is>
          <t>03.03.2020</t>
        </is>
      </c>
      <c r="H5" t="inlineStr">
        <is>
          <t>Publication Of Annual Report</t>
        </is>
      </c>
      <c r="J5" t="inlineStr">
        <is>
          <t>Blackrock Inc.</t>
        </is>
      </c>
      <c r="L5" t="inlineStr">
        <is>
          <t>5,00%</t>
        </is>
      </c>
    </row>
    <row r="6">
      <c r="A6" s="5" t="inlineStr">
        <is>
          <t>Gelistet Seit / Listed Since</t>
        </is>
      </c>
      <c r="B6" t="inlineStr">
        <is>
          <t>18.10.1993</t>
        </is>
      </c>
      <c r="C6" s="5" t="inlineStr">
        <is>
          <t>Internet</t>
        </is>
      </c>
      <c r="D6" s="5" t="inlineStr"/>
      <c r="E6" t="inlineStr">
        <is>
          <t>http://www.bnpparibas.com</t>
        </is>
      </c>
      <c r="G6" t="inlineStr">
        <is>
          <t>05.05.2020</t>
        </is>
      </c>
      <c r="H6" t="inlineStr">
        <is>
          <t>Result Q1</t>
        </is>
      </c>
      <c r="J6" t="inlineStr">
        <is>
          <t>Mitarbeiter</t>
        </is>
      </c>
      <c r="L6" t="inlineStr">
        <is>
          <t>4,20%</t>
        </is>
      </c>
    </row>
    <row r="7">
      <c r="A7" s="5" t="inlineStr">
        <is>
          <t>Nominalwert / Nominal Value</t>
        </is>
      </c>
      <c r="B7" t="inlineStr">
        <is>
          <t>2,00</t>
        </is>
      </c>
      <c r="C7" s="5" t="inlineStr">
        <is>
          <t>Inv. Relations Telefon / Phone</t>
        </is>
      </c>
      <c r="D7" s="5" t="inlineStr"/>
      <c r="E7" t="inlineStr">
        <is>
          <t>+33-1-4014-6358</t>
        </is>
      </c>
      <c r="G7" t="inlineStr">
        <is>
          <t>19.05.2020</t>
        </is>
      </c>
      <c r="H7" t="inlineStr">
        <is>
          <t>Annual General Meeting</t>
        </is>
      </c>
      <c r="J7" t="inlineStr">
        <is>
          <t>Grand Duchy of Luxembourg</t>
        </is>
      </c>
      <c r="L7" t="inlineStr">
        <is>
          <t>1,00%</t>
        </is>
      </c>
    </row>
    <row r="8">
      <c r="A8" s="5" t="inlineStr">
        <is>
          <t>Land / Country</t>
        </is>
      </c>
      <c r="B8" t="inlineStr">
        <is>
          <t>Frankreich</t>
        </is>
      </c>
      <c r="C8" s="5" t="inlineStr">
        <is>
          <t>Inv. Relations E-Mail</t>
        </is>
      </c>
      <c r="D8" s="5" t="inlineStr"/>
      <c r="E8" t="inlineStr">
        <is>
          <t>investor.relations@bnpparibas.com</t>
        </is>
      </c>
      <c r="G8" t="inlineStr">
        <is>
          <t>25.05.2020</t>
        </is>
      </c>
      <c r="H8" t="inlineStr">
        <is>
          <t>Ex Dividend</t>
        </is>
      </c>
      <c r="J8" t="inlineStr">
        <is>
          <t>Freefloat</t>
        </is>
      </c>
      <c r="L8" t="inlineStr">
        <is>
          <t>82,10%</t>
        </is>
      </c>
    </row>
    <row r="9">
      <c r="A9" s="5" t="inlineStr">
        <is>
          <t>Währung / Currency</t>
        </is>
      </c>
      <c r="B9" t="inlineStr">
        <is>
          <t>EUR</t>
        </is>
      </c>
      <c r="C9" s="5" t="inlineStr">
        <is>
          <t>Kontaktperson / Contact Person</t>
        </is>
      </c>
      <c r="D9" s="5" t="inlineStr"/>
      <c r="E9" t="inlineStr">
        <is>
          <t>Philippe Regl</t>
        </is>
      </c>
      <c r="G9" t="inlineStr">
        <is>
          <t>27.05.2020</t>
        </is>
      </c>
      <c r="H9" t="inlineStr">
        <is>
          <t>Dividend Payout</t>
        </is>
      </c>
    </row>
    <row r="10">
      <c r="A10" s="5" t="inlineStr">
        <is>
          <t>Branche / Industry</t>
        </is>
      </c>
      <c r="B10" t="inlineStr">
        <is>
          <t>Banks</t>
        </is>
      </c>
      <c r="C10" s="5" t="inlineStr">
        <is>
          <t>31.07.2020</t>
        </is>
      </c>
      <c r="D10" s="5" t="inlineStr">
        <is>
          <t>Score Half Year</t>
        </is>
      </c>
    </row>
    <row r="11">
      <c r="A11" s="5" t="inlineStr">
        <is>
          <t>Sektor / Sector</t>
        </is>
      </c>
      <c r="B11" t="inlineStr">
        <is>
          <t>Financial Sector</t>
        </is>
      </c>
      <c r="C11" t="inlineStr">
        <is>
          <t>03.11.2020</t>
        </is>
      </c>
      <c r="D11" t="inlineStr">
        <is>
          <t>Q3 Earnings</t>
        </is>
      </c>
    </row>
    <row r="12">
      <c r="A12" s="5" t="inlineStr">
        <is>
          <t>Typ / Genre</t>
        </is>
      </c>
      <c r="B12" t="inlineStr">
        <is>
          <t>Inhaberaktie</t>
        </is>
      </c>
    </row>
    <row r="13">
      <c r="A13" s="5" t="inlineStr">
        <is>
          <t>Adresse / Address</t>
        </is>
      </c>
      <c r="B13" t="inlineStr">
        <is>
          <t>BNP Banque Nationale de Paris Paribas S.A.16 boulevard des Italiens  F-75009 Paris</t>
        </is>
      </c>
    </row>
    <row r="14">
      <c r="A14" s="5" t="inlineStr">
        <is>
          <t>Management</t>
        </is>
      </c>
      <c r="B14" t="inlineStr">
        <is>
          <t>Jean-Laurent Bonnafé, Philippe Bordenave, Michel Konczaty, Jacques d'Estais, Thierry Laborde, Yann Gérardin, Marguerite Bérard, Marie-Claire Capobianco, Laurent David, Stefaan Decraene, Renaud Dumora, Nathalie Hartmann, Maxime Jadot, Yves Martrenchar, Andrea Munari, Alain Papiasse, Eric Raynaud, Frank Roncey, Antoine Sire, Thierry Varène</t>
        </is>
      </c>
    </row>
    <row r="15">
      <c r="A15" s="5" t="inlineStr">
        <is>
          <t>Aufsichtsrat / Board</t>
        </is>
      </c>
      <c r="B15" t="inlineStr">
        <is>
          <t>Jean Lemierre, Jean-Laurent Bonnafé, Jacques Aschenbroich, Pierre André de Chalendar, Monique Cohen, Wouter De Ploey, Hugues Epaillard, Rajna Gibson Brandon, Marion Guillou, Denis Kessler, Daniela Schwarzer, Michel Tilmant, Sandrine Verrier, Jane Fields Wicker-Miurin</t>
        </is>
      </c>
    </row>
    <row r="16">
      <c r="A16" s="5" t="inlineStr">
        <is>
          <t>Beschreibung</t>
        </is>
      </c>
      <c r="B16" t="inlineStr">
        <is>
          <t>BNP Paribas S.A. ist ein französisches, global tätiges Finanzinstitut, das universelle Leistungen aus dem Privat- und Firmenkundengeschäft weltweit anbietet. Über ein dichtes Netz an Zweigstellen, Telefon- und Online-Banking vermarktet es zahlreiche Produkte aus dem Finanzierungs- und Anlagenbereich. Die vier zentralen Zielmärkte sind Belgien, Frankreich, Italien und Luxemburg. BNP Paribas verfügt mit mehreren tausend Filialen über eines der größten internationalen Netzwerke mit Aktivitäten in 73 Ländern. In Deutschland ist die BNP Paribas Gruppe seit 1947 aktiv und zählt zu den führenden Auslandsbanken. Sie tritt hier auch mit den Marken Arval, Commerz Finanz und über die Consorsbank auf. Dabei beziehen sich die Aktivitäten hauptsächlich auf große deutsche und internationale Unternehmen, den großen exportorientierten Mittelstand, Finanzinstitutionen und institutionelle Investoren. BNP Paribas verfügt in Deutschland über kein eigenes Geschäftsstellennetz für Privatkunden, bietet aber dennoch zahlreiche Produkten und Dienstleistungen für diese Kundengruppe an. Dazu gehören: Zertifikate und Hebelprodukte, Fondsprodukte und ETFs, Direktbankdienstleistungen und private Geldanlage, Vermögensanlage und Konsumentenkredite. Im Dezember 2014 teilte die BNP Paribas die Übernahme des 81,4% großen Anteils an der DAB Bank von der Unicredit AG und die freiwillige Abfindung der Minderheitsaktionäre mit. Durch diesen Schritt kontrolliert BNP Paribas nun 91,7% des Kapitals der DAB Bank AG; gleichzeitig beabsichtigt das Unternehmen die restlichen Aktien im Rahmen eines Squeeze-Out-Verfahrens zu übernehmen. Mit diesem Kauf stärkt BNP Paribas seine Präsenz im deutschen Privatkundengeschäft weiter. Die BNP Paribas entstand im Jahr 2000 durch die Fusion der Banque Nationale de Paris (BNP) und der Paribas. 2009 übernahm Paribas die belgisch-niederländische Finanzgruppe Fortis. Das Unternehmen ist nach eigenen Angaben eines der weltweit ausgedehntesten Bankennetzwerke und europaweit führend im Bereich Bankenservices und Finanzdienstleistungen. Copyright 2014 FINANCE BASE AG</t>
        </is>
      </c>
    </row>
    <row r="17">
      <c r="A17" s="5" t="inlineStr">
        <is>
          <t>Profile</t>
        </is>
      </c>
      <c r="B17" t="inlineStr">
        <is>
          <t>BNP Paribas S.A. is a French global financial institution that universal benefits from the private and corporate client business offering worldwide. A dense network of branch offices, telephone and online banking it markets numerous products from the financing and investment operations. The four key target markets are Belgium, France, Italy and Luxembourg. BNP Paribas has several thousand stores one of the largest international networks with operations in 73 countries. In Germany, the BNP Paribas Group has been active since 1947 and is one of the leading foreign banks. She appears here with the brand Arval, Commerz Financial and the Consorsbank. The company's activities relate mainly to large German and international companies, the large export-oriented SMEs, financial institutions and institutional investors. BNP Paribas has in Germany does not have a branch network for private customers, but still offers numerous products and services for this customer group. These include: certificates and leverage products, fund products and ETFs, direct banking services and personal investing, asset management and consumer loans. In December 2014, the BNP Paribas announced the acquisition of the 81.4% large share of DAB Bank of Unicredit AG and voluntary severance of the minority shareholders. This step BNP Paribas now controls 91.7% of the capital of DAB Bank AG; at the same time the company intends to purchase the remaining shares in the context to assume a squeeze-out procedure. With this acquisition, BNP Paribas its presence in the German retail banking business continues to strengthen. BNP Paribas was formed in 2000 through the merger of Banque Nationale de Paris (BNP) and Paribas. 2,009 Paribas took over the Belgian-Dutch financial group Fortis. The company claims to be one of the world ausgedehntesten banking networks and a European leader in banking services and financial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44597</v>
      </c>
      <c r="D20" t="n">
        <v>42516</v>
      </c>
      <c r="E20" t="n">
        <v>43161</v>
      </c>
      <c r="F20" t="n">
        <v>43411</v>
      </c>
      <c r="G20" t="n">
        <v>42938</v>
      </c>
      <c r="H20" t="n">
        <v>39168</v>
      </c>
      <c r="I20" t="n">
        <v>38822</v>
      </c>
      <c r="J20" t="n">
        <v>39072</v>
      </c>
      <c r="K20" t="n">
        <v>42384</v>
      </c>
      <c r="L20" t="n">
        <v>43880</v>
      </c>
      <c r="M20" t="n">
        <v>40191</v>
      </c>
      <c r="N20" t="n">
        <v>27376</v>
      </c>
      <c r="O20" t="n">
        <v>31037</v>
      </c>
      <c r="P20" t="n">
        <v>27943</v>
      </c>
      <c r="Q20" t="n">
        <v>21854</v>
      </c>
      <c r="R20" t="n">
        <v>18823</v>
      </c>
      <c r="S20" t="n">
        <v>17935</v>
      </c>
      <c r="T20" t="n">
        <v>16794</v>
      </c>
      <c r="U20" t="n">
        <v>17450</v>
      </c>
      <c r="V20" t="n">
        <v>16263</v>
      </c>
      <c r="W20" t="n">
        <v>10206</v>
      </c>
    </row>
    <row r="21">
      <c r="A21" s="5" t="inlineStr">
        <is>
          <t>Operatives Ergebnis (EBIT)</t>
        </is>
      </c>
      <c r="B21" s="5" t="inlineStr">
        <is>
          <t>EBIT Earning Before Interest &amp; Tax</t>
        </is>
      </c>
      <c r="C21" t="n">
        <v>10057</v>
      </c>
      <c r="D21" t="n">
        <v>9169</v>
      </c>
      <c r="E21" t="n">
        <v>10310</v>
      </c>
      <c r="F21" t="n">
        <v>10771</v>
      </c>
      <c r="G21" t="n">
        <v>9787</v>
      </c>
      <c r="H21" t="n">
        <v>2937</v>
      </c>
      <c r="I21" t="n">
        <v>7832</v>
      </c>
      <c r="J21" t="n">
        <v>8581</v>
      </c>
      <c r="K21" t="n">
        <v>9471</v>
      </c>
      <c r="L21" t="n">
        <v>12561</v>
      </c>
      <c r="M21" t="n">
        <v>8482</v>
      </c>
      <c r="N21" t="n">
        <v>3224</v>
      </c>
      <c r="O21" t="n">
        <v>10548</v>
      </c>
      <c r="P21" t="n">
        <v>10095</v>
      </c>
      <c r="Q21" t="n">
        <v>7875</v>
      </c>
      <c r="R21" t="n">
        <v>6553</v>
      </c>
      <c r="S21" t="n">
        <v>5289</v>
      </c>
      <c r="T21" t="n">
        <v>4368</v>
      </c>
      <c r="U21" t="n">
        <v>5205</v>
      </c>
      <c r="V21" t="n">
        <v>4683</v>
      </c>
      <c r="W21" t="n">
        <v>2762</v>
      </c>
    </row>
    <row r="22">
      <c r="A22" s="5" t="inlineStr">
        <is>
          <t>Finanzergebnis</t>
        </is>
      </c>
      <c r="B22" s="5" t="inlineStr">
        <is>
          <t>Financial Result</t>
        </is>
      </c>
      <c r="C22" t="n">
        <v>1337</v>
      </c>
      <c r="D22" t="n">
        <v>1039</v>
      </c>
      <c r="E22" t="n">
        <v>1000</v>
      </c>
      <c r="F22" t="n">
        <v>439</v>
      </c>
      <c r="G22" t="n">
        <v>592</v>
      </c>
      <c r="H22" t="n">
        <v>212</v>
      </c>
      <c r="I22" t="n">
        <v>357</v>
      </c>
      <c r="J22" t="n">
        <v>1791</v>
      </c>
      <c r="K22" t="n">
        <v>180</v>
      </c>
      <c r="L22" t="n">
        <v>459</v>
      </c>
      <c r="M22" t="n">
        <v>518</v>
      </c>
      <c r="N22" t="n">
        <v>700</v>
      </c>
      <c r="O22" t="n">
        <v>510</v>
      </c>
      <c r="P22" t="n">
        <v>475</v>
      </c>
      <c r="Q22" t="n">
        <v>549</v>
      </c>
      <c r="R22" t="n">
        <v>1037</v>
      </c>
      <c r="S22" t="n">
        <v>1043</v>
      </c>
      <c r="T22" t="n">
        <v>983</v>
      </c>
      <c r="U22" t="n">
        <v>1353</v>
      </c>
      <c r="V22" t="n">
        <v>2026</v>
      </c>
      <c r="W22" t="n">
        <v>930</v>
      </c>
    </row>
    <row r="23">
      <c r="A23" s="5" t="inlineStr">
        <is>
          <t>Ergebnis vor Steuer (EBT)</t>
        </is>
      </c>
      <c r="B23" s="5" t="inlineStr">
        <is>
          <t>EBT Earning Before Tax</t>
        </is>
      </c>
      <c r="C23" t="n">
        <v>11394</v>
      </c>
      <c r="D23" t="n">
        <v>10208</v>
      </c>
      <c r="E23" t="n">
        <v>11310</v>
      </c>
      <c r="F23" t="n">
        <v>11210</v>
      </c>
      <c r="G23" t="n">
        <v>10379</v>
      </c>
      <c r="H23" t="n">
        <v>3149</v>
      </c>
      <c r="I23" t="n">
        <v>8189</v>
      </c>
      <c r="J23" t="n">
        <v>10372</v>
      </c>
      <c r="K23" t="n">
        <v>9651</v>
      </c>
      <c r="L23" t="n">
        <v>13020</v>
      </c>
      <c r="M23" t="n">
        <v>9000</v>
      </c>
      <c r="N23" t="n">
        <v>3924</v>
      </c>
      <c r="O23" t="n">
        <v>11058</v>
      </c>
      <c r="P23" t="n">
        <v>10570</v>
      </c>
      <c r="Q23" t="n">
        <v>8424</v>
      </c>
      <c r="R23" t="n">
        <v>7590</v>
      </c>
      <c r="S23" t="n">
        <v>6332</v>
      </c>
      <c r="T23" t="n">
        <v>5351</v>
      </c>
      <c r="U23" t="n">
        <v>6558</v>
      </c>
      <c r="V23" t="n">
        <v>6709</v>
      </c>
      <c r="W23" t="n">
        <v>3692</v>
      </c>
    </row>
    <row r="24">
      <c r="A24" s="5" t="inlineStr">
        <is>
          <t>Steuern auf Einkommen und Ertrag</t>
        </is>
      </c>
      <c r="B24" s="5" t="inlineStr">
        <is>
          <t>Taxes on income and earnings</t>
        </is>
      </c>
      <c r="C24" t="n">
        <v>2811</v>
      </c>
      <c r="D24" t="n">
        <v>2203</v>
      </c>
      <c r="E24" t="n">
        <v>3103</v>
      </c>
      <c r="F24" t="n">
        <v>3095</v>
      </c>
      <c r="G24" t="n">
        <v>3335</v>
      </c>
      <c r="H24" t="n">
        <v>2642</v>
      </c>
      <c r="I24" t="n">
        <v>2750</v>
      </c>
      <c r="J24" t="n">
        <v>3059</v>
      </c>
      <c r="K24" t="n">
        <v>2757</v>
      </c>
      <c r="L24" t="n">
        <v>3856</v>
      </c>
      <c r="M24" t="n">
        <v>2526</v>
      </c>
      <c r="N24" t="n">
        <v>472</v>
      </c>
      <c r="O24" t="n">
        <v>2747</v>
      </c>
      <c r="P24" t="n">
        <v>2762</v>
      </c>
      <c r="Q24" t="n">
        <v>2138</v>
      </c>
      <c r="R24" t="n">
        <v>1830</v>
      </c>
      <c r="S24" t="n">
        <v>1481</v>
      </c>
      <c r="T24" t="n">
        <v>1175</v>
      </c>
      <c r="U24" t="n">
        <v>1817</v>
      </c>
      <c r="V24" t="n">
        <v>1632</v>
      </c>
      <c r="W24" t="n">
        <v>1201</v>
      </c>
    </row>
    <row r="25">
      <c r="A25" s="5" t="inlineStr">
        <is>
          <t>Ergebnis nach Steuer</t>
        </is>
      </c>
      <c r="B25" s="5" t="inlineStr">
        <is>
          <t>Earnings after tax</t>
        </is>
      </c>
      <c r="C25" t="n">
        <v>8583</v>
      </c>
      <c r="D25" t="n">
        <v>8005</v>
      </c>
      <c r="E25" t="n">
        <v>8207</v>
      </c>
      <c r="F25" t="n">
        <v>8115</v>
      </c>
      <c r="G25" t="n">
        <v>7044</v>
      </c>
      <c r="H25" t="n">
        <v>507</v>
      </c>
      <c r="I25" t="n">
        <v>5439</v>
      </c>
      <c r="J25" t="n">
        <v>7313</v>
      </c>
      <c r="K25" t="n">
        <v>6894</v>
      </c>
      <c r="L25" t="n">
        <v>9164</v>
      </c>
      <c r="M25" t="n">
        <v>6474</v>
      </c>
      <c r="N25" t="n">
        <v>3452</v>
      </c>
      <c r="O25" t="n">
        <v>8311</v>
      </c>
      <c r="P25" t="n">
        <v>7808</v>
      </c>
      <c r="Q25" t="n">
        <v>6286</v>
      </c>
      <c r="R25" t="n">
        <v>5760</v>
      </c>
      <c r="S25" t="n">
        <v>4851</v>
      </c>
      <c r="T25" t="n">
        <v>4176</v>
      </c>
      <c r="U25" t="n">
        <v>4741</v>
      </c>
      <c r="V25" t="n">
        <v>5077</v>
      </c>
      <c r="W25" t="n">
        <v>2491</v>
      </c>
    </row>
    <row r="26">
      <c r="A26" s="5" t="inlineStr">
        <is>
          <t>Minderheitenanteil</t>
        </is>
      </c>
      <c r="B26" s="5" t="inlineStr">
        <is>
          <t>Minority Share</t>
        </is>
      </c>
      <c r="C26" t="n">
        <v>-410</v>
      </c>
      <c r="D26" t="n">
        <v>-479</v>
      </c>
      <c r="E26" t="n">
        <v>-448</v>
      </c>
      <c r="F26" t="n">
        <v>-413</v>
      </c>
      <c r="G26" t="n">
        <v>-350</v>
      </c>
      <c r="H26" t="n">
        <v>-350</v>
      </c>
      <c r="I26" t="n">
        <v>-607</v>
      </c>
      <c r="J26" t="n">
        <v>-760</v>
      </c>
      <c r="K26" t="n">
        <v>-844</v>
      </c>
      <c r="L26" t="n">
        <v>-1321</v>
      </c>
      <c r="M26" t="n">
        <v>-642</v>
      </c>
      <c r="N26" t="n">
        <v>-431</v>
      </c>
      <c r="O26" t="n">
        <v>-489</v>
      </c>
      <c r="P26" t="n">
        <v>-500</v>
      </c>
      <c r="Q26" t="n">
        <v>-434</v>
      </c>
      <c r="R26" t="n">
        <v>-407</v>
      </c>
      <c r="S26" t="n">
        <v>-344</v>
      </c>
      <c r="T26" t="n">
        <v>-343</v>
      </c>
      <c r="U26" t="n">
        <v>-397</v>
      </c>
      <c r="V26" t="n">
        <v>-428</v>
      </c>
      <c r="W26" t="n">
        <v>-163</v>
      </c>
    </row>
    <row r="27">
      <c r="A27" s="5" t="inlineStr">
        <is>
          <t>Jahresüberschuss/-fehlbetrag</t>
        </is>
      </c>
      <c r="B27" s="5" t="inlineStr">
        <is>
          <t>Net Profit</t>
        </is>
      </c>
      <c r="C27" t="n">
        <v>8173</v>
      </c>
      <c r="D27" t="n">
        <v>7526</v>
      </c>
      <c r="E27" t="n">
        <v>7759</v>
      </c>
      <c r="F27" t="n">
        <v>7702</v>
      </c>
      <c r="G27" t="n">
        <v>6694</v>
      </c>
      <c r="H27" t="n">
        <v>157</v>
      </c>
      <c r="I27" t="n">
        <v>4832</v>
      </c>
      <c r="J27" t="n">
        <v>6553</v>
      </c>
      <c r="K27" t="n">
        <v>6050</v>
      </c>
      <c r="L27" t="n">
        <v>7843</v>
      </c>
      <c r="M27" t="n">
        <v>5832</v>
      </c>
      <c r="N27" t="n">
        <v>3021</v>
      </c>
      <c r="O27" t="n">
        <v>7822</v>
      </c>
      <c r="P27" t="n">
        <v>7308</v>
      </c>
      <c r="Q27" t="n">
        <v>5852</v>
      </c>
      <c r="R27" t="n">
        <v>4668</v>
      </c>
      <c r="S27" t="n">
        <v>3761</v>
      </c>
      <c r="T27" t="n">
        <v>3295</v>
      </c>
      <c r="U27" t="n">
        <v>4018</v>
      </c>
      <c r="V27" t="n">
        <v>4124</v>
      </c>
      <c r="W27" t="n">
        <v>1484</v>
      </c>
    </row>
    <row r="28">
      <c r="A28" s="5" t="inlineStr">
        <is>
          <t>Summe Aktiva</t>
        </is>
      </c>
      <c r="B28" s="5" t="inlineStr">
        <is>
          <t>Total Assets</t>
        </is>
      </c>
      <c r="C28" t="n">
        <v>2160000</v>
      </c>
      <c r="D28" t="n">
        <v>2040000</v>
      </c>
      <c r="E28" t="n">
        <v>1960000</v>
      </c>
      <c r="F28" t="n">
        <v>2080000</v>
      </c>
      <c r="G28" t="n">
        <v>1990000</v>
      </c>
      <c r="H28" t="n">
        <v>2080000</v>
      </c>
      <c r="I28" t="n">
        <v>1800000</v>
      </c>
      <c r="J28" t="n">
        <v>1910000</v>
      </c>
      <c r="K28" t="n">
        <v>1970000</v>
      </c>
      <c r="L28" t="n">
        <v>2000000</v>
      </c>
      <c r="M28" t="n">
        <v>2060000</v>
      </c>
      <c r="N28" t="n">
        <v>2080000</v>
      </c>
      <c r="O28" t="n">
        <v>1690000</v>
      </c>
      <c r="P28" t="n">
        <v>1440000</v>
      </c>
      <c r="Q28" t="n">
        <v>1260000</v>
      </c>
      <c r="R28" t="n">
        <v>905938</v>
      </c>
      <c r="S28" t="n">
        <v>783076</v>
      </c>
      <c r="T28" t="n">
        <v>710319</v>
      </c>
      <c r="U28" t="n">
        <v>825296</v>
      </c>
      <c r="V28" t="n">
        <v>693315</v>
      </c>
      <c r="W28" t="n">
        <v>697518</v>
      </c>
    </row>
    <row r="29">
      <c r="A29" s="5" t="inlineStr">
        <is>
          <t>Summe Fremdkapital</t>
        </is>
      </c>
      <c r="B29" s="5" t="inlineStr">
        <is>
          <t>Total Liabilities</t>
        </is>
      </c>
      <c r="C29" t="n">
        <v>2050000</v>
      </c>
      <c r="D29" t="n">
        <v>1940000</v>
      </c>
      <c r="E29" t="n">
        <v>1850000</v>
      </c>
      <c r="F29" t="n">
        <v>1970000</v>
      </c>
      <c r="G29" t="n">
        <v>1890000</v>
      </c>
      <c r="H29" t="n">
        <v>1980000</v>
      </c>
      <c r="I29" t="n">
        <v>1710000</v>
      </c>
      <c r="J29" t="n">
        <v>1810000</v>
      </c>
      <c r="K29" t="n">
        <v>1880000</v>
      </c>
      <c r="L29" t="n">
        <v>1910000</v>
      </c>
      <c r="M29" t="n">
        <v>1980000</v>
      </c>
      <c r="N29" t="n">
        <v>2020000</v>
      </c>
      <c r="O29" t="n">
        <v>1640000</v>
      </c>
      <c r="P29" t="n">
        <v>1390000</v>
      </c>
      <c r="Q29" t="n">
        <v>1210000</v>
      </c>
      <c r="R29" t="n">
        <v>870920</v>
      </c>
      <c r="S29" t="n">
        <v>749736</v>
      </c>
      <c r="T29" t="n">
        <v>679339</v>
      </c>
      <c r="U29" t="n">
        <v>797607</v>
      </c>
      <c r="V29" t="n">
        <v>668890</v>
      </c>
      <c r="W29" t="n">
        <v>674713</v>
      </c>
    </row>
    <row r="30">
      <c r="A30" s="5" t="inlineStr">
        <is>
          <t>Minderheitenanteil</t>
        </is>
      </c>
      <c r="B30" s="5" t="inlineStr">
        <is>
          <t>Minority Share</t>
        </is>
      </c>
      <c r="C30" t="n">
        <v>4392</v>
      </c>
      <c r="D30" t="n">
        <v>4259</v>
      </c>
      <c r="E30" t="n">
        <v>5226</v>
      </c>
      <c r="F30" t="n">
        <v>4555</v>
      </c>
      <c r="G30" t="n">
        <v>3808</v>
      </c>
      <c r="H30" t="n">
        <v>4231</v>
      </c>
      <c r="I30" t="n">
        <v>3571</v>
      </c>
      <c r="J30" t="n">
        <v>8536</v>
      </c>
      <c r="K30" t="n">
        <v>10256</v>
      </c>
      <c r="L30" t="n">
        <v>10997</v>
      </c>
      <c r="M30" t="n">
        <v>10843</v>
      </c>
      <c r="N30" t="n">
        <v>5740</v>
      </c>
      <c r="O30" t="n">
        <v>5594</v>
      </c>
      <c r="P30" t="n">
        <v>5312</v>
      </c>
      <c r="Q30" t="n">
        <v>5275</v>
      </c>
      <c r="R30" t="n">
        <v>4824</v>
      </c>
      <c r="S30" t="n">
        <v>5019</v>
      </c>
      <c r="T30" t="n">
        <v>4535</v>
      </c>
      <c r="U30" t="n">
        <v>3079</v>
      </c>
      <c r="V30" t="n">
        <v>2812</v>
      </c>
      <c r="W30" t="n">
        <v>3016</v>
      </c>
    </row>
    <row r="31">
      <c r="A31" s="5" t="inlineStr">
        <is>
          <t>Summe Eigenkapital</t>
        </is>
      </c>
      <c r="B31" s="5" t="inlineStr">
        <is>
          <t>Equity</t>
        </is>
      </c>
      <c r="C31" t="n">
        <v>107453</v>
      </c>
      <c r="D31" t="n">
        <v>101467</v>
      </c>
      <c r="E31" t="n">
        <v>107209</v>
      </c>
      <c r="F31" t="n">
        <v>100665</v>
      </c>
      <c r="G31" t="n">
        <v>96269</v>
      </c>
      <c r="H31" t="n">
        <v>89410</v>
      </c>
      <c r="I31" t="n">
        <v>87591</v>
      </c>
      <c r="J31" t="n">
        <v>85886</v>
      </c>
      <c r="K31" t="n">
        <v>75370</v>
      </c>
      <c r="L31" t="n">
        <v>74632</v>
      </c>
      <c r="M31" t="n">
        <v>69501</v>
      </c>
      <c r="N31" t="n">
        <v>53228</v>
      </c>
      <c r="O31" t="n">
        <v>53799</v>
      </c>
      <c r="P31" t="n">
        <v>49512</v>
      </c>
      <c r="Q31" t="n">
        <v>40718</v>
      </c>
      <c r="R31" t="n">
        <v>30194</v>
      </c>
      <c r="S31" t="n">
        <v>28321</v>
      </c>
      <c r="T31" t="n">
        <v>26445</v>
      </c>
      <c r="U31" t="n">
        <v>24610</v>
      </c>
      <c r="V31" t="n">
        <v>21613</v>
      </c>
      <c r="W31" t="n">
        <v>19789</v>
      </c>
    </row>
    <row r="32">
      <c r="A32" s="5" t="inlineStr">
        <is>
          <t>Summe Passiva</t>
        </is>
      </c>
      <c r="B32" s="5" t="inlineStr">
        <is>
          <t>Liabilities &amp; Shareholder Equity</t>
        </is>
      </c>
      <c r="C32" t="n">
        <v>2160000</v>
      </c>
      <c r="D32" t="n">
        <v>2040000</v>
      </c>
      <c r="E32" t="n">
        <v>1960000</v>
      </c>
      <c r="F32" t="n">
        <v>2080000</v>
      </c>
      <c r="G32" t="n">
        <v>1990000</v>
      </c>
      <c r="H32" t="n">
        <v>2080000</v>
      </c>
      <c r="I32" t="n">
        <v>1800000</v>
      </c>
      <c r="J32" t="n">
        <v>1910000</v>
      </c>
      <c r="K32" t="n">
        <v>1970000</v>
      </c>
      <c r="L32" t="n">
        <v>2000000</v>
      </c>
      <c r="M32" t="n">
        <v>2060000</v>
      </c>
      <c r="N32" t="n">
        <v>2080000</v>
      </c>
      <c r="O32" t="n">
        <v>1690000</v>
      </c>
      <c r="P32" t="n">
        <v>1440000</v>
      </c>
      <c r="Q32" t="n">
        <v>1260000</v>
      </c>
      <c r="R32" t="n">
        <v>905938</v>
      </c>
      <c r="S32" t="n">
        <v>783076</v>
      </c>
      <c r="T32" t="n">
        <v>710319</v>
      </c>
      <c r="U32" t="n">
        <v>825296</v>
      </c>
      <c r="V32" t="n">
        <v>693315</v>
      </c>
      <c r="W32" t="n">
        <v>697518</v>
      </c>
    </row>
    <row r="33">
      <c r="A33" s="5" t="inlineStr">
        <is>
          <t>Mio.Aktien im Umlauf</t>
        </is>
      </c>
      <c r="B33" s="5" t="inlineStr">
        <is>
          <t>Million shares outstanding</t>
        </is>
      </c>
      <c r="C33" t="n">
        <v>1250</v>
      </c>
      <c r="D33" t="n">
        <v>1250</v>
      </c>
      <c r="E33" t="n">
        <v>1249</v>
      </c>
      <c r="F33" t="n">
        <v>1247</v>
      </c>
      <c r="G33" t="n">
        <v>1246</v>
      </c>
      <c r="H33" t="n">
        <v>1246</v>
      </c>
      <c r="I33" t="n">
        <v>1245</v>
      </c>
      <c r="J33" t="n">
        <v>1242</v>
      </c>
      <c r="K33" t="n">
        <v>1208</v>
      </c>
      <c r="L33" t="n">
        <v>1199</v>
      </c>
      <c r="M33" t="n">
        <v>1076</v>
      </c>
      <c r="N33" t="n">
        <v>911.8</v>
      </c>
      <c r="O33" t="n">
        <v>905.3</v>
      </c>
      <c r="P33" t="n">
        <v>930.5</v>
      </c>
      <c r="Q33" t="n">
        <v>838.3</v>
      </c>
      <c r="R33" t="n">
        <v>884.7</v>
      </c>
      <c r="S33" t="n">
        <v>903.2</v>
      </c>
      <c r="T33" t="n">
        <v>886.6</v>
      </c>
      <c r="U33" t="n">
        <v>886</v>
      </c>
      <c r="V33" t="n">
        <v>896</v>
      </c>
      <c r="W33" t="inlineStr">
        <is>
          <t>-</t>
        </is>
      </c>
    </row>
    <row r="34">
      <c r="A34" s="5" t="inlineStr">
        <is>
          <t>Ergebnis je Aktie (brutto)</t>
        </is>
      </c>
      <c r="B34" s="5" t="inlineStr">
        <is>
          <t>Earnings per share</t>
        </is>
      </c>
      <c r="C34" t="n">
        <v>9.119999999999999</v>
      </c>
      <c r="D34" t="n">
        <v>8.17</v>
      </c>
      <c r="E34" t="n">
        <v>9.06</v>
      </c>
      <c r="F34" t="n">
        <v>8.99</v>
      </c>
      <c r="G34" t="n">
        <v>8.33</v>
      </c>
      <c r="H34" t="n">
        <v>2.53</v>
      </c>
      <c r="I34" t="n">
        <v>6.58</v>
      </c>
      <c r="J34" t="n">
        <v>8.35</v>
      </c>
      <c r="K34" t="n">
        <v>7.99</v>
      </c>
      <c r="L34" t="n">
        <v>10.86</v>
      </c>
      <c r="M34" t="n">
        <v>8.359999999999999</v>
      </c>
      <c r="N34" t="n">
        <v>4.3</v>
      </c>
      <c r="O34" t="n">
        <v>12.21</v>
      </c>
      <c r="P34" t="n">
        <v>11.36</v>
      </c>
      <c r="Q34" t="n">
        <v>10.05</v>
      </c>
      <c r="R34" t="n">
        <v>8.58</v>
      </c>
      <c r="S34" t="n">
        <v>7.01</v>
      </c>
      <c r="T34" t="n">
        <v>6.04</v>
      </c>
      <c r="U34" t="n">
        <v>7.4</v>
      </c>
      <c r="V34" t="n">
        <v>7.49</v>
      </c>
      <c r="W34" t="inlineStr">
        <is>
          <t>-</t>
        </is>
      </c>
    </row>
    <row r="35">
      <c r="A35" s="5" t="inlineStr">
        <is>
          <t>Ergebnis je Aktie (unverwässert)</t>
        </is>
      </c>
      <c r="B35" s="5" t="inlineStr">
        <is>
          <t>Basic Earnings per share</t>
        </is>
      </c>
      <c r="C35" t="n">
        <v>6.21</v>
      </c>
      <c r="D35" t="n">
        <v>5.73</v>
      </c>
      <c r="E35" t="n">
        <v>6.05</v>
      </c>
      <c r="F35" t="n">
        <v>6</v>
      </c>
      <c r="G35" t="n">
        <v>5.14</v>
      </c>
      <c r="H35" t="n">
        <v>-0.07000000000000001</v>
      </c>
      <c r="I35" t="n">
        <v>3.69</v>
      </c>
      <c r="J35" t="n">
        <v>5.16</v>
      </c>
      <c r="K35" t="n">
        <v>4.82</v>
      </c>
      <c r="L35" t="n">
        <v>6.33</v>
      </c>
      <c r="M35" t="n">
        <v>5.2</v>
      </c>
      <c r="N35" t="n">
        <v>3.07</v>
      </c>
      <c r="O35" t="n">
        <v>8.49</v>
      </c>
      <c r="P35" t="n">
        <v>8.029999999999999</v>
      </c>
      <c r="Q35" t="n">
        <v>7.02</v>
      </c>
      <c r="R35" t="n">
        <v>5.55</v>
      </c>
      <c r="S35" t="n">
        <v>4.31</v>
      </c>
      <c r="T35" t="n">
        <v>3.78</v>
      </c>
      <c r="U35" t="n">
        <v>4.64</v>
      </c>
      <c r="V35" t="n">
        <v>4.7</v>
      </c>
      <c r="W35" t="n">
        <v>2.75</v>
      </c>
    </row>
    <row r="36">
      <c r="A36" s="5" t="inlineStr">
        <is>
          <t>Ergebnis je Aktie (verwässert)</t>
        </is>
      </c>
      <c r="B36" s="5" t="inlineStr">
        <is>
          <t>Diluted Earnings per share</t>
        </is>
      </c>
      <c r="C36" t="n">
        <v>6.21</v>
      </c>
      <c r="D36" t="n">
        <v>5.73</v>
      </c>
      <c r="E36" t="n">
        <v>6.05</v>
      </c>
      <c r="F36" t="n">
        <v>6</v>
      </c>
      <c r="G36" t="n">
        <v>5.13</v>
      </c>
      <c r="H36" t="n">
        <v>-0.07000000000000001</v>
      </c>
      <c r="I36" t="n">
        <v>3.68</v>
      </c>
      <c r="J36" t="n">
        <v>5.15</v>
      </c>
      <c r="K36" t="n">
        <v>4.81</v>
      </c>
      <c r="L36" t="n">
        <v>6.32</v>
      </c>
      <c r="M36" t="n">
        <v>5.2</v>
      </c>
      <c r="N36" t="n">
        <v>3.06</v>
      </c>
      <c r="O36" t="n">
        <v>8.42</v>
      </c>
      <c r="P36" t="n">
        <v>7.95</v>
      </c>
      <c r="Q36" t="n">
        <v>6.97</v>
      </c>
      <c r="R36" t="n">
        <v>5.53</v>
      </c>
      <c r="S36" t="n">
        <v>4.28</v>
      </c>
      <c r="T36" t="n">
        <v>3.74</v>
      </c>
      <c r="U36" t="n">
        <v>4.58</v>
      </c>
      <c r="V36" t="n">
        <v>4.64</v>
      </c>
      <c r="W36" t="n">
        <v>2.76</v>
      </c>
    </row>
    <row r="37">
      <c r="A37" s="5" t="inlineStr">
        <is>
          <t>Dividende je Aktie</t>
        </is>
      </c>
      <c r="B37" s="5" t="inlineStr">
        <is>
          <t>Dividend per share</t>
        </is>
      </c>
      <c r="C37" t="n">
        <v>3.1</v>
      </c>
      <c r="D37" t="n">
        <v>3.02</v>
      </c>
      <c r="E37" t="n">
        <v>3.02</v>
      </c>
      <c r="F37" t="n">
        <v>2.7</v>
      </c>
      <c r="G37" t="n">
        <v>2.31</v>
      </c>
      <c r="H37" t="n">
        <v>1.5</v>
      </c>
      <c r="I37" t="n">
        <v>1.5</v>
      </c>
      <c r="J37" t="n">
        <v>1.5</v>
      </c>
      <c r="K37" t="n">
        <v>1.2</v>
      </c>
      <c r="L37" t="n">
        <v>2.1</v>
      </c>
      <c r="M37" t="n">
        <v>1.5</v>
      </c>
      <c r="N37" t="n">
        <v>1</v>
      </c>
      <c r="O37" t="n">
        <v>3.35</v>
      </c>
      <c r="P37" t="n">
        <v>3.1</v>
      </c>
      <c r="Q37" t="n">
        <v>2.6</v>
      </c>
      <c r="R37" t="n">
        <v>2</v>
      </c>
      <c r="S37" t="n">
        <v>2.18</v>
      </c>
      <c r="T37" t="n">
        <v>1.8</v>
      </c>
      <c r="U37" t="n">
        <v>1.8</v>
      </c>
      <c r="V37" t="n">
        <v>1.69</v>
      </c>
      <c r="W37" t="inlineStr">
        <is>
          <t>-</t>
        </is>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35.68</v>
      </c>
      <c r="D39" t="n">
        <v>34.02</v>
      </c>
      <c r="E39" t="n">
        <v>34.56</v>
      </c>
      <c r="F39" t="n">
        <v>34.81</v>
      </c>
      <c r="G39" t="n">
        <v>34.45</v>
      </c>
      <c r="H39" t="n">
        <v>31.44</v>
      </c>
      <c r="I39" t="n">
        <v>31.18</v>
      </c>
      <c r="J39" t="n">
        <v>31.45</v>
      </c>
      <c r="K39" t="n">
        <v>35.09</v>
      </c>
      <c r="L39" t="n">
        <v>36.61</v>
      </c>
      <c r="M39" t="n">
        <v>37.35</v>
      </c>
      <c r="N39" t="n">
        <v>30.02</v>
      </c>
      <c r="O39" t="n">
        <v>34.28</v>
      </c>
      <c r="P39" t="n">
        <v>30.03</v>
      </c>
      <c r="Q39" t="n">
        <v>26.07</v>
      </c>
      <c r="R39" t="n">
        <v>21.28</v>
      </c>
      <c r="S39" t="n">
        <v>19.86</v>
      </c>
      <c r="T39" t="n">
        <v>18.94</v>
      </c>
      <c r="U39" t="n">
        <v>19.7</v>
      </c>
      <c r="V39" t="n">
        <v>18.15</v>
      </c>
      <c r="W39" t="inlineStr">
        <is>
          <t>-</t>
        </is>
      </c>
    </row>
    <row r="40">
      <c r="A40" s="5" t="inlineStr">
        <is>
          <t>Buchwert je Aktie</t>
        </is>
      </c>
      <c r="B40" s="5" t="inlineStr">
        <is>
          <t>Book value per share</t>
        </is>
      </c>
      <c r="C40" t="n">
        <v>85.98</v>
      </c>
      <c r="D40" t="n">
        <v>81.19</v>
      </c>
      <c r="E40" t="n">
        <v>85.84999999999999</v>
      </c>
      <c r="F40" t="n">
        <v>80.73</v>
      </c>
      <c r="G40" t="n">
        <v>77.23999999999999</v>
      </c>
      <c r="H40" t="n">
        <v>71.76000000000001</v>
      </c>
      <c r="I40" t="n">
        <v>70.34999999999999</v>
      </c>
      <c r="J40" t="n">
        <v>69.14</v>
      </c>
      <c r="K40" t="n">
        <v>62.41</v>
      </c>
      <c r="L40" t="n">
        <v>62.26</v>
      </c>
      <c r="M40" t="n">
        <v>64.58</v>
      </c>
      <c r="N40" t="n">
        <v>58.38</v>
      </c>
      <c r="O40" t="n">
        <v>59.43</v>
      </c>
      <c r="P40" t="n">
        <v>53.21</v>
      </c>
      <c r="Q40" t="n">
        <v>48.57</v>
      </c>
      <c r="R40" t="n">
        <v>34.13</v>
      </c>
      <c r="S40" t="n">
        <v>31.36</v>
      </c>
      <c r="T40" t="n">
        <v>29.83</v>
      </c>
      <c r="U40" t="n">
        <v>27.78</v>
      </c>
      <c r="V40" t="n">
        <v>24.12</v>
      </c>
      <c r="W40" t="inlineStr">
        <is>
          <t>-</t>
        </is>
      </c>
    </row>
    <row r="41">
      <c r="A41" s="5" t="inlineStr">
        <is>
          <t>Cashflow je Aktie</t>
        </is>
      </c>
      <c r="B41" s="5" t="inlineStr">
        <is>
          <t>Cashflow per share</t>
        </is>
      </c>
      <c r="C41" t="n">
        <v>-40.68</v>
      </c>
      <c r="D41" t="n">
        <v>-0.41</v>
      </c>
      <c r="E41" t="n">
        <v>23.19</v>
      </c>
      <c r="F41" t="n">
        <v>20.58</v>
      </c>
      <c r="G41" t="n">
        <v>16.31</v>
      </c>
      <c r="H41" t="n">
        <v>13.27</v>
      </c>
      <c r="I41" t="n">
        <v>8.35</v>
      </c>
      <c r="J41" t="n">
        <v>46.15</v>
      </c>
      <c r="K41" t="n">
        <v>33.41</v>
      </c>
      <c r="L41" t="n">
        <v>-2.25</v>
      </c>
      <c r="M41" t="n">
        <v>29.73</v>
      </c>
      <c r="N41" t="n">
        <v>32.98</v>
      </c>
      <c r="O41" t="n">
        <v>14.44</v>
      </c>
      <c r="P41" t="n">
        <v>16.51</v>
      </c>
      <c r="Q41" t="n">
        <v>-3.27</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1732</v>
      </c>
      <c r="D42" t="n">
        <v>1633</v>
      </c>
      <c r="E42" t="n">
        <v>1570</v>
      </c>
      <c r="F42" t="n">
        <v>1666</v>
      </c>
      <c r="G42" t="n">
        <v>1600</v>
      </c>
      <c r="H42" t="n">
        <v>1668</v>
      </c>
      <c r="I42" t="n">
        <v>1446</v>
      </c>
      <c r="J42" t="n">
        <v>1535</v>
      </c>
      <c r="K42" t="n">
        <v>1627</v>
      </c>
      <c r="L42" t="n">
        <v>1667</v>
      </c>
      <c r="M42" t="n">
        <v>1912</v>
      </c>
      <c r="N42" t="n">
        <v>2276</v>
      </c>
      <c r="O42" t="n">
        <v>1872</v>
      </c>
      <c r="P42" t="n">
        <v>1548</v>
      </c>
      <c r="Q42" t="n">
        <v>1501</v>
      </c>
      <c r="R42" t="n">
        <v>1024</v>
      </c>
      <c r="S42" t="n">
        <v>867</v>
      </c>
      <c r="T42" t="n">
        <v>801.17</v>
      </c>
      <c r="U42" t="n">
        <v>931.49</v>
      </c>
      <c r="V42" t="n">
        <v>773.79</v>
      </c>
      <c r="W42" t="inlineStr">
        <is>
          <t>-</t>
        </is>
      </c>
    </row>
    <row r="43">
      <c r="A43" s="5" t="inlineStr">
        <is>
          <t>Personal am Ende des Jahres</t>
        </is>
      </c>
      <c r="B43" s="5" t="inlineStr">
        <is>
          <t>Staff at the end of year</t>
        </is>
      </c>
      <c r="C43" t="n">
        <v>198816</v>
      </c>
      <c r="D43" t="n">
        <v>202624</v>
      </c>
      <c r="E43" t="n">
        <v>196128</v>
      </c>
      <c r="F43" t="n">
        <v>192418</v>
      </c>
      <c r="G43" t="n">
        <v>189077</v>
      </c>
      <c r="H43" t="n">
        <v>187903</v>
      </c>
      <c r="I43" t="n">
        <v>184545</v>
      </c>
      <c r="J43" t="n">
        <v>188551</v>
      </c>
      <c r="K43" t="n">
        <v>198423</v>
      </c>
      <c r="L43" t="n">
        <v>205348</v>
      </c>
      <c r="M43" t="n">
        <v>201700</v>
      </c>
      <c r="N43" t="n">
        <v>173188</v>
      </c>
      <c r="O43" t="n">
        <v>162700</v>
      </c>
      <c r="P43" t="n">
        <v>141911</v>
      </c>
      <c r="Q43" t="n">
        <v>109780</v>
      </c>
      <c r="R43" t="n">
        <v>94892</v>
      </c>
      <c r="S43" t="n">
        <v>89071</v>
      </c>
      <c r="T43" t="n">
        <v>87700</v>
      </c>
      <c r="U43" t="n">
        <v>85000</v>
      </c>
      <c r="V43" t="inlineStr">
        <is>
          <t>-</t>
        </is>
      </c>
      <c r="W43" t="inlineStr">
        <is>
          <t>-</t>
        </is>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EUR</t>
        </is>
      </c>
      <c r="B46" s="5" t="inlineStr">
        <is>
          <t>Income per employee</t>
        </is>
      </c>
      <c r="C46" t="n">
        <v>224313</v>
      </c>
      <c r="D46" t="n">
        <v>209827</v>
      </c>
      <c r="E46" t="n">
        <v>220065</v>
      </c>
      <c r="F46" t="n">
        <v>225608</v>
      </c>
      <c r="G46" t="n">
        <v>227093</v>
      </c>
      <c r="H46" t="n">
        <v>208448</v>
      </c>
      <c r="I46" t="n">
        <v>210366</v>
      </c>
      <c r="J46" t="n">
        <v>207222</v>
      </c>
      <c r="K46" t="n">
        <v>213604</v>
      </c>
      <c r="L46" t="n">
        <v>213686</v>
      </c>
      <c r="M46" t="n">
        <v>199261</v>
      </c>
      <c r="N46" t="n">
        <v>158070</v>
      </c>
      <c r="O46" t="n">
        <v>190762</v>
      </c>
      <c r="P46" t="n">
        <v>196905</v>
      </c>
      <c r="Q46" t="n">
        <v>199070</v>
      </c>
      <c r="R46" t="n">
        <v>198362</v>
      </c>
      <c r="S46" t="n">
        <v>201356</v>
      </c>
      <c r="T46" t="n">
        <v>191482</v>
      </c>
      <c r="U46" t="n">
        <v>205294</v>
      </c>
      <c r="V46" t="inlineStr">
        <is>
          <t>-</t>
        </is>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41108</v>
      </c>
      <c r="D48" t="n">
        <v>37143</v>
      </c>
      <c r="E48" t="n">
        <v>39561</v>
      </c>
      <c r="F48" t="n">
        <v>40027</v>
      </c>
      <c r="G48" t="n">
        <v>35404</v>
      </c>
      <c r="H48" t="n">
        <v>835.54</v>
      </c>
      <c r="I48" t="n">
        <v>26183</v>
      </c>
      <c r="J48" t="n">
        <v>34755</v>
      </c>
      <c r="K48" t="n">
        <v>30490</v>
      </c>
      <c r="L48" t="n">
        <v>38194</v>
      </c>
      <c r="M48" t="n">
        <v>28914</v>
      </c>
      <c r="N48" t="n">
        <v>17443</v>
      </c>
      <c r="O48" t="n">
        <v>48076</v>
      </c>
      <c r="P48" t="n">
        <v>51497</v>
      </c>
      <c r="Q48" t="n">
        <v>53307</v>
      </c>
      <c r="R48" t="n">
        <v>49193</v>
      </c>
      <c r="S48" t="n">
        <v>42225</v>
      </c>
      <c r="T48" t="n">
        <v>37571</v>
      </c>
      <c r="U48" t="n">
        <v>47271</v>
      </c>
      <c r="V48" t="inlineStr">
        <is>
          <t>-</t>
        </is>
      </c>
      <c r="W48" t="inlineStr">
        <is>
          <t>-</t>
        </is>
      </c>
    </row>
    <row r="49">
      <c r="A49" s="5" t="inlineStr">
        <is>
          <t>KGV (Kurs/Gewinn)</t>
        </is>
      </c>
      <c r="B49" s="5" t="inlineStr">
        <is>
          <t>PE (price/earnings)</t>
        </is>
      </c>
      <c r="C49" t="n">
        <v>8.5</v>
      </c>
      <c r="D49" t="n">
        <v>6.9</v>
      </c>
      <c r="E49" t="n">
        <v>10.3</v>
      </c>
      <c r="F49" t="n">
        <v>10.1</v>
      </c>
      <c r="G49" t="n">
        <v>10.2</v>
      </c>
      <c r="H49" t="inlineStr">
        <is>
          <t>-</t>
        </is>
      </c>
      <c r="I49" t="n">
        <v>15.4</v>
      </c>
      <c r="J49" t="n">
        <v>8.300000000000001</v>
      </c>
      <c r="K49" t="n">
        <v>6.3</v>
      </c>
      <c r="L49" t="n">
        <v>7.5</v>
      </c>
      <c r="M49" t="n">
        <v>10.7</v>
      </c>
      <c r="N49" t="n">
        <v>9.9</v>
      </c>
      <c r="O49" t="n">
        <v>8.699999999999999</v>
      </c>
      <c r="P49" t="n">
        <v>10.3</v>
      </c>
      <c r="Q49" t="n">
        <v>9.699999999999999</v>
      </c>
      <c r="R49" t="n">
        <v>9.6</v>
      </c>
      <c r="S49" t="n">
        <v>11.6</v>
      </c>
      <c r="T49" t="n">
        <v>10.3</v>
      </c>
      <c r="U49" t="n">
        <v>10.8</v>
      </c>
      <c r="V49" t="n">
        <v>9.9</v>
      </c>
      <c r="W49" t="n">
        <v>16.7</v>
      </c>
    </row>
    <row r="50">
      <c r="A50" s="5" t="inlineStr">
        <is>
          <t>KUV (Kurs/Umsatz)</t>
        </is>
      </c>
      <c r="B50" s="5" t="inlineStr">
        <is>
          <t>PS (price/sales)</t>
        </is>
      </c>
      <c r="C50" t="n">
        <v>1.49</v>
      </c>
      <c r="D50" t="n">
        <v>1.16</v>
      </c>
      <c r="E50" t="n">
        <v>1.8</v>
      </c>
      <c r="F50" t="n">
        <v>1.74</v>
      </c>
      <c r="G50" t="n">
        <v>1.53</v>
      </c>
      <c r="H50" t="n">
        <v>1.57</v>
      </c>
      <c r="I50" t="n">
        <v>1.82</v>
      </c>
      <c r="J50" t="n">
        <v>1.35</v>
      </c>
      <c r="K50" t="n">
        <v>0.86</v>
      </c>
      <c r="L50" t="n">
        <v>1.3</v>
      </c>
      <c r="M50" t="n">
        <v>1.49</v>
      </c>
      <c r="N50" t="n">
        <v>1.01</v>
      </c>
      <c r="O50" t="n">
        <v>2.16</v>
      </c>
      <c r="P50" t="n">
        <v>2.75</v>
      </c>
      <c r="Q50" t="n">
        <v>2.62</v>
      </c>
      <c r="R50" t="n">
        <v>2.51</v>
      </c>
      <c r="S50" t="n">
        <v>2.51</v>
      </c>
      <c r="T50" t="n">
        <v>2.05</v>
      </c>
      <c r="U50" t="n">
        <v>2.55</v>
      </c>
      <c r="V50" t="n">
        <v>2.58</v>
      </c>
      <c r="W50" t="inlineStr">
        <is>
          <t>-</t>
        </is>
      </c>
    </row>
    <row r="51">
      <c r="A51" s="5" t="inlineStr">
        <is>
          <t>KBV (Kurs/Buchwert)</t>
        </is>
      </c>
      <c r="B51" s="5" t="inlineStr">
        <is>
          <t>PB (price/book value)</t>
        </is>
      </c>
      <c r="C51" t="n">
        <v>0.61</v>
      </c>
      <c r="D51" t="n">
        <v>0.49</v>
      </c>
      <c r="E51" t="n">
        <v>0.73</v>
      </c>
      <c r="F51" t="n">
        <v>0.75</v>
      </c>
      <c r="G51" t="n">
        <v>0.68</v>
      </c>
      <c r="H51" t="n">
        <v>0.6899999999999999</v>
      </c>
      <c r="I51" t="n">
        <v>0.8100000000000001</v>
      </c>
      <c r="J51" t="n">
        <v>0.62</v>
      </c>
      <c r="K51" t="n">
        <v>0.49</v>
      </c>
      <c r="L51" t="n">
        <v>0.76</v>
      </c>
      <c r="M51" t="n">
        <v>0.86</v>
      </c>
      <c r="N51" t="n">
        <v>0.52</v>
      </c>
      <c r="O51" t="n">
        <v>1.25</v>
      </c>
      <c r="P51" t="n">
        <v>1.55</v>
      </c>
      <c r="Q51" t="n">
        <v>1.41</v>
      </c>
      <c r="R51" t="n">
        <v>1.56</v>
      </c>
      <c r="S51" t="n">
        <v>1.59</v>
      </c>
      <c r="T51" t="n">
        <v>1.3</v>
      </c>
      <c r="U51" t="n">
        <v>1.81</v>
      </c>
      <c r="V51" t="n">
        <v>1.94</v>
      </c>
      <c r="W51" t="inlineStr">
        <is>
          <t>-</t>
        </is>
      </c>
    </row>
    <row r="52">
      <c r="A52" s="5" t="inlineStr">
        <is>
          <t>KCV (Kurs/Cashflow)</t>
        </is>
      </c>
      <c r="B52" s="5" t="inlineStr">
        <is>
          <t>PC (price/cashflow)</t>
        </is>
      </c>
      <c r="C52" t="n">
        <v>-1.3</v>
      </c>
      <c r="D52" t="n">
        <v>-95.25</v>
      </c>
      <c r="E52" t="n">
        <v>2.68</v>
      </c>
      <c r="F52" t="n">
        <v>2.94</v>
      </c>
      <c r="G52" t="n">
        <v>3.22</v>
      </c>
      <c r="H52" t="n">
        <v>3.71</v>
      </c>
      <c r="I52" t="n">
        <v>6.78</v>
      </c>
      <c r="J52" t="n">
        <v>0.92</v>
      </c>
      <c r="K52" t="n">
        <v>0.91</v>
      </c>
      <c r="L52" t="n">
        <v>-21.15</v>
      </c>
      <c r="M52" t="n">
        <v>1.88</v>
      </c>
      <c r="N52" t="n">
        <v>0.92</v>
      </c>
      <c r="O52" t="n">
        <v>5.14</v>
      </c>
      <c r="P52" t="n">
        <v>5</v>
      </c>
      <c r="Q52" t="n">
        <v>-20.93</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5.87</v>
      </c>
      <c r="D53" t="n">
        <v>7.65</v>
      </c>
      <c r="E53" t="n">
        <v>4.85</v>
      </c>
      <c r="F53" t="n">
        <v>4.46</v>
      </c>
      <c r="G53" t="n">
        <v>4.39</v>
      </c>
      <c r="H53" t="n">
        <v>3.05</v>
      </c>
      <c r="I53" t="n">
        <v>2.65</v>
      </c>
      <c r="J53" t="n">
        <v>3.52</v>
      </c>
      <c r="K53" t="n">
        <v>3.95</v>
      </c>
      <c r="L53" t="n">
        <v>4.41</v>
      </c>
      <c r="M53" t="n">
        <v>2.69</v>
      </c>
      <c r="N53" t="n">
        <v>3.31</v>
      </c>
      <c r="O53" t="n">
        <v>4.51</v>
      </c>
      <c r="P53" t="n">
        <v>3.75</v>
      </c>
      <c r="Q53" t="n">
        <v>3.8</v>
      </c>
      <c r="R53" t="n">
        <v>3.75</v>
      </c>
      <c r="S53" t="n">
        <v>4.37</v>
      </c>
      <c r="T53" t="n">
        <v>4.64</v>
      </c>
      <c r="U53" t="n">
        <v>3.58</v>
      </c>
      <c r="V53" t="n">
        <v>3.61</v>
      </c>
      <c r="W53" t="inlineStr">
        <is>
          <t>-</t>
        </is>
      </c>
    </row>
    <row r="54">
      <c r="A54" s="5" t="inlineStr">
        <is>
          <t>Gewinnrendite in %</t>
        </is>
      </c>
      <c r="B54" s="5" t="inlineStr">
        <is>
          <t>Return on profit in %</t>
        </is>
      </c>
      <c r="C54" t="n">
        <v>11.8</v>
      </c>
      <c r="D54" t="n">
        <v>14.5</v>
      </c>
      <c r="E54" t="n">
        <v>9.699999999999999</v>
      </c>
      <c r="F54" t="n">
        <v>9.9</v>
      </c>
      <c r="G54" t="n">
        <v>9.800000000000001</v>
      </c>
      <c r="H54" t="n">
        <v>-0.1</v>
      </c>
      <c r="I54" t="n">
        <v>6.5</v>
      </c>
      <c r="J54" t="n">
        <v>12.1</v>
      </c>
      <c r="K54" t="n">
        <v>15.9</v>
      </c>
      <c r="L54" t="n">
        <v>13.3</v>
      </c>
      <c r="M54" t="n">
        <v>9.300000000000001</v>
      </c>
      <c r="N54" t="n">
        <v>10.1</v>
      </c>
      <c r="O54" t="n">
        <v>11.4</v>
      </c>
      <c r="P54" t="n">
        <v>9.699999999999999</v>
      </c>
      <c r="Q54" t="n">
        <v>10.3</v>
      </c>
      <c r="R54" t="n">
        <v>10.4</v>
      </c>
      <c r="S54" t="n">
        <v>8.6</v>
      </c>
      <c r="T54" t="n">
        <v>9.699999999999999</v>
      </c>
      <c r="U54" t="n">
        <v>9.199999999999999</v>
      </c>
      <c r="V54" t="n">
        <v>10.1</v>
      </c>
      <c r="W54" t="n">
        <v>6</v>
      </c>
    </row>
    <row r="55">
      <c r="A55" s="5" t="inlineStr">
        <is>
          <t>Eigenkapitalrendite in %</t>
        </is>
      </c>
      <c r="B55" s="5" t="inlineStr">
        <is>
          <t>Return on Equity in %</t>
        </is>
      </c>
      <c r="C55" t="n">
        <v>7.61</v>
      </c>
      <c r="D55" t="n">
        <v>7.42</v>
      </c>
      <c r="E55" t="n">
        <v>7.24</v>
      </c>
      <c r="F55" t="n">
        <v>7.65</v>
      </c>
      <c r="G55" t="n">
        <v>6.95</v>
      </c>
      <c r="H55" t="n">
        <v>0.18</v>
      </c>
      <c r="I55" t="n">
        <v>5.52</v>
      </c>
      <c r="J55" t="n">
        <v>7.63</v>
      </c>
      <c r="K55" t="n">
        <v>8.029999999999999</v>
      </c>
      <c r="L55" t="n">
        <v>10.51</v>
      </c>
      <c r="M55" t="n">
        <v>8.390000000000001</v>
      </c>
      <c r="N55" t="n">
        <v>5.68</v>
      </c>
      <c r="O55" t="n">
        <v>14.54</v>
      </c>
      <c r="P55" t="n">
        <v>14.76</v>
      </c>
      <c r="Q55" t="n">
        <v>14.37</v>
      </c>
      <c r="R55" t="n">
        <v>15.46</v>
      </c>
      <c r="S55" t="n">
        <v>13.28</v>
      </c>
      <c r="T55" t="n">
        <v>12.46</v>
      </c>
      <c r="U55" t="n">
        <v>16.33</v>
      </c>
      <c r="V55" t="n">
        <v>19.08</v>
      </c>
      <c r="W55" t="n">
        <v>7.5</v>
      </c>
    </row>
    <row r="56">
      <c r="A56" s="5" t="inlineStr">
        <is>
          <t>Gesamtkapitalrendite in %</t>
        </is>
      </c>
      <c r="B56" s="5" t="inlineStr">
        <is>
          <t>Total Return on Investment in %</t>
        </is>
      </c>
      <c r="C56" t="n">
        <v>0.38</v>
      </c>
      <c r="D56" t="n">
        <v>0.37</v>
      </c>
      <c r="E56" t="n">
        <v>0.4</v>
      </c>
      <c r="F56" t="n">
        <v>0.37</v>
      </c>
      <c r="G56" t="n">
        <v>0.34</v>
      </c>
      <c r="H56" t="n">
        <v>0.01</v>
      </c>
      <c r="I56" t="n">
        <v>0.27</v>
      </c>
      <c r="J56" t="n">
        <v>0.34</v>
      </c>
      <c r="K56" t="n">
        <v>0.31</v>
      </c>
      <c r="L56" t="n">
        <v>0.39</v>
      </c>
      <c r="M56" t="n">
        <v>0.28</v>
      </c>
      <c r="N56" t="n">
        <v>0.15</v>
      </c>
      <c r="O56" t="n">
        <v>0.46</v>
      </c>
      <c r="P56" t="n">
        <v>0.51</v>
      </c>
      <c r="Q56" t="n">
        <v>0.47</v>
      </c>
      <c r="R56" t="n">
        <v>0.52</v>
      </c>
      <c r="S56" t="n">
        <v>0.48</v>
      </c>
      <c r="T56" t="n">
        <v>0.46</v>
      </c>
      <c r="U56" t="n">
        <v>0.49</v>
      </c>
      <c r="V56" t="n">
        <v>0.59</v>
      </c>
      <c r="W56" t="n">
        <v>0.21</v>
      </c>
    </row>
    <row r="57">
      <c r="A57" s="5" t="inlineStr">
        <is>
          <t>Eigenkapitalquote in %</t>
        </is>
      </c>
      <c r="B57" s="5" t="inlineStr">
        <is>
          <t>Equity Ratio in %</t>
        </is>
      </c>
      <c r="C57" t="n">
        <v>4.96</v>
      </c>
      <c r="D57" t="n">
        <v>4.97</v>
      </c>
      <c r="E57" t="n">
        <v>5.47</v>
      </c>
      <c r="F57" t="n">
        <v>4.85</v>
      </c>
      <c r="G57" t="n">
        <v>4.83</v>
      </c>
      <c r="H57" t="n">
        <v>4.3</v>
      </c>
      <c r="I57" t="n">
        <v>4.87</v>
      </c>
      <c r="J57" t="n">
        <v>4.5</v>
      </c>
      <c r="K57" t="n">
        <v>3.84</v>
      </c>
      <c r="L57" t="n">
        <v>3.74</v>
      </c>
      <c r="M57" t="n">
        <v>3.38</v>
      </c>
      <c r="N57" t="n">
        <v>2.56</v>
      </c>
      <c r="O57" t="n">
        <v>3.18</v>
      </c>
      <c r="P57" t="n">
        <v>3.44</v>
      </c>
      <c r="Q57" t="n">
        <v>3.24</v>
      </c>
      <c r="R57" t="n">
        <v>3.33</v>
      </c>
      <c r="S57" t="n">
        <v>3.62</v>
      </c>
      <c r="T57" t="n">
        <v>3.72</v>
      </c>
      <c r="U57" t="n">
        <v>2.98</v>
      </c>
      <c r="V57" t="n">
        <v>3.12</v>
      </c>
      <c r="W57" t="n">
        <v>2.84</v>
      </c>
    </row>
    <row r="58">
      <c r="A58" s="5" t="inlineStr">
        <is>
          <t>Fremdkapitalquote in %</t>
        </is>
      </c>
      <c r="B58" s="5" t="inlineStr">
        <is>
          <t>Debt Ratio in %</t>
        </is>
      </c>
      <c r="C58" t="n">
        <v>95.04000000000001</v>
      </c>
      <c r="D58" t="n">
        <v>95.03</v>
      </c>
      <c r="E58" t="n">
        <v>94.53</v>
      </c>
      <c r="F58" t="n">
        <v>95.15000000000001</v>
      </c>
      <c r="G58" t="n">
        <v>95.17</v>
      </c>
      <c r="H58" t="n">
        <v>95.7</v>
      </c>
      <c r="I58" t="n">
        <v>95.13</v>
      </c>
      <c r="J58" t="n">
        <v>95.5</v>
      </c>
      <c r="K58" t="n">
        <v>96.16</v>
      </c>
      <c r="L58" t="n">
        <v>96.26000000000001</v>
      </c>
      <c r="M58" t="n">
        <v>96.62</v>
      </c>
      <c r="N58" t="n">
        <v>97.44</v>
      </c>
      <c r="O58" t="n">
        <v>96.81999999999999</v>
      </c>
      <c r="P58" t="n">
        <v>96.56</v>
      </c>
      <c r="Q58" t="n">
        <v>96.76000000000001</v>
      </c>
      <c r="R58" t="n">
        <v>96.67</v>
      </c>
      <c r="S58" t="n">
        <v>96.38</v>
      </c>
      <c r="T58" t="n">
        <v>96.28</v>
      </c>
      <c r="U58" t="n">
        <v>97.02</v>
      </c>
      <c r="V58" t="n">
        <v>96.88</v>
      </c>
      <c r="W58" t="n">
        <v>97.16</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0.38</v>
      </c>
      <c r="D65" t="n">
        <v>0.37</v>
      </c>
      <c r="E65" t="n">
        <v>0.4</v>
      </c>
      <c r="F65" t="n">
        <v>0.37</v>
      </c>
      <c r="G65" t="n">
        <v>0.34</v>
      </c>
      <c r="H65" t="n">
        <v>0.01</v>
      </c>
      <c r="I65" t="n">
        <v>0.27</v>
      </c>
      <c r="J65" t="n">
        <v>0.34</v>
      </c>
      <c r="K65" t="n">
        <v>0.31</v>
      </c>
      <c r="L65" t="n">
        <v>0.39</v>
      </c>
      <c r="M65" t="n">
        <v>0.28</v>
      </c>
      <c r="N65" t="n">
        <v>0.15</v>
      </c>
      <c r="O65" t="n">
        <v>0.46</v>
      </c>
      <c r="P65" t="n">
        <v>0.51</v>
      </c>
      <c r="Q65" t="n">
        <v>0.46</v>
      </c>
      <c r="R65" t="n">
        <v>0.52</v>
      </c>
      <c r="S65" t="n">
        <v>0.48</v>
      </c>
      <c r="T65" t="n">
        <v>0.46</v>
      </c>
      <c r="U65" t="n">
        <v>0.49</v>
      </c>
      <c r="V65" t="n">
        <v>0.59</v>
      </c>
    </row>
    <row r="66">
      <c r="A66" s="5" t="inlineStr">
        <is>
          <t>Ertrag des eingesetzten Kapitals</t>
        </is>
      </c>
      <c r="B66" s="5" t="inlineStr">
        <is>
          <t>ROCE Return on Cap. Empl. in %</t>
        </is>
      </c>
      <c r="C66" t="n">
        <v>0.47</v>
      </c>
      <c r="D66" t="n">
        <v>0.45</v>
      </c>
      <c r="E66" t="n">
        <v>0.53</v>
      </c>
      <c r="F66" t="n">
        <v>0.52</v>
      </c>
      <c r="G66" t="n">
        <v>0.49</v>
      </c>
      <c r="H66" t="n">
        <v>0.14</v>
      </c>
      <c r="I66" t="n">
        <v>0.44</v>
      </c>
      <c r="J66" t="n">
        <v>0.45</v>
      </c>
      <c r="K66" t="n">
        <v>0.48</v>
      </c>
      <c r="L66" t="n">
        <v>0.63</v>
      </c>
      <c r="M66" t="n">
        <v>0.41</v>
      </c>
      <c r="N66" t="n">
        <v>0.16</v>
      </c>
      <c r="O66" t="n">
        <v>0.62</v>
      </c>
      <c r="P66" t="n">
        <v>0.7</v>
      </c>
      <c r="Q66" t="n">
        <v>0.63</v>
      </c>
      <c r="R66" t="n">
        <v>0.72</v>
      </c>
      <c r="S66" t="n">
        <v>0.68</v>
      </c>
      <c r="T66" t="n">
        <v>0.62</v>
      </c>
      <c r="U66" t="n">
        <v>0.63</v>
      </c>
      <c r="V66" t="n">
        <v>0.68</v>
      </c>
    </row>
    <row r="67">
      <c r="A67" s="5" t="inlineStr"/>
      <c r="B67" s="5" t="inlineStr"/>
    </row>
    <row r="68">
      <c r="A68" s="5" t="inlineStr"/>
      <c r="B68" s="5" t="inlineStr"/>
    </row>
    <row r="69">
      <c r="A69" s="5" t="inlineStr">
        <is>
          <t>Operativer Cashflow</t>
        </is>
      </c>
      <c r="B69" s="5" t="inlineStr">
        <is>
          <t>Operating Cashflow in M</t>
        </is>
      </c>
      <c r="C69" t="n">
        <v>-1625</v>
      </c>
      <c r="D69" t="n">
        <v>-119062.5</v>
      </c>
      <c r="E69" t="n">
        <v>3347.32</v>
      </c>
      <c r="F69" t="n">
        <v>3666.18</v>
      </c>
      <c r="G69" t="n">
        <v>4012.12</v>
      </c>
      <c r="H69" t="n">
        <v>4622.66</v>
      </c>
      <c r="I69" t="n">
        <v>8441.1</v>
      </c>
      <c r="J69" t="n">
        <v>1142.64</v>
      </c>
      <c r="K69" t="n">
        <v>1099.28</v>
      </c>
      <c r="L69" t="n">
        <v>-25358.85</v>
      </c>
      <c r="M69" t="n">
        <v>2022.88</v>
      </c>
      <c r="N69" t="n">
        <v>838.856</v>
      </c>
      <c r="O69" t="n">
        <v>4653.241999999999</v>
      </c>
      <c r="P69" t="n">
        <v>4652.5</v>
      </c>
      <c r="Q69" t="n">
        <v>-17545.619</v>
      </c>
      <c r="R69" t="inlineStr">
        <is>
          <t>-</t>
        </is>
      </c>
      <c r="S69" t="inlineStr">
        <is>
          <t>-</t>
        </is>
      </c>
      <c r="T69" t="inlineStr">
        <is>
          <t>-</t>
        </is>
      </c>
      <c r="U69" t="inlineStr">
        <is>
          <t>-</t>
        </is>
      </c>
      <c r="V69" t="inlineStr">
        <is>
          <t>-</t>
        </is>
      </c>
    </row>
    <row r="70">
      <c r="A70" s="5" t="inlineStr">
        <is>
          <t>Aktienrückkauf</t>
        </is>
      </c>
      <c r="B70" s="5" t="inlineStr">
        <is>
          <t>Share Buyback in M</t>
        </is>
      </c>
      <c r="C70" t="n">
        <v>0</v>
      </c>
      <c r="D70" t="n">
        <v>-1</v>
      </c>
      <c r="E70" t="n">
        <v>-2</v>
      </c>
      <c r="F70" t="n">
        <v>-1</v>
      </c>
      <c r="G70" t="n">
        <v>0</v>
      </c>
      <c r="H70" t="n">
        <v>-1</v>
      </c>
      <c r="I70" t="n">
        <v>-3</v>
      </c>
      <c r="J70" t="n">
        <v>-34</v>
      </c>
      <c r="K70" t="n">
        <v>-9</v>
      </c>
      <c r="L70" t="n">
        <v>-123</v>
      </c>
      <c r="M70" t="n">
        <v>-164.2</v>
      </c>
      <c r="N70" t="n">
        <v>-6.5</v>
      </c>
      <c r="O70" t="n">
        <v>25.20000000000005</v>
      </c>
      <c r="P70" t="n">
        <v>-92.20000000000005</v>
      </c>
      <c r="Q70" t="n">
        <v>46.40000000000009</v>
      </c>
      <c r="R70" t="n">
        <v>18.5</v>
      </c>
      <c r="S70" t="n">
        <v>-16.60000000000002</v>
      </c>
      <c r="T70" t="n">
        <v>-0.6000000000000227</v>
      </c>
      <c r="U70" t="n">
        <v>10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8.6</v>
      </c>
      <c r="D75" t="n">
        <v>-3</v>
      </c>
      <c r="E75" t="n">
        <v>0.74</v>
      </c>
      <c r="F75" t="n">
        <v>15.06</v>
      </c>
      <c r="G75" t="n">
        <v>4163.69</v>
      </c>
      <c r="H75" t="n">
        <v>-96.75</v>
      </c>
      <c r="I75" t="n">
        <v>-26.26</v>
      </c>
      <c r="J75" t="n">
        <v>8.31</v>
      </c>
      <c r="K75" t="n">
        <v>-22.86</v>
      </c>
      <c r="L75" t="n">
        <v>34.48</v>
      </c>
      <c r="M75" t="n">
        <v>93.05</v>
      </c>
      <c r="N75" t="n">
        <v>-61.38</v>
      </c>
      <c r="O75" t="n">
        <v>7.03</v>
      </c>
      <c r="P75" t="n">
        <v>24.88</v>
      </c>
      <c r="Q75" t="n">
        <v>25.36</v>
      </c>
      <c r="R75" t="n">
        <v>24.12</v>
      </c>
      <c r="S75" t="n">
        <v>14.14</v>
      </c>
      <c r="T75" t="n">
        <v>-17.99</v>
      </c>
      <c r="U75" t="n">
        <v>-2.57</v>
      </c>
      <c r="V75" t="n">
        <v>177.9</v>
      </c>
    </row>
    <row r="76">
      <c r="A76" s="5" t="inlineStr">
        <is>
          <t>Gewinnwachstum 3J in %</t>
        </is>
      </c>
      <c r="B76" s="5" t="inlineStr">
        <is>
          <t>Earnings Growth 3Y in %</t>
        </is>
      </c>
      <c r="C76" t="n">
        <v>2.11</v>
      </c>
      <c r="D76" t="n">
        <v>4.27</v>
      </c>
      <c r="E76" t="n">
        <v>1393.16</v>
      </c>
      <c r="F76" t="n">
        <v>1360.67</v>
      </c>
      <c r="G76" t="n">
        <v>1346.89</v>
      </c>
      <c r="H76" t="n">
        <v>-38.23</v>
      </c>
      <c r="I76" t="n">
        <v>-13.6</v>
      </c>
      <c r="J76" t="n">
        <v>6.64</v>
      </c>
      <c r="K76" t="n">
        <v>34.89</v>
      </c>
      <c r="L76" t="n">
        <v>22.05</v>
      </c>
      <c r="M76" t="n">
        <v>12.9</v>
      </c>
      <c r="N76" t="n">
        <v>-9.82</v>
      </c>
      <c r="O76" t="n">
        <v>19.09</v>
      </c>
      <c r="P76" t="n">
        <v>24.79</v>
      </c>
      <c r="Q76" t="n">
        <v>21.21</v>
      </c>
      <c r="R76" t="n">
        <v>6.76</v>
      </c>
      <c r="S76" t="n">
        <v>-2.14</v>
      </c>
      <c r="T76" t="n">
        <v>52.45</v>
      </c>
      <c r="U76" t="inlineStr">
        <is>
          <t>-</t>
        </is>
      </c>
      <c r="V76" t="inlineStr">
        <is>
          <t>-</t>
        </is>
      </c>
    </row>
    <row r="77">
      <c r="A77" s="5" t="inlineStr">
        <is>
          <t>Gewinnwachstum 5J in %</t>
        </is>
      </c>
      <c r="B77" s="5" t="inlineStr">
        <is>
          <t>Earnings Growth 5Y in %</t>
        </is>
      </c>
      <c r="C77" t="n">
        <v>837.02</v>
      </c>
      <c r="D77" t="n">
        <v>815.95</v>
      </c>
      <c r="E77" t="n">
        <v>811.3</v>
      </c>
      <c r="F77" t="n">
        <v>812.8099999999999</v>
      </c>
      <c r="G77" t="n">
        <v>805.23</v>
      </c>
      <c r="H77" t="n">
        <v>-20.62</v>
      </c>
      <c r="I77" t="n">
        <v>17.34</v>
      </c>
      <c r="J77" t="n">
        <v>10.32</v>
      </c>
      <c r="K77" t="n">
        <v>10.06</v>
      </c>
      <c r="L77" t="n">
        <v>19.61</v>
      </c>
      <c r="M77" t="n">
        <v>17.79</v>
      </c>
      <c r="N77" t="n">
        <v>4</v>
      </c>
      <c r="O77" t="n">
        <v>19.11</v>
      </c>
      <c r="P77" t="n">
        <v>14.1</v>
      </c>
      <c r="Q77" t="n">
        <v>8.609999999999999</v>
      </c>
      <c r="R77" t="n">
        <v>39.12</v>
      </c>
      <c r="S77" t="inlineStr">
        <is>
          <t>-</t>
        </is>
      </c>
      <c r="T77" t="inlineStr">
        <is>
          <t>-</t>
        </is>
      </c>
      <c r="U77" t="inlineStr">
        <is>
          <t>-</t>
        </is>
      </c>
      <c r="V77" t="inlineStr">
        <is>
          <t>-</t>
        </is>
      </c>
    </row>
    <row r="78">
      <c r="A78" s="5" t="inlineStr">
        <is>
          <t>Gewinnwachstum 10J in %</t>
        </is>
      </c>
      <c r="B78" s="5" t="inlineStr">
        <is>
          <t>Earnings Growth 10Y in %</t>
        </is>
      </c>
      <c r="C78" t="n">
        <v>408.2</v>
      </c>
      <c r="D78" t="n">
        <v>416.65</v>
      </c>
      <c r="E78" t="n">
        <v>410.81</v>
      </c>
      <c r="F78" t="n">
        <v>411.44</v>
      </c>
      <c r="G78" t="n">
        <v>412.42</v>
      </c>
      <c r="H78" t="n">
        <v>-1.41</v>
      </c>
      <c r="I78" t="n">
        <v>10.67</v>
      </c>
      <c r="J78" t="n">
        <v>14.71</v>
      </c>
      <c r="K78" t="n">
        <v>12.08</v>
      </c>
      <c r="L78" t="n">
        <v>14.11</v>
      </c>
      <c r="M78" t="n">
        <v>28.45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0.01</v>
      </c>
      <c r="D79" t="n">
        <v>0.01</v>
      </c>
      <c r="E79" t="n">
        <v>0.01</v>
      </c>
      <c r="F79" t="n">
        <v>0.01</v>
      </c>
      <c r="G79" t="n">
        <v>0.01</v>
      </c>
      <c r="H79" t="inlineStr">
        <is>
          <t>-</t>
        </is>
      </c>
      <c r="I79" t="n">
        <v>0.89</v>
      </c>
      <c r="J79" t="n">
        <v>0.8</v>
      </c>
      <c r="K79" t="n">
        <v>0.63</v>
      </c>
      <c r="L79" t="n">
        <v>0.38</v>
      </c>
      <c r="M79" t="n">
        <v>0.6</v>
      </c>
      <c r="N79" t="n">
        <v>2.48</v>
      </c>
      <c r="O79" t="n">
        <v>0.46</v>
      </c>
      <c r="P79" t="n">
        <v>0.73</v>
      </c>
      <c r="Q79" t="n">
        <v>1.13</v>
      </c>
      <c r="R79" t="n">
        <v>0.25</v>
      </c>
      <c r="S79" t="inlineStr">
        <is>
          <t>-</t>
        </is>
      </c>
      <c r="T79" t="inlineStr">
        <is>
          <t>-</t>
        </is>
      </c>
      <c r="U79" t="inlineStr">
        <is>
          <t>-</t>
        </is>
      </c>
      <c r="V79" t="inlineStr">
        <is>
          <t>-</t>
        </is>
      </c>
    </row>
    <row r="80">
      <c r="A80" s="5" t="inlineStr">
        <is>
          <t>EBIT-Wachstum 1J in %</t>
        </is>
      </c>
      <c r="B80" s="5" t="inlineStr">
        <is>
          <t>EBIT Growth 1Y in %</t>
        </is>
      </c>
      <c r="C80" t="n">
        <v>9.68</v>
      </c>
      <c r="D80" t="n">
        <v>-11.07</v>
      </c>
      <c r="E80" t="n">
        <v>-4.28</v>
      </c>
      <c r="F80" t="n">
        <v>10.05</v>
      </c>
      <c r="G80" t="n">
        <v>233.23</v>
      </c>
      <c r="H80" t="n">
        <v>-62.5</v>
      </c>
      <c r="I80" t="n">
        <v>-8.73</v>
      </c>
      <c r="J80" t="n">
        <v>-9.4</v>
      </c>
      <c r="K80" t="n">
        <v>-24.6</v>
      </c>
      <c r="L80" t="n">
        <v>48.09</v>
      </c>
      <c r="M80" t="n">
        <v>163.09</v>
      </c>
      <c r="N80" t="n">
        <v>-69.43000000000001</v>
      </c>
      <c r="O80" t="n">
        <v>4.49</v>
      </c>
      <c r="P80" t="n">
        <v>28.19</v>
      </c>
      <c r="Q80" t="n">
        <v>20.17</v>
      </c>
      <c r="R80" t="n">
        <v>23.9</v>
      </c>
      <c r="S80" t="n">
        <v>21.09</v>
      </c>
      <c r="T80" t="n">
        <v>-16.08</v>
      </c>
      <c r="U80" t="n">
        <v>11.15</v>
      </c>
      <c r="V80" t="n">
        <v>69.55</v>
      </c>
    </row>
    <row r="81">
      <c r="A81" s="5" t="inlineStr">
        <is>
          <t>EBIT-Wachstum 3J in %</t>
        </is>
      </c>
      <c r="B81" s="5" t="inlineStr">
        <is>
          <t>EBIT Growth 3Y in %</t>
        </is>
      </c>
      <c r="C81" t="n">
        <v>-1.89</v>
      </c>
      <c r="D81" t="n">
        <v>-1.77</v>
      </c>
      <c r="E81" t="n">
        <v>79.67</v>
      </c>
      <c r="F81" t="n">
        <v>60.26</v>
      </c>
      <c r="G81" t="n">
        <v>54</v>
      </c>
      <c r="H81" t="n">
        <v>-26.88</v>
      </c>
      <c r="I81" t="n">
        <v>-14.24</v>
      </c>
      <c r="J81" t="n">
        <v>4.7</v>
      </c>
      <c r="K81" t="n">
        <v>62.19</v>
      </c>
      <c r="L81" t="n">
        <v>47.25</v>
      </c>
      <c r="M81" t="n">
        <v>32.72</v>
      </c>
      <c r="N81" t="n">
        <v>-12.25</v>
      </c>
      <c r="O81" t="n">
        <v>17.62</v>
      </c>
      <c r="P81" t="n">
        <v>24.09</v>
      </c>
      <c r="Q81" t="n">
        <v>21.72</v>
      </c>
      <c r="R81" t="n">
        <v>9.640000000000001</v>
      </c>
      <c r="S81" t="n">
        <v>5.39</v>
      </c>
      <c r="T81" t="n">
        <v>21.54</v>
      </c>
      <c r="U81" t="inlineStr">
        <is>
          <t>-</t>
        </is>
      </c>
      <c r="V81" t="inlineStr">
        <is>
          <t>-</t>
        </is>
      </c>
    </row>
    <row r="82">
      <c r="A82" s="5" t="inlineStr">
        <is>
          <t>EBIT-Wachstum 5J in %</t>
        </is>
      </c>
      <c r="B82" s="5" t="inlineStr">
        <is>
          <t>EBIT Growth 5Y in %</t>
        </is>
      </c>
      <c r="C82" t="n">
        <v>47.52</v>
      </c>
      <c r="D82" t="n">
        <v>33.09</v>
      </c>
      <c r="E82" t="n">
        <v>33.55</v>
      </c>
      <c r="F82" t="n">
        <v>32.53</v>
      </c>
      <c r="G82" t="n">
        <v>25.6</v>
      </c>
      <c r="H82" t="n">
        <v>-11.43</v>
      </c>
      <c r="I82" t="n">
        <v>33.69</v>
      </c>
      <c r="J82" t="n">
        <v>21.55</v>
      </c>
      <c r="K82" t="n">
        <v>24.33</v>
      </c>
      <c r="L82" t="n">
        <v>34.89</v>
      </c>
      <c r="M82" t="n">
        <v>29.3</v>
      </c>
      <c r="N82" t="n">
        <v>1.46</v>
      </c>
      <c r="O82" t="n">
        <v>19.57</v>
      </c>
      <c r="P82" t="n">
        <v>15.45</v>
      </c>
      <c r="Q82" t="n">
        <v>12.05</v>
      </c>
      <c r="R82" t="n">
        <v>21.92</v>
      </c>
      <c r="S82" t="inlineStr">
        <is>
          <t>-</t>
        </is>
      </c>
      <c r="T82" t="inlineStr">
        <is>
          <t>-</t>
        </is>
      </c>
      <c r="U82" t="inlineStr">
        <is>
          <t>-</t>
        </is>
      </c>
      <c r="V82" t="inlineStr">
        <is>
          <t>-</t>
        </is>
      </c>
    </row>
    <row r="83">
      <c r="A83" s="5" t="inlineStr">
        <is>
          <t>EBIT-Wachstum 10J in %</t>
        </is>
      </c>
      <c r="B83" s="5" t="inlineStr">
        <is>
          <t>EBIT Growth 10Y in %</t>
        </is>
      </c>
      <c r="C83" t="n">
        <v>18.05</v>
      </c>
      <c r="D83" t="n">
        <v>33.39</v>
      </c>
      <c r="E83" t="n">
        <v>27.55</v>
      </c>
      <c r="F83" t="n">
        <v>28.43</v>
      </c>
      <c r="G83" t="n">
        <v>30.24</v>
      </c>
      <c r="H83" t="n">
        <v>8.94</v>
      </c>
      <c r="I83" t="n">
        <v>17.58</v>
      </c>
      <c r="J83" t="n">
        <v>20.56</v>
      </c>
      <c r="K83" t="n">
        <v>19.89</v>
      </c>
      <c r="L83" t="n">
        <v>23.47</v>
      </c>
      <c r="M83" t="n">
        <v>25.61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-98.64</v>
      </c>
      <c r="D84" t="n">
        <v>-3654.1</v>
      </c>
      <c r="E84" t="n">
        <v>-8.84</v>
      </c>
      <c r="F84" t="n">
        <v>-8.699999999999999</v>
      </c>
      <c r="G84" t="n">
        <v>-13.21</v>
      </c>
      <c r="H84" t="n">
        <v>-45.28</v>
      </c>
      <c r="I84" t="n">
        <v>636.96</v>
      </c>
      <c r="J84" t="n">
        <v>1.1</v>
      </c>
      <c r="K84" t="n">
        <v>-104.3</v>
      </c>
      <c r="L84" t="n">
        <v>-1225</v>
      </c>
      <c r="M84" t="n">
        <v>104.35</v>
      </c>
      <c r="N84" t="n">
        <v>-82.09999999999999</v>
      </c>
      <c r="O84" t="n">
        <v>2.8</v>
      </c>
      <c r="P84" t="n">
        <v>-123.89</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-1253.86</v>
      </c>
      <c r="D85" t="n">
        <v>-1223.88</v>
      </c>
      <c r="E85" t="n">
        <v>-10.25</v>
      </c>
      <c r="F85" t="n">
        <v>-22.4</v>
      </c>
      <c r="G85" t="n">
        <v>192.82</v>
      </c>
      <c r="H85" t="n">
        <v>197.59</v>
      </c>
      <c r="I85" t="n">
        <v>177.92</v>
      </c>
      <c r="J85" t="n">
        <v>-442.73</v>
      </c>
      <c r="K85" t="n">
        <v>-408.32</v>
      </c>
      <c r="L85" t="n">
        <v>-400.92</v>
      </c>
      <c r="M85" t="n">
        <v>8.35</v>
      </c>
      <c r="N85" t="n">
        <v>-67.73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-756.7</v>
      </c>
      <c r="D86" t="n">
        <v>-746.03</v>
      </c>
      <c r="E86" t="n">
        <v>112.19</v>
      </c>
      <c r="F86" t="n">
        <v>114.17</v>
      </c>
      <c r="G86" t="n">
        <v>95.05</v>
      </c>
      <c r="H86" t="n">
        <v>-147.3</v>
      </c>
      <c r="I86" t="n">
        <v>-117.38</v>
      </c>
      <c r="J86" t="n">
        <v>-261.19</v>
      </c>
      <c r="K86" t="n">
        <v>-260.85</v>
      </c>
      <c r="L86" t="n">
        <v>-264.77</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-452</v>
      </c>
      <c r="D87" t="n">
        <v>-431.7</v>
      </c>
      <c r="E87" t="n">
        <v>-74.5</v>
      </c>
      <c r="F87" t="n">
        <v>-73.34</v>
      </c>
      <c r="G87" t="n">
        <v>-84.86</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1915</v>
      </c>
      <c r="D88" t="n">
        <v>1911</v>
      </c>
      <c r="E88" t="n">
        <v>1728</v>
      </c>
      <c r="F88" t="n">
        <v>1963</v>
      </c>
      <c r="G88" t="n">
        <v>1971</v>
      </c>
      <c r="H88" t="n">
        <v>2224</v>
      </c>
      <c r="I88" t="n">
        <v>1955</v>
      </c>
      <c r="J88" t="n">
        <v>2121</v>
      </c>
      <c r="K88" t="n">
        <v>2508</v>
      </c>
      <c r="L88" t="n">
        <v>2577</v>
      </c>
      <c r="M88" t="n">
        <v>2861</v>
      </c>
      <c r="N88" t="n">
        <v>3799</v>
      </c>
      <c r="O88" t="n">
        <v>3050</v>
      </c>
      <c r="P88" t="n">
        <v>2809</v>
      </c>
      <c r="Q88" t="n">
        <v>2990</v>
      </c>
      <c r="R88" t="n">
        <v>2900</v>
      </c>
      <c r="S88" t="n">
        <v>2665</v>
      </c>
      <c r="T88" t="n">
        <v>2586</v>
      </c>
      <c r="U88" t="n">
        <v>3254</v>
      </c>
      <c r="V88" t="n">
        <v>3108</v>
      </c>
      <c r="W88" t="n">
        <v>3425</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9"/>
    <col customWidth="1" max="16" min="16" width="9"/>
  </cols>
  <sheetData>
    <row r="1">
      <c r="A1" s="1" t="inlineStr">
        <is>
          <t xml:space="preserve">CRH </t>
        </is>
      </c>
      <c r="B1" s="2" t="inlineStr">
        <is>
          <t>WKN: 864684  ISIN: IE0001827041  US-Symbol:CRHCF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1970</t>
        </is>
      </c>
      <c r="C4" s="5" t="inlineStr">
        <is>
          <t>Telefon / Phone</t>
        </is>
      </c>
      <c r="D4" s="5" t="inlineStr"/>
      <c r="E4" t="inlineStr">
        <is>
          <t>+353-1-404-1000</t>
        </is>
      </c>
      <c r="G4" t="inlineStr">
        <is>
          <t>28.02.2020</t>
        </is>
      </c>
      <c r="H4" t="inlineStr">
        <is>
          <t>Preliminary Results</t>
        </is>
      </c>
      <c r="J4" t="inlineStr">
        <is>
          <t>BlackRock, Inc.</t>
        </is>
      </c>
      <c r="L4" t="inlineStr">
        <is>
          <t>6,82%</t>
        </is>
      </c>
    </row>
    <row r="5">
      <c r="A5" s="5" t="inlineStr">
        <is>
          <t>Ticker</t>
        </is>
      </c>
      <c r="B5" t="inlineStr">
        <is>
          <t>CRG</t>
        </is>
      </c>
      <c r="C5" s="5" t="inlineStr">
        <is>
          <t>Fax</t>
        </is>
      </c>
      <c r="D5" s="5" t="inlineStr"/>
      <c r="E5" t="inlineStr">
        <is>
          <t>+353-1-404-1180</t>
        </is>
      </c>
      <c r="G5" t="inlineStr">
        <is>
          <t>09.03.2020</t>
        </is>
      </c>
      <c r="H5" t="inlineStr">
        <is>
          <t>Publication Of Annual Report</t>
        </is>
      </c>
      <c r="J5" t="inlineStr">
        <is>
          <t>UBS AG</t>
        </is>
      </c>
      <c r="L5" t="inlineStr">
        <is>
          <t>3,34%</t>
        </is>
      </c>
    </row>
    <row r="6">
      <c r="A6" s="5" t="inlineStr">
        <is>
          <t>Gelistet Seit / Listed Since</t>
        </is>
      </c>
      <c r="B6" t="inlineStr">
        <is>
          <t>01.01.2003</t>
        </is>
      </c>
      <c r="C6" s="5" t="inlineStr">
        <is>
          <t>Internet</t>
        </is>
      </c>
      <c r="D6" s="5" t="inlineStr"/>
      <c r="E6" t="inlineStr">
        <is>
          <t>http://www.crh.com/</t>
        </is>
      </c>
      <c r="G6" t="inlineStr">
        <is>
          <t>23.04.2020</t>
        </is>
      </c>
      <c r="H6" t="inlineStr">
        <is>
          <t>Annual General Meeting</t>
        </is>
      </c>
      <c r="J6" t="inlineStr">
        <is>
          <t>Freefloat</t>
        </is>
      </c>
      <c r="L6" t="inlineStr">
        <is>
          <t>89,84%</t>
        </is>
      </c>
    </row>
    <row r="7">
      <c r="A7" s="5" t="inlineStr">
        <is>
          <t>Nominalwert / Nominal Value</t>
        </is>
      </c>
      <c r="B7" t="inlineStr">
        <is>
          <t>-</t>
        </is>
      </c>
      <c r="C7" s="5" t="inlineStr">
        <is>
          <t>E-Mail</t>
        </is>
      </c>
      <c r="D7" s="5" t="inlineStr"/>
      <c r="E7" t="inlineStr">
        <is>
          <t>mail@crh.com</t>
        </is>
      </c>
      <c r="G7" t="inlineStr">
        <is>
          <t>28.04.2020</t>
        </is>
      </c>
      <c r="H7" t="inlineStr">
        <is>
          <t>Dividend Payout</t>
        </is>
      </c>
    </row>
    <row r="8">
      <c r="A8" s="5" t="inlineStr">
        <is>
          <t>Land / Country</t>
        </is>
      </c>
      <c r="B8" t="inlineStr">
        <is>
          <t>Irland</t>
        </is>
      </c>
      <c r="C8" s="5" t="inlineStr">
        <is>
          <t>Inv. Relations E-Mail</t>
        </is>
      </c>
      <c r="D8" s="5" t="inlineStr"/>
      <c r="E8" t="inlineStr">
        <is>
          <t>ir@crh.com</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Construction Industry</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CRH plcBelgard Castle Clondalkin  Dublin 22, Ireland</t>
        </is>
      </c>
    </row>
    <row r="14">
      <c r="A14" s="5" t="inlineStr">
        <is>
          <t>Management</t>
        </is>
      </c>
      <c r="B14" t="inlineStr">
        <is>
          <t>Albert Manifold, Senan Murphy</t>
        </is>
      </c>
    </row>
    <row r="15">
      <c r="A15" s="5" t="inlineStr">
        <is>
          <t>Aufsichtsrat / Board</t>
        </is>
      </c>
      <c r="B15" t="inlineStr">
        <is>
          <t>R. Boucher, Albert Manifold, Senan Murphy, Gillian L. Platt, Johan Karlström, Shaun Kelly, Patrick J. Kennedy, Heather Ann McSharry, Mary Rhinehart, L.J. Riches, H.Th. Rottinghuis, Siobhan Talbot</t>
        </is>
      </c>
    </row>
    <row r="16">
      <c r="A16" s="5" t="inlineStr">
        <is>
          <t>Beschreibung</t>
        </is>
      </c>
      <c r="B16" t="inlineStr">
        <is>
          <t>Cement Roadstone Holding plc (CRH plc) ist ein weltweit operierender irischer Baustoffhersteller. Zum Kerngeschäft von CRH plc gehören die Bereiche Rohstoffproduktion, Herstellung von Produkten für die Bauindustrie sowie die Vermarktung spezieller Baustoffe. Das Unternehmen ist in allen Sektoren der Bauindustrie vertreten, von Infrastruktur über Neu-, Wohn- und Geschäftsgebäuden bis hin zur Wartung, Reparatur und Renovierung der Objekte. Zum Produktangebot gehören neben Kies, Zement, Asphalt und Fertigbeton auch vorgegossene Formen und Betonprodukte wie Ziegel, Blöcke und Pflastersteine, außerdem Ton und Glas sowie Zaun-, Markisen- und Rollladensysteme. Copyright 2014 FINANCE BASE AG</t>
        </is>
      </c>
    </row>
    <row r="17">
      <c r="A17" s="5" t="inlineStr">
        <is>
          <t>Profile</t>
        </is>
      </c>
      <c r="B17" t="inlineStr">
        <is>
          <t>CRH plc plc (CRH plc) is a global Irish building materials producer. The core business of CRH plc the areas of raw material production, manufacturing includes products for the construction industry and the marketing of special building materials. The company is represented in all sectors of the construction industry, infrastructure over new construction, residential and commercial buildings to maintenance, repair and renovation of the objects. The product range in addition to gravel, cement, asphalt and ready-mix also includes pre-cast molds and concrete products such as bricks, blocks and pavers, also clay and glass and fence, awning and roller shutter systems.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25129</v>
      </c>
      <c r="D20" t="n">
        <v>26790</v>
      </c>
      <c r="E20" t="n">
        <v>25220</v>
      </c>
      <c r="F20" t="n">
        <v>27104</v>
      </c>
      <c r="G20" t="n">
        <v>23635</v>
      </c>
      <c r="H20" t="n">
        <v>18912</v>
      </c>
      <c r="I20" t="n">
        <v>18031</v>
      </c>
      <c r="J20" t="n">
        <v>18659</v>
      </c>
      <c r="K20" t="n">
        <v>18081</v>
      </c>
      <c r="L20" t="n">
        <v>17173</v>
      </c>
      <c r="M20" t="n">
        <v>17373</v>
      </c>
      <c r="N20" t="n">
        <v>20887</v>
      </c>
      <c r="O20" t="inlineStr">
        <is>
          <t>-</t>
        </is>
      </c>
      <c r="P20" t="inlineStr">
        <is>
          <t>-</t>
        </is>
      </c>
    </row>
    <row r="21">
      <c r="A21" s="5" t="inlineStr">
        <is>
          <t>Bruttoergebnis vom Umsatz</t>
        </is>
      </c>
      <c r="B21" s="5" t="inlineStr">
        <is>
          <t>Gross Profit</t>
        </is>
      </c>
      <c r="C21" t="n">
        <v>8283</v>
      </c>
      <c r="D21" t="n">
        <v>8638</v>
      </c>
      <c r="E21" t="n">
        <v>8317</v>
      </c>
      <c r="F21" t="n">
        <v>8837</v>
      </c>
      <c r="G21" t="n">
        <v>7241</v>
      </c>
      <c r="H21" t="n">
        <v>5485</v>
      </c>
      <c r="I21" t="n">
        <v>4717</v>
      </c>
      <c r="J21" t="n">
        <v>5097</v>
      </c>
      <c r="K21" t="n">
        <v>4902</v>
      </c>
      <c r="L21" t="n">
        <v>4810</v>
      </c>
      <c r="M21" t="n">
        <v>4863</v>
      </c>
      <c r="N21" t="n">
        <v>6149</v>
      </c>
      <c r="O21" t="inlineStr">
        <is>
          <t>-</t>
        </is>
      </c>
      <c r="P21" t="inlineStr">
        <is>
          <t>-</t>
        </is>
      </c>
    </row>
    <row r="22">
      <c r="A22" s="5" t="inlineStr">
        <is>
          <t>Operatives Ergebnis (EBIT)</t>
        </is>
      </c>
      <c r="B22" s="5" t="inlineStr">
        <is>
          <t>EBIT Earning Before Interest &amp; Tax</t>
        </is>
      </c>
      <c r="C22" t="n">
        <v>2493</v>
      </c>
      <c r="D22" t="n">
        <v>2153</v>
      </c>
      <c r="E22" t="n">
        <v>2151</v>
      </c>
      <c r="F22" t="n">
        <v>2082</v>
      </c>
      <c r="G22" t="n">
        <v>1378</v>
      </c>
      <c r="H22" t="n">
        <v>994</v>
      </c>
      <c r="I22" t="n">
        <v>126</v>
      </c>
      <c r="J22" t="n">
        <v>1075</v>
      </c>
      <c r="K22" t="n">
        <v>926</v>
      </c>
      <c r="L22" t="n">
        <v>753</v>
      </c>
      <c r="M22" t="n">
        <v>981</v>
      </c>
      <c r="N22" t="n">
        <v>1910</v>
      </c>
      <c r="O22" t="inlineStr">
        <is>
          <t>-</t>
        </is>
      </c>
      <c r="P22" t="inlineStr">
        <is>
          <t>-</t>
        </is>
      </c>
    </row>
    <row r="23">
      <c r="A23" s="5" t="inlineStr">
        <is>
          <t>Finanzergebnis</t>
        </is>
      </c>
      <c r="B23" s="5" t="inlineStr">
        <is>
          <t>Financial Result</t>
        </is>
      </c>
      <c r="C23" t="n">
        <v>-378</v>
      </c>
      <c r="D23" t="n">
        <v>-291</v>
      </c>
      <c r="E23" t="n">
        <v>-284</v>
      </c>
      <c r="F23" t="n">
        <v>-341</v>
      </c>
      <c r="G23" t="n">
        <v>-345</v>
      </c>
      <c r="H23" t="n">
        <v>-233</v>
      </c>
      <c r="I23" t="n">
        <v>-341</v>
      </c>
      <c r="J23" t="n">
        <v>-401</v>
      </c>
      <c r="K23" t="n">
        <v>-215</v>
      </c>
      <c r="L23" t="n">
        <v>-219</v>
      </c>
      <c r="M23" t="n">
        <v>-249</v>
      </c>
      <c r="N23" t="n">
        <v>-282</v>
      </c>
      <c r="O23" t="inlineStr">
        <is>
          <t>-</t>
        </is>
      </c>
      <c r="P23" t="inlineStr">
        <is>
          <t>-</t>
        </is>
      </c>
    </row>
    <row r="24">
      <c r="A24" s="5" t="inlineStr">
        <is>
          <t>Ergebnis vor Steuer (EBT)</t>
        </is>
      </c>
      <c r="B24" s="5" t="inlineStr">
        <is>
          <t>EBT Earning Before Tax</t>
        </is>
      </c>
      <c r="C24" t="n">
        <v>2115</v>
      </c>
      <c r="D24" t="n">
        <v>1862</v>
      </c>
      <c r="E24" t="n">
        <v>1867</v>
      </c>
      <c r="F24" t="n">
        <v>1741</v>
      </c>
      <c r="G24" t="n">
        <v>1033</v>
      </c>
      <c r="H24" t="n">
        <v>761</v>
      </c>
      <c r="I24" t="n">
        <v>-215</v>
      </c>
      <c r="J24" t="n">
        <v>674</v>
      </c>
      <c r="K24" t="n">
        <v>711</v>
      </c>
      <c r="L24" t="n">
        <v>534</v>
      </c>
      <c r="M24" t="n">
        <v>732</v>
      </c>
      <c r="N24" t="n">
        <v>1628</v>
      </c>
      <c r="O24" t="inlineStr">
        <is>
          <t>-</t>
        </is>
      </c>
      <c r="P24" t="inlineStr">
        <is>
          <t>-</t>
        </is>
      </c>
    </row>
    <row r="25">
      <c r="A25" s="5" t="inlineStr">
        <is>
          <t>Steuern auf Einkommen und Ertrag</t>
        </is>
      </c>
      <c r="B25" s="5" t="inlineStr">
        <is>
          <t>Taxes on income and earnings</t>
        </is>
      </c>
      <c r="C25" t="n">
        <v>477</v>
      </c>
      <c r="D25" t="n">
        <v>426</v>
      </c>
      <c r="E25" t="n">
        <v>55</v>
      </c>
      <c r="F25" t="n">
        <v>471</v>
      </c>
      <c r="G25" t="n">
        <v>304</v>
      </c>
      <c r="H25" t="n">
        <v>177</v>
      </c>
      <c r="I25" t="n">
        <v>80</v>
      </c>
      <c r="J25" t="n">
        <v>120</v>
      </c>
      <c r="K25" t="n">
        <v>114</v>
      </c>
      <c r="L25" t="n">
        <v>95</v>
      </c>
      <c r="M25" t="n">
        <v>134</v>
      </c>
      <c r="N25" t="n">
        <v>366</v>
      </c>
      <c r="O25" t="inlineStr">
        <is>
          <t>-</t>
        </is>
      </c>
      <c r="P25" t="inlineStr">
        <is>
          <t>-</t>
        </is>
      </c>
    </row>
    <row r="26">
      <c r="A26" s="5" t="inlineStr">
        <is>
          <t>Ergebnis nach Steuer</t>
        </is>
      </c>
      <c r="B26" s="5" t="inlineStr">
        <is>
          <t>Earnings after tax</t>
        </is>
      </c>
      <c r="C26" t="n">
        <v>1638</v>
      </c>
      <c r="D26" t="n">
        <v>1436</v>
      </c>
      <c r="E26" t="n">
        <v>1812</v>
      </c>
      <c r="F26" t="n">
        <v>1270</v>
      </c>
      <c r="G26" t="n">
        <v>729</v>
      </c>
      <c r="H26" t="n">
        <v>584</v>
      </c>
      <c r="I26" t="n">
        <v>-295</v>
      </c>
      <c r="J26" t="n">
        <v>554</v>
      </c>
      <c r="K26" t="n">
        <v>597</v>
      </c>
      <c r="L26" t="n">
        <v>439</v>
      </c>
      <c r="M26" t="n">
        <v>598</v>
      </c>
      <c r="N26" t="n">
        <v>1262</v>
      </c>
      <c r="O26" t="inlineStr">
        <is>
          <t>-</t>
        </is>
      </c>
      <c r="P26" t="inlineStr">
        <is>
          <t>-</t>
        </is>
      </c>
    </row>
    <row r="27">
      <c r="A27" s="5" t="inlineStr">
        <is>
          <t>Minderheitenanteil</t>
        </is>
      </c>
      <c r="B27" s="5" t="inlineStr">
        <is>
          <t>Minority Share</t>
        </is>
      </c>
      <c r="C27" t="inlineStr">
        <is>
          <t>-</t>
        </is>
      </c>
      <c r="D27" t="n">
        <v>-4</v>
      </c>
      <c r="E27" t="n">
        <v>-24</v>
      </c>
      <c r="F27" t="n">
        <v>-27</v>
      </c>
      <c r="G27" t="n">
        <v>-5</v>
      </c>
      <c r="H27" t="n">
        <v>-2</v>
      </c>
      <c r="I27" t="n">
        <v>-1</v>
      </c>
      <c r="J27" t="n">
        <v>-2</v>
      </c>
      <c r="K27" t="n">
        <v>-7</v>
      </c>
      <c r="L27" t="n">
        <v>-7</v>
      </c>
      <c r="M27" t="n">
        <v>-6</v>
      </c>
      <c r="N27" t="n">
        <v>-14</v>
      </c>
      <c r="O27" t="inlineStr">
        <is>
          <t>-</t>
        </is>
      </c>
      <c r="P27" t="inlineStr">
        <is>
          <t>-</t>
        </is>
      </c>
    </row>
    <row r="28">
      <c r="A28" s="5" t="inlineStr">
        <is>
          <t>Jahresüberschuss/-fehlbetrag</t>
        </is>
      </c>
      <c r="B28" s="5" t="inlineStr">
        <is>
          <t>Net Profit</t>
        </is>
      </c>
      <c r="C28" t="n">
        <v>1948</v>
      </c>
      <c r="D28" t="n">
        <v>2517</v>
      </c>
      <c r="E28" t="n">
        <v>1895</v>
      </c>
      <c r="F28" t="n">
        <v>1243</v>
      </c>
      <c r="G28" t="n">
        <v>724</v>
      </c>
      <c r="H28" t="n">
        <v>582</v>
      </c>
      <c r="I28" t="n">
        <v>-296</v>
      </c>
      <c r="J28" t="n">
        <v>552</v>
      </c>
      <c r="K28" t="n">
        <v>590</v>
      </c>
      <c r="L28" t="n">
        <v>432</v>
      </c>
      <c r="M28" t="n">
        <v>592</v>
      </c>
      <c r="N28" t="n">
        <v>1248</v>
      </c>
      <c r="O28" t="inlineStr">
        <is>
          <t>-</t>
        </is>
      </c>
      <c r="P28" t="inlineStr">
        <is>
          <t>-</t>
        </is>
      </c>
    </row>
    <row r="29">
      <c r="A29" s="5" t="inlineStr">
        <is>
          <t>Summe Umlaufvermögen</t>
        </is>
      </c>
      <c r="B29" s="5" t="inlineStr">
        <is>
          <t>Current Assets</t>
        </is>
      </c>
      <c r="C29" t="n">
        <v>10290</v>
      </c>
      <c r="D29" t="n">
        <v>9511</v>
      </c>
      <c r="E29" t="n">
        <v>9771</v>
      </c>
      <c r="F29" t="n">
        <v>9394</v>
      </c>
      <c r="G29" t="n">
        <v>9397</v>
      </c>
      <c r="H29" t="n">
        <v>8727</v>
      </c>
      <c r="I29" t="n">
        <v>7353</v>
      </c>
      <c r="J29" t="n">
        <v>7000</v>
      </c>
      <c r="K29" t="n">
        <v>6305</v>
      </c>
      <c r="L29" t="n">
        <v>6499</v>
      </c>
      <c r="M29" t="n">
        <v>5982</v>
      </c>
      <c r="N29" t="n">
        <v>6506</v>
      </c>
      <c r="O29" t="inlineStr">
        <is>
          <t>-</t>
        </is>
      </c>
      <c r="P29" t="inlineStr">
        <is>
          <t>-</t>
        </is>
      </c>
    </row>
    <row r="30">
      <c r="A30" s="5" t="inlineStr">
        <is>
          <t>Summe Anlagevermögen</t>
        </is>
      </c>
      <c r="B30" s="5" t="inlineStr">
        <is>
          <t>Fixed Assets</t>
        </is>
      </c>
      <c r="C30" t="n">
        <v>27020</v>
      </c>
      <c r="D30" t="n">
        <v>25662</v>
      </c>
      <c r="E30" t="n">
        <v>21862</v>
      </c>
      <c r="F30" t="n">
        <v>22200</v>
      </c>
      <c r="G30" t="n">
        <v>22610</v>
      </c>
      <c r="H30" t="n">
        <v>13290</v>
      </c>
      <c r="I30" t="n">
        <v>13076</v>
      </c>
      <c r="J30" t="n">
        <v>14168</v>
      </c>
      <c r="K30" t="n">
        <v>15082</v>
      </c>
      <c r="L30" t="n">
        <v>14962</v>
      </c>
      <c r="M30" t="n">
        <v>14301</v>
      </c>
      <c r="N30" t="n">
        <v>14615</v>
      </c>
      <c r="O30" t="inlineStr">
        <is>
          <t>-</t>
        </is>
      </c>
      <c r="P30" t="inlineStr">
        <is>
          <t>-</t>
        </is>
      </c>
    </row>
    <row r="31">
      <c r="A31" s="5" t="inlineStr">
        <is>
          <t>Summe Aktiva</t>
        </is>
      </c>
      <c r="B31" s="5" t="inlineStr">
        <is>
          <t>Total Assets</t>
        </is>
      </c>
      <c r="C31" t="n">
        <v>37310</v>
      </c>
      <c r="D31" t="n">
        <v>35173</v>
      </c>
      <c r="E31" t="n">
        <v>31633</v>
      </c>
      <c r="F31" t="n">
        <v>31594</v>
      </c>
      <c r="G31" t="n">
        <v>32007</v>
      </c>
      <c r="H31" t="n">
        <v>22017</v>
      </c>
      <c r="I31" t="n">
        <v>20429</v>
      </c>
      <c r="J31" t="n">
        <v>21168</v>
      </c>
      <c r="K31" t="n">
        <v>21387</v>
      </c>
      <c r="L31" t="n">
        <v>21461</v>
      </c>
      <c r="M31" t="n">
        <v>20283</v>
      </c>
      <c r="N31" t="n">
        <v>21121</v>
      </c>
      <c r="O31" t="inlineStr">
        <is>
          <t>-</t>
        </is>
      </c>
      <c r="P31" t="inlineStr">
        <is>
          <t>-</t>
        </is>
      </c>
    </row>
    <row r="32">
      <c r="A32" s="5" t="inlineStr">
        <is>
          <t>Summe kurzfristiges Fremdkapital</t>
        </is>
      </c>
      <c r="B32" s="5" t="inlineStr">
        <is>
          <t>Short-Term Debt</t>
        </is>
      </c>
      <c r="C32" t="n">
        <v>6380</v>
      </c>
      <c r="D32" t="n">
        <v>6079</v>
      </c>
      <c r="E32" t="n">
        <v>6031</v>
      </c>
      <c r="F32" t="n">
        <v>5898</v>
      </c>
      <c r="G32" t="n">
        <v>6369</v>
      </c>
      <c r="H32" t="n">
        <v>3867</v>
      </c>
      <c r="I32" t="n">
        <v>4034</v>
      </c>
      <c r="J32" t="n">
        <v>3814</v>
      </c>
      <c r="K32" t="n">
        <v>3709</v>
      </c>
      <c r="L32" t="n">
        <v>3739</v>
      </c>
      <c r="M32" t="n">
        <v>3172</v>
      </c>
      <c r="N32" t="n">
        <v>4324</v>
      </c>
      <c r="O32" t="inlineStr">
        <is>
          <t>-</t>
        </is>
      </c>
      <c r="P32" t="inlineStr">
        <is>
          <t>-</t>
        </is>
      </c>
    </row>
    <row r="33">
      <c r="A33" s="5" t="inlineStr">
        <is>
          <t>Summe langfristiges Fremdkapital</t>
        </is>
      </c>
      <c r="B33" s="5" t="inlineStr">
        <is>
          <t>Long-Term Debt</t>
        </is>
      </c>
      <c r="C33" t="n">
        <v>13450</v>
      </c>
      <c r="D33" t="n">
        <v>12540</v>
      </c>
      <c r="E33" t="n">
        <v>10625</v>
      </c>
      <c r="F33" t="n">
        <v>11253</v>
      </c>
      <c r="G33" t="n">
        <v>12094</v>
      </c>
      <c r="H33" t="n">
        <v>7952</v>
      </c>
      <c r="I33" t="n">
        <v>6709</v>
      </c>
      <c r="J33" t="n">
        <v>6781</v>
      </c>
      <c r="K33" t="n">
        <v>7095</v>
      </c>
      <c r="L33" t="n">
        <v>7311</v>
      </c>
      <c r="M33" t="n">
        <v>7401</v>
      </c>
      <c r="N33" t="n">
        <v>8640</v>
      </c>
      <c r="O33" t="inlineStr">
        <is>
          <t>-</t>
        </is>
      </c>
      <c r="P33" t="inlineStr">
        <is>
          <t>-</t>
        </is>
      </c>
    </row>
    <row r="34">
      <c r="A34" s="5" t="inlineStr">
        <is>
          <t>Summe Fremdkapital</t>
        </is>
      </c>
      <c r="B34" s="5" t="inlineStr">
        <is>
          <t>Total Liabilities</t>
        </is>
      </c>
      <c r="C34" t="n">
        <v>19830</v>
      </c>
      <c r="D34" t="n">
        <v>18619</v>
      </c>
      <c r="E34" t="n">
        <v>16656</v>
      </c>
      <c r="F34" t="n">
        <v>17151</v>
      </c>
      <c r="G34" t="n">
        <v>18463</v>
      </c>
      <c r="H34" t="n">
        <v>11819</v>
      </c>
      <c r="I34" t="n">
        <v>10743</v>
      </c>
      <c r="J34" t="n">
        <v>10595</v>
      </c>
      <c r="K34" t="n">
        <v>10804</v>
      </c>
      <c r="L34" t="n">
        <v>11050</v>
      </c>
      <c r="M34" t="n">
        <v>10573</v>
      </c>
      <c r="N34" t="n">
        <v>12964</v>
      </c>
      <c r="O34" t="inlineStr">
        <is>
          <t>-</t>
        </is>
      </c>
      <c r="P34" t="inlineStr">
        <is>
          <t>-</t>
        </is>
      </c>
    </row>
    <row r="35">
      <c r="A35" s="5" t="inlineStr">
        <is>
          <t>Minderheitenanteil</t>
        </is>
      </c>
      <c r="B35" s="5" t="inlineStr">
        <is>
          <t>Minority Share</t>
        </is>
      </c>
      <c r="C35" t="n">
        <v>540</v>
      </c>
      <c r="D35" t="n">
        <v>525</v>
      </c>
      <c r="E35" t="n">
        <v>486</v>
      </c>
      <c r="F35" t="n">
        <v>548</v>
      </c>
      <c r="G35" t="n">
        <v>529</v>
      </c>
      <c r="H35" t="n">
        <v>21</v>
      </c>
      <c r="I35" t="n">
        <v>24</v>
      </c>
      <c r="J35" t="n">
        <v>36</v>
      </c>
      <c r="K35" t="n">
        <v>74</v>
      </c>
      <c r="L35" t="n">
        <v>83</v>
      </c>
      <c r="M35" t="n">
        <v>73</v>
      </c>
      <c r="N35" t="n">
        <v>70</v>
      </c>
      <c r="O35" t="inlineStr">
        <is>
          <t>-</t>
        </is>
      </c>
      <c r="P35" t="inlineStr">
        <is>
          <t>-</t>
        </is>
      </c>
    </row>
    <row r="36">
      <c r="A36" s="5" t="inlineStr">
        <is>
          <t>Summe Eigenkapital</t>
        </is>
      </c>
      <c r="B36" s="5" t="inlineStr">
        <is>
          <t>Equity</t>
        </is>
      </c>
      <c r="C36" t="n">
        <v>16940</v>
      </c>
      <c r="D36" t="n">
        <v>16029</v>
      </c>
      <c r="E36" t="n">
        <v>14491</v>
      </c>
      <c r="F36" t="n">
        <v>13895</v>
      </c>
      <c r="G36" t="n">
        <v>13015</v>
      </c>
      <c r="H36" t="n">
        <v>10177</v>
      </c>
      <c r="I36" t="n">
        <v>9662</v>
      </c>
      <c r="J36" t="n">
        <v>10537</v>
      </c>
      <c r="K36" t="n">
        <v>10509</v>
      </c>
      <c r="L36" t="n">
        <v>10328</v>
      </c>
      <c r="M36" t="n">
        <v>9637</v>
      </c>
      <c r="N36" t="n">
        <v>8087</v>
      </c>
      <c r="O36" t="inlineStr">
        <is>
          <t>-</t>
        </is>
      </c>
      <c r="P36" t="inlineStr">
        <is>
          <t>-</t>
        </is>
      </c>
    </row>
    <row r="37">
      <c r="A37" s="5" t="inlineStr">
        <is>
          <t>Summe Passiva</t>
        </is>
      </c>
      <c r="B37" s="5" t="inlineStr">
        <is>
          <t>Liabilities &amp; Shareholder Equity</t>
        </is>
      </c>
      <c r="C37" t="n">
        <v>37310</v>
      </c>
      <c r="D37" t="n">
        <v>35173</v>
      </c>
      <c r="E37" t="n">
        <v>31633</v>
      </c>
      <c r="F37" t="n">
        <v>31594</v>
      </c>
      <c r="G37" t="n">
        <v>32007</v>
      </c>
      <c r="H37" t="n">
        <v>22017</v>
      </c>
      <c r="I37" t="n">
        <v>20429</v>
      </c>
      <c r="J37" t="n">
        <v>21168</v>
      </c>
      <c r="K37" t="n">
        <v>21387</v>
      </c>
      <c r="L37" t="n">
        <v>21461</v>
      </c>
      <c r="M37" t="n">
        <v>20283</v>
      </c>
      <c r="N37" t="n">
        <v>21121</v>
      </c>
      <c r="O37" t="inlineStr">
        <is>
          <t>-</t>
        </is>
      </c>
      <c r="P37" t="inlineStr">
        <is>
          <t>-</t>
        </is>
      </c>
    </row>
    <row r="38">
      <c r="A38" s="5" t="inlineStr">
        <is>
          <t>Mio.Aktien im Umlauf</t>
        </is>
      </c>
      <c r="B38" s="5" t="inlineStr">
        <is>
          <t>Million shares outstanding</t>
        </is>
      </c>
      <c r="C38" t="n">
        <v>1250</v>
      </c>
      <c r="D38" t="n">
        <v>1250</v>
      </c>
      <c r="E38" t="n">
        <v>1250</v>
      </c>
      <c r="F38" t="n">
        <v>1250</v>
      </c>
      <c r="G38" t="n">
        <v>1250</v>
      </c>
      <c r="H38" t="n">
        <v>1000</v>
      </c>
      <c r="I38" t="n">
        <v>1000</v>
      </c>
      <c r="J38" t="n">
        <v>1000</v>
      </c>
      <c r="K38" t="n">
        <v>1000</v>
      </c>
      <c r="L38" t="n">
        <v>1000</v>
      </c>
      <c r="M38" t="n">
        <v>1470</v>
      </c>
      <c r="N38" t="n">
        <v>1470</v>
      </c>
      <c r="O38" t="n">
        <v>1470</v>
      </c>
      <c r="P38" t="n">
        <v>1470</v>
      </c>
    </row>
    <row r="39">
      <c r="A39" s="5" t="inlineStr">
        <is>
          <t>Mio.Aktien im Umlauf</t>
        </is>
      </c>
      <c r="B39" s="5" t="inlineStr">
        <is>
          <t>Million shares outstanding</t>
        </is>
      </c>
      <c r="C39" t="n">
        <v>799</v>
      </c>
      <c r="D39" t="n">
        <v>843</v>
      </c>
      <c r="E39" t="n">
        <v>839</v>
      </c>
      <c r="F39" t="n">
        <v>833</v>
      </c>
      <c r="G39" t="n">
        <v>823.91</v>
      </c>
      <c r="H39" t="n">
        <v>744.53</v>
      </c>
      <c r="I39" t="n">
        <v>739.23</v>
      </c>
      <c r="J39" t="n">
        <v>733.8200000000001</v>
      </c>
      <c r="K39" t="n">
        <v>727.9</v>
      </c>
      <c r="L39" t="n">
        <v>718.5</v>
      </c>
      <c r="M39" t="n">
        <v>735</v>
      </c>
      <c r="N39" t="n">
        <v>735</v>
      </c>
      <c r="O39" t="n">
        <v>735</v>
      </c>
      <c r="P39" t="n">
        <v>735</v>
      </c>
    </row>
    <row r="40">
      <c r="A40" s="5" t="inlineStr">
        <is>
          <t>Ergebnis je Aktie (brutto)</t>
        </is>
      </c>
      <c r="B40" s="5" t="inlineStr">
        <is>
          <t>Earnings per share</t>
        </is>
      </c>
      <c r="C40" t="n">
        <v>1.69</v>
      </c>
      <c r="D40" t="n">
        <v>1.49</v>
      </c>
      <c r="E40" t="n">
        <v>1.49</v>
      </c>
      <c r="F40" t="n">
        <v>1.39</v>
      </c>
      <c r="G40" t="n">
        <v>0.83</v>
      </c>
      <c r="H40" t="n">
        <v>0.76</v>
      </c>
      <c r="I40" t="n">
        <v>-0.22</v>
      </c>
      <c r="J40" t="n">
        <v>0.67</v>
      </c>
      <c r="K40" t="n">
        <v>0.71</v>
      </c>
      <c r="L40" t="n">
        <v>0.53</v>
      </c>
      <c r="M40" t="n">
        <v>0.5</v>
      </c>
      <c r="N40" t="n">
        <v>1.11</v>
      </c>
      <c r="O40" t="inlineStr">
        <is>
          <t>-</t>
        </is>
      </c>
      <c r="P40" t="inlineStr">
        <is>
          <t>-</t>
        </is>
      </c>
    </row>
    <row r="41">
      <c r="A41" s="5" t="inlineStr">
        <is>
          <t>Ergebnis je Aktie (unverwässert)</t>
        </is>
      </c>
      <c r="B41" s="5" t="inlineStr">
        <is>
          <t>Basic Earnings per share</t>
        </is>
      </c>
      <c r="C41" t="n">
        <v>2.41</v>
      </c>
      <c r="D41" t="n">
        <v>3.02</v>
      </c>
      <c r="E41" t="n">
        <v>2.27</v>
      </c>
      <c r="F41" t="n">
        <v>1.5</v>
      </c>
      <c r="G41" t="n">
        <v>0.89</v>
      </c>
      <c r="H41" t="n">
        <v>0.79</v>
      </c>
      <c r="I41" t="n">
        <v>-0.41</v>
      </c>
      <c r="J41" t="n">
        <v>0.77</v>
      </c>
      <c r="K41" t="n">
        <v>0.83</v>
      </c>
      <c r="L41" t="n">
        <v>0.61</v>
      </c>
      <c r="M41" t="n">
        <v>0.88</v>
      </c>
      <c r="N41" t="n">
        <v>2.33</v>
      </c>
      <c r="O41" t="n">
        <v>2.63</v>
      </c>
      <c r="P41" t="n">
        <v>2.63</v>
      </c>
    </row>
    <row r="42">
      <c r="A42" s="5" t="inlineStr">
        <is>
          <t>Ergebnis je Aktie (verwässert)</t>
        </is>
      </c>
      <c r="B42" s="5" t="inlineStr">
        <is>
          <t>Diluted Earnings per share</t>
        </is>
      </c>
      <c r="C42" t="n">
        <v>2.39</v>
      </c>
      <c r="D42" t="n">
        <v>3.01</v>
      </c>
      <c r="E42" t="n">
        <v>2.25</v>
      </c>
      <c r="F42" t="n">
        <v>1.49</v>
      </c>
      <c r="G42" t="n">
        <v>0.89</v>
      </c>
      <c r="H42" t="n">
        <v>0.79</v>
      </c>
      <c r="I42" t="n">
        <v>-0.41</v>
      </c>
      <c r="J42" t="n">
        <v>0.76</v>
      </c>
      <c r="K42" t="n">
        <v>0.83</v>
      </c>
      <c r="L42" t="n">
        <v>0.61</v>
      </c>
      <c r="M42" t="n">
        <v>0.88</v>
      </c>
      <c r="N42" t="n">
        <v>2.32</v>
      </c>
      <c r="O42" t="n">
        <v>2.6</v>
      </c>
      <c r="P42" t="n">
        <v>2.6</v>
      </c>
    </row>
    <row r="43">
      <c r="A43" s="5" t="inlineStr">
        <is>
          <t>Dividende je Aktie</t>
        </is>
      </c>
      <c r="B43" s="5" t="inlineStr">
        <is>
          <t>Dividend per share</t>
        </is>
      </c>
      <c r="C43" t="n">
        <v>0.83</v>
      </c>
      <c r="D43" t="n">
        <v>0.72</v>
      </c>
      <c r="E43" t="n">
        <v>0.68</v>
      </c>
      <c r="F43" t="n">
        <v>0.65</v>
      </c>
      <c r="G43" t="n">
        <v>0.63</v>
      </c>
      <c r="H43" t="n">
        <v>0.63</v>
      </c>
      <c r="I43" t="n">
        <v>0.63</v>
      </c>
      <c r="J43" t="n">
        <v>0.63</v>
      </c>
      <c r="K43" t="n">
        <v>0.63</v>
      </c>
      <c r="L43" t="n">
        <v>0.63</v>
      </c>
      <c r="M43" t="n">
        <v>0.63</v>
      </c>
      <c r="N43" t="n">
        <v>0.62</v>
      </c>
      <c r="O43" t="n">
        <v>0.61</v>
      </c>
      <c r="P43" t="n">
        <v>0.61</v>
      </c>
    </row>
    <row r="44">
      <c r="A44" s="5" t="inlineStr">
        <is>
          <t>Dividendenausschüttung in Mio</t>
        </is>
      </c>
      <c r="B44" s="5" t="inlineStr">
        <is>
          <t>Dividend Payment in M</t>
        </is>
      </c>
      <c r="C44" t="n">
        <v>584</v>
      </c>
      <c r="D44" t="n">
        <v>521</v>
      </c>
      <c r="E44" t="n">
        <v>469</v>
      </c>
      <c r="F44" t="n">
        <v>352</v>
      </c>
      <c r="G44" t="n">
        <v>362</v>
      </c>
      <c r="H44" t="n">
        <v>357</v>
      </c>
      <c r="I44" t="n">
        <v>367</v>
      </c>
      <c r="J44" t="n">
        <v>362</v>
      </c>
      <c r="K44" t="n">
        <v>319</v>
      </c>
      <c r="L44" t="n">
        <v>304</v>
      </c>
      <c r="M44" t="n">
        <v>245</v>
      </c>
      <c r="N44" t="n">
        <v>352</v>
      </c>
      <c r="O44" t="inlineStr">
        <is>
          <t>-</t>
        </is>
      </c>
      <c r="P44" t="inlineStr">
        <is>
          <t>-</t>
        </is>
      </c>
    </row>
    <row r="45">
      <c r="A45" s="5" t="inlineStr">
        <is>
          <t>Umsatz je Aktie</t>
        </is>
      </c>
      <c r="B45" s="5" t="inlineStr">
        <is>
          <t>Revenue per share</t>
        </is>
      </c>
      <c r="C45" t="n">
        <v>20.1</v>
      </c>
      <c r="D45" t="n">
        <v>21.43</v>
      </c>
      <c r="E45" t="n">
        <v>20.18</v>
      </c>
      <c r="F45" t="n">
        <v>21.68</v>
      </c>
      <c r="G45" t="n">
        <v>18.91</v>
      </c>
      <c r="H45" t="n">
        <v>18.91</v>
      </c>
      <c r="I45" t="n">
        <v>18.03</v>
      </c>
      <c r="J45" t="n">
        <v>18.66</v>
      </c>
      <c r="K45" t="n">
        <v>18.08</v>
      </c>
      <c r="L45" t="n">
        <v>17.17</v>
      </c>
      <c r="M45" t="n">
        <v>11.82</v>
      </c>
      <c r="N45" t="n">
        <v>14.21</v>
      </c>
      <c r="O45" t="inlineStr">
        <is>
          <t>-</t>
        </is>
      </c>
      <c r="P45" t="inlineStr">
        <is>
          <t>-</t>
        </is>
      </c>
    </row>
    <row r="46">
      <c r="A46" s="5" t="inlineStr">
        <is>
          <t>Buchwert je Aktie</t>
        </is>
      </c>
      <c r="B46" s="5" t="inlineStr">
        <is>
          <t>Book value per share</t>
        </is>
      </c>
      <c r="C46" t="n">
        <v>13.55</v>
      </c>
      <c r="D46" t="n">
        <v>12.82</v>
      </c>
      <c r="E46" t="n">
        <v>11.59</v>
      </c>
      <c r="F46" t="n">
        <v>11.12</v>
      </c>
      <c r="G46" t="n">
        <v>10.41</v>
      </c>
      <c r="H46" t="n">
        <v>10.18</v>
      </c>
      <c r="I46" t="n">
        <v>9.66</v>
      </c>
      <c r="J46" t="n">
        <v>10.54</v>
      </c>
      <c r="K46" t="n">
        <v>10.51</v>
      </c>
      <c r="L46" t="n">
        <v>10.33</v>
      </c>
      <c r="M46" t="n">
        <v>6.56</v>
      </c>
      <c r="N46" t="n">
        <v>5.5</v>
      </c>
      <c r="O46" t="inlineStr">
        <is>
          <t>-</t>
        </is>
      </c>
      <c r="P46" t="inlineStr">
        <is>
          <t>-</t>
        </is>
      </c>
    </row>
    <row r="47">
      <c r="A47" s="5" t="inlineStr">
        <is>
          <t>Cashflow je Aktie</t>
        </is>
      </c>
      <c r="B47" s="5" t="inlineStr">
        <is>
          <t>Cashflow per share</t>
        </is>
      </c>
      <c r="C47" t="n">
        <v>2.77</v>
      </c>
      <c r="D47" t="n">
        <v>1.52</v>
      </c>
      <c r="E47" t="n">
        <v>1.75</v>
      </c>
      <c r="F47" t="n">
        <v>1.87</v>
      </c>
      <c r="G47" t="n">
        <v>1.8</v>
      </c>
      <c r="H47" t="n">
        <v>1.24</v>
      </c>
      <c r="I47" t="n">
        <v>1.09</v>
      </c>
      <c r="J47" t="n">
        <v>1.03</v>
      </c>
      <c r="K47" t="n">
        <v>1.03</v>
      </c>
      <c r="L47" t="n">
        <v>1.39</v>
      </c>
      <c r="M47" t="n">
        <v>1.45</v>
      </c>
      <c r="N47" t="n">
        <v>1.29</v>
      </c>
      <c r="O47" t="inlineStr">
        <is>
          <t>-</t>
        </is>
      </c>
      <c r="P47" t="inlineStr">
        <is>
          <t>-</t>
        </is>
      </c>
    </row>
    <row r="48">
      <c r="A48" s="5" t="inlineStr">
        <is>
          <t>Bilanzsumme je Aktie</t>
        </is>
      </c>
      <c r="B48" s="5" t="inlineStr">
        <is>
          <t>Total assets per share</t>
        </is>
      </c>
      <c r="C48" t="n">
        <v>29.85</v>
      </c>
      <c r="D48" t="n">
        <v>28.14</v>
      </c>
      <c r="E48" t="n">
        <v>25.31</v>
      </c>
      <c r="F48" t="n">
        <v>25.28</v>
      </c>
      <c r="G48" t="n">
        <v>25.61</v>
      </c>
      <c r="H48" t="n">
        <v>22.02</v>
      </c>
      <c r="I48" t="n">
        <v>20.43</v>
      </c>
      <c r="J48" t="n">
        <v>21.17</v>
      </c>
      <c r="K48" t="n">
        <v>21.39</v>
      </c>
      <c r="L48" t="n">
        <v>21.46</v>
      </c>
      <c r="M48" t="n">
        <v>13.8</v>
      </c>
      <c r="N48" t="n">
        <v>14.37</v>
      </c>
      <c r="O48" t="inlineStr">
        <is>
          <t>-</t>
        </is>
      </c>
      <c r="P48" t="inlineStr">
        <is>
          <t>-</t>
        </is>
      </c>
    </row>
    <row r="49">
      <c r="A49" s="5" t="inlineStr">
        <is>
          <t>Personal am Ende des Jahres</t>
        </is>
      </c>
      <c r="B49" s="5" t="inlineStr">
        <is>
          <t>Staff at the end of year</t>
        </is>
      </c>
      <c r="C49" t="n">
        <v>80251</v>
      </c>
      <c r="D49" t="n">
        <v>89800</v>
      </c>
      <c r="E49" t="n">
        <v>89213</v>
      </c>
      <c r="F49" t="n">
        <v>86778</v>
      </c>
      <c r="G49" t="n">
        <v>78106</v>
      </c>
      <c r="H49" t="n">
        <v>75706</v>
      </c>
      <c r="I49" t="n">
        <v>75309</v>
      </c>
      <c r="J49" t="n">
        <v>76175</v>
      </c>
      <c r="K49" t="n">
        <v>76433</v>
      </c>
      <c r="L49" t="n">
        <v>76418</v>
      </c>
      <c r="M49" t="n">
        <v>79822</v>
      </c>
      <c r="N49" t="n">
        <v>93572</v>
      </c>
      <c r="O49" t="n">
        <v>92033</v>
      </c>
      <c r="P49" t="n">
        <v>92033</v>
      </c>
    </row>
    <row r="50">
      <c r="A50" s="5" t="inlineStr">
        <is>
          <t>Personalaufwand in Mio. EUR</t>
        </is>
      </c>
      <c r="B50" s="5" t="inlineStr">
        <is>
          <t>Personnel expenses in M</t>
        </is>
      </c>
      <c r="C50" t="n">
        <v>5952</v>
      </c>
      <c r="D50" t="n">
        <v>5647</v>
      </c>
      <c r="E50" t="n">
        <v>5304</v>
      </c>
      <c r="F50" t="n">
        <v>5532</v>
      </c>
      <c r="G50" t="n">
        <v>4961</v>
      </c>
      <c r="H50" t="n">
        <v>4034</v>
      </c>
      <c r="I50" t="n">
        <v>3955</v>
      </c>
      <c r="J50" t="n">
        <v>3862</v>
      </c>
      <c r="K50" t="n">
        <v>3593</v>
      </c>
      <c r="L50" t="n">
        <v>3636</v>
      </c>
      <c r="M50" t="n">
        <v>3676</v>
      </c>
      <c r="N50" t="n">
        <v>4055</v>
      </c>
      <c r="O50" t="n">
        <v>3967</v>
      </c>
      <c r="P50" t="n">
        <v>3967</v>
      </c>
    </row>
    <row r="51">
      <c r="A51" s="5" t="inlineStr">
        <is>
          <t>Aufwand je Mitarbeiter in EUR</t>
        </is>
      </c>
      <c r="B51" s="5" t="inlineStr">
        <is>
          <t>Effort per employee</t>
        </is>
      </c>
      <c r="C51" t="n">
        <v>74167</v>
      </c>
      <c r="D51" t="n">
        <v>62884</v>
      </c>
      <c r="E51" t="n">
        <v>59453</v>
      </c>
      <c r="F51" t="n">
        <v>63749</v>
      </c>
      <c r="G51" t="n">
        <v>63516</v>
      </c>
      <c r="H51" t="n">
        <v>53285</v>
      </c>
      <c r="I51" t="n">
        <v>52517</v>
      </c>
      <c r="J51" t="n">
        <v>50699</v>
      </c>
      <c r="K51" t="n">
        <v>47008</v>
      </c>
      <c r="L51" t="n">
        <v>47580</v>
      </c>
      <c r="M51" t="n">
        <v>46052</v>
      </c>
      <c r="N51" t="n">
        <v>43336</v>
      </c>
      <c r="O51" t="n">
        <v>43104</v>
      </c>
      <c r="P51" t="n">
        <v>43104</v>
      </c>
    </row>
    <row r="52">
      <c r="A52" s="5" t="inlineStr">
        <is>
          <t>Umsatz je Mitarbeiter in EUR</t>
        </is>
      </c>
      <c r="B52" s="5" t="inlineStr">
        <is>
          <t>Turnover per employee</t>
        </is>
      </c>
      <c r="C52" t="n">
        <v>313130</v>
      </c>
      <c r="D52" t="n">
        <v>298330</v>
      </c>
      <c r="E52" t="n">
        <v>282694</v>
      </c>
      <c r="F52" t="n">
        <v>312337</v>
      </c>
      <c r="G52" t="n">
        <v>302602</v>
      </c>
      <c r="H52" t="n">
        <v>249808</v>
      </c>
      <c r="I52" t="n">
        <v>238373</v>
      </c>
      <c r="J52" t="n">
        <v>244949</v>
      </c>
      <c r="K52" t="n">
        <v>236560</v>
      </c>
      <c r="L52" t="n">
        <v>224725</v>
      </c>
      <c r="M52" t="n">
        <v>217647</v>
      </c>
      <c r="N52" t="n">
        <v>223218</v>
      </c>
      <c r="O52" t="inlineStr">
        <is>
          <t>-</t>
        </is>
      </c>
      <c r="P52" t="inlineStr">
        <is>
          <t>-</t>
        </is>
      </c>
    </row>
    <row r="53">
      <c r="A53" s="5" t="inlineStr">
        <is>
          <t>Bruttoergebnis je Mitarbeiter in EUR</t>
        </is>
      </c>
      <c r="B53" s="5" t="inlineStr">
        <is>
          <t>Gross Profit per employee</t>
        </is>
      </c>
      <c r="C53" t="n">
        <v>103214</v>
      </c>
      <c r="D53" t="n">
        <v>96192</v>
      </c>
      <c r="E53" t="n">
        <v>93226</v>
      </c>
      <c r="F53" t="n">
        <v>101835</v>
      </c>
      <c r="G53" t="n">
        <v>92707</v>
      </c>
      <c r="H53" t="n">
        <v>72451</v>
      </c>
      <c r="I53" t="n">
        <v>62635</v>
      </c>
      <c r="J53" t="n">
        <v>66912</v>
      </c>
      <c r="K53" t="n">
        <v>64135</v>
      </c>
      <c r="L53" t="n">
        <v>62943</v>
      </c>
      <c r="M53" t="n">
        <v>60923</v>
      </c>
      <c r="N53" t="n">
        <v>65714</v>
      </c>
      <c r="O53" t="inlineStr">
        <is>
          <t>-</t>
        </is>
      </c>
      <c r="P53" t="inlineStr">
        <is>
          <t>-</t>
        </is>
      </c>
    </row>
    <row r="54">
      <c r="A54" s="5" t="inlineStr">
        <is>
          <t>Gewinn je Mitarbeiter in EUR</t>
        </is>
      </c>
      <c r="B54" s="5" t="inlineStr">
        <is>
          <t>Earnings per employee</t>
        </is>
      </c>
      <c r="C54" t="n">
        <v>24274</v>
      </c>
      <c r="D54" t="n">
        <v>28029</v>
      </c>
      <c r="E54" t="n">
        <v>21241</v>
      </c>
      <c r="F54" t="n">
        <v>14324</v>
      </c>
      <c r="G54" t="n">
        <v>9269</v>
      </c>
      <c r="H54" t="n">
        <v>7688</v>
      </c>
      <c r="I54" t="n">
        <v>-3930</v>
      </c>
      <c r="J54" t="n">
        <v>7246</v>
      </c>
      <c r="K54" t="n">
        <v>7719</v>
      </c>
      <c r="L54" t="n">
        <v>5653</v>
      </c>
      <c r="M54" t="n">
        <v>7417</v>
      </c>
      <c r="N54" t="n">
        <v>13337</v>
      </c>
      <c r="O54" t="inlineStr">
        <is>
          <t>-</t>
        </is>
      </c>
      <c r="P54" t="inlineStr">
        <is>
          <t>-</t>
        </is>
      </c>
    </row>
    <row r="55">
      <c r="A55" s="5" t="inlineStr">
        <is>
          <t>KGV (Kurs/Gewinn)</t>
        </is>
      </c>
      <c r="B55" s="5" t="inlineStr">
        <is>
          <t>PE (price/earnings)</t>
        </is>
      </c>
      <c r="C55" t="n">
        <v>14.8</v>
      </c>
      <c r="D55" t="n">
        <v>6.8</v>
      </c>
      <c r="E55" t="n">
        <v>13.2</v>
      </c>
      <c r="F55" t="n">
        <v>21.9</v>
      </c>
      <c r="G55" t="n">
        <v>30</v>
      </c>
      <c r="H55" t="n">
        <v>25.2</v>
      </c>
      <c r="I55" t="inlineStr">
        <is>
          <t>-</t>
        </is>
      </c>
      <c r="J55" t="n">
        <v>19.9</v>
      </c>
      <c r="K55" t="n">
        <v>18.6</v>
      </c>
      <c r="L55" t="n">
        <v>25.4</v>
      </c>
      <c r="M55" t="n">
        <v>21.6</v>
      </c>
      <c r="N55" t="n">
        <v>7.7</v>
      </c>
      <c r="O55" t="n">
        <v>9.1</v>
      </c>
      <c r="P55" t="n">
        <v>9.1</v>
      </c>
    </row>
    <row r="56">
      <c r="A56" s="5" t="inlineStr">
        <is>
          <t>KUV (Kurs/Umsatz)</t>
        </is>
      </c>
      <c r="B56" s="5" t="inlineStr">
        <is>
          <t>PS (price/sales)</t>
        </is>
      </c>
      <c r="C56" t="n">
        <v>1.77</v>
      </c>
      <c r="D56" t="n">
        <v>0.97</v>
      </c>
      <c r="E56" t="n">
        <v>1.48</v>
      </c>
      <c r="F56" t="n">
        <v>1.52</v>
      </c>
      <c r="G56" t="n">
        <v>1.41</v>
      </c>
      <c r="H56" t="n">
        <v>1.05</v>
      </c>
      <c r="I56" t="n">
        <v>0.88</v>
      </c>
      <c r="J56" t="n">
        <v>0.82</v>
      </c>
      <c r="K56" t="n">
        <v>0.85</v>
      </c>
      <c r="L56" t="n">
        <v>0.9</v>
      </c>
      <c r="M56" t="n">
        <v>1.61</v>
      </c>
      <c r="N56" t="n">
        <v>1.26</v>
      </c>
      <c r="O56" t="inlineStr">
        <is>
          <t>-</t>
        </is>
      </c>
      <c r="P56" t="inlineStr">
        <is>
          <t>-</t>
        </is>
      </c>
    </row>
    <row r="57">
      <c r="A57" s="5" t="inlineStr">
        <is>
          <t>KBV (Kurs/Buchwert)</t>
        </is>
      </c>
      <c r="B57" s="5" t="inlineStr">
        <is>
          <t>PB (price/book value)</t>
        </is>
      </c>
      <c r="C57" t="n">
        <v>2.63</v>
      </c>
      <c r="D57" t="n">
        <v>1.62</v>
      </c>
      <c r="E57" t="n">
        <v>2.58</v>
      </c>
      <c r="F57" t="n">
        <v>2.97</v>
      </c>
      <c r="G57" t="n">
        <v>2.56</v>
      </c>
      <c r="H57" t="n">
        <v>1.96</v>
      </c>
      <c r="I57" t="n">
        <v>1.64</v>
      </c>
      <c r="J57" t="n">
        <v>1.45</v>
      </c>
      <c r="K57" t="n">
        <v>1.46</v>
      </c>
      <c r="L57" t="n">
        <v>1.5</v>
      </c>
      <c r="M57" t="n">
        <v>2.9</v>
      </c>
      <c r="N57" t="n">
        <v>3.24</v>
      </c>
      <c r="O57" t="inlineStr">
        <is>
          <t>-</t>
        </is>
      </c>
      <c r="P57" t="inlineStr">
        <is>
          <t>-</t>
        </is>
      </c>
    </row>
    <row r="58">
      <c r="A58" s="5" t="inlineStr">
        <is>
          <t>KCV (Kurs/Cashflow)</t>
        </is>
      </c>
      <c r="B58" s="5" t="inlineStr">
        <is>
          <t>PC (price/cashflow)</t>
        </is>
      </c>
      <c r="C58" t="n">
        <v>12.86</v>
      </c>
      <c r="D58" t="n">
        <v>13.63</v>
      </c>
      <c r="E58" t="n">
        <v>17.1</v>
      </c>
      <c r="F58" t="n">
        <v>17.61</v>
      </c>
      <c r="G58" t="n">
        <v>14.85</v>
      </c>
      <c r="H58" t="n">
        <v>16.09</v>
      </c>
      <c r="I58" t="n">
        <v>14.51</v>
      </c>
      <c r="J58" t="n">
        <v>14.86</v>
      </c>
      <c r="K58" t="n">
        <v>14.97</v>
      </c>
      <c r="L58" t="n">
        <v>11.14</v>
      </c>
      <c r="M58" t="n">
        <v>13.08</v>
      </c>
      <c r="N58" t="n">
        <v>13.86</v>
      </c>
      <c r="O58" t="inlineStr">
        <is>
          <t>-</t>
        </is>
      </c>
      <c r="P58" t="inlineStr">
        <is>
          <t>-</t>
        </is>
      </c>
    </row>
    <row r="59">
      <c r="A59" s="5" t="inlineStr">
        <is>
          <t>Dividendenrendite in %</t>
        </is>
      </c>
      <c r="B59" s="5" t="inlineStr">
        <is>
          <t>Dividend Yield in %</t>
        </is>
      </c>
      <c r="C59" t="n">
        <v>2.33</v>
      </c>
      <c r="D59" t="n">
        <v>3.48</v>
      </c>
      <c r="E59" t="n">
        <v>2.27</v>
      </c>
      <c r="F59" t="n">
        <v>1.97</v>
      </c>
      <c r="G59" t="n">
        <v>2.34</v>
      </c>
      <c r="H59" t="n">
        <v>3.14</v>
      </c>
      <c r="I59" t="n">
        <v>3.94</v>
      </c>
      <c r="J59" t="n">
        <v>4.1</v>
      </c>
      <c r="K59" t="n">
        <v>4.07</v>
      </c>
      <c r="L59" t="n">
        <v>4.03</v>
      </c>
      <c r="M59" t="n">
        <v>3.29</v>
      </c>
      <c r="N59" t="n">
        <v>3.48</v>
      </c>
      <c r="O59" t="n">
        <v>2.57</v>
      </c>
      <c r="P59" t="n">
        <v>2.57</v>
      </c>
    </row>
    <row r="60">
      <c r="A60" s="5" t="inlineStr">
        <is>
          <t>Gewinnrendite in %</t>
        </is>
      </c>
      <c r="B60" s="5" t="inlineStr">
        <is>
          <t>Return on profit in %</t>
        </is>
      </c>
      <c r="C60" t="n">
        <v>6.7</v>
      </c>
      <c r="D60" t="n">
        <v>14.6</v>
      </c>
      <c r="E60" t="n">
        <v>7.6</v>
      </c>
      <c r="F60" t="n">
        <v>4.6</v>
      </c>
      <c r="G60" t="n">
        <v>3.3</v>
      </c>
      <c r="H60" t="n">
        <v>4</v>
      </c>
      <c r="I60" t="n">
        <v>-2.6</v>
      </c>
      <c r="J60" t="n">
        <v>5</v>
      </c>
      <c r="K60" t="n">
        <v>5.4</v>
      </c>
      <c r="L60" t="n">
        <v>3.9</v>
      </c>
      <c r="M60" t="n">
        <v>4.6</v>
      </c>
      <c r="N60" t="n">
        <v>13.1</v>
      </c>
      <c r="O60" t="n">
        <v>11</v>
      </c>
      <c r="P60" t="n">
        <v>11</v>
      </c>
    </row>
    <row r="61">
      <c r="A61" s="5" t="inlineStr">
        <is>
          <t>Eigenkapitalrendite in %</t>
        </is>
      </c>
      <c r="B61" s="5" t="inlineStr">
        <is>
          <t>Return on Equity in %</t>
        </is>
      </c>
      <c r="C61" t="n">
        <v>11.5</v>
      </c>
      <c r="D61" t="n">
        <v>15.7</v>
      </c>
      <c r="E61" t="n">
        <v>13.08</v>
      </c>
      <c r="F61" t="n">
        <v>8.949999999999999</v>
      </c>
      <c r="G61" t="n">
        <v>5.56</v>
      </c>
      <c r="H61" t="n">
        <v>5.72</v>
      </c>
      <c r="I61" t="n">
        <v>-3.06</v>
      </c>
      <c r="J61" t="n">
        <v>5.24</v>
      </c>
      <c r="K61" t="n">
        <v>5.61</v>
      </c>
      <c r="L61" t="n">
        <v>4.18</v>
      </c>
      <c r="M61" t="n">
        <v>6.14</v>
      </c>
      <c r="N61" t="n">
        <v>15.43</v>
      </c>
      <c r="O61" t="inlineStr">
        <is>
          <t>-</t>
        </is>
      </c>
      <c r="P61" t="inlineStr">
        <is>
          <t>-</t>
        </is>
      </c>
    </row>
    <row r="62">
      <c r="A62" s="5" t="inlineStr">
        <is>
          <t>Umsatzrendite in %</t>
        </is>
      </c>
      <c r="B62" s="5" t="inlineStr">
        <is>
          <t>Return on sales in %</t>
        </is>
      </c>
      <c r="C62" t="n">
        <v>7.75</v>
      </c>
      <c r="D62" t="n">
        <v>9.4</v>
      </c>
      <c r="E62" t="n">
        <v>7.51</v>
      </c>
      <c r="F62" t="n">
        <v>4.59</v>
      </c>
      <c r="G62" t="n">
        <v>3.06</v>
      </c>
      <c r="H62" t="n">
        <v>3.08</v>
      </c>
      <c r="I62" t="n">
        <v>-1.64</v>
      </c>
      <c r="J62" t="n">
        <v>2.96</v>
      </c>
      <c r="K62" t="n">
        <v>3.26</v>
      </c>
      <c r="L62" t="n">
        <v>2.52</v>
      </c>
      <c r="M62" t="n">
        <v>3.41</v>
      </c>
      <c r="N62" t="n">
        <v>5.98</v>
      </c>
      <c r="O62" t="inlineStr">
        <is>
          <t>-</t>
        </is>
      </c>
      <c r="P62" t="inlineStr">
        <is>
          <t>-</t>
        </is>
      </c>
    </row>
    <row r="63">
      <c r="A63" s="5" t="inlineStr">
        <is>
          <t>Gesamtkapitalrendite in %</t>
        </is>
      </c>
      <c r="B63" s="5" t="inlineStr">
        <is>
          <t>Total Return on Investment in %</t>
        </is>
      </c>
      <c r="C63" t="n">
        <v>6.15</v>
      </c>
      <c r="D63" t="n">
        <v>8.119999999999999</v>
      </c>
      <c r="E63" t="n">
        <v>6.94</v>
      </c>
      <c r="F63" t="n">
        <v>4.96</v>
      </c>
      <c r="G63" t="n">
        <v>3.21</v>
      </c>
      <c r="H63" t="n">
        <v>3.8</v>
      </c>
      <c r="I63" t="n">
        <v>-0.17</v>
      </c>
      <c r="J63" t="n">
        <v>3.92</v>
      </c>
      <c r="K63" t="n">
        <v>3.98</v>
      </c>
      <c r="L63" t="n">
        <v>3.78</v>
      </c>
      <c r="M63" t="n">
        <v>4.98</v>
      </c>
      <c r="N63" t="n">
        <v>8.289999999999999</v>
      </c>
      <c r="O63" t="inlineStr">
        <is>
          <t>-</t>
        </is>
      </c>
      <c r="P63" t="inlineStr">
        <is>
          <t>-</t>
        </is>
      </c>
    </row>
    <row r="64">
      <c r="A64" s="5" t="inlineStr">
        <is>
          <t>Return on Investment in %</t>
        </is>
      </c>
      <c r="B64" s="5" t="inlineStr">
        <is>
          <t>Return on Investment in %</t>
        </is>
      </c>
      <c r="C64" t="n">
        <v>5.22</v>
      </c>
      <c r="D64" t="n">
        <v>7.16</v>
      </c>
      <c r="E64" t="n">
        <v>5.99</v>
      </c>
      <c r="F64" t="n">
        <v>3.93</v>
      </c>
      <c r="G64" t="n">
        <v>2.26</v>
      </c>
      <c r="H64" t="n">
        <v>2.64</v>
      </c>
      <c r="I64" t="n">
        <v>-1.45</v>
      </c>
      <c r="J64" t="n">
        <v>2.61</v>
      </c>
      <c r="K64" t="n">
        <v>2.76</v>
      </c>
      <c r="L64" t="n">
        <v>2.01</v>
      </c>
      <c r="M64" t="n">
        <v>2.92</v>
      </c>
      <c r="N64" t="n">
        <v>5.91</v>
      </c>
      <c r="O64" t="inlineStr">
        <is>
          <t>-</t>
        </is>
      </c>
      <c r="P64" t="inlineStr">
        <is>
          <t>-</t>
        </is>
      </c>
    </row>
    <row r="65">
      <c r="A65" s="5" t="inlineStr">
        <is>
          <t>Arbeitsintensität in %</t>
        </is>
      </c>
      <c r="B65" s="5" t="inlineStr">
        <is>
          <t>Work Intensity in %</t>
        </is>
      </c>
      <c r="C65" t="n">
        <v>27.58</v>
      </c>
      <c r="D65" t="n">
        <v>27.04</v>
      </c>
      <c r="E65" t="n">
        <v>30.89</v>
      </c>
      <c r="F65" t="n">
        <v>29.73</v>
      </c>
      <c r="G65" t="n">
        <v>29.36</v>
      </c>
      <c r="H65" t="n">
        <v>39.64</v>
      </c>
      <c r="I65" t="n">
        <v>35.99</v>
      </c>
      <c r="J65" t="n">
        <v>33.07</v>
      </c>
      <c r="K65" t="n">
        <v>29.48</v>
      </c>
      <c r="L65" t="n">
        <v>30.28</v>
      </c>
      <c r="M65" t="n">
        <v>29.49</v>
      </c>
      <c r="N65" t="n">
        <v>30.8</v>
      </c>
      <c r="O65" t="inlineStr">
        <is>
          <t>-</t>
        </is>
      </c>
      <c r="P65" t="inlineStr">
        <is>
          <t>-</t>
        </is>
      </c>
    </row>
    <row r="66">
      <c r="A66" s="5" t="inlineStr">
        <is>
          <t>Eigenkapitalquote in %</t>
        </is>
      </c>
      <c r="B66" s="5" t="inlineStr">
        <is>
          <t>Equity Ratio in %</t>
        </is>
      </c>
      <c r="C66" t="n">
        <v>45.4</v>
      </c>
      <c r="D66" t="n">
        <v>45.57</v>
      </c>
      <c r="E66" t="n">
        <v>45.81</v>
      </c>
      <c r="F66" t="n">
        <v>43.98</v>
      </c>
      <c r="G66" t="n">
        <v>40.66</v>
      </c>
      <c r="H66" t="n">
        <v>46.22</v>
      </c>
      <c r="I66" t="n">
        <v>47.3</v>
      </c>
      <c r="J66" t="n">
        <v>49.78</v>
      </c>
      <c r="K66" t="n">
        <v>49.14</v>
      </c>
      <c r="L66" t="n">
        <v>48.12</v>
      </c>
      <c r="M66" t="n">
        <v>47.51</v>
      </c>
      <c r="N66" t="n">
        <v>38.29</v>
      </c>
      <c r="O66" t="inlineStr">
        <is>
          <t>-</t>
        </is>
      </c>
      <c r="P66" t="inlineStr">
        <is>
          <t>-</t>
        </is>
      </c>
    </row>
    <row r="67">
      <c r="A67" s="5" t="inlineStr">
        <is>
          <t>Fremdkapitalquote in %</t>
        </is>
      </c>
      <c r="B67" s="5" t="inlineStr">
        <is>
          <t>Debt Ratio in %</t>
        </is>
      </c>
      <c r="C67" t="n">
        <v>54.6</v>
      </c>
      <c r="D67" t="n">
        <v>54.43</v>
      </c>
      <c r="E67" t="n">
        <v>54.19</v>
      </c>
      <c r="F67" t="n">
        <v>56.02</v>
      </c>
      <c r="G67" t="n">
        <v>59.34</v>
      </c>
      <c r="H67" t="n">
        <v>53.78</v>
      </c>
      <c r="I67" t="n">
        <v>52.7</v>
      </c>
      <c r="J67" t="n">
        <v>50.22</v>
      </c>
      <c r="K67" t="n">
        <v>50.86</v>
      </c>
      <c r="L67" t="n">
        <v>51.88</v>
      </c>
      <c r="M67" t="n">
        <v>52.49</v>
      </c>
      <c r="N67" t="n">
        <v>61.71</v>
      </c>
      <c r="O67" t="inlineStr">
        <is>
          <t>-</t>
        </is>
      </c>
      <c r="P67" t="inlineStr">
        <is>
          <t>-</t>
        </is>
      </c>
    </row>
    <row r="68">
      <c r="A68" s="5" t="inlineStr">
        <is>
          <t>Verschuldungsgrad in %</t>
        </is>
      </c>
      <c r="B68" s="5" t="inlineStr">
        <is>
          <t>Finance Gearing in %</t>
        </is>
      </c>
      <c r="C68" t="n">
        <v>120.25</v>
      </c>
      <c r="D68" t="n">
        <v>119.43</v>
      </c>
      <c r="E68" t="n">
        <v>118.29</v>
      </c>
      <c r="F68" t="n">
        <v>127.38</v>
      </c>
      <c r="G68" t="n">
        <v>145.92</v>
      </c>
      <c r="H68" t="n">
        <v>116.34</v>
      </c>
      <c r="I68" t="n">
        <v>111.44</v>
      </c>
      <c r="J68" t="n">
        <v>100.89</v>
      </c>
      <c r="K68" t="n">
        <v>103.51</v>
      </c>
      <c r="L68" t="n">
        <v>107.79</v>
      </c>
      <c r="M68" t="n">
        <v>110.47</v>
      </c>
      <c r="N68" t="n">
        <v>161.17</v>
      </c>
      <c r="O68" t="inlineStr">
        <is>
          <t>-</t>
        </is>
      </c>
      <c r="P68" t="inlineStr">
        <is>
          <t>-</t>
        </is>
      </c>
    </row>
    <row r="69">
      <c r="A69" s="5" t="inlineStr">
        <is>
          <t>Bruttoergebnis Marge in %</t>
        </is>
      </c>
      <c r="B69" s="5" t="inlineStr">
        <is>
          <t>Gross Profit Marge in %</t>
        </is>
      </c>
      <c r="C69" t="n">
        <v>32.96</v>
      </c>
      <c r="D69" t="n">
        <v>32.24</v>
      </c>
      <c r="E69" t="n">
        <v>32.98</v>
      </c>
      <c r="F69" t="n">
        <v>32.6</v>
      </c>
      <c r="G69" t="n">
        <v>30.64</v>
      </c>
      <c r="H69" t="n">
        <v>29</v>
      </c>
      <c r="I69" t="n">
        <v>26.16</v>
      </c>
      <c r="J69" t="n">
        <v>27.32</v>
      </c>
      <c r="K69" t="n">
        <v>27.11</v>
      </c>
      <c r="L69" t="n">
        <v>28.01</v>
      </c>
      <c r="M69" t="n">
        <v>27.99</v>
      </c>
      <c r="N69" t="n">
        <v>29.44</v>
      </c>
      <c r="O69" t="inlineStr">
        <is>
          <t>-</t>
        </is>
      </c>
    </row>
    <row r="70">
      <c r="A70" s="5" t="inlineStr">
        <is>
          <t>Kurzfristige Vermögensquote in %</t>
        </is>
      </c>
      <c r="B70" s="5" t="inlineStr">
        <is>
          <t>Current Assets Ratio in %</t>
        </is>
      </c>
      <c r="C70" t="n">
        <v>27.58</v>
      </c>
      <c r="D70" t="n">
        <v>27.04</v>
      </c>
      <c r="E70" t="n">
        <v>30.89</v>
      </c>
      <c r="F70" t="n">
        <v>29.73</v>
      </c>
      <c r="G70" t="n">
        <v>29.36</v>
      </c>
      <c r="H70" t="n">
        <v>39.64</v>
      </c>
      <c r="I70" t="n">
        <v>35.99</v>
      </c>
      <c r="J70" t="n">
        <v>33.07</v>
      </c>
      <c r="K70" t="n">
        <v>29.48</v>
      </c>
      <c r="L70" t="n">
        <v>30.28</v>
      </c>
      <c r="M70" t="n">
        <v>29.49</v>
      </c>
      <c r="N70" t="n">
        <v>30.8</v>
      </c>
      <c r="O70" t="inlineStr">
        <is>
          <t>-</t>
        </is>
      </c>
    </row>
    <row r="71">
      <c r="A71" s="5" t="inlineStr">
        <is>
          <t>Nettogewinn Marge in %</t>
        </is>
      </c>
      <c r="B71" s="5" t="inlineStr">
        <is>
          <t>Net Profit Marge in %</t>
        </is>
      </c>
      <c r="C71" t="n">
        <v>7.75</v>
      </c>
      <c r="D71" t="n">
        <v>9.4</v>
      </c>
      <c r="E71" t="n">
        <v>7.51</v>
      </c>
      <c r="F71" t="n">
        <v>4.59</v>
      </c>
      <c r="G71" t="n">
        <v>3.06</v>
      </c>
      <c r="H71" t="n">
        <v>3.08</v>
      </c>
      <c r="I71" t="n">
        <v>-1.64</v>
      </c>
      <c r="J71" t="n">
        <v>2.96</v>
      </c>
      <c r="K71" t="n">
        <v>3.26</v>
      </c>
      <c r="L71" t="n">
        <v>2.52</v>
      </c>
      <c r="M71" t="n">
        <v>3.41</v>
      </c>
      <c r="N71" t="n">
        <v>5.98</v>
      </c>
      <c r="O71" t="inlineStr">
        <is>
          <t>-</t>
        </is>
      </c>
    </row>
    <row r="72">
      <c r="A72" s="5" t="inlineStr">
        <is>
          <t>Operative Ergebnis Marge in %</t>
        </is>
      </c>
      <c r="B72" s="5" t="inlineStr">
        <is>
          <t>EBIT Marge in %</t>
        </is>
      </c>
      <c r="C72" t="n">
        <v>9.92</v>
      </c>
      <c r="D72" t="n">
        <v>8.039999999999999</v>
      </c>
      <c r="E72" t="n">
        <v>8.529999999999999</v>
      </c>
      <c r="F72" t="n">
        <v>7.68</v>
      </c>
      <c r="G72" t="n">
        <v>5.83</v>
      </c>
      <c r="H72" t="n">
        <v>5.26</v>
      </c>
      <c r="I72" t="n">
        <v>0.7</v>
      </c>
      <c r="J72" t="n">
        <v>5.76</v>
      </c>
      <c r="K72" t="n">
        <v>5.12</v>
      </c>
      <c r="L72" t="n">
        <v>4.38</v>
      </c>
      <c r="M72" t="n">
        <v>5.65</v>
      </c>
      <c r="N72" t="n">
        <v>9.140000000000001</v>
      </c>
      <c r="O72" t="inlineStr">
        <is>
          <t>-</t>
        </is>
      </c>
    </row>
    <row r="73">
      <c r="A73" s="5" t="inlineStr">
        <is>
          <t>Vermögensumsschlag in %</t>
        </is>
      </c>
      <c r="B73" s="5" t="inlineStr">
        <is>
          <t>Asset Turnover in %</t>
        </is>
      </c>
      <c r="C73" t="n">
        <v>67.34999999999999</v>
      </c>
      <c r="D73" t="n">
        <v>76.17</v>
      </c>
      <c r="E73" t="n">
        <v>79.73</v>
      </c>
      <c r="F73" t="n">
        <v>85.79000000000001</v>
      </c>
      <c r="G73" t="n">
        <v>73.84</v>
      </c>
      <c r="H73" t="n">
        <v>85.90000000000001</v>
      </c>
      <c r="I73" t="n">
        <v>88.26000000000001</v>
      </c>
      <c r="J73" t="n">
        <v>88.15000000000001</v>
      </c>
      <c r="K73" t="n">
        <v>84.54000000000001</v>
      </c>
      <c r="L73" t="n">
        <v>80.02</v>
      </c>
      <c r="M73" t="n">
        <v>85.65000000000001</v>
      </c>
      <c r="N73" t="n">
        <v>98.89</v>
      </c>
      <c r="O73" t="inlineStr">
        <is>
          <t>-</t>
        </is>
      </c>
    </row>
    <row r="74">
      <c r="A74" s="5" t="inlineStr">
        <is>
          <t>Langfristige Vermögensquote in %</t>
        </is>
      </c>
      <c r="B74" s="5" t="inlineStr">
        <is>
          <t>Non-Current Assets Ratio in %</t>
        </is>
      </c>
      <c r="C74" t="n">
        <v>72.42</v>
      </c>
      <c r="D74" t="n">
        <v>72.95999999999999</v>
      </c>
      <c r="E74" t="n">
        <v>69.11</v>
      </c>
      <c r="F74" t="n">
        <v>70.27</v>
      </c>
      <c r="G74" t="n">
        <v>70.64</v>
      </c>
      <c r="H74" t="n">
        <v>60.36</v>
      </c>
      <c r="I74" t="n">
        <v>64.01000000000001</v>
      </c>
      <c r="J74" t="n">
        <v>66.93000000000001</v>
      </c>
      <c r="K74" t="n">
        <v>70.52</v>
      </c>
      <c r="L74" t="n">
        <v>69.72</v>
      </c>
      <c r="M74" t="n">
        <v>70.51000000000001</v>
      </c>
      <c r="N74" t="n">
        <v>69.2</v>
      </c>
      <c r="O74" t="inlineStr">
        <is>
          <t>-</t>
        </is>
      </c>
    </row>
    <row r="75">
      <c r="A75" s="5" t="inlineStr">
        <is>
          <t>Gesamtkapitalrentabilität</t>
        </is>
      </c>
      <c r="B75" s="5" t="inlineStr">
        <is>
          <t>ROA Return on Assets in %</t>
        </is>
      </c>
      <c r="C75" t="n">
        <v>5.22</v>
      </c>
      <c r="D75" t="n">
        <v>7.16</v>
      </c>
      <c r="E75" t="n">
        <v>5.99</v>
      </c>
      <c r="F75" t="n">
        <v>3.93</v>
      </c>
      <c r="G75" t="n">
        <v>2.26</v>
      </c>
      <c r="H75" t="n">
        <v>2.64</v>
      </c>
      <c r="I75" t="n">
        <v>-1.45</v>
      </c>
      <c r="J75" t="n">
        <v>2.61</v>
      </c>
      <c r="K75" t="n">
        <v>2.76</v>
      </c>
      <c r="L75" t="n">
        <v>2.01</v>
      </c>
      <c r="M75" t="n">
        <v>2.92</v>
      </c>
      <c r="N75" t="n">
        <v>5.91</v>
      </c>
      <c r="O75" t="inlineStr">
        <is>
          <t>-</t>
        </is>
      </c>
    </row>
    <row r="76">
      <c r="A76" s="5" t="inlineStr">
        <is>
          <t>Ertrag des eingesetzten Kapitals</t>
        </is>
      </c>
      <c r="B76" s="5" t="inlineStr">
        <is>
          <t>ROCE Return on Cap. Empl. in %</t>
        </is>
      </c>
      <c r="C76" t="n">
        <v>8.06</v>
      </c>
      <c r="D76" t="n">
        <v>7.4</v>
      </c>
      <c r="E76" t="n">
        <v>8.4</v>
      </c>
      <c r="F76" t="n">
        <v>8.1</v>
      </c>
      <c r="G76" t="n">
        <v>5.37</v>
      </c>
      <c r="H76" t="n">
        <v>5.48</v>
      </c>
      <c r="I76" t="n">
        <v>0.77</v>
      </c>
      <c r="J76" t="n">
        <v>6.19</v>
      </c>
      <c r="K76" t="n">
        <v>5.24</v>
      </c>
      <c r="L76" t="n">
        <v>4.25</v>
      </c>
      <c r="M76" t="n">
        <v>5.73</v>
      </c>
      <c r="N76" t="n">
        <v>11.37</v>
      </c>
      <c r="O76" t="inlineStr">
        <is>
          <t>-</t>
        </is>
      </c>
    </row>
    <row r="77">
      <c r="A77" s="5" t="inlineStr">
        <is>
          <t>Eigenkapital zu Anlagevermögen</t>
        </is>
      </c>
      <c r="B77" s="5" t="inlineStr">
        <is>
          <t>Equity to Fixed Assets in %</t>
        </is>
      </c>
      <c r="C77" t="n">
        <v>62.69</v>
      </c>
      <c r="D77" t="n">
        <v>62.46</v>
      </c>
      <c r="E77" t="n">
        <v>66.28</v>
      </c>
      <c r="F77" t="n">
        <v>62.59</v>
      </c>
      <c r="G77" t="n">
        <v>57.56</v>
      </c>
      <c r="H77" t="n">
        <v>76.58</v>
      </c>
      <c r="I77" t="n">
        <v>73.89</v>
      </c>
      <c r="J77" t="n">
        <v>74.37</v>
      </c>
      <c r="K77" t="n">
        <v>69.68000000000001</v>
      </c>
      <c r="L77" t="n">
        <v>69.03</v>
      </c>
      <c r="M77" t="n">
        <v>67.39</v>
      </c>
      <c r="N77" t="n">
        <v>55.33</v>
      </c>
      <c r="O77" t="inlineStr">
        <is>
          <t>-</t>
        </is>
      </c>
    </row>
    <row r="78">
      <c r="A78" s="5" t="inlineStr">
        <is>
          <t>Liquidität Dritten Grades</t>
        </is>
      </c>
      <c r="B78" s="5" t="inlineStr">
        <is>
          <t>Current Ratio in %</t>
        </is>
      </c>
      <c r="C78" t="n">
        <v>161.29</v>
      </c>
      <c r="D78" t="n">
        <v>156.46</v>
      </c>
      <c r="E78" t="n">
        <v>162.01</v>
      </c>
      <c r="F78" t="n">
        <v>159.27</v>
      </c>
      <c r="G78" t="n">
        <v>147.54</v>
      </c>
      <c r="H78" t="n">
        <v>225.68</v>
      </c>
      <c r="I78" t="n">
        <v>182.28</v>
      </c>
      <c r="J78" t="n">
        <v>183.53</v>
      </c>
      <c r="K78" t="n">
        <v>169.99</v>
      </c>
      <c r="L78" t="n">
        <v>173.82</v>
      </c>
      <c r="M78" t="n">
        <v>188.59</v>
      </c>
      <c r="N78" t="n">
        <v>150.46</v>
      </c>
      <c r="O78" t="inlineStr">
        <is>
          <t>-</t>
        </is>
      </c>
    </row>
    <row r="79">
      <c r="A79" s="5" t="inlineStr">
        <is>
          <t>Operativer Cashflow</t>
        </is>
      </c>
      <c r="B79" s="5" t="inlineStr">
        <is>
          <t>Operating Cashflow in M</t>
        </is>
      </c>
      <c r="C79" t="n">
        <v>10275.14</v>
      </c>
      <c r="D79" t="n">
        <v>11490.09</v>
      </c>
      <c r="E79" t="n">
        <v>14346.9</v>
      </c>
      <c r="F79" t="n">
        <v>14669.13</v>
      </c>
      <c r="G79" t="n">
        <v>12235.0635</v>
      </c>
      <c r="H79" t="n">
        <v>11979.4877</v>
      </c>
      <c r="I79" t="n">
        <v>10726.2273</v>
      </c>
      <c r="J79" t="n">
        <v>10904.5652</v>
      </c>
      <c r="K79" t="n">
        <v>10896.663</v>
      </c>
      <c r="L79" t="n">
        <v>8004.09</v>
      </c>
      <c r="M79" t="n">
        <v>9613.799999999999</v>
      </c>
      <c r="N79" t="n">
        <v>10187.1</v>
      </c>
      <c r="O79" t="inlineStr">
        <is>
          <t>-</t>
        </is>
      </c>
    </row>
    <row r="80">
      <c r="A80" s="5" t="inlineStr">
        <is>
          <t>Aktienrückkauf</t>
        </is>
      </c>
      <c r="B80" s="5" t="inlineStr">
        <is>
          <t>Share Buyback in M</t>
        </is>
      </c>
      <c r="C80" t="n">
        <v>44</v>
      </c>
      <c r="D80" t="n">
        <v>-4</v>
      </c>
      <c r="E80" t="n">
        <v>-6</v>
      </c>
      <c r="F80" t="n">
        <v>-9.090000000000032</v>
      </c>
      <c r="G80" t="n">
        <v>-79.38</v>
      </c>
      <c r="H80" t="n">
        <v>-5.299999999999955</v>
      </c>
      <c r="I80" t="n">
        <v>-5.409999999999968</v>
      </c>
      <c r="J80" t="n">
        <v>-5.920000000000073</v>
      </c>
      <c r="K80" t="n">
        <v>-9.399999999999977</v>
      </c>
      <c r="L80" t="n">
        <v>16.5</v>
      </c>
      <c r="M80" t="n">
        <v>0</v>
      </c>
      <c r="N80" t="n">
        <v>0</v>
      </c>
      <c r="O80" t="n">
        <v>0</v>
      </c>
    </row>
    <row r="81">
      <c r="A81" s="5" t="inlineStr">
        <is>
          <t>Umsatzwachstum 1J in %</t>
        </is>
      </c>
      <c r="B81" s="5" t="inlineStr">
        <is>
          <t>Revenue Growth 1Y in %</t>
        </is>
      </c>
      <c r="C81" t="n">
        <v>-6.2</v>
      </c>
      <c r="D81" t="n">
        <v>6.23</v>
      </c>
      <c r="E81" t="n">
        <v>-6.95</v>
      </c>
      <c r="F81" t="n">
        <v>14.68</v>
      </c>
      <c r="G81" t="n">
        <v>24.97</v>
      </c>
      <c r="H81" t="n">
        <v>4.89</v>
      </c>
      <c r="I81" t="n">
        <v>-3.37</v>
      </c>
      <c r="J81" t="n">
        <v>3.2</v>
      </c>
      <c r="K81" t="n">
        <v>5.29</v>
      </c>
      <c r="L81" t="n">
        <v>-1.15</v>
      </c>
      <c r="M81" t="n">
        <v>-16.82</v>
      </c>
      <c r="N81" t="inlineStr">
        <is>
          <t>-</t>
        </is>
      </c>
      <c r="O81" t="inlineStr">
        <is>
          <t>-</t>
        </is>
      </c>
    </row>
    <row r="82">
      <c r="A82" s="5" t="inlineStr">
        <is>
          <t>Umsatzwachstum 3J in %</t>
        </is>
      </c>
      <c r="B82" s="5" t="inlineStr">
        <is>
          <t>Revenue Growth 3Y in %</t>
        </is>
      </c>
      <c r="C82" t="n">
        <v>-2.31</v>
      </c>
      <c r="D82" t="n">
        <v>4.65</v>
      </c>
      <c r="E82" t="n">
        <v>10.9</v>
      </c>
      <c r="F82" t="n">
        <v>14.85</v>
      </c>
      <c r="G82" t="n">
        <v>8.83</v>
      </c>
      <c r="H82" t="n">
        <v>1.57</v>
      </c>
      <c r="I82" t="n">
        <v>1.71</v>
      </c>
      <c r="J82" t="n">
        <v>2.45</v>
      </c>
      <c r="K82" t="n">
        <v>-4.23</v>
      </c>
      <c r="L82" t="inlineStr">
        <is>
          <t>-</t>
        </is>
      </c>
      <c r="M82" t="inlineStr">
        <is>
          <t>-</t>
        </is>
      </c>
      <c r="N82" t="inlineStr">
        <is>
          <t>-</t>
        </is>
      </c>
      <c r="O82" t="inlineStr">
        <is>
          <t>-</t>
        </is>
      </c>
    </row>
    <row r="83">
      <c r="A83" s="5" t="inlineStr">
        <is>
          <t>Umsatzwachstum 5J in %</t>
        </is>
      </c>
      <c r="B83" s="5" t="inlineStr">
        <is>
          <t>Revenue Growth 5Y in %</t>
        </is>
      </c>
      <c r="C83" t="n">
        <v>6.55</v>
      </c>
      <c r="D83" t="n">
        <v>8.76</v>
      </c>
      <c r="E83" t="n">
        <v>6.84</v>
      </c>
      <c r="F83" t="n">
        <v>8.869999999999999</v>
      </c>
      <c r="G83" t="n">
        <v>7</v>
      </c>
      <c r="H83" t="n">
        <v>1.77</v>
      </c>
      <c r="I83" t="n">
        <v>-2.57</v>
      </c>
      <c r="J83" t="inlineStr">
        <is>
          <t>-</t>
        </is>
      </c>
      <c r="K83" t="inlineStr">
        <is>
          <t>-</t>
        </is>
      </c>
      <c r="L83" t="inlineStr">
        <is>
          <t>-</t>
        </is>
      </c>
      <c r="M83" t="inlineStr">
        <is>
          <t>-</t>
        </is>
      </c>
      <c r="N83" t="inlineStr">
        <is>
          <t>-</t>
        </is>
      </c>
      <c r="O83" t="inlineStr">
        <is>
          <t>-</t>
        </is>
      </c>
    </row>
    <row r="84">
      <c r="A84" s="5" t="inlineStr">
        <is>
          <t>Umsatzwachstum 10J in %</t>
        </is>
      </c>
      <c r="B84" s="5" t="inlineStr">
        <is>
          <t>Revenue Growth 10Y in %</t>
        </is>
      </c>
      <c r="C84" t="n">
        <v>4.16</v>
      </c>
      <c r="D84" t="n">
        <v>3.1</v>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-22.61</v>
      </c>
      <c r="D85" t="n">
        <v>32.82</v>
      </c>
      <c r="E85" t="n">
        <v>52.45</v>
      </c>
      <c r="F85" t="n">
        <v>71.69</v>
      </c>
      <c r="G85" t="n">
        <v>24.4</v>
      </c>
      <c r="H85" t="n">
        <v>-296.62</v>
      </c>
      <c r="I85" t="n">
        <v>-153.62</v>
      </c>
      <c r="J85" t="n">
        <v>-6.44</v>
      </c>
      <c r="K85" t="n">
        <v>36.57</v>
      </c>
      <c r="L85" t="n">
        <v>-27.03</v>
      </c>
      <c r="M85" t="n">
        <v>-52.56</v>
      </c>
      <c r="N85" t="inlineStr">
        <is>
          <t>-</t>
        </is>
      </c>
      <c r="O85" t="inlineStr">
        <is>
          <t>-</t>
        </is>
      </c>
    </row>
    <row r="86">
      <c r="A86" s="5" t="inlineStr">
        <is>
          <t>Gewinnwachstum 3J in %</t>
        </is>
      </c>
      <c r="B86" s="5" t="inlineStr">
        <is>
          <t>Earnings Growth 3Y in %</t>
        </is>
      </c>
      <c r="C86" t="n">
        <v>20.89</v>
      </c>
      <c r="D86" t="n">
        <v>52.32</v>
      </c>
      <c r="E86" t="n">
        <v>49.51</v>
      </c>
      <c r="F86" t="n">
        <v>-66.84</v>
      </c>
      <c r="G86" t="n">
        <v>-141.95</v>
      </c>
      <c r="H86" t="n">
        <v>-152.23</v>
      </c>
      <c r="I86" t="n">
        <v>-41.16</v>
      </c>
      <c r="J86" t="n">
        <v>1.03</v>
      </c>
      <c r="K86" t="n">
        <v>-14.34</v>
      </c>
      <c r="L86" t="inlineStr">
        <is>
          <t>-</t>
        </is>
      </c>
      <c r="M86" t="inlineStr">
        <is>
          <t>-</t>
        </is>
      </c>
      <c r="N86" t="inlineStr">
        <is>
          <t>-</t>
        </is>
      </c>
      <c r="O86" t="inlineStr">
        <is>
          <t>-</t>
        </is>
      </c>
    </row>
    <row r="87">
      <c r="A87" s="5" t="inlineStr">
        <is>
          <t>Gewinnwachstum 5J in %</t>
        </is>
      </c>
      <c r="B87" s="5" t="inlineStr">
        <is>
          <t>Earnings Growth 5Y in %</t>
        </is>
      </c>
      <c r="C87" t="n">
        <v>31.75</v>
      </c>
      <c r="D87" t="n">
        <v>-23.05</v>
      </c>
      <c r="E87" t="n">
        <v>-60.34</v>
      </c>
      <c r="F87" t="n">
        <v>-72.12</v>
      </c>
      <c r="G87" t="n">
        <v>-79.14</v>
      </c>
      <c r="H87" t="n">
        <v>-89.43000000000001</v>
      </c>
      <c r="I87" t="n">
        <v>-40.62</v>
      </c>
      <c r="J87" t="inlineStr">
        <is>
          <t>-</t>
        </is>
      </c>
      <c r="K87" t="inlineStr">
        <is>
          <t>-</t>
        </is>
      </c>
      <c r="L87" t="inlineStr">
        <is>
          <t>-</t>
        </is>
      </c>
      <c r="M87" t="inlineStr">
        <is>
          <t>-</t>
        </is>
      </c>
      <c r="N87" t="inlineStr">
        <is>
          <t>-</t>
        </is>
      </c>
      <c r="O87" t="inlineStr">
        <is>
          <t>-</t>
        </is>
      </c>
    </row>
    <row r="88">
      <c r="A88" s="5" t="inlineStr">
        <is>
          <t>Gewinnwachstum 10J in %</t>
        </is>
      </c>
      <c r="B88" s="5" t="inlineStr">
        <is>
          <t>Earnings Growth 10Y in %</t>
        </is>
      </c>
      <c r="C88" t="n">
        <v>-28.84</v>
      </c>
      <c r="D88" t="n">
        <v>-31.83</v>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0.47</v>
      </c>
      <c r="D89" t="n">
        <v>-0.3</v>
      </c>
      <c r="E89" t="n">
        <v>-0.22</v>
      </c>
      <c r="F89" t="n">
        <v>-0.3</v>
      </c>
      <c r="G89" t="n">
        <v>-0.38</v>
      </c>
      <c r="H89" t="n">
        <v>-0.28</v>
      </c>
      <c r="I89" t="inlineStr">
        <is>
          <t>-</t>
        </is>
      </c>
      <c r="J89" t="inlineStr">
        <is>
          <t>-</t>
        </is>
      </c>
      <c r="K89" t="inlineStr">
        <is>
          <t>-</t>
        </is>
      </c>
      <c r="L89" t="inlineStr">
        <is>
          <t>-</t>
        </is>
      </c>
      <c r="M89" t="inlineStr">
        <is>
          <t>-</t>
        </is>
      </c>
      <c r="N89" t="inlineStr">
        <is>
          <t>-</t>
        </is>
      </c>
      <c r="O89" t="inlineStr">
        <is>
          <t>-</t>
        </is>
      </c>
    </row>
    <row r="90">
      <c r="A90" s="5" t="inlineStr">
        <is>
          <t>EBIT-Wachstum 1J in %</t>
        </is>
      </c>
      <c r="B90" s="5" t="inlineStr">
        <is>
          <t>EBIT Growth 1Y in %</t>
        </is>
      </c>
      <c r="C90" t="n">
        <v>15.79</v>
      </c>
      <c r="D90" t="n">
        <v>0.09</v>
      </c>
      <c r="E90" t="n">
        <v>3.31</v>
      </c>
      <c r="F90" t="n">
        <v>51.09</v>
      </c>
      <c r="G90" t="n">
        <v>38.63</v>
      </c>
      <c r="H90" t="n">
        <v>688.89</v>
      </c>
      <c r="I90" t="n">
        <v>-88.28</v>
      </c>
      <c r="J90" t="n">
        <v>16.09</v>
      </c>
      <c r="K90" t="n">
        <v>22.97</v>
      </c>
      <c r="L90" t="n">
        <v>-23.24</v>
      </c>
      <c r="M90" t="n">
        <v>-48.64</v>
      </c>
      <c r="N90" t="inlineStr">
        <is>
          <t>-</t>
        </is>
      </c>
      <c r="O90" t="inlineStr">
        <is>
          <t>-</t>
        </is>
      </c>
    </row>
    <row r="91">
      <c r="A91" s="5" t="inlineStr">
        <is>
          <t>EBIT-Wachstum 3J in %</t>
        </is>
      </c>
      <c r="B91" s="5" t="inlineStr">
        <is>
          <t>EBIT Growth 3Y in %</t>
        </is>
      </c>
      <c r="C91" t="n">
        <v>6.4</v>
      </c>
      <c r="D91" t="n">
        <v>18.16</v>
      </c>
      <c r="E91" t="n">
        <v>31.01</v>
      </c>
      <c r="F91" t="n">
        <v>259.54</v>
      </c>
      <c r="G91" t="n">
        <v>213.08</v>
      </c>
      <c r="H91" t="n">
        <v>205.57</v>
      </c>
      <c r="I91" t="n">
        <v>-16.41</v>
      </c>
      <c r="J91" t="n">
        <v>5.27</v>
      </c>
      <c r="K91" t="n">
        <v>-16.3</v>
      </c>
      <c r="L91" t="inlineStr">
        <is>
          <t>-</t>
        </is>
      </c>
      <c r="M91" t="inlineStr">
        <is>
          <t>-</t>
        </is>
      </c>
      <c r="N91" t="inlineStr">
        <is>
          <t>-</t>
        </is>
      </c>
      <c r="O91" t="inlineStr">
        <is>
          <t>-</t>
        </is>
      </c>
    </row>
    <row r="92">
      <c r="A92" s="5" t="inlineStr">
        <is>
          <t>EBIT-Wachstum 5J in %</t>
        </is>
      </c>
      <c r="B92" s="5" t="inlineStr">
        <is>
          <t>EBIT Growth 5Y in %</t>
        </is>
      </c>
      <c r="C92" t="n">
        <v>21.78</v>
      </c>
      <c r="D92" t="n">
        <v>156.4</v>
      </c>
      <c r="E92" t="n">
        <v>138.73</v>
      </c>
      <c r="F92" t="n">
        <v>141.28</v>
      </c>
      <c r="G92" t="n">
        <v>135.66</v>
      </c>
      <c r="H92" t="n">
        <v>123.29</v>
      </c>
      <c r="I92" t="n">
        <v>-24.22</v>
      </c>
      <c r="J92" t="inlineStr">
        <is>
          <t>-</t>
        </is>
      </c>
      <c r="K92" t="inlineStr">
        <is>
          <t>-</t>
        </is>
      </c>
      <c r="L92" t="inlineStr">
        <is>
          <t>-</t>
        </is>
      </c>
      <c r="M92" t="inlineStr">
        <is>
          <t>-</t>
        </is>
      </c>
      <c r="N92" t="inlineStr">
        <is>
          <t>-</t>
        </is>
      </c>
      <c r="O92" t="inlineStr">
        <is>
          <t>-</t>
        </is>
      </c>
    </row>
    <row r="93">
      <c r="A93" s="5" t="inlineStr">
        <is>
          <t>EBIT-Wachstum 10J in %</t>
        </is>
      </c>
      <c r="B93" s="5" t="inlineStr">
        <is>
          <t>EBIT Growth 10Y in %</t>
        </is>
      </c>
      <c r="C93" t="n">
        <v>72.53</v>
      </c>
      <c r="D93" t="n">
        <v>66.09</v>
      </c>
      <c r="E93" t="inlineStr">
        <is>
          <t>-</t>
        </is>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-5.65</v>
      </c>
      <c r="D94" t="n">
        <v>-20.29</v>
      </c>
      <c r="E94" t="n">
        <v>-2.9</v>
      </c>
      <c r="F94" t="n">
        <v>18.59</v>
      </c>
      <c r="G94" t="n">
        <v>-7.71</v>
      </c>
      <c r="H94" t="n">
        <v>10.89</v>
      </c>
      <c r="I94" t="n">
        <v>-2.36</v>
      </c>
      <c r="J94" t="n">
        <v>-0.73</v>
      </c>
      <c r="K94" t="n">
        <v>34.38</v>
      </c>
      <c r="L94" t="n">
        <v>-14.83</v>
      </c>
      <c r="M94" t="n">
        <v>-5.63</v>
      </c>
      <c r="N94" t="inlineStr">
        <is>
          <t>-</t>
        </is>
      </c>
      <c r="O94" t="inlineStr">
        <is>
          <t>-</t>
        </is>
      </c>
    </row>
    <row r="95">
      <c r="A95" s="5" t="inlineStr">
        <is>
          <t>Op.Cashflow Wachstum 3J in %</t>
        </is>
      </c>
      <c r="B95" s="5" t="inlineStr">
        <is>
          <t>Op.Cashflow Wachstum 3Y in %</t>
        </is>
      </c>
      <c r="C95" t="n">
        <v>-9.609999999999999</v>
      </c>
      <c r="D95" t="n">
        <v>-1.53</v>
      </c>
      <c r="E95" t="n">
        <v>2.66</v>
      </c>
      <c r="F95" t="n">
        <v>7.26</v>
      </c>
      <c r="G95" t="n">
        <v>0.27</v>
      </c>
      <c r="H95" t="n">
        <v>2.6</v>
      </c>
      <c r="I95" t="n">
        <v>10.43</v>
      </c>
      <c r="J95" t="n">
        <v>6.27</v>
      </c>
      <c r="K95" t="n">
        <v>4.64</v>
      </c>
      <c r="L95" t="inlineStr">
        <is>
          <t>-</t>
        </is>
      </c>
      <c r="M95" t="inlineStr">
        <is>
          <t>-</t>
        </is>
      </c>
      <c r="N95" t="inlineStr">
        <is>
          <t>-</t>
        </is>
      </c>
      <c r="O95" t="inlineStr">
        <is>
          <t>-</t>
        </is>
      </c>
    </row>
    <row r="96">
      <c r="A96" s="5" t="inlineStr">
        <is>
          <t>Op.Cashflow Wachstum 5J in %</t>
        </is>
      </c>
      <c r="B96" s="5" t="inlineStr">
        <is>
          <t>Op.Cashflow Wachstum 5Y in %</t>
        </is>
      </c>
      <c r="C96" t="n">
        <v>-3.59</v>
      </c>
      <c r="D96" t="n">
        <v>-0.28</v>
      </c>
      <c r="E96" t="n">
        <v>3.3</v>
      </c>
      <c r="F96" t="n">
        <v>3.74</v>
      </c>
      <c r="G96" t="n">
        <v>6.89</v>
      </c>
      <c r="H96" t="n">
        <v>5.47</v>
      </c>
      <c r="I96" t="n">
        <v>2.17</v>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n">
        <v>0.9399999999999999</v>
      </c>
      <c r="D97" t="n">
        <v>0.9399999999999999</v>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3910</v>
      </c>
      <c r="D98" t="n">
        <v>3432</v>
      </c>
      <c r="E98" t="n">
        <v>3740</v>
      </c>
      <c r="F98" t="n">
        <v>3496</v>
      </c>
      <c r="G98" t="n">
        <v>3028</v>
      </c>
      <c r="H98" t="n">
        <v>4860</v>
      </c>
      <c r="I98" t="n">
        <v>3319</v>
      </c>
      <c r="J98" t="n">
        <v>3186</v>
      </c>
      <c r="K98" t="n">
        <v>2596</v>
      </c>
      <c r="L98" t="n">
        <v>2760</v>
      </c>
      <c r="M98" t="n">
        <v>2810</v>
      </c>
      <c r="N98" t="n">
        <v>2182</v>
      </c>
      <c r="O98" t="inlineStr">
        <is>
          <t>-</t>
        </is>
      </c>
      <c r="P98" t="inlineStr">
        <is>
          <t>-</t>
        </is>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20"/>
    <col customWidth="1" max="23" min="23" width="10"/>
  </cols>
  <sheetData>
    <row r="1">
      <c r="A1" s="1" t="inlineStr">
        <is>
          <t xml:space="preserve">DAIMLER </t>
        </is>
      </c>
      <c r="B1" s="2" t="inlineStr">
        <is>
          <t>WKN: 710000  ISIN: DE0007100000  Symbol:DAI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+49-711-17-0</t>
        </is>
      </c>
      <c r="G4" t="inlineStr">
        <is>
          <t>11.02.2020</t>
        </is>
      </c>
      <c r="H4" t="inlineStr">
        <is>
          <t>Preliminary Results</t>
        </is>
      </c>
      <c r="J4" t="inlineStr">
        <is>
          <t>Tenaclou3 Prospect Investment Limited</t>
        </is>
      </c>
      <c r="L4" t="inlineStr">
        <is>
          <t>9,69%</t>
        </is>
      </c>
    </row>
    <row r="5">
      <c r="A5" s="5" t="inlineStr">
        <is>
          <t>Ticker</t>
        </is>
      </c>
      <c r="B5" t="inlineStr">
        <is>
          <t>DAI</t>
        </is>
      </c>
      <c r="C5" s="5" t="inlineStr">
        <is>
          <t>Fax</t>
        </is>
      </c>
      <c r="D5" s="5" t="inlineStr"/>
      <c r="E5" t="inlineStr">
        <is>
          <t>+49-711-17-22244</t>
        </is>
      </c>
      <c r="G5" t="inlineStr">
        <is>
          <t>12.02.2020</t>
        </is>
      </c>
      <c r="H5" t="inlineStr">
        <is>
          <t>Analyst Conference</t>
        </is>
      </c>
      <c r="J5" t="inlineStr">
        <is>
          <t>Kuwait Investment Authority (als Vertreter der Regierung des Staates Kuwait)</t>
        </is>
      </c>
      <c r="L5" t="inlineStr">
        <is>
          <t>6,80%</t>
        </is>
      </c>
    </row>
    <row r="6">
      <c r="A6" s="5" t="inlineStr">
        <is>
          <t>Gelistet Seit / Listed Since</t>
        </is>
      </c>
      <c r="B6" t="inlineStr">
        <is>
          <t>17.11.1998</t>
        </is>
      </c>
      <c r="C6" s="5" t="inlineStr">
        <is>
          <t>Internet</t>
        </is>
      </c>
      <c r="D6" s="5" t="inlineStr"/>
      <c r="E6" t="inlineStr">
        <is>
          <t>http://www.daimler.com</t>
        </is>
      </c>
      <c r="G6" t="inlineStr">
        <is>
          <t>21.02.2020</t>
        </is>
      </c>
      <c r="H6" t="inlineStr">
        <is>
          <t>Publication Of Annual Report</t>
        </is>
      </c>
      <c r="J6" t="inlineStr">
        <is>
          <t>BlackRock, Inc.</t>
        </is>
      </c>
      <c r="L6" t="inlineStr">
        <is>
          <t>4,47%</t>
        </is>
      </c>
    </row>
    <row r="7">
      <c r="A7" s="5" t="inlineStr">
        <is>
          <t>Nominalwert / Nominal Value</t>
        </is>
      </c>
      <c r="B7" t="inlineStr">
        <is>
          <t>2,87</t>
        </is>
      </c>
      <c r="C7" s="5" t="inlineStr">
        <is>
          <t>E-Mail</t>
        </is>
      </c>
      <c r="D7" s="5" t="inlineStr"/>
      <c r="E7" t="inlineStr">
        <is>
          <t>dialog@daimler.com</t>
        </is>
      </c>
      <c r="G7" t="inlineStr">
        <is>
          <t>29.04.2020</t>
        </is>
      </c>
      <c r="H7" t="inlineStr">
        <is>
          <t>Result Q1</t>
        </is>
      </c>
      <c r="J7" t="inlineStr">
        <is>
          <t>BAIC Group</t>
        </is>
      </c>
      <c r="L7" t="inlineStr">
        <is>
          <t>5,00%</t>
        </is>
      </c>
    </row>
    <row r="8">
      <c r="A8" s="5" t="inlineStr">
        <is>
          <t>Land / Country</t>
        </is>
      </c>
      <c r="B8" t="inlineStr">
        <is>
          <t>Deutschland</t>
        </is>
      </c>
      <c r="C8" s="5" t="inlineStr">
        <is>
          <t>Inv. Relations Telefon / Phone</t>
        </is>
      </c>
      <c r="D8" s="5" t="inlineStr"/>
      <c r="E8" t="inlineStr">
        <is>
          <t>+49-711-17-95256</t>
        </is>
      </c>
      <c r="G8" t="inlineStr">
        <is>
          <t>08.07.2020</t>
        </is>
      </c>
      <c r="H8" t="inlineStr">
        <is>
          <t>Annual General Meeting</t>
        </is>
      </c>
      <c r="J8" t="inlineStr">
        <is>
          <t>Renault/Nissan</t>
        </is>
      </c>
      <c r="L8" t="inlineStr">
        <is>
          <t>3,10%</t>
        </is>
      </c>
    </row>
    <row r="9">
      <c r="A9" s="5" t="inlineStr">
        <is>
          <t>Währung / Currency</t>
        </is>
      </c>
      <c r="B9" t="inlineStr">
        <is>
          <t>EUR</t>
        </is>
      </c>
      <c r="C9" s="5" t="inlineStr">
        <is>
          <t>Inv. Relations E-Mail</t>
        </is>
      </c>
      <c r="D9" s="5" t="inlineStr"/>
      <c r="E9" t="inlineStr">
        <is>
          <t>ir.dai@daimler.com</t>
        </is>
      </c>
      <c r="G9" t="inlineStr">
        <is>
          <t>23.07.2020</t>
        </is>
      </c>
      <c r="H9" t="inlineStr">
        <is>
          <t>Score Half Year</t>
        </is>
      </c>
      <c r="J9" t="inlineStr">
        <is>
          <t>Norges Bank</t>
        </is>
      </c>
      <c r="L9" t="inlineStr">
        <is>
          <t>2,99%</t>
        </is>
      </c>
    </row>
    <row r="10">
      <c r="A10" s="5" t="inlineStr">
        <is>
          <t>Branche / Industry</t>
        </is>
      </c>
      <c r="B10" t="inlineStr">
        <is>
          <t>Automobile Production</t>
        </is>
      </c>
      <c r="C10" s="5" t="inlineStr">
        <is>
          <t>Kontaktperson / Contact Person</t>
        </is>
      </c>
      <c r="D10" s="5" t="inlineStr"/>
      <c r="E10" t="inlineStr">
        <is>
          <t>Steffen Hoffmann</t>
        </is>
      </c>
      <c r="G10" t="inlineStr">
        <is>
          <t>23.10.2020</t>
        </is>
      </c>
      <c r="H10" t="inlineStr">
        <is>
          <t>Q3 Earnings</t>
        </is>
      </c>
      <c r="J10" t="inlineStr">
        <is>
          <t>Harris Associates L.P.</t>
        </is>
      </c>
      <c r="L10" t="inlineStr">
        <is>
          <t>2,99%</t>
        </is>
      </c>
    </row>
    <row r="11">
      <c r="A11" s="5" t="inlineStr">
        <is>
          <t>Sektor / Sector</t>
        </is>
      </c>
      <c r="B11" t="inlineStr">
        <is>
          <t>Automotive Industry</t>
        </is>
      </c>
      <c r="J11" t="inlineStr">
        <is>
          <t>Bank of America Corporation</t>
        </is>
      </c>
      <c r="L11" t="inlineStr">
        <is>
          <t>3,15%</t>
        </is>
      </c>
    </row>
    <row r="12">
      <c r="A12" s="5" t="inlineStr">
        <is>
          <t>Typ / Genre</t>
        </is>
      </c>
      <c r="B12" t="inlineStr">
        <is>
          <t>Namens-Stammaktie</t>
        </is>
      </c>
      <c r="J12" t="inlineStr">
        <is>
          <t>Freefloat</t>
        </is>
      </c>
      <c r="L12" t="inlineStr">
        <is>
          <t>61,81%</t>
        </is>
      </c>
    </row>
    <row r="13">
      <c r="A13" s="5" t="inlineStr">
        <is>
          <t>Adresse / Address</t>
        </is>
      </c>
      <c r="B13" t="inlineStr">
        <is>
          <t>Daimler AGMercedesstr. 137  D-70327 Stuttgart</t>
        </is>
      </c>
    </row>
    <row r="14">
      <c r="A14" s="5" t="inlineStr">
        <is>
          <t>Management</t>
        </is>
      </c>
      <c r="B14" t="inlineStr">
        <is>
          <t>Ola Källenius, Martin Daum, Renata Jungo Brüngger, Wilfried Porth, Markus Schäfer, Britta Seeger, Hubertus Troska, Harald Wilhelm</t>
        </is>
      </c>
    </row>
    <row r="15">
      <c r="A15" s="5" t="inlineStr">
        <is>
          <t>Aufsichtsrat / Board</t>
        </is>
      </c>
      <c r="B15" t="inlineStr">
        <is>
          <t>Dr. Manfred Bischoff, Michael Brecht, Dr. Paul Achleitner, Bader M. Al Saad, Sari Baldauf, Michael Bettag, Dr. Clemens Börsig, Raymond Curry, Dr. Jürgen Hambrecht, Michael Häberle, Petraea Heynike, Joe Kaeser, Ergun Lümali, Dr. Bernd Pischetsrieder, Elke Tönjes-Werner, Sibylle Wankel, Dr. Frank Weber, Marie Wieck, Dr. Sabine Zimmer, Roman Zitzelsberger</t>
        </is>
      </c>
    </row>
    <row r="16">
      <c r="A16" s="5" t="inlineStr">
        <is>
          <t>Beschreibung</t>
        </is>
      </c>
      <c r="B16" t="inlineStr">
        <is>
          <t>Die Daimler AG ist ein global operierender Automobilhersteller. Personenkraftwagen und Nutzfahrzeuge sowie Finanzdienstleistungen bilden das Kerngeschäft des zu den international führenden Autoproduzenten zählenden Konzerns. Daimler vertreibt seine Fahrzeuge und Dienstleistungen in nahezu allen Ländern der Welt und hat Produktionsstätten auf fünf Kontinenten. Zum heutigen Markenportfolio zählen neben Mercedes-Benz, der wertvollsten Premium-Automobilmarke der Welt, die Marken smart, Freightliner, Western Star, BharatBenz, Fuso, Setra und Thomas Built Buses. Die Muttergesellschaft vereint die Mercedes-Benz AG, die Daimler Truck AG und die Daimler Mobility AG unter einem Dach. Copyright 2014 FINANCE BASE AG</t>
        </is>
      </c>
    </row>
    <row r="17">
      <c r="A17" s="5" t="inlineStr">
        <is>
          <t>Profile</t>
        </is>
      </c>
      <c r="B17" t="inlineStr">
        <is>
          <t>Daimler is a global automotive manufacturers. Passenger cars and commercial vehicles and financial services are the core business of counting the leading international car producers Group. Daimler sells its vehicles and services in nearly all countries of the world and has production facilities on five continents. The current brand portfolio includes Mercedes-Benz, the most valuable premium car brand in the world, the brands smart, Freightliner, Western Star, BharatBenz, Fuso, Setra, and Thomas Built Buses. The parent company combines the Mercedes-Benz AG, Daimler Truck AG and Daimler AG Mobility under one roof.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172745</v>
      </c>
      <c r="D20" t="n">
        <v>167362</v>
      </c>
      <c r="E20" t="n">
        <v>164330</v>
      </c>
      <c r="F20" t="n">
        <v>153261</v>
      </c>
      <c r="G20" t="n">
        <v>149467</v>
      </c>
      <c r="H20" t="n">
        <v>129872</v>
      </c>
      <c r="I20" t="n">
        <v>117982</v>
      </c>
      <c r="J20" t="n">
        <v>114297</v>
      </c>
      <c r="K20" t="n">
        <v>106540</v>
      </c>
      <c r="L20" t="n">
        <v>97761</v>
      </c>
      <c r="M20" t="n">
        <v>78924</v>
      </c>
      <c r="N20" t="n">
        <v>95873</v>
      </c>
      <c r="O20" t="n">
        <v>99399</v>
      </c>
      <c r="P20" t="n">
        <v>151589</v>
      </c>
      <c r="Q20" t="n">
        <v>149776</v>
      </c>
      <c r="R20" t="n">
        <v>142059</v>
      </c>
      <c r="S20" t="n">
        <v>136437</v>
      </c>
      <c r="T20" t="n">
        <v>149583</v>
      </c>
      <c r="U20" t="n">
        <v>152873</v>
      </c>
      <c r="V20" t="n">
        <v>162384</v>
      </c>
      <c r="W20" t="n">
        <v>149985</v>
      </c>
    </row>
    <row r="21">
      <c r="A21" s="5" t="inlineStr">
        <is>
          <t>Bruttoergebnis vom Umsatz</t>
        </is>
      </c>
      <c r="B21" s="5" t="inlineStr">
        <is>
          <t>Gross Profit</t>
        </is>
      </c>
      <c r="C21" t="n">
        <v>29165</v>
      </c>
      <c r="D21" t="n">
        <v>33067</v>
      </c>
      <c r="E21" t="n">
        <v>34331</v>
      </c>
      <c r="F21" t="n">
        <v>31963</v>
      </c>
      <c r="G21" t="n">
        <v>31797</v>
      </c>
      <c r="H21" t="n">
        <v>28184</v>
      </c>
      <c r="I21" t="n">
        <v>25525</v>
      </c>
      <c r="J21" t="n">
        <v>25513</v>
      </c>
      <c r="K21" t="n">
        <v>25517</v>
      </c>
      <c r="L21" t="n">
        <v>22773</v>
      </c>
      <c r="M21" t="n">
        <v>13357</v>
      </c>
      <c r="N21" t="n">
        <v>21559</v>
      </c>
      <c r="O21" t="n">
        <v>23995</v>
      </c>
      <c r="P21" t="n">
        <v>25916</v>
      </c>
      <c r="Q21" t="n">
        <v>26882</v>
      </c>
      <c r="R21" t="n">
        <v>27492</v>
      </c>
      <c r="S21" t="n">
        <v>26511</v>
      </c>
      <c r="T21" t="n">
        <v>28126</v>
      </c>
      <c r="U21" t="n">
        <v>24479</v>
      </c>
      <c r="V21" t="n">
        <v>28014</v>
      </c>
      <c r="W21" t="n">
        <v>30297</v>
      </c>
    </row>
    <row r="22">
      <c r="A22" s="5" t="inlineStr">
        <is>
          <t>Operatives Ergebnis (EBIT)</t>
        </is>
      </c>
      <c r="B22" s="5" t="inlineStr">
        <is>
          <t>EBIT Earning Before Interest &amp; Tax</t>
        </is>
      </c>
      <c r="C22" t="n">
        <v>4575</v>
      </c>
      <c r="D22" t="n">
        <v>10907</v>
      </c>
      <c r="E22" t="n">
        <v>14899</v>
      </c>
      <c r="F22" t="n">
        <v>12615</v>
      </c>
      <c r="G22" t="n">
        <v>13203</v>
      </c>
      <c r="H22" t="n">
        <v>10285</v>
      </c>
      <c r="I22" t="n">
        <v>11160</v>
      </c>
      <c r="J22" t="n">
        <v>9116</v>
      </c>
      <c r="K22" t="n">
        <v>8755</v>
      </c>
      <c r="L22" t="n">
        <v>7274</v>
      </c>
      <c r="M22" t="n">
        <v>-1513</v>
      </c>
      <c r="N22" t="n">
        <v>2730</v>
      </c>
      <c r="O22" t="n">
        <v>8710</v>
      </c>
      <c r="P22" t="n">
        <v>3377</v>
      </c>
      <c r="Q22" t="n">
        <v>3221</v>
      </c>
      <c r="R22" t="n">
        <v>4612</v>
      </c>
      <c r="S22" t="n">
        <v>3412</v>
      </c>
      <c r="T22" t="n">
        <v>3860</v>
      </c>
      <c r="U22" t="n">
        <v>-1637</v>
      </c>
      <c r="V22" t="n">
        <v>4320</v>
      </c>
      <c r="W22" t="n">
        <v>9324</v>
      </c>
    </row>
    <row r="23">
      <c r="A23" s="5" t="inlineStr">
        <is>
          <t>Finanzergebnis</t>
        </is>
      </c>
      <c r="B23" s="5" t="inlineStr">
        <is>
          <t>Financial Result</t>
        </is>
      </c>
      <c r="C23" t="n">
        <v>-745</v>
      </c>
      <c r="D23" t="n">
        <v>-312</v>
      </c>
      <c r="E23" t="n">
        <v>-598</v>
      </c>
      <c r="F23" t="n">
        <v>-41</v>
      </c>
      <c r="G23" t="n">
        <v>-459</v>
      </c>
      <c r="H23" t="n">
        <v>-112</v>
      </c>
      <c r="I23" t="n">
        <v>-1021</v>
      </c>
      <c r="J23" t="n">
        <v>-1398</v>
      </c>
      <c r="K23" t="n">
        <v>-306</v>
      </c>
      <c r="L23" t="n">
        <v>-646</v>
      </c>
      <c r="M23" t="n">
        <v>-785</v>
      </c>
      <c r="N23" t="n">
        <v>65</v>
      </c>
      <c r="O23" t="n">
        <v>471</v>
      </c>
      <c r="P23" t="n">
        <v>616</v>
      </c>
      <c r="Q23" t="n">
        <v>217</v>
      </c>
      <c r="R23" t="n">
        <v>-1077</v>
      </c>
      <c r="S23" t="n">
        <v>-2816</v>
      </c>
      <c r="T23" t="n">
        <v>2208</v>
      </c>
      <c r="U23" t="n">
        <v>154</v>
      </c>
      <c r="V23" t="n">
        <v>156</v>
      </c>
      <c r="W23" t="n">
        <v>333</v>
      </c>
    </row>
    <row r="24">
      <c r="A24" s="5" t="inlineStr">
        <is>
          <t>Ergebnis vor Steuer (EBT)</t>
        </is>
      </c>
      <c r="B24" s="5" t="inlineStr">
        <is>
          <t>EBT Earning Before Tax</t>
        </is>
      </c>
      <c r="C24" t="n">
        <v>3830</v>
      </c>
      <c r="D24" t="n">
        <v>10595</v>
      </c>
      <c r="E24" t="n">
        <v>14301</v>
      </c>
      <c r="F24" t="n">
        <v>12574</v>
      </c>
      <c r="G24" t="n">
        <v>12744</v>
      </c>
      <c r="H24" t="n">
        <v>10173</v>
      </c>
      <c r="I24" t="n">
        <v>10139</v>
      </c>
      <c r="J24" t="n">
        <v>7718</v>
      </c>
      <c r="K24" t="n">
        <v>8449</v>
      </c>
      <c r="L24" t="n">
        <v>6628</v>
      </c>
      <c r="M24" t="n">
        <v>-2298</v>
      </c>
      <c r="N24" t="n">
        <v>2795</v>
      </c>
      <c r="O24" t="n">
        <v>9181</v>
      </c>
      <c r="P24" t="n">
        <v>3993</v>
      </c>
      <c r="Q24" t="n">
        <v>3438</v>
      </c>
      <c r="R24" t="n">
        <v>3535</v>
      </c>
      <c r="S24" t="n">
        <v>596</v>
      </c>
      <c r="T24" t="n">
        <v>6068</v>
      </c>
      <c r="U24" t="n">
        <v>-1483</v>
      </c>
      <c r="V24" t="n">
        <v>4476</v>
      </c>
      <c r="W24" t="n">
        <v>9657</v>
      </c>
    </row>
    <row r="25">
      <c r="A25" s="5" t="inlineStr">
        <is>
          <t>Steuern auf Einkommen und Ertrag</t>
        </is>
      </c>
      <c r="B25" s="5" t="inlineStr">
        <is>
          <t>Taxes on income and earnings</t>
        </is>
      </c>
      <c r="C25" t="n">
        <v>1121</v>
      </c>
      <c r="D25" t="n">
        <v>3013</v>
      </c>
      <c r="E25" t="n">
        <v>3437</v>
      </c>
      <c r="F25" t="n">
        <v>3790</v>
      </c>
      <c r="G25" t="n">
        <v>4033</v>
      </c>
      <c r="H25" t="n">
        <v>2883</v>
      </c>
      <c r="I25" t="n">
        <v>1419</v>
      </c>
      <c r="J25" t="n">
        <v>1223</v>
      </c>
      <c r="K25" t="n">
        <v>2420</v>
      </c>
      <c r="L25" t="n">
        <v>1954</v>
      </c>
      <c r="M25" t="n">
        <v>346</v>
      </c>
      <c r="N25" t="n">
        <v>1091</v>
      </c>
      <c r="O25" t="n">
        <v>4326</v>
      </c>
      <c r="P25" t="n">
        <v>706</v>
      </c>
      <c r="Q25" t="n">
        <v>513</v>
      </c>
      <c r="R25" t="n">
        <v>1177</v>
      </c>
      <c r="S25" t="n">
        <v>979</v>
      </c>
      <c r="T25" t="n">
        <v>1177</v>
      </c>
      <c r="U25" t="n">
        <v>-777</v>
      </c>
      <c r="V25" t="n">
        <v>1999</v>
      </c>
      <c r="W25" t="n">
        <v>4533</v>
      </c>
    </row>
    <row r="26">
      <c r="A26" s="5" t="inlineStr">
        <is>
          <t>Ergebnis nach Steuer</t>
        </is>
      </c>
      <c r="B26" s="5" t="inlineStr">
        <is>
          <t>Earnings after tax</t>
        </is>
      </c>
      <c r="C26" t="n">
        <v>2709</v>
      </c>
      <c r="D26" t="n">
        <v>7582</v>
      </c>
      <c r="E26" t="n">
        <v>10864</v>
      </c>
      <c r="F26" t="n">
        <v>8784</v>
      </c>
      <c r="G26" t="n">
        <v>8711</v>
      </c>
      <c r="H26" t="n">
        <v>7290</v>
      </c>
      <c r="I26" t="n">
        <v>8720</v>
      </c>
      <c r="J26" t="n">
        <v>6495</v>
      </c>
      <c r="K26" t="n">
        <v>6029</v>
      </c>
      <c r="L26" t="n">
        <v>4674</v>
      </c>
      <c r="M26" t="n">
        <v>-2644</v>
      </c>
      <c r="N26" t="n">
        <v>1704</v>
      </c>
      <c r="O26" t="n">
        <v>4855</v>
      </c>
      <c r="P26" t="n">
        <v>3287</v>
      </c>
      <c r="Q26" t="n">
        <v>2925</v>
      </c>
      <c r="R26" t="n">
        <v>2358</v>
      </c>
      <c r="S26" t="n">
        <v>-383</v>
      </c>
      <c r="T26" t="n">
        <v>4891</v>
      </c>
      <c r="U26" t="n">
        <v>-706</v>
      </c>
      <c r="V26" t="n">
        <v>2477</v>
      </c>
      <c r="W26" t="n">
        <v>5124</v>
      </c>
    </row>
    <row r="27">
      <c r="A27" s="5" t="inlineStr">
        <is>
          <t>Minderheitenanteil</t>
        </is>
      </c>
      <c r="B27" s="5" t="inlineStr">
        <is>
          <t>Minority Share</t>
        </is>
      </c>
      <c r="C27" t="n">
        <v>-332</v>
      </c>
      <c r="D27" t="n">
        <v>-333</v>
      </c>
      <c r="E27" t="n">
        <v>-339</v>
      </c>
      <c r="F27" t="n">
        <v>-258</v>
      </c>
      <c r="G27" t="n">
        <v>-287</v>
      </c>
      <c r="H27" t="n">
        <v>-328</v>
      </c>
      <c r="I27" t="n">
        <v>-1878</v>
      </c>
      <c r="J27" t="n">
        <v>-400</v>
      </c>
      <c r="K27" t="n">
        <v>-362</v>
      </c>
      <c r="L27" t="n">
        <v>-176</v>
      </c>
      <c r="M27" t="n">
        <v>4</v>
      </c>
      <c r="N27" t="n">
        <v>-66</v>
      </c>
      <c r="O27" t="n">
        <v>-6</v>
      </c>
      <c r="P27" t="n">
        <v>-56</v>
      </c>
      <c r="Q27" t="n">
        <v>-74</v>
      </c>
      <c r="R27" t="n">
        <v>108</v>
      </c>
      <c r="S27" t="n">
        <v>-35</v>
      </c>
      <c r="T27" t="n">
        <v>-14</v>
      </c>
      <c r="U27" t="n">
        <v>44</v>
      </c>
      <c r="V27" t="n">
        <v>-12</v>
      </c>
      <c r="W27" t="n">
        <v>-18</v>
      </c>
    </row>
    <row r="28">
      <c r="A28" s="5" t="inlineStr">
        <is>
          <t>Jahresüberschuss/-fehlbetrag</t>
        </is>
      </c>
      <c r="B28" s="5" t="inlineStr">
        <is>
          <t>Net Profit</t>
        </is>
      </c>
      <c r="C28" t="n">
        <v>2377</v>
      </c>
      <c r="D28" t="n">
        <v>7249</v>
      </c>
      <c r="E28" t="n">
        <v>10525</v>
      </c>
      <c r="F28" t="n">
        <v>8526</v>
      </c>
      <c r="G28" t="n">
        <v>8424</v>
      </c>
      <c r="H28" t="n">
        <v>6962</v>
      </c>
      <c r="I28" t="n">
        <v>6842</v>
      </c>
      <c r="J28" t="n">
        <v>6095</v>
      </c>
      <c r="K28" t="n">
        <v>5667</v>
      </c>
      <c r="L28" t="n">
        <v>4498</v>
      </c>
      <c r="M28" t="n">
        <v>-2640</v>
      </c>
      <c r="N28" t="n">
        <v>1348</v>
      </c>
      <c r="O28" t="n">
        <v>3979</v>
      </c>
      <c r="P28" t="n">
        <v>3227</v>
      </c>
      <c r="Q28" t="n">
        <v>2846</v>
      </c>
      <c r="R28" t="n">
        <v>2466</v>
      </c>
      <c r="S28" t="n">
        <v>448</v>
      </c>
      <c r="T28" t="n">
        <v>4718</v>
      </c>
      <c r="U28" t="n">
        <v>-662</v>
      </c>
      <c r="V28" t="n">
        <v>7894</v>
      </c>
      <c r="W28" t="n">
        <v>5746</v>
      </c>
    </row>
    <row r="29">
      <c r="A29" s="5" t="inlineStr">
        <is>
          <t>Summe Umlaufvermögen</t>
        </is>
      </c>
      <c r="B29" s="5" t="inlineStr">
        <is>
          <t>Current Assets</t>
        </is>
      </c>
      <c r="C29" t="n">
        <v>127800</v>
      </c>
      <c r="D29" t="n">
        <v>121613</v>
      </c>
      <c r="E29" t="n">
        <v>106735</v>
      </c>
      <c r="F29" t="n">
        <v>102052</v>
      </c>
      <c r="G29" t="n">
        <v>91847</v>
      </c>
      <c r="H29" t="n">
        <v>77145</v>
      </c>
      <c r="I29" t="n">
        <v>70441</v>
      </c>
      <c r="J29" t="n">
        <v>67458</v>
      </c>
      <c r="K29" t="n">
        <v>61118</v>
      </c>
      <c r="L29" t="n">
        <v>57003</v>
      </c>
      <c r="M29" t="n">
        <v>54280</v>
      </c>
      <c r="N29" t="n">
        <v>55389</v>
      </c>
      <c r="O29" t="n">
        <v>62231</v>
      </c>
      <c r="P29" t="n">
        <v>101934</v>
      </c>
      <c r="Q29" t="n">
        <v>109213</v>
      </c>
      <c r="R29" t="n">
        <v>105107</v>
      </c>
      <c r="S29" t="n">
        <v>103800</v>
      </c>
      <c r="T29" t="n">
        <v>104023</v>
      </c>
      <c r="U29" t="n">
        <v>103389</v>
      </c>
      <c r="V29" t="n">
        <v>99852</v>
      </c>
      <c r="W29" t="n">
        <v>93199</v>
      </c>
    </row>
    <row r="30">
      <c r="A30" s="5" t="inlineStr">
        <is>
          <t>Summe Anlagevermögen</t>
        </is>
      </c>
      <c r="B30" s="5" t="inlineStr">
        <is>
          <t>Fixed Assets</t>
        </is>
      </c>
      <c r="C30" t="n">
        <v>174638</v>
      </c>
      <c r="D30" t="n">
        <v>160006</v>
      </c>
      <c r="E30" t="n">
        <v>148870</v>
      </c>
      <c r="F30" t="n">
        <v>140936</v>
      </c>
      <c r="G30" t="n">
        <v>125319</v>
      </c>
      <c r="H30" t="n">
        <v>112490</v>
      </c>
      <c r="I30" t="n">
        <v>98077</v>
      </c>
      <c r="J30" t="n">
        <v>93246</v>
      </c>
      <c r="K30" t="n">
        <v>84242</v>
      </c>
      <c r="L30" t="n">
        <v>76214</v>
      </c>
      <c r="M30" t="n">
        <v>72308</v>
      </c>
      <c r="N30" t="n">
        <v>74002</v>
      </c>
      <c r="O30" t="n">
        <v>70981</v>
      </c>
      <c r="P30" t="n">
        <v>79428</v>
      </c>
      <c r="Q30" t="n">
        <v>83779</v>
      </c>
      <c r="R30" t="n">
        <v>72429</v>
      </c>
      <c r="S30" t="n">
        <v>70685</v>
      </c>
      <c r="T30" t="n">
        <v>78729</v>
      </c>
      <c r="U30" t="n">
        <v>92405</v>
      </c>
      <c r="V30" t="n">
        <v>89079</v>
      </c>
      <c r="W30" t="n">
        <v>70448</v>
      </c>
    </row>
    <row r="31">
      <c r="A31" s="5" t="inlineStr">
        <is>
          <t>Summe Aktiva</t>
        </is>
      </c>
      <c r="B31" s="5" t="inlineStr">
        <is>
          <t>Total Assets</t>
        </is>
      </c>
      <c r="C31" t="n">
        <v>302438</v>
      </c>
      <c r="D31" t="n">
        <v>281619</v>
      </c>
      <c r="E31" t="n">
        <v>255605</v>
      </c>
      <c r="F31" t="n">
        <v>242988</v>
      </c>
      <c r="G31" t="n">
        <v>217166</v>
      </c>
      <c r="H31" t="n">
        <v>189635</v>
      </c>
      <c r="I31" t="n">
        <v>168518</v>
      </c>
      <c r="J31" t="n">
        <v>162978</v>
      </c>
      <c r="K31" t="n">
        <v>148132</v>
      </c>
      <c r="L31" t="n">
        <v>135830</v>
      </c>
      <c r="M31" t="n">
        <v>128821</v>
      </c>
      <c r="N31" t="n">
        <v>132219</v>
      </c>
      <c r="O31" t="n">
        <v>135094</v>
      </c>
      <c r="P31" t="n">
        <v>190022</v>
      </c>
      <c r="Q31" t="n">
        <v>201632</v>
      </c>
      <c r="R31" t="n">
        <v>182696</v>
      </c>
      <c r="S31" t="n">
        <v>178268</v>
      </c>
      <c r="T31" t="n">
        <v>187327</v>
      </c>
      <c r="U31" t="n">
        <v>207410</v>
      </c>
      <c r="V31" t="n">
        <v>199274</v>
      </c>
      <c r="W31" t="n">
        <v>174667</v>
      </c>
    </row>
    <row r="32">
      <c r="A32" s="5" t="inlineStr">
        <is>
          <t>Summe kurzfristiges Fremdkapital</t>
        </is>
      </c>
      <c r="B32" s="5" t="inlineStr">
        <is>
          <t>Short-Term Debt</t>
        </is>
      </c>
      <c r="C32" t="n">
        <v>105802</v>
      </c>
      <c r="D32" t="n">
        <v>97952</v>
      </c>
      <c r="E32" t="n">
        <v>87105</v>
      </c>
      <c r="F32" t="n">
        <v>84457</v>
      </c>
      <c r="G32" t="n">
        <v>77081</v>
      </c>
      <c r="H32" t="n">
        <v>66974</v>
      </c>
      <c r="I32" t="n">
        <v>59108</v>
      </c>
      <c r="J32" t="n">
        <v>58718</v>
      </c>
      <c r="K32" t="n">
        <v>54855</v>
      </c>
      <c r="L32" t="n">
        <v>53139</v>
      </c>
      <c r="M32" t="n">
        <v>47538</v>
      </c>
      <c r="N32" t="n">
        <v>52182</v>
      </c>
      <c r="O32" t="n">
        <v>48940</v>
      </c>
      <c r="P32" t="inlineStr">
        <is>
          <t>-</t>
        </is>
      </c>
      <c r="Q32" t="inlineStr">
        <is>
          <t>-</t>
        </is>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133795</v>
      </c>
      <c r="D33" t="n">
        <v>117614</v>
      </c>
      <c r="E33" t="n">
        <v>103186</v>
      </c>
      <c r="F33" t="n">
        <v>99398</v>
      </c>
      <c r="G33" t="n">
        <v>85461</v>
      </c>
      <c r="H33" t="n">
        <v>78077</v>
      </c>
      <c r="I33" t="n">
        <v>66047</v>
      </c>
      <c r="J33" t="n">
        <v>58750</v>
      </c>
      <c r="K33" t="n">
        <v>51940</v>
      </c>
      <c r="L33" t="n">
        <v>44738</v>
      </c>
      <c r="M33" t="n">
        <v>49456</v>
      </c>
      <c r="N33" t="n">
        <v>47313</v>
      </c>
      <c r="O33" t="n">
        <v>47924</v>
      </c>
      <c r="P33" t="inlineStr">
        <is>
          <t>-</t>
        </is>
      </c>
      <c r="Q33" t="inlineStr">
        <is>
          <t>-</t>
        </is>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239597</v>
      </c>
      <c r="D34" t="n">
        <v>215566</v>
      </c>
      <c r="E34" t="n">
        <v>190291</v>
      </c>
      <c r="F34" t="n">
        <v>183855</v>
      </c>
      <c r="G34" t="n">
        <v>162541</v>
      </c>
      <c r="H34" t="n">
        <v>145051</v>
      </c>
      <c r="I34" t="n">
        <v>125155</v>
      </c>
      <c r="J34" t="n">
        <v>117468</v>
      </c>
      <c r="K34" t="n">
        <v>106795</v>
      </c>
      <c r="L34" t="n">
        <v>97877</v>
      </c>
      <c r="M34" t="n">
        <v>96994</v>
      </c>
      <c r="N34" t="n">
        <v>99495</v>
      </c>
      <c r="O34" t="n">
        <v>96864</v>
      </c>
      <c r="P34" t="n">
        <v>155204</v>
      </c>
      <c r="Q34" t="n">
        <v>164530</v>
      </c>
      <c r="R34" t="n">
        <v>148246</v>
      </c>
      <c r="S34" t="n">
        <v>143317</v>
      </c>
      <c r="T34" t="n">
        <v>151981</v>
      </c>
      <c r="U34" t="n">
        <v>167989</v>
      </c>
      <c r="V34" t="n">
        <v>156346</v>
      </c>
      <c r="W34" t="n">
        <v>137957</v>
      </c>
    </row>
    <row r="35">
      <c r="A35" s="5" t="inlineStr">
        <is>
          <t>Minderheitenanteil</t>
        </is>
      </c>
      <c r="B35" s="5" t="inlineStr">
        <is>
          <t>Minority Share</t>
        </is>
      </c>
      <c r="C35" t="n">
        <v>1497</v>
      </c>
      <c r="D35" t="n">
        <v>1386</v>
      </c>
      <c r="E35" t="n">
        <v>1291</v>
      </c>
      <c r="F35" t="n">
        <v>1183</v>
      </c>
      <c r="G35" t="n">
        <v>1063</v>
      </c>
      <c r="H35" t="n">
        <v>919</v>
      </c>
      <c r="I35" t="n">
        <v>683</v>
      </c>
      <c r="J35" t="n">
        <v>1631</v>
      </c>
      <c r="K35" t="n">
        <v>1713</v>
      </c>
      <c r="L35" t="n">
        <v>1580</v>
      </c>
      <c r="M35" t="n">
        <v>1566</v>
      </c>
      <c r="N35" t="n">
        <v>1508</v>
      </c>
      <c r="O35" t="n">
        <v>1512</v>
      </c>
      <c r="P35" t="n">
        <v>663</v>
      </c>
      <c r="Q35" t="n">
        <v>653</v>
      </c>
      <c r="R35" t="n">
        <v>909</v>
      </c>
      <c r="S35" t="n">
        <v>470</v>
      </c>
      <c r="T35" t="n">
        <v>432</v>
      </c>
      <c r="U35" t="n">
        <v>417</v>
      </c>
      <c r="V35" t="n">
        <v>519</v>
      </c>
      <c r="W35" t="n">
        <v>650</v>
      </c>
    </row>
    <row r="36">
      <c r="A36" s="5" t="inlineStr">
        <is>
          <t>Summe Eigenkapital</t>
        </is>
      </c>
      <c r="B36" s="5" t="inlineStr">
        <is>
          <t>Equity</t>
        </is>
      </c>
      <c r="C36" t="n">
        <v>61344</v>
      </c>
      <c r="D36" t="n">
        <v>64667</v>
      </c>
      <c r="E36" t="n">
        <v>64023</v>
      </c>
      <c r="F36" t="n">
        <v>57950</v>
      </c>
      <c r="G36" t="n">
        <v>53561</v>
      </c>
      <c r="H36" t="n">
        <v>43665</v>
      </c>
      <c r="I36" t="n">
        <v>42680</v>
      </c>
      <c r="J36" t="n">
        <v>43879</v>
      </c>
      <c r="K36" t="n">
        <v>39624</v>
      </c>
      <c r="L36" t="n">
        <v>36373</v>
      </c>
      <c r="M36" t="n">
        <v>30261</v>
      </c>
      <c r="N36" t="n">
        <v>31216</v>
      </c>
      <c r="O36" t="n">
        <v>36718</v>
      </c>
      <c r="P36" t="n">
        <v>34155</v>
      </c>
      <c r="Q36" t="n">
        <v>36449</v>
      </c>
      <c r="R36" t="n">
        <v>33541</v>
      </c>
      <c r="S36" t="n">
        <v>34481</v>
      </c>
      <c r="T36" t="n">
        <v>34914</v>
      </c>
      <c r="U36" t="n">
        <v>39004</v>
      </c>
      <c r="V36" t="n">
        <v>42409</v>
      </c>
      <c r="W36" t="n">
        <v>36060</v>
      </c>
    </row>
    <row r="37">
      <c r="A37" s="5" t="inlineStr">
        <is>
          <t>Summe Passiva</t>
        </is>
      </c>
      <c r="B37" s="5" t="inlineStr">
        <is>
          <t>Liabilities &amp; Shareholder Equity</t>
        </is>
      </c>
      <c r="C37" t="n">
        <v>302438</v>
      </c>
      <c r="D37" t="n">
        <v>281619</v>
      </c>
      <c r="E37" t="n">
        <v>255605</v>
      </c>
      <c r="F37" t="n">
        <v>242988</v>
      </c>
      <c r="G37" t="n">
        <v>217166</v>
      </c>
      <c r="H37" t="n">
        <v>189635</v>
      </c>
      <c r="I37" t="n">
        <v>168518</v>
      </c>
      <c r="J37" t="n">
        <v>162978</v>
      </c>
      <c r="K37" t="n">
        <v>148132</v>
      </c>
      <c r="L37" t="n">
        <v>135830</v>
      </c>
      <c r="M37" t="n">
        <v>128821</v>
      </c>
      <c r="N37" t="n">
        <v>132219</v>
      </c>
      <c r="O37" t="n">
        <v>135094</v>
      </c>
      <c r="P37" t="n">
        <v>190022</v>
      </c>
      <c r="Q37" t="n">
        <v>201632</v>
      </c>
      <c r="R37" t="n">
        <v>182696</v>
      </c>
      <c r="S37" t="n">
        <v>178268</v>
      </c>
      <c r="T37" t="n">
        <v>187327</v>
      </c>
      <c r="U37" t="n">
        <v>207410</v>
      </c>
      <c r="V37" t="n">
        <v>199274</v>
      </c>
      <c r="W37" t="n">
        <v>174667</v>
      </c>
    </row>
    <row r="38">
      <c r="A38" s="5" t="inlineStr">
        <is>
          <t>Mio.Aktien im Umlauf</t>
        </is>
      </c>
      <c r="B38" s="5" t="inlineStr">
        <is>
          <t>Million shares outstanding</t>
        </is>
      </c>
      <c r="C38" t="n">
        <v>1070</v>
      </c>
      <c r="D38" t="n">
        <v>1070</v>
      </c>
      <c r="E38" t="n">
        <v>1070</v>
      </c>
      <c r="F38" t="n">
        <v>1070</v>
      </c>
      <c r="G38" t="n">
        <v>1070</v>
      </c>
      <c r="H38" t="n">
        <v>1070</v>
      </c>
      <c r="I38" t="n">
        <v>1070</v>
      </c>
      <c r="J38" t="n">
        <v>1068</v>
      </c>
      <c r="K38" t="n">
        <v>1066</v>
      </c>
      <c r="L38" t="n">
        <v>1066</v>
      </c>
      <c r="M38" t="n">
        <v>1061</v>
      </c>
      <c r="N38" t="n">
        <v>964.6</v>
      </c>
      <c r="O38" t="n">
        <v>1014</v>
      </c>
      <c r="P38" t="n">
        <v>1028</v>
      </c>
      <c r="Q38" t="n">
        <v>1018</v>
      </c>
      <c r="R38" t="n">
        <v>1013</v>
      </c>
      <c r="S38" t="n">
        <v>1013</v>
      </c>
      <c r="T38" t="n">
        <v>1013</v>
      </c>
      <c r="U38" t="n">
        <v>1003</v>
      </c>
      <c r="V38" t="n">
        <v>1003</v>
      </c>
      <c r="W38" t="n">
        <v>1003</v>
      </c>
    </row>
    <row r="39">
      <c r="A39" s="5" t="inlineStr">
        <is>
          <t>Ergebnis je Aktie (brutto)</t>
        </is>
      </c>
      <c r="B39" s="5" t="inlineStr">
        <is>
          <t>Earnings per share</t>
        </is>
      </c>
      <c r="C39" t="n">
        <v>3.58</v>
      </c>
      <c r="D39" t="n">
        <v>9.9</v>
      </c>
      <c r="E39" t="n">
        <v>13.37</v>
      </c>
      <c r="F39" t="n">
        <v>11.75</v>
      </c>
      <c r="G39" t="n">
        <v>11.91</v>
      </c>
      <c r="H39" t="n">
        <v>9.51</v>
      </c>
      <c r="I39" t="n">
        <v>9.48</v>
      </c>
      <c r="J39" t="n">
        <v>7.23</v>
      </c>
      <c r="K39" t="n">
        <v>7.93</v>
      </c>
      <c r="L39" t="n">
        <v>6.22</v>
      </c>
      <c r="M39" t="n">
        <v>-2.17</v>
      </c>
      <c r="N39" t="n">
        <v>2.9</v>
      </c>
      <c r="O39" t="n">
        <v>9.06</v>
      </c>
      <c r="P39" t="n">
        <v>3.88</v>
      </c>
      <c r="Q39" t="n">
        <v>3.38</v>
      </c>
      <c r="R39" t="n">
        <v>3.49</v>
      </c>
      <c r="S39" t="n">
        <v>0.59</v>
      </c>
      <c r="T39" t="n">
        <v>5.99</v>
      </c>
      <c r="U39" t="n">
        <v>-1.48</v>
      </c>
      <c r="V39" t="n">
        <v>4.46</v>
      </c>
      <c r="W39" t="n">
        <v>9.630000000000001</v>
      </c>
    </row>
    <row r="40">
      <c r="A40" s="5" t="inlineStr">
        <is>
          <t>Ergebnis je Aktie (unverwässert)</t>
        </is>
      </c>
      <c r="B40" s="5" t="inlineStr">
        <is>
          <t>Basic Earnings per share</t>
        </is>
      </c>
      <c r="C40" t="n">
        <v>2.22</v>
      </c>
      <c r="D40" t="n">
        <v>6.78</v>
      </c>
      <c r="E40" t="n">
        <v>9.84</v>
      </c>
      <c r="F40" t="n">
        <v>7.97</v>
      </c>
      <c r="G40" t="n">
        <v>7.87</v>
      </c>
      <c r="H40" t="n">
        <v>6.51</v>
      </c>
      <c r="I40" t="n">
        <v>6.4</v>
      </c>
      <c r="J40" t="n">
        <v>5.71</v>
      </c>
      <c r="K40" t="n">
        <v>5.32</v>
      </c>
      <c r="L40" t="n">
        <v>4.28</v>
      </c>
      <c r="M40" t="n">
        <v>-2.63</v>
      </c>
      <c r="N40" t="n">
        <v>1.41</v>
      </c>
      <c r="O40" t="n">
        <v>3.83</v>
      </c>
      <c r="P40" t="n">
        <v>3.16</v>
      </c>
      <c r="Q40" t="n">
        <v>2.8</v>
      </c>
      <c r="R40" t="n">
        <v>2.43</v>
      </c>
      <c r="S40" t="n">
        <v>0.44</v>
      </c>
      <c r="T40" t="n">
        <v>4.68</v>
      </c>
      <c r="U40" t="n">
        <v>-0.66</v>
      </c>
      <c r="V40" t="n">
        <v>7.87</v>
      </c>
      <c r="W40" t="n">
        <v>5.73</v>
      </c>
    </row>
    <row r="41">
      <c r="A41" s="5" t="inlineStr">
        <is>
          <t>Ergebnis je Aktie (verwässert)</t>
        </is>
      </c>
      <c r="B41" s="5" t="inlineStr">
        <is>
          <t>Diluted Earnings per share</t>
        </is>
      </c>
      <c r="C41" t="n">
        <v>2.22</v>
      </c>
      <c r="D41" t="n">
        <v>6.78</v>
      </c>
      <c r="E41" t="n">
        <v>9.84</v>
      </c>
      <c r="F41" t="n">
        <v>7.97</v>
      </c>
      <c r="G41" t="n">
        <v>7.87</v>
      </c>
      <c r="H41" t="n">
        <v>6.51</v>
      </c>
      <c r="I41" t="n">
        <v>6.4</v>
      </c>
      <c r="J41" t="n">
        <v>5.71</v>
      </c>
      <c r="K41" t="n">
        <v>5.31</v>
      </c>
      <c r="L41" t="n">
        <v>4.28</v>
      </c>
      <c r="M41" t="n">
        <v>-2.63</v>
      </c>
      <c r="N41" t="n">
        <v>1.4</v>
      </c>
      <c r="O41" t="n">
        <v>3.8</v>
      </c>
      <c r="P41" t="n">
        <v>3.14</v>
      </c>
      <c r="Q41" t="n">
        <v>2.8</v>
      </c>
      <c r="R41" t="n">
        <v>2.43</v>
      </c>
      <c r="S41" t="n">
        <v>0.44</v>
      </c>
      <c r="T41" t="n">
        <v>4.67</v>
      </c>
      <c r="U41" t="n">
        <v>-0.66</v>
      </c>
      <c r="V41" t="n">
        <v>7.8</v>
      </c>
      <c r="W41" t="n">
        <v>5.69</v>
      </c>
    </row>
    <row r="42">
      <c r="A42" s="5" t="inlineStr">
        <is>
          <t>Dividende je Aktie</t>
        </is>
      </c>
      <c r="B42" s="5" t="inlineStr">
        <is>
          <t>Dividend per share</t>
        </is>
      </c>
      <c r="C42" t="n">
        <v>0.9</v>
      </c>
      <c r="D42" t="n">
        <v>3.25</v>
      </c>
      <c r="E42" t="n">
        <v>3.65</v>
      </c>
      <c r="F42" t="n">
        <v>3.25</v>
      </c>
      <c r="G42" t="n">
        <v>3.25</v>
      </c>
      <c r="H42" t="n">
        <v>2.45</v>
      </c>
      <c r="I42" t="n">
        <v>2.25</v>
      </c>
      <c r="J42" t="n">
        <v>2.2</v>
      </c>
      <c r="K42" t="n">
        <v>2.2</v>
      </c>
      <c r="L42" t="n">
        <v>1.85</v>
      </c>
      <c r="M42" t="inlineStr">
        <is>
          <t>-</t>
        </is>
      </c>
      <c r="N42" t="n">
        <v>0.6</v>
      </c>
      <c r="O42" t="n">
        <v>2</v>
      </c>
      <c r="P42" t="n">
        <v>1.5</v>
      </c>
      <c r="Q42" t="n">
        <v>1.5</v>
      </c>
      <c r="R42" t="n">
        <v>1.5</v>
      </c>
      <c r="S42" t="n">
        <v>1.5</v>
      </c>
      <c r="T42" t="n">
        <v>1.5</v>
      </c>
      <c r="U42" t="n">
        <v>1</v>
      </c>
      <c r="V42" t="n">
        <v>2.35</v>
      </c>
      <c r="W42" t="n">
        <v>2.35</v>
      </c>
    </row>
    <row r="43">
      <c r="A43" s="5" t="inlineStr">
        <is>
          <t>Dividendenausschüttung in Mio</t>
        </is>
      </c>
      <c r="B43" s="5" t="inlineStr">
        <is>
          <t>Dividend Payment in M</t>
        </is>
      </c>
      <c r="C43" t="n">
        <v>963</v>
      </c>
      <c r="D43" t="n">
        <v>3477</v>
      </c>
      <c r="E43" t="n">
        <v>3905</v>
      </c>
      <c r="F43" t="n">
        <v>3477</v>
      </c>
      <c r="G43" t="n">
        <v>3477</v>
      </c>
      <c r="H43" t="n">
        <v>2621</v>
      </c>
      <c r="I43" t="n">
        <v>2407</v>
      </c>
      <c r="J43" t="n">
        <v>2349</v>
      </c>
      <c r="K43" t="n">
        <v>2346</v>
      </c>
      <c r="L43" t="n">
        <v>1971</v>
      </c>
      <c r="M43" t="inlineStr">
        <is>
          <t>-</t>
        </is>
      </c>
      <c r="N43" t="n">
        <v>556</v>
      </c>
      <c r="O43" t="n">
        <v>2028</v>
      </c>
      <c r="P43" t="n">
        <v>1542</v>
      </c>
      <c r="Q43" t="n">
        <v>1527</v>
      </c>
      <c r="R43" t="n">
        <v>1519</v>
      </c>
      <c r="S43" t="n">
        <v>1519</v>
      </c>
      <c r="T43" t="n">
        <v>1519</v>
      </c>
      <c r="U43" t="n">
        <v>1003</v>
      </c>
      <c r="V43" t="n">
        <v>2358</v>
      </c>
      <c r="W43" t="n">
        <v>2358</v>
      </c>
    </row>
    <row r="44">
      <c r="A44" s="5" t="inlineStr">
        <is>
          <t>Umsatz je Aktie</t>
        </is>
      </c>
      <c r="B44" s="5" t="inlineStr">
        <is>
          <t>Revenue per share</t>
        </is>
      </c>
      <c r="C44" t="n">
        <v>161.47</v>
      </c>
      <c r="D44" t="n">
        <v>156.44</v>
      </c>
      <c r="E44" t="n">
        <v>153.6</v>
      </c>
      <c r="F44" t="n">
        <v>143.26</v>
      </c>
      <c r="G44" t="n">
        <v>139.71</v>
      </c>
      <c r="H44" t="n">
        <v>121.39</v>
      </c>
      <c r="I44" t="n">
        <v>110.29</v>
      </c>
      <c r="J44" t="n">
        <v>107.06</v>
      </c>
      <c r="K44" t="n">
        <v>99.95999999999999</v>
      </c>
      <c r="L44" t="n">
        <v>91.73999999999999</v>
      </c>
      <c r="M44" t="n">
        <v>74.37</v>
      </c>
      <c r="N44" t="n">
        <v>99.39</v>
      </c>
      <c r="O44" t="n">
        <v>98.04000000000001</v>
      </c>
      <c r="P44" t="n">
        <v>147.43</v>
      </c>
      <c r="Q44" t="n">
        <v>147.1</v>
      </c>
      <c r="R44" t="n">
        <v>140.26</v>
      </c>
      <c r="S44" t="n">
        <v>134.71</v>
      </c>
      <c r="T44" t="n">
        <v>147.69</v>
      </c>
      <c r="U44" t="n">
        <v>152.37</v>
      </c>
      <c r="V44" t="n">
        <v>161.85</v>
      </c>
      <c r="W44" t="n">
        <v>149.55</v>
      </c>
    </row>
    <row r="45">
      <c r="A45" s="5" t="inlineStr">
        <is>
          <t>Buchwert je Aktie</t>
        </is>
      </c>
      <c r="B45" s="5" t="inlineStr">
        <is>
          <t>Book value per share</t>
        </is>
      </c>
      <c r="C45" t="n">
        <v>57.34</v>
      </c>
      <c r="D45" t="n">
        <v>60.45</v>
      </c>
      <c r="E45" t="n">
        <v>59.84</v>
      </c>
      <c r="F45" t="n">
        <v>54.17</v>
      </c>
      <c r="G45" t="n">
        <v>50.06</v>
      </c>
      <c r="H45" t="n">
        <v>40.81</v>
      </c>
      <c r="I45" t="n">
        <v>39.9</v>
      </c>
      <c r="J45" t="n">
        <v>41.1</v>
      </c>
      <c r="K45" t="n">
        <v>37.18</v>
      </c>
      <c r="L45" t="n">
        <v>34.13</v>
      </c>
      <c r="M45" t="n">
        <v>28.52</v>
      </c>
      <c r="N45" t="n">
        <v>32.36</v>
      </c>
      <c r="O45" t="n">
        <v>36.21</v>
      </c>
      <c r="P45" t="n">
        <v>33.22</v>
      </c>
      <c r="Q45" t="n">
        <v>35.8</v>
      </c>
      <c r="R45" t="n">
        <v>33.12</v>
      </c>
      <c r="S45" t="n">
        <v>34.05</v>
      </c>
      <c r="T45" t="n">
        <v>34.47</v>
      </c>
      <c r="U45" t="n">
        <v>38.88</v>
      </c>
      <c r="V45" t="n">
        <v>42.27</v>
      </c>
      <c r="W45" t="n">
        <v>35.96</v>
      </c>
    </row>
    <row r="46">
      <c r="A46" s="5" t="inlineStr">
        <is>
          <t>Cashflow je Aktie</t>
        </is>
      </c>
      <c r="B46" s="5" t="inlineStr">
        <is>
          <t>Cashflow per share</t>
        </is>
      </c>
      <c r="C46" t="n">
        <v>7.37</v>
      </c>
      <c r="D46" t="n">
        <v>0.32</v>
      </c>
      <c r="E46" t="n">
        <v>-1.54</v>
      </c>
      <c r="F46" t="n">
        <v>3.47</v>
      </c>
      <c r="G46" t="n">
        <v>0.21</v>
      </c>
      <c r="H46" t="n">
        <v>-1.19</v>
      </c>
      <c r="I46" t="n">
        <v>3.07</v>
      </c>
      <c r="J46" t="n">
        <v>-1.03</v>
      </c>
      <c r="K46" t="n">
        <v>-0.65</v>
      </c>
      <c r="L46" t="n">
        <v>8.02</v>
      </c>
      <c r="M46" t="n">
        <v>10.33</v>
      </c>
      <c r="N46" t="n">
        <v>3.32</v>
      </c>
      <c r="O46" t="n">
        <v>12.91</v>
      </c>
      <c r="P46" t="n">
        <v>13.63</v>
      </c>
      <c r="Q46" t="n">
        <v>12.13</v>
      </c>
      <c r="R46" t="n">
        <v>10.92</v>
      </c>
      <c r="S46" t="n">
        <v>16.29</v>
      </c>
      <c r="T46" t="n">
        <v>17.57</v>
      </c>
      <c r="U46" t="n">
        <v>15.89</v>
      </c>
      <c r="V46" t="n">
        <v>15.96</v>
      </c>
      <c r="W46" t="n">
        <v>17.97</v>
      </c>
    </row>
    <row r="47">
      <c r="A47" s="5" t="inlineStr">
        <is>
          <t>Bilanzsumme je Aktie</t>
        </is>
      </c>
      <c r="B47" s="5" t="inlineStr">
        <is>
          <t>Total assets per share</t>
        </is>
      </c>
      <c r="C47" t="n">
        <v>282.7</v>
      </c>
      <c r="D47" t="n">
        <v>263.24</v>
      </c>
      <c r="E47" t="n">
        <v>238.92</v>
      </c>
      <c r="F47" t="n">
        <v>227.13</v>
      </c>
      <c r="G47" t="n">
        <v>202.99</v>
      </c>
      <c r="H47" t="n">
        <v>177.26</v>
      </c>
      <c r="I47" t="n">
        <v>157.53</v>
      </c>
      <c r="J47" t="n">
        <v>152.66</v>
      </c>
      <c r="K47" t="n">
        <v>138.99</v>
      </c>
      <c r="L47" t="n">
        <v>127.47</v>
      </c>
      <c r="M47" t="n">
        <v>121.39</v>
      </c>
      <c r="N47" t="n">
        <v>137.07</v>
      </c>
      <c r="O47" t="n">
        <v>133.24</v>
      </c>
      <c r="P47" t="n">
        <v>184.81</v>
      </c>
      <c r="Q47" t="n">
        <v>198.03</v>
      </c>
      <c r="R47" t="n">
        <v>180.39</v>
      </c>
      <c r="S47" t="n">
        <v>176.02</v>
      </c>
      <c r="T47" t="n">
        <v>184.96</v>
      </c>
      <c r="U47" t="n">
        <v>206.73</v>
      </c>
      <c r="V47" t="n">
        <v>198.62</v>
      </c>
      <c r="W47" t="inlineStr">
        <is>
          <t>-</t>
        </is>
      </c>
    </row>
    <row r="48">
      <c r="A48" s="5" t="inlineStr">
        <is>
          <t>Personal am Ende des Jahres</t>
        </is>
      </c>
      <c r="B48" s="5" t="inlineStr">
        <is>
          <t>Staff at the end of year</t>
        </is>
      </c>
      <c r="C48" t="n">
        <v>298655</v>
      </c>
      <c r="D48" t="n">
        <v>298683</v>
      </c>
      <c r="E48" t="n">
        <v>289321</v>
      </c>
      <c r="F48" t="n">
        <v>282488</v>
      </c>
      <c r="G48" t="n">
        <v>284015</v>
      </c>
      <c r="H48" t="n">
        <v>279972</v>
      </c>
      <c r="I48" t="n">
        <v>274616</v>
      </c>
      <c r="J48" t="n">
        <v>275087</v>
      </c>
      <c r="K48" t="n">
        <v>271370</v>
      </c>
      <c r="L48" t="n">
        <v>260100</v>
      </c>
      <c r="M48" t="n">
        <v>256407</v>
      </c>
      <c r="N48" t="n">
        <v>273216</v>
      </c>
      <c r="O48" t="n">
        <v>272382</v>
      </c>
      <c r="P48" t="n">
        <v>360385</v>
      </c>
      <c r="Q48" t="n">
        <v>382724</v>
      </c>
      <c r="R48" t="n">
        <v>384723</v>
      </c>
      <c r="S48" t="n">
        <v>362063</v>
      </c>
      <c r="T48" t="n">
        <v>370677</v>
      </c>
      <c r="U48" t="n">
        <v>379544</v>
      </c>
      <c r="V48" t="n">
        <v>449594</v>
      </c>
      <c r="W48" t="n">
        <v>463561</v>
      </c>
    </row>
    <row r="49">
      <c r="A49" s="5" t="inlineStr">
        <is>
          <t>Personalaufwand in Mio. EUR</t>
        </is>
      </c>
      <c r="B49" s="5" t="inlineStr">
        <is>
          <t>Personnel expenses in M</t>
        </is>
      </c>
      <c r="C49" t="n">
        <v>22657</v>
      </c>
      <c r="D49" t="n">
        <v>22432</v>
      </c>
      <c r="E49" t="n">
        <v>22186</v>
      </c>
      <c r="F49" t="n">
        <v>21141</v>
      </c>
      <c r="G49" t="n">
        <v>20949</v>
      </c>
      <c r="H49" t="n">
        <v>19607</v>
      </c>
      <c r="I49" t="n">
        <v>18753</v>
      </c>
      <c r="J49" t="n">
        <v>18002</v>
      </c>
      <c r="K49" t="n">
        <v>17424</v>
      </c>
      <c r="L49" t="n">
        <v>16454</v>
      </c>
      <c r="M49" t="n">
        <v>14073</v>
      </c>
      <c r="N49" t="n">
        <v>15192</v>
      </c>
      <c r="O49" t="n">
        <v>20256</v>
      </c>
      <c r="P49" t="n">
        <v>24800</v>
      </c>
      <c r="Q49" t="n">
        <v>25731</v>
      </c>
      <c r="R49" t="n">
        <v>24216</v>
      </c>
      <c r="S49" t="n">
        <v>24287</v>
      </c>
      <c r="T49" t="n">
        <v>24163</v>
      </c>
      <c r="U49" t="n">
        <v>25095</v>
      </c>
      <c r="V49" t="n">
        <v>26500</v>
      </c>
      <c r="W49" t="n">
        <v>26940</v>
      </c>
    </row>
    <row r="50">
      <c r="A50" s="5" t="inlineStr">
        <is>
          <t>Aufwand je Mitarbeiter in EUR</t>
        </is>
      </c>
      <c r="B50" s="5" t="inlineStr">
        <is>
          <t>Effort per employee</t>
        </is>
      </c>
      <c r="C50" t="n">
        <v>75863</v>
      </c>
      <c r="D50" t="n">
        <v>75103</v>
      </c>
      <c r="E50" t="n">
        <v>76683</v>
      </c>
      <c r="F50" t="n">
        <v>74839</v>
      </c>
      <c r="G50" t="n">
        <v>73760</v>
      </c>
      <c r="H50" t="n">
        <v>70032</v>
      </c>
      <c r="I50" t="n">
        <v>68288</v>
      </c>
      <c r="J50" t="n">
        <v>65441</v>
      </c>
      <c r="K50" t="n">
        <v>64208</v>
      </c>
      <c r="L50" t="n">
        <v>63260</v>
      </c>
      <c r="M50" t="n">
        <v>54885</v>
      </c>
      <c r="N50" t="n">
        <v>55604</v>
      </c>
      <c r="O50" t="n">
        <v>74366</v>
      </c>
      <c r="P50" t="n">
        <v>68815</v>
      </c>
      <c r="Q50" t="n">
        <v>67231</v>
      </c>
      <c r="R50" t="n">
        <v>62944</v>
      </c>
      <c r="S50" t="n">
        <v>67079</v>
      </c>
      <c r="T50" t="n">
        <v>65186</v>
      </c>
      <c r="U50" t="n">
        <v>66119</v>
      </c>
      <c r="V50" t="n">
        <v>58942</v>
      </c>
      <c r="W50" t="inlineStr">
        <is>
          <t>-</t>
        </is>
      </c>
    </row>
    <row r="51">
      <c r="A51" s="5" t="inlineStr">
        <is>
          <t>Umsatz je Mitarbeiter in EUR</t>
        </is>
      </c>
      <c r="B51" s="5" t="inlineStr">
        <is>
          <t>Turnover per employee</t>
        </is>
      </c>
      <c r="C51" t="n">
        <v>578410</v>
      </c>
      <c r="D51" t="n">
        <v>560333</v>
      </c>
      <c r="E51" t="n">
        <v>567985</v>
      </c>
      <c r="F51" t="n">
        <v>542540</v>
      </c>
      <c r="G51" t="n">
        <v>526264</v>
      </c>
      <c r="H51" t="n">
        <v>463875</v>
      </c>
      <c r="I51" t="n">
        <v>429625</v>
      </c>
      <c r="J51" t="n">
        <v>415494</v>
      </c>
      <c r="K51" t="n">
        <v>392601</v>
      </c>
      <c r="L51" t="n">
        <v>375859</v>
      </c>
      <c r="M51" t="n">
        <v>307807</v>
      </c>
      <c r="N51" t="n">
        <v>350905</v>
      </c>
      <c r="O51" t="n">
        <v>364924</v>
      </c>
      <c r="P51" t="n">
        <v>420630</v>
      </c>
      <c r="Q51" t="n">
        <v>391342</v>
      </c>
      <c r="R51" t="n">
        <v>369250</v>
      </c>
      <c r="S51" t="n">
        <v>376832</v>
      </c>
      <c r="T51" t="n">
        <v>403540</v>
      </c>
      <c r="U51" t="n">
        <v>402780</v>
      </c>
      <c r="V51" t="n">
        <v>361179</v>
      </c>
      <c r="W51" t="n">
        <v>323549</v>
      </c>
    </row>
    <row r="52">
      <c r="A52" s="5" t="inlineStr">
        <is>
          <t>Bruttoergebnis je Mitarbeiter in EUR</t>
        </is>
      </c>
      <c r="B52" s="5" t="inlineStr">
        <is>
          <t>Gross Profit per employee</t>
        </is>
      </c>
      <c r="C52" t="n">
        <v>97654</v>
      </c>
      <c r="D52" t="n">
        <v>110709</v>
      </c>
      <c r="E52" t="n">
        <v>118661</v>
      </c>
      <c r="F52" t="n">
        <v>113148</v>
      </c>
      <c r="G52" t="n">
        <v>111955</v>
      </c>
      <c r="H52" t="n">
        <v>100667</v>
      </c>
      <c r="I52" t="n">
        <v>92948</v>
      </c>
      <c r="J52" t="n">
        <v>92745</v>
      </c>
      <c r="K52" t="n">
        <v>94030</v>
      </c>
      <c r="L52" t="n">
        <v>87555</v>
      </c>
      <c r="M52" t="n">
        <v>52093</v>
      </c>
      <c r="N52" t="n">
        <v>78908</v>
      </c>
      <c r="O52" t="n">
        <v>88093</v>
      </c>
      <c r="P52" t="n">
        <v>71912</v>
      </c>
      <c r="Q52" t="n">
        <v>70239</v>
      </c>
      <c r="R52" t="n">
        <v>71459</v>
      </c>
      <c r="S52" t="n">
        <v>73222</v>
      </c>
      <c r="T52" t="n">
        <v>75877</v>
      </c>
      <c r="U52" t="n">
        <v>64496</v>
      </c>
      <c r="V52" t="n">
        <v>62310</v>
      </c>
      <c r="W52" t="n">
        <v>65357</v>
      </c>
    </row>
    <row r="53">
      <c r="A53" s="5" t="inlineStr">
        <is>
          <t>Gewinn je Mitarbeiter in EUR</t>
        </is>
      </c>
      <c r="B53" s="5" t="inlineStr">
        <is>
          <t>Earnings per employee</t>
        </is>
      </c>
      <c r="C53" t="n">
        <v>7959</v>
      </c>
      <c r="D53" t="n">
        <v>24270</v>
      </c>
      <c r="E53" t="n">
        <v>36378</v>
      </c>
      <c r="F53" t="n">
        <v>30182</v>
      </c>
      <c r="G53" t="n">
        <v>29660</v>
      </c>
      <c r="H53" t="n">
        <v>24867</v>
      </c>
      <c r="I53" t="n">
        <v>24915</v>
      </c>
      <c r="J53" t="n">
        <v>22157</v>
      </c>
      <c r="K53" t="n">
        <v>20883</v>
      </c>
      <c r="L53" t="n">
        <v>17293</v>
      </c>
      <c r="M53" t="n">
        <v>-10296</v>
      </c>
      <c r="N53" t="n">
        <v>4934</v>
      </c>
      <c r="O53" t="n">
        <v>14608</v>
      </c>
      <c r="P53" t="n">
        <v>8954</v>
      </c>
      <c r="Q53" t="n">
        <v>7436</v>
      </c>
      <c r="R53" t="n">
        <v>6410</v>
      </c>
      <c r="S53" t="n">
        <v>1237</v>
      </c>
      <c r="T53" t="n">
        <v>12728</v>
      </c>
      <c r="U53" t="n">
        <v>-1744</v>
      </c>
      <c r="V53" t="n">
        <v>17558</v>
      </c>
      <c r="W53" t="n">
        <v>12395</v>
      </c>
    </row>
    <row r="54">
      <c r="A54" s="5" t="inlineStr">
        <is>
          <t>KGV (Kurs/Gewinn)</t>
        </is>
      </c>
      <c r="B54" s="5" t="inlineStr">
        <is>
          <t>PE (price/earnings)</t>
        </is>
      </c>
      <c r="C54" t="n">
        <v>22.2</v>
      </c>
      <c r="D54" t="n">
        <v>6.8</v>
      </c>
      <c r="E54" t="n">
        <v>7.2</v>
      </c>
      <c r="F54" t="n">
        <v>8.9</v>
      </c>
      <c r="G54" t="n">
        <v>9.9</v>
      </c>
      <c r="H54" t="n">
        <v>10.6</v>
      </c>
      <c r="I54" t="n">
        <v>9.800000000000001</v>
      </c>
      <c r="J54" t="n">
        <v>7.2</v>
      </c>
      <c r="K54" t="n">
        <v>6.4</v>
      </c>
      <c r="L54" t="n">
        <v>11.9</v>
      </c>
      <c r="M54" t="inlineStr">
        <is>
          <t>-</t>
        </is>
      </c>
      <c r="N54" t="n">
        <v>18.9</v>
      </c>
      <c r="O54" t="n">
        <v>17.4</v>
      </c>
      <c r="P54" t="n">
        <v>14.8</v>
      </c>
      <c r="Q54" t="n">
        <v>15.4</v>
      </c>
      <c r="R54" t="n">
        <v>14.5</v>
      </c>
      <c r="S54" t="n">
        <v>105</v>
      </c>
      <c r="T54" t="n">
        <v>6.3</v>
      </c>
      <c r="U54" t="inlineStr">
        <is>
          <t>-</t>
        </is>
      </c>
      <c r="V54" t="n">
        <v>5.7</v>
      </c>
      <c r="W54" t="n">
        <v>13.4</v>
      </c>
    </row>
    <row r="55">
      <c r="A55" s="5" t="inlineStr">
        <is>
          <t>KUV (Kurs/Umsatz)</t>
        </is>
      </c>
      <c r="B55" s="5" t="inlineStr">
        <is>
          <t>PS (price/sales)</t>
        </is>
      </c>
      <c r="C55" t="n">
        <v>0.31</v>
      </c>
      <c r="D55" t="n">
        <v>0.29</v>
      </c>
      <c r="E55" t="n">
        <v>0.46</v>
      </c>
      <c r="F55" t="n">
        <v>0.49</v>
      </c>
      <c r="G55" t="n">
        <v>0.5600000000000001</v>
      </c>
      <c r="H55" t="n">
        <v>0.57</v>
      </c>
      <c r="I55" t="n">
        <v>0.57</v>
      </c>
      <c r="J55" t="n">
        <v>0.39</v>
      </c>
      <c r="K55" t="n">
        <v>0.34</v>
      </c>
      <c r="L55" t="n">
        <v>0.55</v>
      </c>
      <c r="M55" t="n">
        <v>0.5</v>
      </c>
      <c r="N55" t="n">
        <v>0.27</v>
      </c>
      <c r="O55" t="n">
        <v>0.68</v>
      </c>
      <c r="P55" t="n">
        <v>0.32</v>
      </c>
      <c r="Q55" t="n">
        <v>0.29</v>
      </c>
      <c r="R55" t="n">
        <v>0.25</v>
      </c>
      <c r="S55" t="n">
        <v>0.34</v>
      </c>
      <c r="T55" t="n">
        <v>0.2</v>
      </c>
      <c r="U55" t="n">
        <v>0.32</v>
      </c>
      <c r="V55" t="n">
        <v>0.28</v>
      </c>
      <c r="W55" t="n">
        <v>0.51</v>
      </c>
    </row>
    <row r="56">
      <c r="A56" s="5" t="inlineStr">
        <is>
          <t>KBV (Kurs/Buchwert)</t>
        </is>
      </c>
      <c r="B56" s="5" t="inlineStr">
        <is>
          <t>PB (price/book value)</t>
        </is>
      </c>
      <c r="C56" t="n">
        <v>0.86</v>
      </c>
      <c r="D56" t="n">
        <v>0.76</v>
      </c>
      <c r="E56" t="n">
        <v>1.18</v>
      </c>
      <c r="F56" t="n">
        <v>1.31</v>
      </c>
      <c r="G56" t="n">
        <v>1.55</v>
      </c>
      <c r="H56" t="n">
        <v>1.69</v>
      </c>
      <c r="I56" t="n">
        <v>1.58</v>
      </c>
      <c r="J56" t="n">
        <v>1.01</v>
      </c>
      <c r="K56" t="n">
        <v>0.91</v>
      </c>
      <c r="L56" t="n">
        <v>1.49</v>
      </c>
      <c r="M56" t="n">
        <v>1.31</v>
      </c>
      <c r="N56" t="n">
        <v>0.83</v>
      </c>
      <c r="O56" t="n">
        <v>1.84</v>
      </c>
      <c r="P56" t="n">
        <v>1.41</v>
      </c>
      <c r="Q56" t="n">
        <v>1.21</v>
      </c>
      <c r="R56" t="n">
        <v>1.06</v>
      </c>
      <c r="S56" t="n">
        <v>1.36</v>
      </c>
      <c r="T56" t="n">
        <v>0.85</v>
      </c>
      <c r="U56" t="n">
        <v>1.24</v>
      </c>
      <c r="V56" t="n">
        <v>1.06</v>
      </c>
      <c r="W56" t="n">
        <v>2.14</v>
      </c>
    </row>
    <row r="57">
      <c r="A57" s="5" t="inlineStr">
        <is>
          <t>KCV (Kurs/Cashflow)</t>
        </is>
      </c>
      <c r="B57" s="5" t="inlineStr">
        <is>
          <t>PC (price/cashflow)</t>
        </is>
      </c>
      <c r="C57" t="n">
        <v>6.7</v>
      </c>
      <c r="D57" t="n">
        <v>143.2</v>
      </c>
      <c r="E57" t="n">
        <v>-45.85</v>
      </c>
      <c r="F57" t="n">
        <v>20.39</v>
      </c>
      <c r="G57" t="n">
        <v>373.86</v>
      </c>
      <c r="H57" t="n">
        <v>-57.92</v>
      </c>
      <c r="I57" t="n">
        <v>20.48</v>
      </c>
      <c r="J57" t="n">
        <v>-40.1</v>
      </c>
      <c r="K57" t="n">
        <v>-51.94</v>
      </c>
      <c r="L57" t="n">
        <v>6.33</v>
      </c>
      <c r="M57" t="n">
        <v>3.6</v>
      </c>
      <c r="N57" t="n">
        <v>8.039999999999999</v>
      </c>
      <c r="O57" t="n">
        <v>5.15</v>
      </c>
      <c r="P57" t="n">
        <v>3.43</v>
      </c>
      <c r="Q57" t="n">
        <v>3.56</v>
      </c>
      <c r="R57" t="n">
        <v>3.23</v>
      </c>
      <c r="S57" t="n">
        <v>2.84</v>
      </c>
      <c r="T57" t="n">
        <v>1.67</v>
      </c>
      <c r="U57" t="n">
        <v>3.04</v>
      </c>
      <c r="V57" t="n">
        <v>2.8</v>
      </c>
      <c r="W57" t="n">
        <v>4.28</v>
      </c>
    </row>
    <row r="58">
      <c r="A58" s="5" t="inlineStr">
        <is>
          <t>Dividendenrendite in %</t>
        </is>
      </c>
      <c r="B58" s="5" t="inlineStr">
        <is>
          <t>Dividend Yield in %</t>
        </is>
      </c>
      <c r="C58" t="n">
        <v>1.82</v>
      </c>
      <c r="D58" t="n">
        <v>7.08</v>
      </c>
      <c r="E58" t="n">
        <v>5.16</v>
      </c>
      <c r="F58" t="n">
        <v>4.6</v>
      </c>
      <c r="G58" t="n">
        <v>4.19</v>
      </c>
      <c r="H58" t="n">
        <v>3.55</v>
      </c>
      <c r="I58" t="n">
        <v>3.58</v>
      </c>
      <c r="J58" t="n">
        <v>5.32</v>
      </c>
      <c r="K58" t="n">
        <v>6.49</v>
      </c>
      <c r="L58" t="n">
        <v>3.65</v>
      </c>
      <c r="M58" t="inlineStr">
        <is>
          <t>-</t>
        </is>
      </c>
      <c r="N58" t="n">
        <v>2.25</v>
      </c>
      <c r="O58" t="n">
        <v>3.01</v>
      </c>
      <c r="P58" t="n">
        <v>3.21</v>
      </c>
      <c r="Q58" t="n">
        <v>3.48</v>
      </c>
      <c r="R58" t="n">
        <v>4.25</v>
      </c>
      <c r="S58" t="n">
        <v>3.25</v>
      </c>
      <c r="T58" t="n">
        <v>5.11</v>
      </c>
      <c r="U58" t="n">
        <v>2.07</v>
      </c>
      <c r="V58" t="n">
        <v>5.25</v>
      </c>
      <c r="W58" t="n">
        <v>3.05</v>
      </c>
    </row>
    <row r="59">
      <c r="A59" s="5" t="inlineStr">
        <is>
          <t>Gewinnrendite in %</t>
        </is>
      </c>
      <c r="B59" s="5" t="inlineStr">
        <is>
          <t>Return on profit in %</t>
        </is>
      </c>
      <c r="C59" t="n">
        <v>4.5</v>
      </c>
      <c r="D59" t="n">
        <v>14.8</v>
      </c>
      <c r="E59" t="n">
        <v>13.9</v>
      </c>
      <c r="F59" t="n">
        <v>11.3</v>
      </c>
      <c r="G59" t="n">
        <v>10.1</v>
      </c>
      <c r="H59" t="n">
        <v>9.4</v>
      </c>
      <c r="I59" t="n">
        <v>10.2</v>
      </c>
      <c r="J59" t="n">
        <v>13.8</v>
      </c>
      <c r="K59" t="n">
        <v>15.7</v>
      </c>
      <c r="L59" t="n">
        <v>8.4</v>
      </c>
      <c r="M59" t="n">
        <v>-7.1</v>
      </c>
      <c r="N59" t="n">
        <v>5.3</v>
      </c>
      <c r="O59" t="n">
        <v>5.8</v>
      </c>
      <c r="P59" t="n">
        <v>6.8</v>
      </c>
      <c r="Q59" t="n">
        <v>6.5</v>
      </c>
      <c r="R59" t="n">
        <v>6.9</v>
      </c>
      <c r="S59" t="n">
        <v>1</v>
      </c>
      <c r="T59" t="n">
        <v>15.9</v>
      </c>
      <c r="U59" t="n">
        <v>-1.4</v>
      </c>
      <c r="V59" t="n">
        <v>17.6</v>
      </c>
      <c r="W59" t="n">
        <v>7.4</v>
      </c>
    </row>
    <row r="60">
      <c r="A60" s="5" t="inlineStr">
        <is>
          <t>Eigenkapitalrendite in %</t>
        </is>
      </c>
      <c r="B60" s="5" t="inlineStr">
        <is>
          <t>Return on Equity in %</t>
        </is>
      </c>
      <c r="C60" t="n">
        <v>3.87</v>
      </c>
      <c r="D60" t="n">
        <v>11.21</v>
      </c>
      <c r="E60" t="n">
        <v>16.44</v>
      </c>
      <c r="F60" t="n">
        <v>14.71</v>
      </c>
      <c r="G60" t="n">
        <v>15.73</v>
      </c>
      <c r="H60" t="n">
        <v>15.94</v>
      </c>
      <c r="I60" t="n">
        <v>16.03</v>
      </c>
      <c r="J60" t="n">
        <v>13.89</v>
      </c>
      <c r="K60" t="n">
        <v>14.3</v>
      </c>
      <c r="L60" t="n">
        <v>12.37</v>
      </c>
      <c r="M60" t="n">
        <v>-8.720000000000001</v>
      </c>
      <c r="N60" t="n">
        <v>4.32</v>
      </c>
      <c r="O60" t="n">
        <v>10.84</v>
      </c>
      <c r="P60" t="n">
        <v>9.449999999999999</v>
      </c>
      <c r="Q60" t="n">
        <v>7.81</v>
      </c>
      <c r="R60" t="n">
        <v>7.35</v>
      </c>
      <c r="S60" t="n">
        <v>1.3</v>
      </c>
      <c r="T60" t="n">
        <v>13.51</v>
      </c>
      <c r="U60" t="n">
        <v>-1.7</v>
      </c>
      <c r="V60" t="n">
        <v>18.61</v>
      </c>
      <c r="W60" t="n">
        <v>15.93</v>
      </c>
    </row>
    <row r="61">
      <c r="A61" s="5" t="inlineStr">
        <is>
          <t>Umsatzrendite in %</t>
        </is>
      </c>
      <c r="B61" s="5" t="inlineStr">
        <is>
          <t>Return on sales in %</t>
        </is>
      </c>
      <c r="C61" t="n">
        <v>1.38</v>
      </c>
      <c r="D61" t="n">
        <v>4.33</v>
      </c>
      <c r="E61" t="n">
        <v>6.4</v>
      </c>
      <c r="F61" t="n">
        <v>5.56</v>
      </c>
      <c r="G61" t="n">
        <v>5.64</v>
      </c>
      <c r="H61" t="n">
        <v>5.36</v>
      </c>
      <c r="I61" t="n">
        <v>5.8</v>
      </c>
      <c r="J61" t="n">
        <v>5.33</v>
      </c>
      <c r="K61" t="n">
        <v>5.32</v>
      </c>
      <c r="L61" t="n">
        <v>4.6</v>
      </c>
      <c r="M61" t="n">
        <v>-3.34</v>
      </c>
      <c r="N61" t="n">
        <v>1.41</v>
      </c>
      <c r="O61" t="n">
        <v>4</v>
      </c>
      <c r="P61" t="n">
        <v>2.13</v>
      </c>
      <c r="Q61" t="n">
        <v>1.9</v>
      </c>
      <c r="R61" t="n">
        <v>1.74</v>
      </c>
      <c r="S61" t="n">
        <v>0.33</v>
      </c>
      <c r="T61" t="n">
        <v>3.15</v>
      </c>
      <c r="U61" t="n">
        <v>-0.43</v>
      </c>
      <c r="V61" t="n">
        <v>4.86</v>
      </c>
      <c r="W61" t="n">
        <v>3.83</v>
      </c>
    </row>
    <row r="62">
      <c r="A62" s="5" t="inlineStr">
        <is>
          <t>Gesamtkapitalrendite in %</t>
        </is>
      </c>
      <c r="B62" s="5" t="inlineStr">
        <is>
          <t>Total Return on Investment in %</t>
        </is>
      </c>
      <c r="C62" t="n">
        <v>1.08</v>
      </c>
      <c r="D62" t="n">
        <v>2.86</v>
      </c>
      <c r="E62" t="n">
        <v>4.35</v>
      </c>
      <c r="F62" t="n">
        <v>3.73</v>
      </c>
      <c r="G62" t="n">
        <v>4.16</v>
      </c>
      <c r="H62" t="n">
        <v>4.05</v>
      </c>
      <c r="I62" t="n">
        <v>4.58</v>
      </c>
      <c r="J62" t="n">
        <v>4.8</v>
      </c>
      <c r="K62" t="n">
        <v>4.68</v>
      </c>
      <c r="L62" t="n">
        <v>3.31</v>
      </c>
      <c r="M62" t="n">
        <v>-2.05</v>
      </c>
      <c r="N62" t="n">
        <v>1.02</v>
      </c>
      <c r="O62" t="n">
        <v>2.95</v>
      </c>
      <c r="P62" t="n">
        <v>1.7</v>
      </c>
      <c r="Q62" t="n">
        <v>1.41</v>
      </c>
      <c r="R62" t="n">
        <v>1.35</v>
      </c>
      <c r="S62" t="n">
        <v>0.25</v>
      </c>
      <c r="T62" t="n">
        <v>2.52</v>
      </c>
      <c r="U62" t="n">
        <v>-0.32</v>
      </c>
      <c r="V62" t="n">
        <v>3.96</v>
      </c>
      <c r="W62" t="n">
        <v>3.29</v>
      </c>
    </row>
    <row r="63">
      <c r="A63" s="5" t="inlineStr">
        <is>
          <t>Return on Investment in %</t>
        </is>
      </c>
      <c r="B63" s="5" t="inlineStr">
        <is>
          <t>Return on Investment in %</t>
        </is>
      </c>
      <c r="C63" t="n">
        <v>0.79</v>
      </c>
      <c r="D63" t="n">
        <v>2.57</v>
      </c>
      <c r="E63" t="n">
        <v>4.12</v>
      </c>
      <c r="F63" t="n">
        <v>3.51</v>
      </c>
      <c r="G63" t="n">
        <v>3.88</v>
      </c>
      <c r="H63" t="n">
        <v>3.67</v>
      </c>
      <c r="I63" t="n">
        <v>4.06</v>
      </c>
      <c r="J63" t="n">
        <v>3.74</v>
      </c>
      <c r="K63" t="n">
        <v>3.83</v>
      </c>
      <c r="L63" t="n">
        <v>3.31</v>
      </c>
      <c r="M63" t="n">
        <v>-2.05</v>
      </c>
      <c r="N63" t="n">
        <v>1.02</v>
      </c>
      <c r="O63" t="n">
        <v>2.95</v>
      </c>
      <c r="P63" t="n">
        <v>1.7</v>
      </c>
      <c r="Q63" t="n">
        <v>1.41</v>
      </c>
      <c r="R63" t="n">
        <v>1.35</v>
      </c>
      <c r="S63" t="n">
        <v>0.25</v>
      </c>
      <c r="T63" t="n">
        <v>2.52</v>
      </c>
      <c r="U63" t="n">
        <v>-0.32</v>
      </c>
      <c r="V63" t="n">
        <v>3.96</v>
      </c>
      <c r="W63" t="n">
        <v>3.29</v>
      </c>
    </row>
    <row r="64">
      <c r="A64" s="5" t="inlineStr">
        <is>
          <t>Arbeitsintensität in %</t>
        </is>
      </c>
      <c r="B64" s="5" t="inlineStr">
        <is>
          <t>Work Intensity in %</t>
        </is>
      </c>
      <c r="C64" t="n">
        <v>42.26</v>
      </c>
      <c r="D64" t="n">
        <v>43.18</v>
      </c>
      <c r="E64" t="n">
        <v>41.76</v>
      </c>
      <c r="F64" t="n">
        <v>42</v>
      </c>
      <c r="G64" t="n">
        <v>42.29</v>
      </c>
      <c r="H64" t="n">
        <v>40.68</v>
      </c>
      <c r="I64" t="n">
        <v>41.8</v>
      </c>
      <c r="J64" t="n">
        <v>41.39</v>
      </c>
      <c r="K64" t="n">
        <v>41.26</v>
      </c>
      <c r="L64" t="n">
        <v>41.97</v>
      </c>
      <c r="M64" t="n">
        <v>42.14</v>
      </c>
      <c r="N64" t="n">
        <v>41.89</v>
      </c>
      <c r="O64" t="n">
        <v>46.06</v>
      </c>
      <c r="P64" t="n">
        <v>53.64</v>
      </c>
      <c r="Q64" t="n">
        <v>54.16</v>
      </c>
      <c r="R64" t="n">
        <v>57.53</v>
      </c>
      <c r="S64" t="n">
        <v>58.23</v>
      </c>
      <c r="T64" t="n">
        <v>55.53</v>
      </c>
      <c r="U64" t="n">
        <v>49.85</v>
      </c>
      <c r="V64" t="n">
        <v>50.11</v>
      </c>
      <c r="W64" t="n">
        <v>53.36</v>
      </c>
    </row>
    <row r="65">
      <c r="A65" s="5" t="inlineStr">
        <is>
          <t>Eigenkapitalquote in %</t>
        </is>
      </c>
      <c r="B65" s="5" t="inlineStr">
        <is>
          <t>Equity Ratio in %</t>
        </is>
      </c>
      <c r="C65" t="n">
        <v>20.28</v>
      </c>
      <c r="D65" t="n">
        <v>22.96</v>
      </c>
      <c r="E65" t="n">
        <v>25.05</v>
      </c>
      <c r="F65" t="n">
        <v>23.85</v>
      </c>
      <c r="G65" t="n">
        <v>24.66</v>
      </c>
      <c r="H65" t="n">
        <v>23.03</v>
      </c>
      <c r="I65" t="n">
        <v>25.33</v>
      </c>
      <c r="J65" t="n">
        <v>26.92</v>
      </c>
      <c r="K65" t="n">
        <v>26.75</v>
      </c>
      <c r="L65" t="n">
        <v>26.78</v>
      </c>
      <c r="M65" t="n">
        <v>23.49</v>
      </c>
      <c r="N65" t="n">
        <v>23.61</v>
      </c>
      <c r="O65" t="n">
        <v>27.18</v>
      </c>
      <c r="P65" t="n">
        <v>17.97</v>
      </c>
      <c r="Q65" t="n">
        <v>18.08</v>
      </c>
      <c r="R65" t="n">
        <v>18.36</v>
      </c>
      <c r="S65" t="n">
        <v>19.34</v>
      </c>
      <c r="T65" t="n">
        <v>18.64</v>
      </c>
      <c r="U65" t="n">
        <v>18.81</v>
      </c>
      <c r="V65" t="n">
        <v>21.28</v>
      </c>
      <c r="W65" t="n">
        <v>20.64</v>
      </c>
    </row>
    <row r="66">
      <c r="A66" s="5" t="inlineStr">
        <is>
          <t>Fremdkapitalquote in %</t>
        </is>
      </c>
      <c r="B66" s="5" t="inlineStr">
        <is>
          <t>Debt Ratio in %</t>
        </is>
      </c>
      <c r="C66" t="n">
        <v>79.72</v>
      </c>
      <c r="D66" t="n">
        <v>77.04000000000001</v>
      </c>
      <c r="E66" t="n">
        <v>74.95</v>
      </c>
      <c r="F66" t="n">
        <v>76.15000000000001</v>
      </c>
      <c r="G66" t="n">
        <v>75.34</v>
      </c>
      <c r="H66" t="n">
        <v>76.97</v>
      </c>
      <c r="I66" t="n">
        <v>74.67</v>
      </c>
      <c r="J66" t="n">
        <v>73.08</v>
      </c>
      <c r="K66" t="n">
        <v>73.25</v>
      </c>
      <c r="L66" t="n">
        <v>73.22</v>
      </c>
      <c r="M66" t="n">
        <v>76.51000000000001</v>
      </c>
      <c r="N66" t="n">
        <v>76.39</v>
      </c>
      <c r="O66" t="n">
        <v>72.81999999999999</v>
      </c>
      <c r="P66" t="n">
        <v>82.03</v>
      </c>
      <c r="Q66" t="n">
        <v>81.92</v>
      </c>
      <c r="R66" t="n">
        <v>81.64</v>
      </c>
      <c r="S66" t="n">
        <v>80.66</v>
      </c>
      <c r="T66" t="n">
        <v>81.36</v>
      </c>
      <c r="U66" t="n">
        <v>81.19</v>
      </c>
      <c r="V66" t="n">
        <v>78.72</v>
      </c>
      <c r="W66" t="n">
        <v>79.36</v>
      </c>
    </row>
    <row r="67">
      <c r="A67" s="5" t="inlineStr">
        <is>
          <t>Verschuldungsgrad in %</t>
        </is>
      </c>
      <c r="B67" s="5" t="inlineStr">
        <is>
          <t>Finance Gearing in %</t>
        </is>
      </c>
      <c r="C67" t="n">
        <v>393.02</v>
      </c>
      <c r="D67" t="n">
        <v>335.49</v>
      </c>
      <c r="E67" t="n">
        <v>299.24</v>
      </c>
      <c r="F67" t="n">
        <v>319.31</v>
      </c>
      <c r="G67" t="n">
        <v>305.46</v>
      </c>
      <c r="H67" t="n">
        <v>334.3</v>
      </c>
      <c r="I67" t="n">
        <v>294.84</v>
      </c>
      <c r="J67" t="n">
        <v>271.43</v>
      </c>
      <c r="K67" t="n">
        <v>273.84</v>
      </c>
      <c r="L67" t="n">
        <v>273.44</v>
      </c>
      <c r="M67" t="n">
        <v>325.7</v>
      </c>
      <c r="N67" t="n">
        <v>323.56</v>
      </c>
      <c r="O67" t="n">
        <v>267.92</v>
      </c>
      <c r="P67" t="n">
        <v>456.35</v>
      </c>
      <c r="Q67" t="n">
        <v>453.19</v>
      </c>
      <c r="R67" t="n">
        <v>444.69</v>
      </c>
      <c r="S67" t="n">
        <v>417</v>
      </c>
      <c r="T67" t="n">
        <v>436.54</v>
      </c>
      <c r="U67" t="n">
        <v>431.77</v>
      </c>
      <c r="V67" t="n">
        <v>369.89</v>
      </c>
      <c r="W67" t="n">
        <v>384.38</v>
      </c>
    </row>
    <row r="68">
      <c r="A68" s="5" t="inlineStr">
        <is>
          <t>Bruttoergebnis Marge in %</t>
        </is>
      </c>
      <c r="B68" s="5" t="inlineStr">
        <is>
          <t>Gross Profit Marge in %</t>
        </is>
      </c>
      <c r="C68" t="n">
        <v>16.88</v>
      </c>
      <c r="D68" t="n">
        <v>19.76</v>
      </c>
      <c r="E68" t="n">
        <v>20.89</v>
      </c>
      <c r="F68" t="n">
        <v>20.86</v>
      </c>
      <c r="G68" t="n">
        <v>21.27</v>
      </c>
      <c r="H68" t="n">
        <v>21.7</v>
      </c>
      <c r="I68" t="n">
        <v>21.63</v>
      </c>
      <c r="J68" t="n">
        <v>22.32</v>
      </c>
      <c r="K68" t="n">
        <v>23.95</v>
      </c>
      <c r="L68" t="n">
        <v>23.29</v>
      </c>
      <c r="M68" t="n">
        <v>16.92</v>
      </c>
      <c r="N68" t="n">
        <v>22.49</v>
      </c>
      <c r="O68" t="n">
        <v>24.14</v>
      </c>
      <c r="P68" t="n">
        <v>17.1</v>
      </c>
      <c r="Q68" t="n">
        <v>17.95</v>
      </c>
      <c r="R68" t="n">
        <v>19.35</v>
      </c>
      <c r="S68" t="n">
        <v>19.43</v>
      </c>
      <c r="T68" t="n">
        <v>18.8</v>
      </c>
      <c r="U68" t="n">
        <v>16.01</v>
      </c>
      <c r="V68" t="n">
        <v>17.25</v>
      </c>
    </row>
    <row r="69">
      <c r="A69" s="5" t="inlineStr">
        <is>
          <t>Kurzfristige Vermögensquote in %</t>
        </is>
      </c>
      <c r="B69" s="5" t="inlineStr">
        <is>
          <t>Current Assets Ratio in %</t>
        </is>
      </c>
      <c r="C69" t="n">
        <v>42.26</v>
      </c>
      <c r="D69" t="n">
        <v>43.18</v>
      </c>
      <c r="E69" t="n">
        <v>41.76</v>
      </c>
      <c r="F69" t="n">
        <v>42</v>
      </c>
      <c r="G69" t="n">
        <v>42.29</v>
      </c>
      <c r="H69" t="n">
        <v>40.68</v>
      </c>
      <c r="I69" t="n">
        <v>41.8</v>
      </c>
      <c r="J69" t="n">
        <v>41.39</v>
      </c>
      <c r="K69" t="n">
        <v>41.26</v>
      </c>
      <c r="L69" t="n">
        <v>41.97</v>
      </c>
      <c r="M69" t="n">
        <v>42.14</v>
      </c>
      <c r="N69" t="n">
        <v>41.89</v>
      </c>
      <c r="O69" t="n">
        <v>46.06</v>
      </c>
      <c r="P69" t="n">
        <v>53.64</v>
      </c>
      <c r="Q69" t="n">
        <v>54.16</v>
      </c>
      <c r="R69" t="n">
        <v>57.53</v>
      </c>
      <c r="S69" t="n">
        <v>58.23</v>
      </c>
      <c r="T69" t="n">
        <v>55.53</v>
      </c>
      <c r="U69" t="n">
        <v>49.85</v>
      </c>
      <c r="V69" t="n">
        <v>50.11</v>
      </c>
    </row>
    <row r="70">
      <c r="A70" s="5" t="inlineStr">
        <is>
          <t>Nettogewinn Marge in %</t>
        </is>
      </c>
      <c r="B70" s="5" t="inlineStr">
        <is>
          <t>Net Profit Marge in %</t>
        </is>
      </c>
      <c r="C70" t="n">
        <v>1.38</v>
      </c>
      <c r="D70" t="n">
        <v>4.33</v>
      </c>
      <c r="E70" t="n">
        <v>6.4</v>
      </c>
      <c r="F70" t="n">
        <v>5.56</v>
      </c>
      <c r="G70" t="n">
        <v>5.64</v>
      </c>
      <c r="H70" t="n">
        <v>5.36</v>
      </c>
      <c r="I70" t="n">
        <v>5.8</v>
      </c>
      <c r="J70" t="n">
        <v>5.33</v>
      </c>
      <c r="K70" t="n">
        <v>5.32</v>
      </c>
      <c r="L70" t="n">
        <v>4.6</v>
      </c>
      <c r="M70" t="n">
        <v>-3.34</v>
      </c>
      <c r="N70" t="n">
        <v>1.41</v>
      </c>
      <c r="O70" t="n">
        <v>4</v>
      </c>
      <c r="P70" t="n">
        <v>2.13</v>
      </c>
      <c r="Q70" t="n">
        <v>1.9</v>
      </c>
      <c r="R70" t="n">
        <v>1.74</v>
      </c>
      <c r="S70" t="n">
        <v>0.33</v>
      </c>
      <c r="T70" t="n">
        <v>3.15</v>
      </c>
      <c r="U70" t="n">
        <v>-0.43</v>
      </c>
      <c r="V70" t="n">
        <v>4.86</v>
      </c>
    </row>
    <row r="71">
      <c r="A71" s="5" t="inlineStr">
        <is>
          <t>Operative Ergebnis Marge in %</t>
        </is>
      </c>
      <c r="B71" s="5" t="inlineStr">
        <is>
          <t>EBIT Marge in %</t>
        </is>
      </c>
      <c r="C71" t="n">
        <v>2.65</v>
      </c>
      <c r="D71" t="n">
        <v>6.52</v>
      </c>
      <c r="E71" t="n">
        <v>9.07</v>
      </c>
      <c r="F71" t="n">
        <v>8.23</v>
      </c>
      <c r="G71" t="n">
        <v>8.83</v>
      </c>
      <c r="H71" t="n">
        <v>7.92</v>
      </c>
      <c r="I71" t="n">
        <v>9.460000000000001</v>
      </c>
      <c r="J71" t="n">
        <v>7.98</v>
      </c>
      <c r="K71" t="n">
        <v>8.220000000000001</v>
      </c>
      <c r="L71" t="n">
        <v>7.44</v>
      </c>
      <c r="M71" t="n">
        <v>-1.92</v>
      </c>
      <c r="N71" t="n">
        <v>2.85</v>
      </c>
      <c r="O71" t="n">
        <v>8.76</v>
      </c>
      <c r="P71" t="n">
        <v>2.23</v>
      </c>
      <c r="Q71" t="n">
        <v>2.15</v>
      </c>
      <c r="R71" t="n">
        <v>3.25</v>
      </c>
      <c r="S71" t="n">
        <v>2.5</v>
      </c>
      <c r="T71" t="n">
        <v>2.58</v>
      </c>
      <c r="U71" t="n">
        <v>-1.07</v>
      </c>
      <c r="V71" t="n">
        <v>2.66</v>
      </c>
    </row>
    <row r="72">
      <c r="A72" s="5" t="inlineStr">
        <is>
          <t>Vermögensumsschlag in %</t>
        </is>
      </c>
      <c r="B72" s="5" t="inlineStr">
        <is>
          <t>Asset Turnover in %</t>
        </is>
      </c>
      <c r="C72" t="n">
        <v>57.12</v>
      </c>
      <c r="D72" t="n">
        <v>59.43</v>
      </c>
      <c r="E72" t="n">
        <v>64.29000000000001</v>
      </c>
      <c r="F72" t="n">
        <v>63.07</v>
      </c>
      <c r="G72" t="n">
        <v>68.83</v>
      </c>
      <c r="H72" t="n">
        <v>68.48999999999999</v>
      </c>
      <c r="I72" t="n">
        <v>70.01000000000001</v>
      </c>
      <c r="J72" t="n">
        <v>70.13</v>
      </c>
      <c r="K72" t="n">
        <v>71.92</v>
      </c>
      <c r="L72" t="n">
        <v>71.97</v>
      </c>
      <c r="M72" t="n">
        <v>61.27</v>
      </c>
      <c r="N72" t="n">
        <v>72.51000000000001</v>
      </c>
      <c r="O72" t="n">
        <v>73.58</v>
      </c>
      <c r="P72" t="n">
        <v>79.77</v>
      </c>
      <c r="Q72" t="n">
        <v>74.28</v>
      </c>
      <c r="R72" t="n">
        <v>77.76000000000001</v>
      </c>
      <c r="S72" t="n">
        <v>76.53</v>
      </c>
      <c r="T72" t="n">
        <v>79.84999999999999</v>
      </c>
      <c r="U72" t="n">
        <v>73.70999999999999</v>
      </c>
      <c r="V72" t="n">
        <v>81.48999999999999</v>
      </c>
    </row>
    <row r="73">
      <c r="A73" s="5" t="inlineStr">
        <is>
          <t>Langfristige Vermögensquote in %</t>
        </is>
      </c>
      <c r="B73" s="5" t="inlineStr">
        <is>
          <t>Non-Current Assets Ratio in %</t>
        </is>
      </c>
      <c r="C73" t="n">
        <v>57.74</v>
      </c>
      <c r="D73" t="n">
        <v>56.82</v>
      </c>
      <c r="E73" t="n">
        <v>58.24</v>
      </c>
      <c r="F73" t="n">
        <v>58</v>
      </c>
      <c r="G73" t="n">
        <v>57.71</v>
      </c>
      <c r="H73" t="n">
        <v>59.32</v>
      </c>
      <c r="I73" t="n">
        <v>58.2</v>
      </c>
      <c r="J73" t="n">
        <v>57.21</v>
      </c>
      <c r="K73" t="n">
        <v>56.87</v>
      </c>
      <c r="L73" t="n">
        <v>56.11</v>
      </c>
      <c r="M73" t="n">
        <v>56.13</v>
      </c>
      <c r="N73" t="n">
        <v>55.97</v>
      </c>
      <c r="O73" t="n">
        <v>52.54</v>
      </c>
      <c r="P73" t="n">
        <v>41.8</v>
      </c>
      <c r="Q73" t="n">
        <v>41.55</v>
      </c>
      <c r="R73" t="n">
        <v>39.64</v>
      </c>
      <c r="S73" t="n">
        <v>39.65</v>
      </c>
      <c r="T73" t="n">
        <v>42.03</v>
      </c>
      <c r="U73" t="n">
        <v>44.55</v>
      </c>
      <c r="V73" t="n">
        <v>44.7</v>
      </c>
    </row>
    <row r="74">
      <c r="A74" s="5" t="inlineStr">
        <is>
          <t>Gesamtkapitalrentabilität</t>
        </is>
      </c>
      <c r="B74" s="5" t="inlineStr">
        <is>
          <t>ROA Return on Assets in %</t>
        </is>
      </c>
      <c r="C74" t="n">
        <v>0.79</v>
      </c>
      <c r="D74" t="n">
        <v>2.57</v>
      </c>
      <c r="E74" t="n">
        <v>4.12</v>
      </c>
      <c r="F74" t="n">
        <v>3.51</v>
      </c>
      <c r="G74" t="n">
        <v>3.88</v>
      </c>
      <c r="H74" t="n">
        <v>3.67</v>
      </c>
      <c r="I74" t="n">
        <v>4.06</v>
      </c>
      <c r="J74" t="n">
        <v>3.74</v>
      </c>
      <c r="K74" t="n">
        <v>3.83</v>
      </c>
      <c r="L74" t="n">
        <v>3.31</v>
      </c>
      <c r="M74" t="n">
        <v>-2.05</v>
      </c>
      <c r="N74" t="n">
        <v>1.02</v>
      </c>
      <c r="O74" t="n">
        <v>2.95</v>
      </c>
      <c r="P74" t="n">
        <v>1.7</v>
      </c>
      <c r="Q74" t="n">
        <v>1.41</v>
      </c>
      <c r="R74" t="n">
        <v>1.35</v>
      </c>
      <c r="S74" t="n">
        <v>0.25</v>
      </c>
      <c r="T74" t="n">
        <v>2.52</v>
      </c>
      <c r="U74" t="n">
        <v>-0.32</v>
      </c>
      <c r="V74" t="n">
        <v>3.96</v>
      </c>
    </row>
    <row r="75">
      <c r="A75" s="5" t="inlineStr">
        <is>
          <t>Ertrag des eingesetzten Kapitals</t>
        </is>
      </c>
      <c r="B75" s="5" t="inlineStr">
        <is>
          <t>ROCE Return on Cap. Empl. in %</t>
        </is>
      </c>
      <c r="C75" t="n">
        <v>2.33</v>
      </c>
      <c r="D75" t="n">
        <v>5.94</v>
      </c>
      <c r="E75" t="n">
        <v>8.84</v>
      </c>
      <c r="F75" t="n">
        <v>7.96</v>
      </c>
      <c r="G75" t="n">
        <v>9.42</v>
      </c>
      <c r="H75" t="n">
        <v>8.380000000000001</v>
      </c>
      <c r="I75" t="n">
        <v>10.2</v>
      </c>
      <c r="J75" t="n">
        <v>8.74</v>
      </c>
      <c r="K75" t="n">
        <v>9.390000000000001</v>
      </c>
      <c r="L75" t="n">
        <v>8.800000000000001</v>
      </c>
      <c r="M75" t="n">
        <v>-1.86</v>
      </c>
      <c r="N75" t="n">
        <v>3.41</v>
      </c>
      <c r="O75" t="n">
        <v>10.11</v>
      </c>
      <c r="P75" t="inlineStr">
        <is>
          <t>-</t>
        </is>
      </c>
      <c r="Q75" t="inlineStr">
        <is>
          <t>-</t>
        </is>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35.13</v>
      </c>
      <c r="D76" t="n">
        <v>40.42</v>
      </c>
      <c r="E76" t="n">
        <v>43.01</v>
      </c>
      <c r="F76" t="n">
        <v>41.12</v>
      </c>
      <c r="G76" t="n">
        <v>42.74</v>
      </c>
      <c r="H76" t="n">
        <v>38.82</v>
      </c>
      <c r="I76" t="n">
        <v>43.52</v>
      </c>
      <c r="J76" t="n">
        <v>47.06</v>
      </c>
      <c r="K76" t="n">
        <v>47.04</v>
      </c>
      <c r="L76" t="n">
        <v>47.72</v>
      </c>
      <c r="M76" t="n">
        <v>41.85</v>
      </c>
      <c r="N76" t="n">
        <v>42.18</v>
      </c>
      <c r="O76" t="n">
        <v>51.73</v>
      </c>
      <c r="P76" t="n">
        <v>43</v>
      </c>
      <c r="Q76" t="n">
        <v>43.51</v>
      </c>
      <c r="R76" t="n">
        <v>46.31</v>
      </c>
      <c r="S76" t="n">
        <v>48.78</v>
      </c>
      <c r="T76" t="n">
        <v>44.35</v>
      </c>
      <c r="U76" t="n">
        <v>42.21</v>
      </c>
      <c r="V76" t="n">
        <v>47.61</v>
      </c>
    </row>
    <row r="77">
      <c r="A77" s="5" t="inlineStr">
        <is>
          <t>Liquidität Dritten Grades</t>
        </is>
      </c>
      <c r="B77" s="5" t="inlineStr">
        <is>
          <t>Current Ratio in %</t>
        </is>
      </c>
      <c r="C77" t="n">
        <v>120.79</v>
      </c>
      <c r="D77" t="n">
        <v>124.16</v>
      </c>
      <c r="E77" t="n">
        <v>122.54</v>
      </c>
      <c r="F77" t="n">
        <v>120.83</v>
      </c>
      <c r="G77" t="n">
        <v>119.16</v>
      </c>
      <c r="H77" t="n">
        <v>115.19</v>
      </c>
      <c r="I77" t="n">
        <v>119.17</v>
      </c>
      <c r="J77" t="n">
        <v>114.88</v>
      </c>
      <c r="K77" t="n">
        <v>111.42</v>
      </c>
      <c r="L77" t="n">
        <v>107.27</v>
      </c>
      <c r="M77" t="n">
        <v>114.18</v>
      </c>
      <c r="N77" t="n">
        <v>106.15</v>
      </c>
      <c r="O77" t="n">
        <v>127.16</v>
      </c>
      <c r="P77" t="inlineStr">
        <is>
          <t>-</t>
        </is>
      </c>
      <c r="Q77" t="inlineStr">
        <is>
          <t>-</t>
        </is>
      </c>
      <c r="R77" t="inlineStr">
        <is>
          <t>-</t>
        </is>
      </c>
      <c r="S77" t="inlineStr">
        <is>
          <t>-</t>
        </is>
      </c>
      <c r="T77" t="inlineStr">
        <is>
          <t>-</t>
        </is>
      </c>
      <c r="U77" t="inlineStr">
        <is>
          <t>-</t>
        </is>
      </c>
      <c r="V77" t="inlineStr">
        <is>
          <t>-</t>
        </is>
      </c>
    </row>
    <row r="78">
      <c r="A78" s="5" t="inlineStr">
        <is>
          <t>Operativer Cashflow</t>
        </is>
      </c>
      <c r="B78" s="5" t="inlineStr">
        <is>
          <t>Operating Cashflow in M</t>
        </is>
      </c>
      <c r="C78" t="n">
        <v>7169</v>
      </c>
      <c r="D78" t="n">
        <v>153224</v>
      </c>
      <c r="E78" t="n">
        <v>-49059.5</v>
      </c>
      <c r="F78" t="n">
        <v>21817.3</v>
      </c>
      <c r="G78" t="n">
        <v>400030.2</v>
      </c>
      <c r="H78" t="n">
        <v>-61974.4</v>
      </c>
      <c r="I78" t="n">
        <v>21913.6</v>
      </c>
      <c r="J78" t="n">
        <v>-42826.8</v>
      </c>
      <c r="K78" t="n">
        <v>-55368.04</v>
      </c>
      <c r="L78" t="n">
        <v>6747.78</v>
      </c>
      <c r="M78" t="n">
        <v>3819.6</v>
      </c>
      <c r="N78" t="n">
        <v>7755.383999999999</v>
      </c>
      <c r="O78" t="n">
        <v>5222.1</v>
      </c>
      <c r="P78" t="n">
        <v>3526.04</v>
      </c>
      <c r="Q78" t="n">
        <v>3624.08</v>
      </c>
      <c r="R78" t="n">
        <v>3271.99</v>
      </c>
      <c r="S78" t="n">
        <v>2876.92</v>
      </c>
      <c r="T78" t="n">
        <v>1691.71</v>
      </c>
      <c r="U78" t="n">
        <v>3049.12</v>
      </c>
      <c r="V78" t="n">
        <v>2808.4</v>
      </c>
    </row>
    <row r="79">
      <c r="A79" s="5" t="inlineStr">
        <is>
          <t>Aktienrückkauf</t>
        </is>
      </c>
      <c r="B79" s="5" t="inlineStr">
        <is>
          <t>Share Buyback in M</t>
        </is>
      </c>
      <c r="C79" t="n">
        <v>0</v>
      </c>
      <c r="D79" t="n">
        <v>0</v>
      </c>
      <c r="E79" t="n">
        <v>0</v>
      </c>
      <c r="F79" t="n">
        <v>0</v>
      </c>
      <c r="G79" t="n">
        <v>0</v>
      </c>
      <c r="H79" t="n">
        <v>0</v>
      </c>
      <c r="I79" t="n">
        <v>-2</v>
      </c>
      <c r="J79" t="n">
        <v>-2</v>
      </c>
      <c r="K79" t="n">
        <v>0</v>
      </c>
      <c r="L79" t="n">
        <v>-5</v>
      </c>
      <c r="M79" t="n">
        <v>-96.39999999999998</v>
      </c>
      <c r="N79" t="n">
        <v>49.39999999999998</v>
      </c>
      <c r="O79" t="n">
        <v>14</v>
      </c>
      <c r="P79" t="n">
        <v>-10</v>
      </c>
      <c r="Q79" t="n">
        <v>-5</v>
      </c>
      <c r="R79" t="n">
        <v>0</v>
      </c>
      <c r="S79" t="n">
        <v>0</v>
      </c>
      <c r="T79" t="n">
        <v>-10</v>
      </c>
      <c r="U79" t="n">
        <v>0</v>
      </c>
      <c r="V79" t="n">
        <v>0</v>
      </c>
    </row>
    <row r="80">
      <c r="A80" s="5" t="inlineStr">
        <is>
          <t>Umsatzwachstum 1J in %</t>
        </is>
      </c>
      <c r="B80" s="5" t="inlineStr">
        <is>
          <t>Revenue Growth 1Y in %</t>
        </is>
      </c>
      <c r="C80" t="n">
        <v>3.22</v>
      </c>
      <c r="D80" t="n">
        <v>1.85</v>
      </c>
      <c r="E80" t="n">
        <v>7.22</v>
      </c>
      <c r="F80" t="n">
        <v>2.54</v>
      </c>
      <c r="G80" t="n">
        <v>15.09</v>
      </c>
      <c r="H80" t="n">
        <v>10.08</v>
      </c>
      <c r="I80" t="n">
        <v>3.22</v>
      </c>
      <c r="J80" t="n">
        <v>7.28</v>
      </c>
      <c r="K80" t="n">
        <v>8.98</v>
      </c>
      <c r="L80" t="n">
        <v>23.87</v>
      </c>
      <c r="M80" t="n">
        <v>-17.68</v>
      </c>
      <c r="N80" t="n">
        <v>-3.55</v>
      </c>
      <c r="O80" t="n">
        <v>-34.43</v>
      </c>
      <c r="P80" t="n">
        <v>1.21</v>
      </c>
      <c r="Q80" t="n">
        <v>5.43</v>
      </c>
      <c r="R80" t="n">
        <v>4.12</v>
      </c>
      <c r="S80" t="n">
        <v>-8.789999999999999</v>
      </c>
      <c r="T80" t="n">
        <v>-2.15</v>
      </c>
      <c r="U80" t="n">
        <v>-5.86</v>
      </c>
      <c r="V80" t="n">
        <v>8.27</v>
      </c>
    </row>
    <row r="81">
      <c r="A81" s="5" t="inlineStr">
        <is>
          <t>Umsatzwachstum 3J in %</t>
        </is>
      </c>
      <c r="B81" s="5" t="inlineStr">
        <is>
          <t>Revenue Growth 3Y in %</t>
        </is>
      </c>
      <c r="C81" t="n">
        <v>4.1</v>
      </c>
      <c r="D81" t="n">
        <v>3.87</v>
      </c>
      <c r="E81" t="n">
        <v>8.279999999999999</v>
      </c>
      <c r="F81" t="n">
        <v>9.24</v>
      </c>
      <c r="G81" t="n">
        <v>9.460000000000001</v>
      </c>
      <c r="H81" t="n">
        <v>6.86</v>
      </c>
      <c r="I81" t="n">
        <v>6.49</v>
      </c>
      <c r="J81" t="n">
        <v>13.38</v>
      </c>
      <c r="K81" t="n">
        <v>5.06</v>
      </c>
      <c r="L81" t="n">
        <v>0.88</v>
      </c>
      <c r="M81" t="n">
        <v>-18.55</v>
      </c>
      <c r="N81" t="n">
        <v>-12.26</v>
      </c>
      <c r="O81" t="n">
        <v>-9.26</v>
      </c>
      <c r="P81" t="n">
        <v>3.59</v>
      </c>
      <c r="Q81" t="n">
        <v>0.25</v>
      </c>
      <c r="R81" t="n">
        <v>-2.27</v>
      </c>
      <c r="S81" t="n">
        <v>-5.6</v>
      </c>
      <c r="T81" t="n">
        <v>0.09</v>
      </c>
      <c r="U81" t="inlineStr">
        <is>
          <t>-</t>
        </is>
      </c>
      <c r="V81" t="inlineStr">
        <is>
          <t>-</t>
        </is>
      </c>
    </row>
    <row r="82">
      <c r="A82" s="5" t="inlineStr">
        <is>
          <t>Umsatzwachstum 5J in %</t>
        </is>
      </c>
      <c r="B82" s="5" t="inlineStr">
        <is>
          <t>Revenue Growth 5Y in %</t>
        </is>
      </c>
      <c r="C82" t="n">
        <v>5.98</v>
      </c>
      <c r="D82" t="n">
        <v>7.36</v>
      </c>
      <c r="E82" t="n">
        <v>7.63</v>
      </c>
      <c r="F82" t="n">
        <v>7.64</v>
      </c>
      <c r="G82" t="n">
        <v>8.93</v>
      </c>
      <c r="H82" t="n">
        <v>10.69</v>
      </c>
      <c r="I82" t="n">
        <v>5.13</v>
      </c>
      <c r="J82" t="n">
        <v>3.78</v>
      </c>
      <c r="K82" t="n">
        <v>-4.56</v>
      </c>
      <c r="L82" t="n">
        <v>-6.12</v>
      </c>
      <c r="M82" t="n">
        <v>-9.800000000000001</v>
      </c>
      <c r="N82" t="n">
        <v>-5.44</v>
      </c>
      <c r="O82" t="n">
        <v>-6.49</v>
      </c>
      <c r="P82" t="n">
        <v>-0.04</v>
      </c>
      <c r="Q82" t="n">
        <v>-1.45</v>
      </c>
      <c r="R82" t="n">
        <v>-0.88</v>
      </c>
      <c r="S82" t="inlineStr">
        <is>
          <t>-</t>
        </is>
      </c>
      <c r="T82" t="inlineStr">
        <is>
          <t>-</t>
        </is>
      </c>
      <c r="U82" t="inlineStr">
        <is>
          <t>-</t>
        </is>
      </c>
      <c r="V82" t="inlineStr">
        <is>
          <t>-</t>
        </is>
      </c>
    </row>
    <row r="83">
      <c r="A83" s="5" t="inlineStr">
        <is>
          <t>Umsatzwachstum 10J in %</t>
        </is>
      </c>
      <c r="B83" s="5" t="inlineStr">
        <is>
          <t>Revenue Growth 10Y in %</t>
        </is>
      </c>
      <c r="C83" t="n">
        <v>8.34</v>
      </c>
      <c r="D83" t="n">
        <v>6.25</v>
      </c>
      <c r="E83" t="n">
        <v>5.71</v>
      </c>
      <c r="F83" t="n">
        <v>1.54</v>
      </c>
      <c r="G83" t="n">
        <v>1.41</v>
      </c>
      <c r="H83" t="n">
        <v>0.44</v>
      </c>
      <c r="I83" t="n">
        <v>-0.15</v>
      </c>
      <c r="J83" t="n">
        <v>-1.36</v>
      </c>
      <c r="K83" t="n">
        <v>-2.3</v>
      </c>
      <c r="L83" t="n">
        <v>-3.78</v>
      </c>
      <c r="M83" t="n">
        <v>-5.34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-67.20999999999999</v>
      </c>
      <c r="D84" t="n">
        <v>-31.13</v>
      </c>
      <c r="E84" t="n">
        <v>23.45</v>
      </c>
      <c r="F84" t="n">
        <v>1.21</v>
      </c>
      <c r="G84" t="n">
        <v>21</v>
      </c>
      <c r="H84" t="n">
        <v>1.75</v>
      </c>
      <c r="I84" t="n">
        <v>12.26</v>
      </c>
      <c r="J84" t="n">
        <v>7.55</v>
      </c>
      <c r="K84" t="n">
        <v>25.99</v>
      </c>
      <c r="L84" t="n">
        <v>-270.38</v>
      </c>
      <c r="M84" t="n">
        <v>-295.85</v>
      </c>
      <c r="N84" t="n">
        <v>-66.12</v>
      </c>
      <c r="O84" t="n">
        <v>23.3</v>
      </c>
      <c r="P84" t="n">
        <v>13.39</v>
      </c>
      <c r="Q84" t="n">
        <v>15.41</v>
      </c>
      <c r="R84" t="n">
        <v>450.45</v>
      </c>
      <c r="S84" t="n">
        <v>-90.5</v>
      </c>
      <c r="T84" t="n">
        <v>-812.6900000000001</v>
      </c>
      <c r="U84" t="n">
        <v>-108.39</v>
      </c>
      <c r="V84" t="n">
        <v>37.38</v>
      </c>
    </row>
    <row r="85">
      <c r="A85" s="5" t="inlineStr">
        <is>
          <t>Gewinnwachstum 3J in %</t>
        </is>
      </c>
      <c r="B85" s="5" t="inlineStr">
        <is>
          <t>Earnings Growth 3Y in %</t>
        </is>
      </c>
      <c r="C85" t="n">
        <v>-24.96</v>
      </c>
      <c r="D85" t="n">
        <v>-2.16</v>
      </c>
      <c r="E85" t="n">
        <v>15.22</v>
      </c>
      <c r="F85" t="n">
        <v>7.99</v>
      </c>
      <c r="G85" t="n">
        <v>11.67</v>
      </c>
      <c r="H85" t="n">
        <v>7.19</v>
      </c>
      <c r="I85" t="n">
        <v>15.27</v>
      </c>
      <c r="J85" t="n">
        <v>-78.95</v>
      </c>
      <c r="K85" t="n">
        <v>-180.08</v>
      </c>
      <c r="L85" t="n">
        <v>-210.78</v>
      </c>
      <c r="M85" t="n">
        <v>-112.89</v>
      </c>
      <c r="N85" t="n">
        <v>-9.81</v>
      </c>
      <c r="O85" t="n">
        <v>17.37</v>
      </c>
      <c r="P85" t="n">
        <v>159.75</v>
      </c>
      <c r="Q85" t="n">
        <v>125.12</v>
      </c>
      <c r="R85" t="n">
        <v>-150.91</v>
      </c>
      <c r="S85" t="n">
        <v>-337.19</v>
      </c>
      <c r="T85" t="n">
        <v>-294.57</v>
      </c>
      <c r="U85" t="inlineStr">
        <is>
          <t>-</t>
        </is>
      </c>
      <c r="V85" t="inlineStr">
        <is>
          <t>-</t>
        </is>
      </c>
    </row>
    <row r="86">
      <c r="A86" s="5" t="inlineStr">
        <is>
          <t>Gewinnwachstum 5J in %</t>
        </is>
      </c>
      <c r="B86" s="5" t="inlineStr">
        <is>
          <t>Earnings Growth 5Y in %</t>
        </is>
      </c>
      <c r="C86" t="n">
        <v>-10.54</v>
      </c>
      <c r="D86" t="n">
        <v>3.26</v>
      </c>
      <c r="E86" t="n">
        <v>11.93</v>
      </c>
      <c r="F86" t="n">
        <v>8.75</v>
      </c>
      <c r="G86" t="n">
        <v>13.71</v>
      </c>
      <c r="H86" t="n">
        <v>-44.57</v>
      </c>
      <c r="I86" t="n">
        <v>-104.09</v>
      </c>
      <c r="J86" t="n">
        <v>-119.76</v>
      </c>
      <c r="K86" t="n">
        <v>-116.61</v>
      </c>
      <c r="L86" t="n">
        <v>-119.13</v>
      </c>
      <c r="M86" t="n">
        <v>-61.97</v>
      </c>
      <c r="N86" t="n">
        <v>87.29000000000001</v>
      </c>
      <c r="O86" t="n">
        <v>82.41</v>
      </c>
      <c r="P86" t="n">
        <v>-84.79000000000001</v>
      </c>
      <c r="Q86" t="n">
        <v>-109.14</v>
      </c>
      <c r="R86" t="n">
        <v>-104.75</v>
      </c>
      <c r="S86" t="inlineStr">
        <is>
          <t>-</t>
        </is>
      </c>
      <c r="T86" t="inlineStr">
        <is>
          <t>-</t>
        </is>
      </c>
      <c r="U86" t="inlineStr">
        <is>
          <t>-</t>
        </is>
      </c>
      <c r="V86" t="inlineStr">
        <is>
          <t>-</t>
        </is>
      </c>
    </row>
    <row r="87">
      <c r="A87" s="5" t="inlineStr">
        <is>
          <t>Gewinnwachstum 10J in %</t>
        </is>
      </c>
      <c r="B87" s="5" t="inlineStr">
        <is>
          <t>Earnings Growth 10Y in %</t>
        </is>
      </c>
      <c r="C87" t="n">
        <v>-27.55</v>
      </c>
      <c r="D87" t="n">
        <v>-50.42</v>
      </c>
      <c r="E87" t="n">
        <v>-53.91</v>
      </c>
      <c r="F87" t="n">
        <v>-53.93</v>
      </c>
      <c r="G87" t="n">
        <v>-52.71</v>
      </c>
      <c r="H87" t="n">
        <v>-53.27</v>
      </c>
      <c r="I87" t="n">
        <v>-8.4</v>
      </c>
      <c r="J87" t="n">
        <v>-18.68</v>
      </c>
      <c r="K87" t="n">
        <v>-100.7</v>
      </c>
      <c r="L87" t="n">
        <v>-114.14</v>
      </c>
      <c r="M87" t="n">
        <v>-83.36</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-2.11</v>
      </c>
      <c r="D88" t="n">
        <v>2.09</v>
      </c>
      <c r="E88" t="n">
        <v>0.6</v>
      </c>
      <c r="F88" t="n">
        <v>1.02</v>
      </c>
      <c r="G88" t="n">
        <v>0.72</v>
      </c>
      <c r="H88" t="n">
        <v>-0.24</v>
      </c>
      <c r="I88" t="n">
        <v>-0.09</v>
      </c>
      <c r="J88" t="n">
        <v>-0.06</v>
      </c>
      <c r="K88" t="n">
        <v>-0.05</v>
      </c>
      <c r="L88" t="n">
        <v>-0.1</v>
      </c>
      <c r="M88" t="inlineStr">
        <is>
          <t>-</t>
        </is>
      </c>
      <c r="N88" t="n">
        <v>0.22</v>
      </c>
      <c r="O88" t="n">
        <v>0.21</v>
      </c>
      <c r="P88" t="n">
        <v>-0.17</v>
      </c>
      <c r="Q88" t="n">
        <v>-0.14</v>
      </c>
      <c r="R88" t="n">
        <v>-0.14</v>
      </c>
      <c r="S88" t="inlineStr">
        <is>
          <t>-</t>
        </is>
      </c>
      <c r="T88" t="inlineStr">
        <is>
          <t>-</t>
        </is>
      </c>
      <c r="U88" t="inlineStr">
        <is>
          <t>-</t>
        </is>
      </c>
      <c r="V88" t="inlineStr">
        <is>
          <t>-</t>
        </is>
      </c>
    </row>
    <row r="89">
      <c r="A89" s="5" t="inlineStr">
        <is>
          <t>EBIT-Wachstum 1J in %</t>
        </is>
      </c>
      <c r="B89" s="5" t="inlineStr">
        <is>
          <t>EBIT Growth 1Y in %</t>
        </is>
      </c>
      <c r="C89" t="n">
        <v>-58.05</v>
      </c>
      <c r="D89" t="n">
        <v>-26.79</v>
      </c>
      <c r="E89" t="n">
        <v>18.11</v>
      </c>
      <c r="F89" t="n">
        <v>-4.45</v>
      </c>
      <c r="G89" t="n">
        <v>28.37</v>
      </c>
      <c r="H89" t="n">
        <v>-7.84</v>
      </c>
      <c r="I89" t="n">
        <v>22.42</v>
      </c>
      <c r="J89" t="n">
        <v>4.12</v>
      </c>
      <c r="K89" t="n">
        <v>20.36</v>
      </c>
      <c r="L89" t="n">
        <v>-580.77</v>
      </c>
      <c r="M89" t="n">
        <v>-155.42</v>
      </c>
      <c r="N89" t="n">
        <v>-68.66</v>
      </c>
      <c r="O89" t="n">
        <v>157.92</v>
      </c>
      <c r="P89" t="n">
        <v>4.84</v>
      </c>
      <c r="Q89" t="n">
        <v>-30.16</v>
      </c>
      <c r="R89" t="n">
        <v>35.17</v>
      </c>
      <c r="S89" t="n">
        <v>-11.61</v>
      </c>
      <c r="T89" t="n">
        <v>-335.8</v>
      </c>
      <c r="U89" t="n">
        <v>-137.89</v>
      </c>
      <c r="V89" t="n">
        <v>-53.67</v>
      </c>
    </row>
    <row r="90">
      <c r="A90" s="5" t="inlineStr">
        <is>
          <t>EBIT-Wachstum 3J in %</t>
        </is>
      </c>
      <c r="B90" s="5" t="inlineStr">
        <is>
          <t>EBIT Growth 3Y in %</t>
        </is>
      </c>
      <c r="C90" t="n">
        <v>-22.24</v>
      </c>
      <c r="D90" t="n">
        <v>-4.38</v>
      </c>
      <c r="E90" t="n">
        <v>14.01</v>
      </c>
      <c r="F90" t="n">
        <v>5.36</v>
      </c>
      <c r="G90" t="n">
        <v>14.32</v>
      </c>
      <c r="H90" t="n">
        <v>6.23</v>
      </c>
      <c r="I90" t="n">
        <v>15.63</v>
      </c>
      <c r="J90" t="n">
        <v>-185.43</v>
      </c>
      <c r="K90" t="n">
        <v>-238.61</v>
      </c>
      <c r="L90" t="n">
        <v>-268.28</v>
      </c>
      <c r="M90" t="n">
        <v>-22.05</v>
      </c>
      <c r="N90" t="n">
        <v>31.37</v>
      </c>
      <c r="O90" t="n">
        <v>44.2</v>
      </c>
      <c r="P90" t="n">
        <v>3.28</v>
      </c>
      <c r="Q90" t="n">
        <v>-2.2</v>
      </c>
      <c r="R90" t="n">
        <v>-104.08</v>
      </c>
      <c r="S90" t="n">
        <v>-161.77</v>
      </c>
      <c r="T90" t="n">
        <v>-175.79</v>
      </c>
      <c r="U90" t="inlineStr">
        <is>
          <t>-</t>
        </is>
      </c>
      <c r="V90" t="inlineStr">
        <is>
          <t>-</t>
        </is>
      </c>
    </row>
    <row r="91">
      <c r="A91" s="5" t="inlineStr">
        <is>
          <t>EBIT-Wachstum 5J in %</t>
        </is>
      </c>
      <c r="B91" s="5" t="inlineStr">
        <is>
          <t>EBIT Growth 5Y in %</t>
        </is>
      </c>
      <c r="C91" t="n">
        <v>-8.56</v>
      </c>
      <c r="D91" t="n">
        <v>1.48</v>
      </c>
      <c r="E91" t="n">
        <v>11.32</v>
      </c>
      <c r="F91" t="n">
        <v>8.52</v>
      </c>
      <c r="G91" t="n">
        <v>13.49</v>
      </c>
      <c r="H91" t="n">
        <v>-108.34</v>
      </c>
      <c r="I91" t="n">
        <v>-137.86</v>
      </c>
      <c r="J91" t="n">
        <v>-156.07</v>
      </c>
      <c r="K91" t="n">
        <v>-125.31</v>
      </c>
      <c r="L91" t="n">
        <v>-128.42</v>
      </c>
      <c r="M91" t="n">
        <v>-18.3</v>
      </c>
      <c r="N91" t="n">
        <v>19.82</v>
      </c>
      <c r="O91" t="n">
        <v>31.23</v>
      </c>
      <c r="P91" t="n">
        <v>-67.51000000000001</v>
      </c>
      <c r="Q91" t="n">
        <v>-96.06</v>
      </c>
      <c r="R91" t="n">
        <v>-100.76</v>
      </c>
      <c r="S91" t="inlineStr">
        <is>
          <t>-</t>
        </is>
      </c>
      <c r="T91" t="inlineStr">
        <is>
          <t>-</t>
        </is>
      </c>
      <c r="U91" t="inlineStr">
        <is>
          <t>-</t>
        </is>
      </c>
      <c r="V91" t="inlineStr">
        <is>
          <t>-</t>
        </is>
      </c>
    </row>
    <row r="92">
      <c r="A92" s="5" t="inlineStr">
        <is>
          <t>EBIT-Wachstum 10J in %</t>
        </is>
      </c>
      <c r="B92" s="5" t="inlineStr">
        <is>
          <t>EBIT Growth 10Y in %</t>
        </is>
      </c>
      <c r="C92" t="n">
        <v>-58.45</v>
      </c>
      <c r="D92" t="n">
        <v>-68.19</v>
      </c>
      <c r="E92" t="n">
        <v>-72.38</v>
      </c>
      <c r="F92" t="n">
        <v>-58.39</v>
      </c>
      <c r="G92" t="n">
        <v>-57.47</v>
      </c>
      <c r="H92" t="n">
        <v>-63.32</v>
      </c>
      <c r="I92" t="n">
        <v>-59.02</v>
      </c>
      <c r="J92" t="n">
        <v>-62.42</v>
      </c>
      <c r="K92" t="n">
        <v>-96.41</v>
      </c>
      <c r="L92" t="n">
        <v>-112.24</v>
      </c>
      <c r="M92" t="n">
        <v>-59.53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-95.31999999999999</v>
      </c>
      <c r="D93" t="n">
        <v>-412.32</v>
      </c>
      <c r="E93" t="n">
        <v>-324.87</v>
      </c>
      <c r="F93" t="n">
        <v>-94.55</v>
      </c>
      <c r="G93" t="n">
        <v>-745.48</v>
      </c>
      <c r="H93" t="n">
        <v>-382.81</v>
      </c>
      <c r="I93" t="n">
        <v>-151.07</v>
      </c>
      <c r="J93" t="n">
        <v>-22.8</v>
      </c>
      <c r="K93" t="n">
        <v>-920.54</v>
      </c>
      <c r="L93" t="n">
        <v>75.83</v>
      </c>
      <c r="M93" t="n">
        <v>-55.22</v>
      </c>
      <c r="N93" t="n">
        <v>56.12</v>
      </c>
      <c r="O93" t="n">
        <v>50.15</v>
      </c>
      <c r="P93" t="n">
        <v>-3.65</v>
      </c>
      <c r="Q93" t="n">
        <v>10.22</v>
      </c>
      <c r="R93" t="n">
        <v>13.73</v>
      </c>
      <c r="S93" t="n">
        <v>70.06</v>
      </c>
      <c r="T93" t="n">
        <v>-45.07</v>
      </c>
      <c r="U93" t="n">
        <v>8.57</v>
      </c>
      <c r="V93" t="n">
        <v>-34.58</v>
      </c>
    </row>
    <row r="94">
      <c r="A94" s="5" t="inlineStr">
        <is>
          <t>Op.Cashflow Wachstum 3J in %</t>
        </is>
      </c>
      <c r="B94" s="5" t="inlineStr">
        <is>
          <t>Op.Cashflow Wachstum 3Y in %</t>
        </is>
      </c>
      <c r="C94" t="n">
        <v>-277.5</v>
      </c>
      <c r="D94" t="n">
        <v>-277.25</v>
      </c>
      <c r="E94" t="n">
        <v>-388.3</v>
      </c>
      <c r="F94" t="n">
        <v>-407.61</v>
      </c>
      <c r="G94" t="n">
        <v>-426.45</v>
      </c>
      <c r="H94" t="n">
        <v>-185.56</v>
      </c>
      <c r="I94" t="n">
        <v>-364.8</v>
      </c>
      <c r="J94" t="n">
        <v>-289.17</v>
      </c>
      <c r="K94" t="n">
        <v>-299.98</v>
      </c>
      <c r="L94" t="n">
        <v>25.58</v>
      </c>
      <c r="M94" t="n">
        <v>17.02</v>
      </c>
      <c r="N94" t="n">
        <v>34.21</v>
      </c>
      <c r="O94" t="n">
        <v>18.91</v>
      </c>
      <c r="P94" t="n">
        <v>6.77</v>
      </c>
      <c r="Q94" t="n">
        <v>31.34</v>
      </c>
      <c r="R94" t="n">
        <v>12.91</v>
      </c>
      <c r="S94" t="n">
        <v>11.19</v>
      </c>
      <c r="T94" t="n">
        <v>-23.69</v>
      </c>
      <c r="U94" t="inlineStr">
        <is>
          <t>-</t>
        </is>
      </c>
      <c r="V94" t="inlineStr">
        <is>
          <t>-</t>
        </is>
      </c>
    </row>
    <row r="95">
      <c r="A95" s="5" t="inlineStr">
        <is>
          <t>Op.Cashflow Wachstum 5J in %</t>
        </is>
      </c>
      <c r="B95" s="5" t="inlineStr">
        <is>
          <t>Op.Cashflow Wachstum 5Y in %</t>
        </is>
      </c>
      <c r="C95" t="n">
        <v>-334.51</v>
      </c>
      <c r="D95" t="n">
        <v>-392.01</v>
      </c>
      <c r="E95" t="n">
        <v>-339.76</v>
      </c>
      <c r="F95" t="n">
        <v>-279.34</v>
      </c>
      <c r="G95" t="n">
        <v>-444.54</v>
      </c>
      <c r="H95" t="n">
        <v>-280.28</v>
      </c>
      <c r="I95" t="n">
        <v>-214.76</v>
      </c>
      <c r="J95" t="n">
        <v>-173.32</v>
      </c>
      <c r="K95" t="n">
        <v>-158.73</v>
      </c>
      <c r="L95" t="n">
        <v>24.65</v>
      </c>
      <c r="M95" t="n">
        <v>11.52</v>
      </c>
      <c r="N95" t="n">
        <v>25.31</v>
      </c>
      <c r="O95" t="n">
        <v>28.1</v>
      </c>
      <c r="P95" t="n">
        <v>9.06</v>
      </c>
      <c r="Q95" t="n">
        <v>11.5</v>
      </c>
      <c r="R95" t="n">
        <v>2.54</v>
      </c>
      <c r="S95" t="inlineStr">
        <is>
          <t>-</t>
        </is>
      </c>
      <c r="T95" t="inlineStr">
        <is>
          <t>-</t>
        </is>
      </c>
      <c r="U95" t="inlineStr">
        <is>
          <t>-</t>
        </is>
      </c>
      <c r="V95" t="inlineStr">
        <is>
          <t>-</t>
        </is>
      </c>
    </row>
    <row r="96">
      <c r="A96" s="5" t="inlineStr">
        <is>
          <t>Op.Cashflow Wachstum 10J in %</t>
        </is>
      </c>
      <c r="B96" s="5" t="inlineStr">
        <is>
          <t>Op.Cashflow Wachstum 10Y in %</t>
        </is>
      </c>
      <c r="C96" t="n">
        <v>-307.39</v>
      </c>
      <c r="D96" t="n">
        <v>-303.38</v>
      </c>
      <c r="E96" t="n">
        <v>-256.54</v>
      </c>
      <c r="F96" t="n">
        <v>-219.04</v>
      </c>
      <c r="G96" t="n">
        <v>-209.95</v>
      </c>
      <c r="H96" t="n">
        <v>-134.38</v>
      </c>
      <c r="I96" t="n">
        <v>-94.72</v>
      </c>
      <c r="J96" t="n">
        <v>-72.61</v>
      </c>
      <c r="K96" t="n">
        <v>-74.84</v>
      </c>
      <c r="L96" t="n">
        <v>18.07</v>
      </c>
      <c r="M96" t="n">
        <v>7.03</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21998</v>
      </c>
      <c r="D97" t="n">
        <v>23661</v>
      </c>
      <c r="E97" t="n">
        <v>19630</v>
      </c>
      <c r="F97" t="n">
        <v>17595</v>
      </c>
      <c r="G97" t="n">
        <v>14766</v>
      </c>
      <c r="H97" t="n">
        <v>10171</v>
      </c>
      <c r="I97" t="n">
        <v>11333</v>
      </c>
      <c r="J97" t="n">
        <v>8740</v>
      </c>
      <c r="K97" t="n">
        <v>6263</v>
      </c>
      <c r="L97" t="n">
        <v>3864</v>
      </c>
      <c r="M97" t="n">
        <v>6742</v>
      </c>
      <c r="N97" t="n">
        <v>3207</v>
      </c>
      <c r="O97" t="n">
        <v>13291</v>
      </c>
      <c r="P97" t="n">
        <v>101934</v>
      </c>
      <c r="Q97" t="n">
        <v>109213</v>
      </c>
      <c r="R97" t="n">
        <v>105107</v>
      </c>
      <c r="S97" t="n">
        <v>103800</v>
      </c>
      <c r="T97" t="n">
        <v>104023</v>
      </c>
      <c r="U97" t="n">
        <v>103389</v>
      </c>
      <c r="V97" t="n">
        <v>99852</v>
      </c>
      <c r="W97" t="n">
        <v>93199</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1"/>
    <col customWidth="1" max="16" min="16" width="19"/>
    <col customWidth="1" max="17" min="17" width="19"/>
    <col customWidth="1" max="18" min="18" width="20"/>
    <col customWidth="1" max="19" min="19" width="19"/>
    <col customWidth="1" max="20" min="20" width="20"/>
    <col customWidth="1" max="21" min="21" width="19"/>
    <col customWidth="1" max="22" min="22" width="20"/>
    <col customWidth="1" max="23" min="23" width="10"/>
  </cols>
  <sheetData>
    <row r="1">
      <c r="A1" s="1" t="inlineStr">
        <is>
          <t xml:space="preserve">DANONE </t>
        </is>
      </c>
      <c r="B1" s="2" t="inlineStr">
        <is>
          <t>WKN: 851194  ISIN: FR0000120644  US-Symbol:GPDNF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1919</t>
        </is>
      </c>
      <c r="C4" s="5" t="inlineStr">
        <is>
          <t>Telefon / Phone</t>
        </is>
      </c>
      <c r="D4" s="5" t="inlineStr"/>
      <c r="E4" t="inlineStr">
        <is>
          <t>+33-1-44-35-2020</t>
        </is>
      </c>
      <c r="G4" t="inlineStr">
        <is>
          <t>26.02.2020</t>
        </is>
      </c>
      <c r="H4" t="inlineStr">
        <is>
          <t>Q4 Result</t>
        </is>
      </c>
      <c r="J4" t="inlineStr">
        <is>
          <t>MFS</t>
        </is>
      </c>
      <c r="L4" t="inlineStr">
        <is>
          <t>7,40%</t>
        </is>
      </c>
    </row>
    <row r="5">
      <c r="A5" s="5" t="inlineStr">
        <is>
          <t>Ticker</t>
        </is>
      </c>
      <c r="B5" t="inlineStr">
        <is>
          <t>BSN</t>
        </is>
      </c>
      <c r="C5" s="5" t="inlineStr">
        <is>
          <t>Fax</t>
        </is>
      </c>
      <c r="D5" s="5" t="inlineStr"/>
      <c r="E5" t="inlineStr">
        <is>
          <t>+33-1-42-25-6716</t>
        </is>
      </c>
      <c r="G5" t="inlineStr">
        <is>
          <t>19.03.2020</t>
        </is>
      </c>
      <c r="H5" t="inlineStr">
        <is>
          <t>Publication Of Annual Report</t>
        </is>
      </c>
      <c r="J5" t="inlineStr">
        <is>
          <t>BlackRock</t>
        </is>
      </c>
      <c r="L5" t="inlineStr">
        <is>
          <t>5,70%</t>
        </is>
      </c>
    </row>
    <row r="6">
      <c r="A6" s="5" t="inlineStr">
        <is>
          <t>Gelistet Seit / Listed Since</t>
        </is>
      </c>
      <c r="B6" t="inlineStr">
        <is>
          <t>-</t>
        </is>
      </c>
      <c r="C6" s="5" t="inlineStr">
        <is>
          <t>Internet</t>
        </is>
      </c>
      <c r="D6" s="5" t="inlineStr"/>
      <c r="E6" t="inlineStr">
        <is>
          <t>http://www.danone.com</t>
        </is>
      </c>
      <c r="G6" t="inlineStr">
        <is>
          <t>26.06.2020</t>
        </is>
      </c>
      <c r="H6" t="inlineStr">
        <is>
          <t>Annual General Meeting</t>
        </is>
      </c>
      <c r="J6" t="inlineStr">
        <is>
          <t>Amundi Asset Management</t>
        </is>
      </c>
      <c r="L6" t="inlineStr">
        <is>
          <t>3,40%</t>
        </is>
      </c>
    </row>
    <row r="7">
      <c r="A7" s="5" t="inlineStr">
        <is>
          <t>Nominalwert / Nominal Value</t>
        </is>
      </c>
      <c r="B7" t="inlineStr">
        <is>
          <t>0,25</t>
        </is>
      </c>
      <c r="C7" s="5" t="inlineStr">
        <is>
          <t>Inv. Relations Telefon / Phone</t>
        </is>
      </c>
      <c r="D7" s="5" t="inlineStr"/>
      <c r="E7" t="inlineStr">
        <is>
          <t>+33-1-44-35-2076</t>
        </is>
      </c>
      <c r="G7" t="inlineStr">
        <is>
          <t>14.07.2020</t>
        </is>
      </c>
      <c r="H7" t="inlineStr">
        <is>
          <t>Ex Dividend</t>
        </is>
      </c>
      <c r="J7" t="inlineStr">
        <is>
          <t>Freefloat</t>
        </is>
      </c>
      <c r="L7" t="inlineStr">
        <is>
          <t>83,50%</t>
        </is>
      </c>
    </row>
    <row r="8">
      <c r="A8" s="5" t="inlineStr">
        <is>
          <t>Land / Country</t>
        </is>
      </c>
      <c r="B8" t="inlineStr">
        <is>
          <t>Frankreich</t>
        </is>
      </c>
      <c r="C8" s="5" t="inlineStr">
        <is>
          <t>Inv. Relations E-Mail</t>
        </is>
      </c>
      <c r="D8" s="5" t="inlineStr"/>
      <c r="E8" t="inlineStr">
        <is>
          <t>nadia.bensalem-nicolas@danone.com</t>
        </is>
      </c>
      <c r="G8" t="inlineStr">
        <is>
          <t>16.07.2020</t>
        </is>
      </c>
      <c r="H8" t="inlineStr">
        <is>
          <t>Dividend Payout</t>
        </is>
      </c>
    </row>
    <row r="9">
      <c r="A9" s="5" t="inlineStr">
        <is>
          <t>Währung / Currency</t>
        </is>
      </c>
      <c r="B9" t="inlineStr">
        <is>
          <t>EUR</t>
        </is>
      </c>
      <c r="C9" s="5" t="inlineStr">
        <is>
          <t>Kontaktperson / Contact Person</t>
        </is>
      </c>
      <c r="D9" s="5" t="inlineStr"/>
      <c r="E9" t="inlineStr">
        <is>
          <t>Nadia Ben-Salem Nicolas</t>
        </is>
      </c>
      <c r="G9" t="inlineStr">
        <is>
          <t>30.07.2020</t>
        </is>
      </c>
      <c r="H9" t="inlineStr">
        <is>
          <t>Score Half Year</t>
        </is>
      </c>
    </row>
    <row r="10">
      <c r="A10" s="5" t="inlineStr">
        <is>
          <t>Branche / Industry</t>
        </is>
      </c>
      <c r="B10" t="inlineStr">
        <is>
          <t>Food</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Danone SA17, Boulevard Haussmann  F-75009 Paris</t>
        </is>
      </c>
    </row>
    <row r="14">
      <c r="A14" s="5" t="inlineStr">
        <is>
          <t>Management</t>
        </is>
      </c>
      <c r="B14" t="inlineStr">
        <is>
          <t>Emmanuel Faber, Bertrand Austruy, Henri Bruxelles, Cécile Cabanis, Francisco Camacho, Nigyar Makhmudova, Véronique Penchienati-Bosetta</t>
        </is>
      </c>
    </row>
    <row r="15">
      <c r="A15" s="5" t="inlineStr">
        <is>
          <t>Aufsichtsrat / Board</t>
        </is>
      </c>
      <c r="B15" t="inlineStr">
        <is>
          <t>Emmanuel Faber, Franck Riboud, Guido Barilla, Frederic Boutebba, Cécile Cabanis, Gregg L. Engles, Clara Gaymard, Michel Landel, Gaëlle Olivier, Benoît Potier, Isabelle Seillier, Jean-Michel Severino, Virginia A. Stallings, Bettina Theissig, Serpil Timuray, Lionel Zinsou-Derlin</t>
        </is>
      </c>
    </row>
    <row r="16">
      <c r="A16" s="5" t="inlineStr">
        <is>
          <t>Beschreibung</t>
        </is>
      </c>
      <c r="B16" t="inlineStr">
        <is>
          <t>Groupe Danone ist ein in der Lebensmittelbranche tätiger Konzern, der sich insbesondere auf Milchprodukte, Getränke und Gebäck spezialisiert hat. Das Unternehmen vertreibt auch abgefülltes Trinkwasser, Babynahrung sowie medizinische Nahrungsprodukte. Die Angebotspalette des Konzerns reicht dabei von Joghurt, Quark und Käse über Wasser bis hin zu Babynahrung. Darüber hinaus entwickelt und vertreibt die Gesellschaft medizinische Nährlösungen und Nährstoffe, die vor allem für Kinder und Senioren gedacht sind. Copyright 2014 FINANCE BASE AG</t>
        </is>
      </c>
    </row>
    <row r="17">
      <c r="A17" s="5" t="inlineStr">
        <is>
          <t>Profile</t>
        </is>
      </c>
      <c r="B17" t="inlineStr">
        <is>
          <t>Groupe Danone is a provider in the food industry group, which specializes in particular dairy products, drinks and pastries. The company also sells bottled water, baby food and medical nutrition products. The range of the group ranges from yoghurt, quark and cheese over water to baby food. In addition, the company develops and sells medical nutrient solutions and nutrients that are designed especially for children and seniors.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25287</v>
      </c>
      <c r="D20" t="n">
        <v>24651</v>
      </c>
      <c r="E20" t="n">
        <v>24677</v>
      </c>
      <c r="F20" t="n">
        <v>21944</v>
      </c>
      <c r="G20" t="n">
        <v>22412</v>
      </c>
      <c r="H20" t="n">
        <v>21144</v>
      </c>
      <c r="I20" t="n">
        <v>21298</v>
      </c>
      <c r="J20" t="n">
        <v>20869</v>
      </c>
      <c r="K20" t="n">
        <v>19318</v>
      </c>
      <c r="L20" t="n">
        <v>17010</v>
      </c>
      <c r="M20" t="n">
        <v>14982</v>
      </c>
      <c r="N20" t="n">
        <v>15220</v>
      </c>
      <c r="O20" t="n">
        <v>12776</v>
      </c>
      <c r="P20" t="n">
        <v>14073</v>
      </c>
      <c r="Q20" t="n">
        <v>13024</v>
      </c>
      <c r="R20" t="n">
        <v>13555</v>
      </c>
      <c r="S20" t="n">
        <v>13131</v>
      </c>
      <c r="T20" t="n">
        <v>13555</v>
      </c>
      <c r="U20" t="n">
        <v>14470</v>
      </c>
      <c r="V20" t="n">
        <v>14287</v>
      </c>
      <c r="W20" t="inlineStr">
        <is>
          <t>-</t>
        </is>
      </c>
    </row>
    <row r="21">
      <c r="A21" s="5" t="inlineStr">
        <is>
          <t>Operatives Ergebnis (EBIT)</t>
        </is>
      </c>
      <c r="B21" s="5" t="inlineStr">
        <is>
          <t>EBIT Earning Before Interest &amp; Tax</t>
        </is>
      </c>
      <c r="C21" t="n">
        <v>3237</v>
      </c>
      <c r="D21" t="n">
        <v>2741</v>
      </c>
      <c r="E21" t="n">
        <v>3734</v>
      </c>
      <c r="F21" t="n">
        <v>2923</v>
      </c>
      <c r="G21" t="n">
        <v>2210</v>
      </c>
      <c r="H21" t="n">
        <v>2151</v>
      </c>
      <c r="I21" t="n">
        <v>2128</v>
      </c>
      <c r="J21" t="n">
        <v>2747</v>
      </c>
      <c r="K21" t="n">
        <v>2729</v>
      </c>
      <c r="L21" t="n">
        <v>2498</v>
      </c>
      <c r="M21" t="n">
        <v>2511</v>
      </c>
      <c r="N21" t="n">
        <v>2187</v>
      </c>
      <c r="O21" t="n">
        <v>1546</v>
      </c>
      <c r="P21" t="n">
        <v>1874</v>
      </c>
      <c r="Q21" t="n">
        <v>1706</v>
      </c>
      <c r="R21" t="n">
        <v>1590</v>
      </c>
      <c r="S21" t="n">
        <v>1604</v>
      </c>
      <c r="T21" t="n">
        <v>1590</v>
      </c>
      <c r="U21" t="n">
        <v>1609</v>
      </c>
      <c r="V21" t="n">
        <v>1550</v>
      </c>
      <c r="W21" t="inlineStr">
        <is>
          <t>-</t>
        </is>
      </c>
    </row>
    <row r="22">
      <c r="A22" s="5" t="inlineStr">
        <is>
          <t>Finanzergebnis</t>
        </is>
      </c>
      <c r="B22" s="5" t="inlineStr">
        <is>
          <t>Financial Result</t>
        </is>
      </c>
      <c r="C22" t="n">
        <v>-370</v>
      </c>
      <c r="D22" t="n">
        <v>-348</v>
      </c>
      <c r="E22" t="n">
        <v>-438</v>
      </c>
      <c r="F22" t="n">
        <v>-293</v>
      </c>
      <c r="G22" t="n">
        <v>-285</v>
      </c>
      <c r="H22" t="n">
        <v>-312</v>
      </c>
      <c r="I22" t="n">
        <v>-263</v>
      </c>
      <c r="J22" t="n">
        <v>-302</v>
      </c>
      <c r="K22" t="n">
        <v>-294</v>
      </c>
      <c r="L22" t="n">
        <v>-9</v>
      </c>
      <c r="M22" t="n">
        <v>-489</v>
      </c>
      <c r="N22" t="n">
        <v>-584</v>
      </c>
      <c r="O22" t="n">
        <v>-177</v>
      </c>
      <c r="P22" t="n">
        <v>-68</v>
      </c>
      <c r="Q22" t="n">
        <v>-110</v>
      </c>
      <c r="R22" t="n">
        <v>348</v>
      </c>
      <c r="S22" t="n">
        <v>-130</v>
      </c>
      <c r="T22" t="n">
        <v>348</v>
      </c>
      <c r="U22" t="n">
        <v>-937</v>
      </c>
      <c r="V22" t="n">
        <v>-170</v>
      </c>
      <c r="W22" t="inlineStr">
        <is>
          <t>-</t>
        </is>
      </c>
    </row>
    <row r="23">
      <c r="A23" s="5" t="inlineStr">
        <is>
          <t>Ergebnis vor Steuer (EBT)</t>
        </is>
      </c>
      <c r="B23" s="5" t="inlineStr">
        <is>
          <t>EBT Earning Before Tax</t>
        </is>
      </c>
      <c r="C23" t="n">
        <v>2867</v>
      </c>
      <c r="D23" t="n">
        <v>2393</v>
      </c>
      <c r="E23" t="n">
        <v>3296</v>
      </c>
      <c r="F23" t="n">
        <v>2630</v>
      </c>
      <c r="G23" t="n">
        <v>1925</v>
      </c>
      <c r="H23" t="n">
        <v>1839</v>
      </c>
      <c r="I23" t="n">
        <v>1865</v>
      </c>
      <c r="J23" t="n">
        <v>2445</v>
      </c>
      <c r="K23" t="n">
        <v>2435</v>
      </c>
      <c r="L23" t="n">
        <v>2489</v>
      </c>
      <c r="M23" t="n">
        <v>2022</v>
      </c>
      <c r="N23" t="n">
        <v>1603</v>
      </c>
      <c r="O23" t="n">
        <v>1369</v>
      </c>
      <c r="P23" t="n">
        <v>1806</v>
      </c>
      <c r="Q23" t="n">
        <v>1596</v>
      </c>
      <c r="R23" t="n">
        <v>1938</v>
      </c>
      <c r="S23" t="n">
        <v>1474</v>
      </c>
      <c r="T23" t="n">
        <v>1938</v>
      </c>
      <c r="U23" t="n">
        <v>672</v>
      </c>
      <c r="V23" t="n">
        <v>1380</v>
      </c>
      <c r="W23" t="inlineStr">
        <is>
          <t>-</t>
        </is>
      </c>
    </row>
    <row r="24">
      <c r="A24" s="5" t="inlineStr">
        <is>
          <t>Steuern auf Einkommen und Ertrag</t>
        </is>
      </c>
      <c r="B24" s="5" t="inlineStr">
        <is>
          <t>Taxes on income and earnings</t>
        </is>
      </c>
      <c r="C24" t="n">
        <v>793</v>
      </c>
      <c r="D24" t="n">
        <v>716</v>
      </c>
      <c r="E24" t="n">
        <v>842</v>
      </c>
      <c r="F24" t="n">
        <v>804</v>
      </c>
      <c r="G24" t="n">
        <v>626</v>
      </c>
      <c r="H24" t="n">
        <v>599</v>
      </c>
      <c r="I24" t="n">
        <v>604</v>
      </c>
      <c r="J24" t="n">
        <v>712</v>
      </c>
      <c r="K24" t="n">
        <v>626</v>
      </c>
      <c r="L24" t="n">
        <v>576</v>
      </c>
      <c r="M24" t="n">
        <v>424</v>
      </c>
      <c r="N24" t="n">
        <v>443</v>
      </c>
      <c r="O24" t="n">
        <v>410</v>
      </c>
      <c r="P24" t="n">
        <v>360</v>
      </c>
      <c r="Q24" t="n">
        <v>473</v>
      </c>
      <c r="R24" t="n">
        <v>490</v>
      </c>
      <c r="S24" t="n">
        <v>488</v>
      </c>
      <c r="T24" t="n">
        <v>490</v>
      </c>
      <c r="U24" t="n">
        <v>416</v>
      </c>
      <c r="V24" t="n">
        <v>562</v>
      </c>
      <c r="W24" t="inlineStr">
        <is>
          <t>-</t>
        </is>
      </c>
    </row>
    <row r="25">
      <c r="A25" s="5" t="inlineStr">
        <is>
          <t>Ergebnis nach Steuer</t>
        </is>
      </c>
      <c r="B25" s="5" t="inlineStr">
        <is>
          <t>Earnings after tax</t>
        </is>
      </c>
      <c r="C25" t="n">
        <v>2075</v>
      </c>
      <c r="D25" t="n">
        <v>1678</v>
      </c>
      <c r="E25" t="n">
        <v>2454</v>
      </c>
      <c r="F25" t="n">
        <v>1826</v>
      </c>
      <c r="G25" t="n">
        <v>1299</v>
      </c>
      <c r="H25" t="n">
        <v>1239</v>
      </c>
      <c r="I25" t="n">
        <v>1261</v>
      </c>
      <c r="J25" t="n">
        <v>1733</v>
      </c>
      <c r="K25" t="n">
        <v>1809</v>
      </c>
      <c r="L25" t="n">
        <v>1913</v>
      </c>
      <c r="M25" t="n">
        <v>1598</v>
      </c>
      <c r="N25" t="n">
        <v>1160</v>
      </c>
      <c r="O25" t="n">
        <v>959</v>
      </c>
      <c r="P25" t="n">
        <v>1446</v>
      </c>
      <c r="Q25" t="n">
        <v>1123</v>
      </c>
      <c r="R25" t="n">
        <v>1448</v>
      </c>
      <c r="S25" t="n">
        <v>986</v>
      </c>
      <c r="T25" t="n">
        <v>1448</v>
      </c>
      <c r="U25" t="n">
        <v>256</v>
      </c>
      <c r="V25" t="n">
        <v>818</v>
      </c>
      <c r="W25" t="inlineStr">
        <is>
          <t>-</t>
        </is>
      </c>
    </row>
    <row r="26">
      <c r="A26" s="5" t="inlineStr">
        <is>
          <t>Minderheitenanteil</t>
        </is>
      </c>
      <c r="B26" s="5" t="inlineStr">
        <is>
          <t>Minority Share</t>
        </is>
      </c>
      <c r="C26" t="n">
        <v>-99</v>
      </c>
      <c r="D26" t="n">
        <v>-90</v>
      </c>
      <c r="E26" t="n">
        <v>-110</v>
      </c>
      <c r="F26" t="n">
        <v>-107</v>
      </c>
      <c r="G26" t="n">
        <v>-115</v>
      </c>
      <c r="H26" t="n">
        <v>-134</v>
      </c>
      <c r="I26" t="n">
        <v>-128</v>
      </c>
      <c r="J26" t="n">
        <v>-115</v>
      </c>
      <c r="K26" t="n">
        <v>-184</v>
      </c>
      <c r="L26" t="n">
        <v>-164</v>
      </c>
      <c r="M26" t="n">
        <v>-160</v>
      </c>
      <c r="N26" t="n">
        <v>-178</v>
      </c>
      <c r="O26" t="n">
        <v>-158</v>
      </c>
      <c r="P26" t="n">
        <v>-207</v>
      </c>
      <c r="Q26" t="n">
        <v>-207</v>
      </c>
      <c r="R26" t="n">
        <v>-182</v>
      </c>
      <c r="S26" t="n">
        <v>-184</v>
      </c>
      <c r="T26" t="n">
        <v>-182</v>
      </c>
      <c r="U26" t="n">
        <v>-163</v>
      </c>
      <c r="V26" t="n">
        <v>-130</v>
      </c>
      <c r="W26" t="inlineStr">
        <is>
          <t>-</t>
        </is>
      </c>
    </row>
    <row r="27">
      <c r="A27" s="5" t="inlineStr">
        <is>
          <t>Jahresüberschuss/-fehlbetrag</t>
        </is>
      </c>
      <c r="B27" s="5" t="inlineStr">
        <is>
          <t>Net Profit</t>
        </is>
      </c>
      <c r="C27" t="n">
        <v>1929</v>
      </c>
      <c r="D27" t="n">
        <v>2349</v>
      </c>
      <c r="E27" t="n">
        <v>2453</v>
      </c>
      <c r="F27" t="n">
        <v>1720</v>
      </c>
      <c r="G27" t="n">
        <v>1282</v>
      </c>
      <c r="H27" t="n">
        <v>1119</v>
      </c>
      <c r="I27" t="n">
        <v>1422</v>
      </c>
      <c r="J27" t="n">
        <v>1672</v>
      </c>
      <c r="K27" t="n">
        <v>1671</v>
      </c>
      <c r="L27" t="n">
        <v>1870</v>
      </c>
      <c r="M27" t="n">
        <v>1361</v>
      </c>
      <c r="N27" t="n">
        <v>1313</v>
      </c>
      <c r="O27" t="n">
        <v>4180</v>
      </c>
      <c r="P27" t="n">
        <v>1353</v>
      </c>
      <c r="Q27" t="n">
        <v>1464</v>
      </c>
      <c r="R27" t="n">
        <v>1283</v>
      </c>
      <c r="S27" t="n">
        <v>839</v>
      </c>
      <c r="T27" t="n">
        <v>1283</v>
      </c>
      <c r="U27" t="n">
        <v>132</v>
      </c>
      <c r="V27" t="n">
        <v>721</v>
      </c>
      <c r="W27" t="inlineStr">
        <is>
          <t>-</t>
        </is>
      </c>
    </row>
    <row r="28">
      <c r="A28" s="5" t="inlineStr">
        <is>
          <t>Summe Umlaufvermögen</t>
        </is>
      </c>
      <c r="B28" s="5" t="inlineStr">
        <is>
          <t>Current Assets</t>
        </is>
      </c>
      <c r="C28" t="n">
        <v>10118</v>
      </c>
      <c r="D28" t="n">
        <v>10334</v>
      </c>
      <c r="E28" t="n">
        <v>9641</v>
      </c>
      <c r="F28" t="n">
        <v>19113</v>
      </c>
      <c r="G28" t="n">
        <v>7998</v>
      </c>
      <c r="H28" t="n">
        <v>7448</v>
      </c>
      <c r="I28" t="n">
        <v>7850</v>
      </c>
      <c r="J28" t="n">
        <v>6923</v>
      </c>
      <c r="K28" t="n">
        <v>6112</v>
      </c>
      <c r="L28" t="n">
        <v>5895</v>
      </c>
      <c r="M28" t="n">
        <v>4407</v>
      </c>
      <c r="N28" t="n">
        <v>4883</v>
      </c>
      <c r="O28" t="n">
        <v>4394</v>
      </c>
      <c r="P28" t="n">
        <v>6154</v>
      </c>
      <c r="Q28" t="n">
        <v>6118</v>
      </c>
      <c r="R28" t="n">
        <v>5684</v>
      </c>
      <c r="S28" t="n">
        <v>4323</v>
      </c>
      <c r="T28" t="n">
        <v>5899</v>
      </c>
      <c r="U28" t="n">
        <v>4122</v>
      </c>
      <c r="V28" t="n">
        <v>4302</v>
      </c>
      <c r="W28" t="inlineStr">
        <is>
          <t>-</t>
        </is>
      </c>
    </row>
    <row r="29">
      <c r="A29" s="5" t="inlineStr">
        <is>
          <t>Summe Anlagevermögen</t>
        </is>
      </c>
      <c r="B29" s="5" t="inlineStr">
        <is>
          <t>Fixed Assets</t>
        </is>
      </c>
      <c r="C29" t="n">
        <v>35244</v>
      </c>
      <c r="D29" t="n">
        <v>33843</v>
      </c>
      <c r="E29" t="n">
        <v>34627</v>
      </c>
      <c r="F29" t="n">
        <v>24836</v>
      </c>
      <c r="G29" t="n">
        <v>24714</v>
      </c>
      <c r="H29" t="n">
        <v>24299</v>
      </c>
      <c r="I29" t="n">
        <v>23078</v>
      </c>
      <c r="J29" t="n">
        <v>22614</v>
      </c>
      <c r="K29" t="n">
        <v>22314</v>
      </c>
      <c r="L29" t="n">
        <v>22204</v>
      </c>
      <c r="M29" t="n">
        <v>22466</v>
      </c>
      <c r="N29" t="n">
        <v>21982</v>
      </c>
      <c r="O29" t="n">
        <v>23182</v>
      </c>
      <c r="P29" t="n">
        <v>10702</v>
      </c>
      <c r="Q29" t="n">
        <v>10607</v>
      </c>
      <c r="R29" t="n">
        <v>9591</v>
      </c>
      <c r="S29" t="n">
        <v>9982</v>
      </c>
      <c r="T29" t="n">
        <v>9591</v>
      </c>
      <c r="U29" t="n">
        <v>12973</v>
      </c>
      <c r="V29" t="n">
        <v>12931</v>
      </c>
      <c r="W29" t="inlineStr">
        <is>
          <t>-</t>
        </is>
      </c>
    </row>
    <row r="30">
      <c r="A30" s="5" t="inlineStr">
        <is>
          <t>Summe Aktiva</t>
        </is>
      </c>
      <c r="B30" s="5" t="inlineStr">
        <is>
          <t>Total Assets</t>
        </is>
      </c>
      <c r="C30" t="n">
        <v>45362</v>
      </c>
      <c r="D30" t="n">
        <v>44177</v>
      </c>
      <c r="E30" t="n">
        <v>44268</v>
      </c>
      <c r="F30" t="n">
        <v>43949</v>
      </c>
      <c r="G30" t="n">
        <v>32712</v>
      </c>
      <c r="H30" t="n">
        <v>31747</v>
      </c>
      <c r="I30" t="n">
        <v>30928</v>
      </c>
      <c r="J30" t="n">
        <v>29537</v>
      </c>
      <c r="K30" t="n">
        <v>28426</v>
      </c>
      <c r="L30" t="n">
        <v>28099</v>
      </c>
      <c r="M30" t="n">
        <v>26873</v>
      </c>
      <c r="N30" t="n">
        <v>26865</v>
      </c>
      <c r="O30" t="n">
        <v>27576</v>
      </c>
      <c r="P30" t="n">
        <v>16856</v>
      </c>
      <c r="Q30" t="n">
        <v>16725</v>
      </c>
      <c r="R30" t="n">
        <v>15275</v>
      </c>
      <c r="S30" t="n">
        <v>14305</v>
      </c>
      <c r="T30" t="n">
        <v>15490</v>
      </c>
      <c r="U30" t="n">
        <v>17095</v>
      </c>
      <c r="V30" t="n">
        <v>17233</v>
      </c>
      <c r="W30" t="inlineStr">
        <is>
          <t>-</t>
        </is>
      </c>
    </row>
    <row r="31">
      <c r="A31" s="5" t="inlineStr">
        <is>
          <t>Summe kurzfristiges Fremdkapital</t>
        </is>
      </c>
      <c r="B31" s="5" t="inlineStr">
        <is>
          <t>Short-Term Debt</t>
        </is>
      </c>
      <c r="C31" t="n">
        <v>11253</v>
      </c>
      <c r="D31" t="n">
        <v>9965</v>
      </c>
      <c r="E31" t="n">
        <v>10411</v>
      </c>
      <c r="F31" t="n">
        <v>9050</v>
      </c>
      <c r="G31" t="n">
        <v>9202</v>
      </c>
      <c r="H31" t="n">
        <v>10625</v>
      </c>
      <c r="I31" t="n">
        <v>10607</v>
      </c>
      <c r="J31" t="n">
        <v>8553</v>
      </c>
      <c r="K31" t="n">
        <v>6962</v>
      </c>
      <c r="L31" t="n">
        <v>7203</v>
      </c>
      <c r="M31" t="n">
        <v>5856</v>
      </c>
      <c r="N31" t="n">
        <v>4898</v>
      </c>
      <c r="O31" t="n">
        <v>6813</v>
      </c>
      <c r="P31" t="n">
        <v>4248</v>
      </c>
      <c r="Q31" t="n">
        <v>4560</v>
      </c>
      <c r="R31" t="n">
        <v>4603</v>
      </c>
      <c r="S31" t="n">
        <v>3986</v>
      </c>
      <c r="T31" t="n">
        <v>4818</v>
      </c>
      <c r="U31" t="n">
        <v>4067</v>
      </c>
      <c r="V31" t="n">
        <v>4337</v>
      </c>
      <c r="W31" t="inlineStr">
        <is>
          <t>-</t>
        </is>
      </c>
    </row>
    <row r="32">
      <c r="A32" s="5" t="inlineStr">
        <is>
          <t>Summe langfristiges Fremdkapital</t>
        </is>
      </c>
      <c r="B32" s="5" t="inlineStr">
        <is>
          <t>Long-Term Debt</t>
        </is>
      </c>
      <c r="C32" t="n">
        <v>16868</v>
      </c>
      <c r="D32" t="n">
        <v>17868</v>
      </c>
      <c r="E32" t="n">
        <v>19356</v>
      </c>
      <c r="F32" t="n">
        <v>21790</v>
      </c>
      <c r="G32" t="n">
        <v>10904</v>
      </c>
      <c r="H32" t="n">
        <v>9426</v>
      </c>
      <c r="I32" t="n">
        <v>9627</v>
      </c>
      <c r="J32" t="n">
        <v>8793</v>
      </c>
      <c r="K32" t="n">
        <v>9364</v>
      </c>
      <c r="L32" t="n">
        <v>8956</v>
      </c>
      <c r="M32" t="n">
        <v>7762</v>
      </c>
      <c r="N32" t="n">
        <v>13323</v>
      </c>
      <c r="O32" t="n">
        <v>11745</v>
      </c>
      <c r="P32" t="n">
        <v>6785</v>
      </c>
      <c r="Q32" t="n">
        <v>6885</v>
      </c>
      <c r="R32" t="n">
        <v>5585</v>
      </c>
      <c r="S32" t="n">
        <v>5495</v>
      </c>
      <c r="T32" t="n">
        <v>5585</v>
      </c>
      <c r="U32" t="n">
        <v>7081</v>
      </c>
      <c r="V32" t="n">
        <v>5707</v>
      </c>
      <c r="W32" t="inlineStr">
        <is>
          <t>-</t>
        </is>
      </c>
    </row>
    <row r="33">
      <c r="A33" s="5" t="inlineStr">
        <is>
          <t>Summe Fremdkapital</t>
        </is>
      </c>
      <c r="B33" s="5" t="inlineStr">
        <is>
          <t>Total Liabilities</t>
        </is>
      </c>
      <c r="C33" t="n">
        <v>27984</v>
      </c>
      <c r="D33" t="n">
        <v>27702</v>
      </c>
      <c r="E33" t="n">
        <v>29694</v>
      </c>
      <c r="F33" t="n">
        <v>30755</v>
      </c>
      <c r="G33" t="n">
        <v>20043</v>
      </c>
      <c r="H33" t="n">
        <v>20002</v>
      </c>
      <c r="I33" t="n">
        <v>20199</v>
      </c>
      <c r="J33" t="n">
        <v>17283</v>
      </c>
      <c r="K33" t="n">
        <v>16228</v>
      </c>
      <c r="L33" t="n">
        <v>16112</v>
      </c>
      <c r="M33" t="n">
        <v>13564</v>
      </c>
      <c r="N33" t="n">
        <v>18165</v>
      </c>
      <c r="O33" t="n">
        <v>18476</v>
      </c>
      <c r="P33" t="n">
        <v>10787</v>
      </c>
      <c r="Q33" t="n">
        <v>11104</v>
      </c>
      <c r="R33" t="n">
        <v>9459</v>
      </c>
      <c r="S33" t="n">
        <v>8777</v>
      </c>
      <c r="T33" t="n">
        <v>9674</v>
      </c>
      <c r="U33" t="n">
        <v>10368</v>
      </c>
      <c r="V33" t="n">
        <v>9214</v>
      </c>
      <c r="W33" t="inlineStr">
        <is>
          <t>-</t>
        </is>
      </c>
    </row>
    <row r="34">
      <c r="A34" s="5" t="inlineStr">
        <is>
          <t>Minderheitenanteil</t>
        </is>
      </c>
      <c r="B34" s="5" t="inlineStr">
        <is>
          <t>Minority Share</t>
        </is>
      </c>
      <c r="C34" t="n">
        <v>137</v>
      </c>
      <c r="D34" t="n">
        <v>131</v>
      </c>
      <c r="E34" t="n">
        <v>73</v>
      </c>
      <c r="F34" t="n">
        <v>85</v>
      </c>
      <c r="G34" t="n">
        <v>63</v>
      </c>
      <c r="H34" t="n">
        <v>49</v>
      </c>
      <c r="I34" t="n">
        <v>35</v>
      </c>
      <c r="J34" t="n">
        <v>63</v>
      </c>
      <c r="K34" t="n">
        <v>98</v>
      </c>
      <c r="L34" t="n">
        <v>47</v>
      </c>
      <c r="M34" t="n">
        <v>54</v>
      </c>
      <c r="N34" t="n">
        <v>56</v>
      </c>
      <c r="O34" t="n">
        <v>82</v>
      </c>
      <c r="P34" t="n">
        <v>246</v>
      </c>
      <c r="Q34" t="n">
        <v>341</v>
      </c>
      <c r="R34" t="n">
        <v>729</v>
      </c>
      <c r="S34" t="n">
        <v>704</v>
      </c>
      <c r="T34" t="n">
        <v>729</v>
      </c>
      <c r="U34" t="n">
        <v>780</v>
      </c>
      <c r="V34" t="n">
        <v>830</v>
      </c>
      <c r="W34" t="inlineStr">
        <is>
          <t>-</t>
        </is>
      </c>
    </row>
    <row r="35">
      <c r="A35" s="5" t="inlineStr">
        <is>
          <t>Summe Eigenkapital</t>
        </is>
      </c>
      <c r="B35" s="5" t="inlineStr">
        <is>
          <t>Equity</t>
        </is>
      </c>
      <c r="C35" t="n">
        <v>17241</v>
      </c>
      <c r="D35" t="n">
        <v>16344</v>
      </c>
      <c r="E35" t="n">
        <v>14501</v>
      </c>
      <c r="F35" t="n">
        <v>13109</v>
      </c>
      <c r="G35" t="n">
        <v>12606</v>
      </c>
      <c r="H35" t="n">
        <v>11696</v>
      </c>
      <c r="I35" t="n">
        <v>10694</v>
      </c>
      <c r="J35" t="n">
        <v>12191</v>
      </c>
      <c r="K35" t="n">
        <v>12100</v>
      </c>
      <c r="L35" t="n">
        <v>11940</v>
      </c>
      <c r="M35" t="n">
        <v>13255</v>
      </c>
      <c r="N35" t="n">
        <v>8644</v>
      </c>
      <c r="O35" t="n">
        <v>9018</v>
      </c>
      <c r="P35" t="n">
        <v>5823</v>
      </c>
      <c r="Q35" t="n">
        <v>5280</v>
      </c>
      <c r="R35" t="n">
        <v>5087</v>
      </c>
      <c r="S35" t="n">
        <v>4824</v>
      </c>
      <c r="T35" t="n">
        <v>5087</v>
      </c>
      <c r="U35" t="n">
        <v>5947</v>
      </c>
      <c r="V35" t="n">
        <v>7189</v>
      </c>
      <c r="W35" t="inlineStr">
        <is>
          <t>-</t>
        </is>
      </c>
    </row>
    <row r="36">
      <c r="A36" s="5" t="inlineStr">
        <is>
          <t>Summe Passiva</t>
        </is>
      </c>
      <c r="B36" s="5" t="inlineStr">
        <is>
          <t>Liabilities &amp; Shareholder Equity</t>
        </is>
      </c>
      <c r="C36" t="n">
        <v>45362</v>
      </c>
      <c r="D36" t="n">
        <v>44177</v>
      </c>
      <c r="E36" t="n">
        <v>44268</v>
      </c>
      <c r="F36" t="n">
        <v>43949</v>
      </c>
      <c r="G36" t="n">
        <v>32712</v>
      </c>
      <c r="H36" t="n">
        <v>31747</v>
      </c>
      <c r="I36" t="n">
        <v>30928</v>
      </c>
      <c r="J36" t="n">
        <v>29537</v>
      </c>
      <c r="K36" t="n">
        <v>28426</v>
      </c>
      <c r="L36" t="n">
        <v>28099</v>
      </c>
      <c r="M36" t="n">
        <v>26873</v>
      </c>
      <c r="N36" t="n">
        <v>26865</v>
      </c>
      <c r="O36" t="n">
        <v>27576</v>
      </c>
      <c r="P36" t="n">
        <v>16856</v>
      </c>
      <c r="Q36" t="n">
        <v>16725</v>
      </c>
      <c r="R36" t="n">
        <v>15275</v>
      </c>
      <c r="S36" t="n">
        <v>14305</v>
      </c>
      <c r="T36" t="n">
        <v>15490</v>
      </c>
      <c r="U36" t="n">
        <v>17095</v>
      </c>
      <c r="V36" t="n">
        <v>17233</v>
      </c>
      <c r="W36" t="inlineStr">
        <is>
          <t>-</t>
        </is>
      </c>
    </row>
    <row r="37">
      <c r="A37" s="5" t="inlineStr">
        <is>
          <t>Mio.Aktien im Umlauf</t>
        </is>
      </c>
      <c r="B37" s="5" t="inlineStr">
        <is>
          <t>Million shares outstanding</t>
        </is>
      </c>
      <c r="C37" t="n">
        <v>648.87</v>
      </c>
      <c r="D37" t="n">
        <v>647.27</v>
      </c>
      <c r="E37" t="n">
        <v>632.4</v>
      </c>
      <c r="F37" t="n">
        <v>616.98</v>
      </c>
      <c r="G37" t="n">
        <v>615.23</v>
      </c>
      <c r="H37" t="n">
        <v>600.08</v>
      </c>
      <c r="I37" t="n">
        <v>586.42</v>
      </c>
      <c r="J37" t="n">
        <v>593.33</v>
      </c>
      <c r="K37" t="n">
        <v>600.64</v>
      </c>
      <c r="L37" t="n">
        <v>616.23</v>
      </c>
      <c r="M37" t="n">
        <v>613.48</v>
      </c>
      <c r="N37" t="n">
        <v>513.8</v>
      </c>
      <c r="O37" t="n">
        <v>512.8</v>
      </c>
      <c r="P37" t="n">
        <v>521.8</v>
      </c>
      <c r="Q37" t="n">
        <v>528.4</v>
      </c>
      <c r="R37" t="n">
        <v>536.2</v>
      </c>
      <c r="S37" t="n">
        <v>539.6</v>
      </c>
      <c r="T37" t="n">
        <v>549.2</v>
      </c>
      <c r="U37" t="n">
        <v>564</v>
      </c>
      <c r="V37" t="n">
        <v>596.4</v>
      </c>
      <c r="W37" t="n">
        <v>593.2</v>
      </c>
    </row>
    <row r="38">
      <c r="A38" s="5" t="inlineStr">
        <is>
          <t>Ergebnis je Aktie (brutto)</t>
        </is>
      </c>
      <c r="B38" s="5" t="inlineStr">
        <is>
          <t>Earnings per share</t>
        </is>
      </c>
      <c r="C38" t="n">
        <v>4.42</v>
      </c>
      <c r="D38" t="n">
        <v>3.7</v>
      </c>
      <c r="E38" t="n">
        <v>5.21</v>
      </c>
      <c r="F38" t="n">
        <v>4.26</v>
      </c>
      <c r="G38" t="n">
        <v>3.13</v>
      </c>
      <c r="H38" t="n">
        <v>3.06</v>
      </c>
      <c r="I38" t="n">
        <v>3.18</v>
      </c>
      <c r="J38" t="n">
        <v>4.12</v>
      </c>
      <c r="K38" t="n">
        <v>4.05</v>
      </c>
      <c r="L38" t="n">
        <v>4.04</v>
      </c>
      <c r="M38" t="n">
        <v>3.3</v>
      </c>
      <c r="N38" t="n">
        <v>3.12</v>
      </c>
      <c r="O38" t="n">
        <v>2.67</v>
      </c>
      <c r="P38" t="n">
        <v>3.46</v>
      </c>
      <c r="Q38" t="n">
        <v>3.02</v>
      </c>
      <c r="R38" t="n">
        <v>3.61</v>
      </c>
      <c r="S38" t="n">
        <v>2.73</v>
      </c>
      <c r="T38" t="n">
        <v>3.53</v>
      </c>
      <c r="U38" t="n">
        <v>1.19</v>
      </c>
      <c r="V38" t="n">
        <v>2.31</v>
      </c>
      <c r="W38" t="inlineStr">
        <is>
          <t>-</t>
        </is>
      </c>
    </row>
    <row r="39">
      <c r="A39" s="5" t="inlineStr">
        <is>
          <t>Ergebnis je Aktie (unverwässert)</t>
        </is>
      </c>
      <c r="B39" s="5" t="inlineStr">
        <is>
          <t>Basic Earnings per share</t>
        </is>
      </c>
      <c r="C39" t="n">
        <v>2.95</v>
      </c>
      <c r="D39" t="n">
        <v>3.63</v>
      </c>
      <c r="E39" t="n">
        <v>3.9</v>
      </c>
      <c r="F39" t="n">
        <v>2.79</v>
      </c>
      <c r="G39" t="n">
        <v>2.1</v>
      </c>
      <c r="H39" t="n">
        <v>1.88</v>
      </c>
      <c r="I39" t="n">
        <v>2.42</v>
      </c>
      <c r="J39" t="n">
        <v>2.78</v>
      </c>
      <c r="K39" t="n">
        <v>2.77</v>
      </c>
      <c r="L39" t="n">
        <v>3.04</v>
      </c>
      <c r="M39" t="n">
        <v>2.57</v>
      </c>
      <c r="N39" t="n">
        <v>2.75</v>
      </c>
      <c r="O39" t="n">
        <v>8.77</v>
      </c>
      <c r="P39" t="n">
        <v>2.79</v>
      </c>
      <c r="Q39" t="n">
        <v>2.98</v>
      </c>
      <c r="R39" t="n">
        <v>0.63</v>
      </c>
      <c r="S39" t="n">
        <v>1.65</v>
      </c>
      <c r="T39" t="n">
        <v>2.44</v>
      </c>
      <c r="U39" t="n">
        <v>0.24</v>
      </c>
      <c r="V39" t="n">
        <v>1.29</v>
      </c>
      <c r="W39" t="n">
        <v>1.22</v>
      </c>
    </row>
    <row r="40">
      <c r="A40" s="5" t="inlineStr">
        <is>
          <t>Ergebnis je Aktie (verwässert)</t>
        </is>
      </c>
      <c r="B40" s="5" t="inlineStr">
        <is>
          <t>Diluted Earnings per share</t>
        </is>
      </c>
      <c r="C40" t="n">
        <v>2.95</v>
      </c>
      <c r="D40" t="n">
        <v>3.63</v>
      </c>
      <c r="E40" t="n">
        <v>3.9</v>
      </c>
      <c r="F40" t="n">
        <v>2.79</v>
      </c>
      <c r="G40" t="n">
        <v>2.1</v>
      </c>
      <c r="H40" t="n">
        <v>1.88</v>
      </c>
      <c r="I40" t="n">
        <v>2.42</v>
      </c>
      <c r="J40" t="n">
        <v>2.77</v>
      </c>
      <c r="K40" t="n">
        <v>2.77</v>
      </c>
      <c r="L40" t="n">
        <v>3.04</v>
      </c>
      <c r="M40" t="n">
        <v>2.57</v>
      </c>
      <c r="N40" t="n">
        <v>2.74</v>
      </c>
      <c r="O40" t="n">
        <v>8.710000000000001</v>
      </c>
      <c r="P40" t="n">
        <v>2.77</v>
      </c>
      <c r="Q40" t="n">
        <v>2.94</v>
      </c>
      <c r="R40" t="n">
        <v>0.63</v>
      </c>
      <c r="S40" t="n">
        <v>1.62</v>
      </c>
      <c r="T40" t="n">
        <v>2.36</v>
      </c>
      <c r="U40" t="n">
        <v>0.25</v>
      </c>
      <c r="V40" t="n">
        <v>1.28</v>
      </c>
      <c r="W40" t="n">
        <v>1.18</v>
      </c>
    </row>
    <row r="41">
      <c r="A41" s="5" t="inlineStr">
        <is>
          <t>Dividende je Aktie</t>
        </is>
      </c>
      <c r="B41" s="5" t="inlineStr">
        <is>
          <t>Dividend per share</t>
        </is>
      </c>
      <c r="C41" t="n">
        <v>2.1</v>
      </c>
      <c r="D41" t="n">
        <v>1.94</v>
      </c>
      <c r="E41" t="n">
        <v>1.9</v>
      </c>
      <c r="F41" t="n">
        <v>1.7</v>
      </c>
      <c r="G41" t="n">
        <v>1.6</v>
      </c>
      <c r="H41" t="n">
        <v>1.5</v>
      </c>
      <c r="I41" t="n">
        <v>1.45</v>
      </c>
      <c r="J41" t="n">
        <v>1.45</v>
      </c>
      <c r="K41" t="n">
        <v>1.39</v>
      </c>
      <c r="L41" t="n">
        <v>1.3</v>
      </c>
      <c r="M41" t="n">
        <v>1.2</v>
      </c>
      <c r="N41" t="n">
        <v>1.2</v>
      </c>
      <c r="O41" t="n">
        <v>1.1</v>
      </c>
      <c r="P41" t="n">
        <v>1</v>
      </c>
      <c r="Q41" t="n">
        <v>0.85</v>
      </c>
      <c r="R41" t="n">
        <v>0.68</v>
      </c>
      <c r="S41" t="n">
        <v>0.92</v>
      </c>
      <c r="T41" t="n">
        <v>0.87</v>
      </c>
      <c r="U41" t="n">
        <v>0.78</v>
      </c>
      <c r="V41" t="n">
        <v>0.73</v>
      </c>
      <c r="W41" t="n">
        <v>0.65</v>
      </c>
    </row>
    <row r="42">
      <c r="A42" s="5" t="inlineStr">
        <is>
          <t>Dividendenausschüttung in Mio</t>
        </is>
      </c>
      <c r="B42" s="5" t="inlineStr">
        <is>
          <t>Dividend Payment in M</t>
        </is>
      </c>
      <c r="C42" t="n">
        <v>1441</v>
      </c>
      <c r="D42" t="n">
        <v>1329</v>
      </c>
      <c r="E42" t="n">
        <v>1274</v>
      </c>
      <c r="F42" t="n">
        <v>1115</v>
      </c>
      <c r="G42" t="n">
        <v>995</v>
      </c>
      <c r="H42" t="n">
        <v>311</v>
      </c>
      <c r="I42" t="n">
        <v>299</v>
      </c>
      <c r="J42" t="n">
        <v>848</v>
      </c>
      <c r="K42" t="n">
        <v>835</v>
      </c>
      <c r="L42" t="n">
        <v>783</v>
      </c>
      <c r="M42" t="n">
        <v>737</v>
      </c>
      <c r="N42" t="n">
        <v>451</v>
      </c>
      <c r="O42" t="n">
        <v>705</v>
      </c>
      <c r="P42" t="n">
        <v>622</v>
      </c>
      <c r="Q42" t="n">
        <v>610</v>
      </c>
      <c r="R42" t="n">
        <v>489</v>
      </c>
      <c r="S42" t="n">
        <v>456</v>
      </c>
      <c r="T42" t="n">
        <v>432</v>
      </c>
      <c r="U42" t="n">
        <v>404</v>
      </c>
      <c r="V42" t="n">
        <v>404</v>
      </c>
      <c r="W42" t="n">
        <v>393</v>
      </c>
    </row>
    <row r="43">
      <c r="A43" s="5" t="inlineStr">
        <is>
          <t>Umsatz</t>
        </is>
      </c>
      <c r="B43" s="5" t="inlineStr">
        <is>
          <t>Revenue</t>
        </is>
      </c>
      <c r="C43" t="n">
        <v>38.97</v>
      </c>
      <c r="D43" t="n">
        <v>38.08</v>
      </c>
      <c r="E43" t="n">
        <v>39.02</v>
      </c>
      <c r="F43" t="n">
        <v>35.57</v>
      </c>
      <c r="G43" t="n">
        <v>36.43</v>
      </c>
      <c r="H43" t="n">
        <v>35.24</v>
      </c>
      <c r="I43" t="n">
        <v>36.32</v>
      </c>
      <c r="J43" t="n">
        <v>35.17</v>
      </c>
      <c r="K43" t="n">
        <v>32.16</v>
      </c>
      <c r="L43" t="n">
        <v>27.6</v>
      </c>
      <c r="M43" t="n">
        <v>24.42</v>
      </c>
      <c r="N43" t="n">
        <v>29.62</v>
      </c>
      <c r="O43" t="n">
        <v>24.91</v>
      </c>
      <c r="P43" t="n">
        <v>26.97</v>
      </c>
      <c r="Q43" t="n">
        <v>24.65</v>
      </c>
      <c r="R43" t="n">
        <v>25.28</v>
      </c>
      <c r="S43" t="n">
        <v>24.33</v>
      </c>
      <c r="T43" t="n">
        <v>24.68</v>
      </c>
      <c r="U43" t="n">
        <v>25.66</v>
      </c>
      <c r="V43" t="n">
        <v>23.96</v>
      </c>
      <c r="W43" t="inlineStr">
        <is>
          <t>-</t>
        </is>
      </c>
    </row>
    <row r="44">
      <c r="A44" s="5" t="inlineStr">
        <is>
          <t>Buchwert je Aktie</t>
        </is>
      </c>
      <c r="B44" s="5" t="inlineStr">
        <is>
          <t>Book value per share</t>
        </is>
      </c>
      <c r="C44" t="n">
        <v>26.57</v>
      </c>
      <c r="D44" t="n">
        <v>25.25</v>
      </c>
      <c r="E44" t="n">
        <v>22.93</v>
      </c>
      <c r="F44" t="n">
        <v>21.25</v>
      </c>
      <c r="G44" t="n">
        <v>20.49</v>
      </c>
      <c r="H44" t="n">
        <v>19.49</v>
      </c>
      <c r="I44" t="n">
        <v>18.24</v>
      </c>
      <c r="J44" t="n">
        <v>20.55</v>
      </c>
      <c r="K44" t="n">
        <v>20.15</v>
      </c>
      <c r="L44" t="n">
        <v>19.38</v>
      </c>
      <c r="M44" t="n">
        <v>21.61</v>
      </c>
      <c r="N44" t="n">
        <v>16.82</v>
      </c>
      <c r="O44" t="n">
        <v>17.59</v>
      </c>
      <c r="P44" t="n">
        <v>11.16</v>
      </c>
      <c r="Q44" t="n">
        <v>9.99</v>
      </c>
      <c r="R44" t="n">
        <v>9.49</v>
      </c>
      <c r="S44" t="n">
        <v>8.94</v>
      </c>
      <c r="T44" t="n">
        <v>9.26</v>
      </c>
      <c r="U44" t="n">
        <v>10.54</v>
      </c>
      <c r="V44" t="n">
        <v>12.05</v>
      </c>
      <c r="W44" t="inlineStr">
        <is>
          <t>-</t>
        </is>
      </c>
    </row>
    <row r="45">
      <c r="A45" s="5" t="inlineStr">
        <is>
          <t>Cashflow je Aktie</t>
        </is>
      </c>
      <c r="B45" s="5" t="inlineStr">
        <is>
          <t>Cashflow per share</t>
        </is>
      </c>
      <c r="C45" t="n">
        <v>5.31</v>
      </c>
      <c r="D45" t="n">
        <v>4.81</v>
      </c>
      <c r="E45" t="n">
        <v>4.68</v>
      </c>
      <c r="F45" t="n">
        <v>4.3</v>
      </c>
      <c r="G45" t="n">
        <v>3.85</v>
      </c>
      <c r="H45" t="n">
        <v>3.65</v>
      </c>
      <c r="I45" t="n">
        <v>4.02</v>
      </c>
      <c r="J45" t="n">
        <v>4.82</v>
      </c>
      <c r="K45" t="n">
        <v>4.34</v>
      </c>
      <c r="L45" t="n">
        <v>4.02</v>
      </c>
      <c r="M45" t="n">
        <v>3.26</v>
      </c>
      <c r="N45" t="n">
        <v>3.41</v>
      </c>
      <c r="O45" t="n">
        <v>3.14</v>
      </c>
      <c r="P45" t="n">
        <v>4.16</v>
      </c>
      <c r="Q45" t="n">
        <v>3.5</v>
      </c>
      <c r="R45" t="n">
        <v>3.06</v>
      </c>
      <c r="S45" t="n">
        <v>3.06</v>
      </c>
      <c r="T45" t="n">
        <v>2.99</v>
      </c>
      <c r="U45" t="n">
        <v>3.97</v>
      </c>
      <c r="V45" t="n">
        <v>2.38</v>
      </c>
      <c r="W45" t="inlineStr">
        <is>
          <t>-</t>
        </is>
      </c>
    </row>
    <row r="46">
      <c r="A46" s="5" t="inlineStr">
        <is>
          <t>Bilanzsumme je Aktie</t>
        </is>
      </c>
      <c r="B46" s="5" t="inlineStr">
        <is>
          <t>Total assets per share</t>
        </is>
      </c>
      <c r="C46" t="n">
        <v>69.91</v>
      </c>
      <c r="D46" t="n">
        <v>68.25</v>
      </c>
      <c r="E46" t="n">
        <v>70</v>
      </c>
      <c r="F46" t="n">
        <v>71.23</v>
      </c>
      <c r="G46" t="n">
        <v>53.17</v>
      </c>
      <c r="H46" t="n">
        <v>52.9</v>
      </c>
      <c r="I46" t="n">
        <v>52.74</v>
      </c>
      <c r="J46" t="n">
        <v>49.78</v>
      </c>
      <c r="K46" t="n">
        <v>47.33</v>
      </c>
      <c r="L46" t="n">
        <v>45.6</v>
      </c>
      <c r="M46" t="n">
        <v>43.8</v>
      </c>
      <c r="N46" t="n">
        <v>52.29</v>
      </c>
      <c r="O46" t="n">
        <v>53.78</v>
      </c>
      <c r="P46" t="n">
        <v>32.3</v>
      </c>
      <c r="Q46" t="n">
        <v>31.65</v>
      </c>
      <c r="R46" t="n">
        <v>28.49</v>
      </c>
      <c r="S46" t="n">
        <v>26.51</v>
      </c>
      <c r="T46" t="n">
        <v>28.2</v>
      </c>
      <c r="U46" t="n">
        <v>30.31</v>
      </c>
      <c r="V46" t="n">
        <v>28.9</v>
      </c>
      <c r="W46" t="inlineStr">
        <is>
          <t>-</t>
        </is>
      </c>
    </row>
    <row r="47">
      <c r="A47" s="5" t="inlineStr">
        <is>
          <t>Personal am Ende des Jahres</t>
        </is>
      </c>
      <c r="B47" s="5" t="inlineStr">
        <is>
          <t>Staff at the end of year</t>
        </is>
      </c>
      <c r="C47" t="n">
        <v>102398</v>
      </c>
      <c r="D47" t="n">
        <v>105783</v>
      </c>
      <c r="E47" t="n">
        <v>104843</v>
      </c>
      <c r="F47" t="n">
        <v>99187</v>
      </c>
      <c r="G47" t="n">
        <v>99781</v>
      </c>
      <c r="H47" t="n">
        <v>99927</v>
      </c>
      <c r="I47" t="n">
        <v>104642</v>
      </c>
      <c r="J47" t="n">
        <v>102401</v>
      </c>
      <c r="K47" t="n">
        <v>101885</v>
      </c>
      <c r="L47" t="n">
        <v>100995</v>
      </c>
      <c r="M47" t="n">
        <v>80976</v>
      </c>
      <c r="N47" t="n">
        <v>80143</v>
      </c>
      <c r="O47" t="n">
        <v>76044</v>
      </c>
      <c r="P47" t="n">
        <v>88124</v>
      </c>
      <c r="Q47" t="n">
        <v>88184</v>
      </c>
      <c r="R47" t="n">
        <v>89449</v>
      </c>
      <c r="S47" t="n">
        <v>88607</v>
      </c>
      <c r="T47" t="n">
        <v>92209</v>
      </c>
      <c r="U47" t="n">
        <v>100560</v>
      </c>
      <c r="V47" t="n">
        <v>86657</v>
      </c>
      <c r="W47" t="n">
        <v>75965</v>
      </c>
    </row>
    <row r="48">
      <c r="A48" s="5" t="inlineStr">
        <is>
          <t>Personalaufwand in Mio. EUR</t>
        </is>
      </c>
      <c r="B48" s="5" t="inlineStr">
        <is>
          <t>Personnel expenses in M</t>
        </is>
      </c>
      <c r="C48" t="n">
        <v>3917</v>
      </c>
      <c r="D48" t="n">
        <v>3668</v>
      </c>
      <c r="E48" t="n">
        <v>3614</v>
      </c>
      <c r="F48" t="n">
        <v>3433</v>
      </c>
      <c r="G48" t="n">
        <v>3385</v>
      </c>
      <c r="H48" t="n">
        <v>2971</v>
      </c>
      <c r="I48" t="n">
        <v>3040</v>
      </c>
      <c r="J48" t="n">
        <v>2851</v>
      </c>
      <c r="K48" t="n">
        <v>2694</v>
      </c>
      <c r="L48" t="n">
        <v>2506</v>
      </c>
      <c r="M48" t="n">
        <v>2253</v>
      </c>
      <c r="N48" t="n">
        <v>2135</v>
      </c>
      <c r="O48" t="n">
        <v>1612</v>
      </c>
      <c r="P48" t="n">
        <v>1807</v>
      </c>
      <c r="Q48" t="n">
        <v>1793</v>
      </c>
      <c r="R48" t="n">
        <v>1729</v>
      </c>
      <c r="S48" t="n">
        <v>1853</v>
      </c>
      <c r="T48" t="n">
        <v>1930</v>
      </c>
      <c r="U48" t="n">
        <v>2066</v>
      </c>
      <c r="V48" t="n">
        <v>2067</v>
      </c>
      <c r="W48" t="n">
        <v>2053</v>
      </c>
    </row>
    <row r="49">
      <c r="A49" s="5" t="inlineStr">
        <is>
          <t>Aufwand je Mitarbeiter in EUR</t>
        </is>
      </c>
      <c r="B49" s="5" t="inlineStr">
        <is>
          <t>Effort per employee</t>
        </is>
      </c>
      <c r="C49" t="n">
        <v>38253</v>
      </c>
      <c r="D49" t="n">
        <v>34675</v>
      </c>
      <c r="E49" t="n">
        <v>34471</v>
      </c>
      <c r="F49" t="n">
        <v>34611</v>
      </c>
      <c r="G49" t="n">
        <v>33924</v>
      </c>
      <c r="H49" t="n">
        <v>29732</v>
      </c>
      <c r="I49" t="n">
        <v>29051</v>
      </c>
      <c r="J49" t="n">
        <v>27842</v>
      </c>
      <c r="K49" t="n">
        <v>26442</v>
      </c>
      <c r="L49" t="n">
        <v>24813</v>
      </c>
      <c r="M49" t="n">
        <v>27823</v>
      </c>
      <c r="N49" t="n">
        <v>26640</v>
      </c>
      <c r="O49" t="n">
        <v>21198</v>
      </c>
      <c r="P49" t="n">
        <v>20505</v>
      </c>
      <c r="Q49" t="n">
        <v>20332</v>
      </c>
      <c r="R49" t="n">
        <v>19329</v>
      </c>
      <c r="S49" t="n">
        <v>20913</v>
      </c>
      <c r="T49" t="n">
        <v>20931</v>
      </c>
      <c r="U49" t="n">
        <v>20545</v>
      </c>
      <c r="V49" t="n">
        <v>23853</v>
      </c>
      <c r="W49" t="inlineStr">
        <is>
          <t>-</t>
        </is>
      </c>
    </row>
    <row r="50">
      <c r="A50" s="5" t="inlineStr">
        <is>
          <t>Umsatz je Aktie</t>
        </is>
      </c>
      <c r="B50" s="5" t="inlineStr">
        <is>
          <t>Revenue per share</t>
        </is>
      </c>
      <c r="C50" t="n">
        <v>246948</v>
      </c>
      <c r="D50" t="n">
        <v>233034</v>
      </c>
      <c r="E50" t="n">
        <v>235371</v>
      </c>
      <c r="F50" t="n">
        <v>221239</v>
      </c>
      <c r="G50" t="n">
        <v>224611</v>
      </c>
      <c r="H50" t="n">
        <v>211594</v>
      </c>
      <c r="I50" t="n">
        <v>203532</v>
      </c>
      <c r="J50" t="n">
        <v>203797</v>
      </c>
      <c r="K50" t="n">
        <v>189606</v>
      </c>
      <c r="L50" t="n">
        <v>168424</v>
      </c>
      <c r="M50" t="n">
        <v>185018</v>
      </c>
      <c r="N50" t="n">
        <v>189910</v>
      </c>
      <c r="O50" t="n">
        <v>168007</v>
      </c>
      <c r="P50" t="n">
        <v>159695</v>
      </c>
      <c r="Q50" t="n">
        <v>147691</v>
      </c>
      <c r="R50" t="n">
        <v>151454</v>
      </c>
      <c r="S50" t="n">
        <v>148193</v>
      </c>
      <c r="T50" t="n">
        <v>147003</v>
      </c>
      <c r="U50" t="n">
        <v>143894</v>
      </c>
      <c r="V50" t="n">
        <v>164868</v>
      </c>
      <c r="W50" t="n">
        <v>174988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18838</v>
      </c>
      <c r="D52" t="n">
        <v>22206</v>
      </c>
      <c r="E52" t="n">
        <v>23397</v>
      </c>
      <c r="F52" t="n">
        <v>17341</v>
      </c>
      <c r="G52" t="n">
        <v>12848</v>
      </c>
      <c r="H52" t="n">
        <v>11198</v>
      </c>
      <c r="I52" t="n">
        <v>13589</v>
      </c>
      <c r="J52" t="n">
        <v>16328</v>
      </c>
      <c r="K52" t="n">
        <v>16401</v>
      </c>
      <c r="L52" t="n">
        <v>18516</v>
      </c>
      <c r="M52" t="n">
        <v>16807</v>
      </c>
      <c r="N52" t="n">
        <v>16383</v>
      </c>
      <c r="O52" t="n">
        <v>54968</v>
      </c>
      <c r="P52" t="n">
        <v>15353</v>
      </c>
      <c r="Q52" t="n">
        <v>16602</v>
      </c>
      <c r="R52" t="n">
        <v>14343</v>
      </c>
      <c r="S52" t="n">
        <v>9469</v>
      </c>
      <c r="T52" t="n">
        <v>13914</v>
      </c>
      <c r="U52" t="n">
        <v>1313</v>
      </c>
      <c r="V52" t="n">
        <v>8320</v>
      </c>
      <c r="W52" t="inlineStr">
        <is>
          <t>-</t>
        </is>
      </c>
    </row>
    <row r="53">
      <c r="A53" s="5" t="inlineStr">
        <is>
          <t>KGV (Kurs/Gewinn)</t>
        </is>
      </c>
      <c r="B53" s="5" t="inlineStr">
        <is>
          <t>PE (price/earnings)</t>
        </is>
      </c>
      <c r="C53" t="n">
        <v>25.1</v>
      </c>
      <c r="D53" t="n">
        <v>16.9</v>
      </c>
      <c r="E53" t="n">
        <v>17.9</v>
      </c>
      <c r="F53" t="n">
        <v>21.6</v>
      </c>
      <c r="G53" t="n">
        <v>29.7</v>
      </c>
      <c r="H53" t="n">
        <v>29</v>
      </c>
      <c r="I53" t="n">
        <v>21.6</v>
      </c>
      <c r="J53" t="n">
        <v>17.9</v>
      </c>
      <c r="K53" t="n">
        <v>17.5</v>
      </c>
      <c r="L53" t="n">
        <v>15.5</v>
      </c>
      <c r="M53" t="n">
        <v>16.6</v>
      </c>
      <c r="N53" t="n">
        <v>15.7</v>
      </c>
      <c r="O53" t="n">
        <v>7</v>
      </c>
      <c r="P53" t="n">
        <v>20.6</v>
      </c>
      <c r="Q53" t="n">
        <v>14.8</v>
      </c>
      <c r="R53" t="n">
        <v>53.9</v>
      </c>
      <c r="S53" t="n">
        <v>19.6</v>
      </c>
      <c r="T53" t="n">
        <v>13.1</v>
      </c>
      <c r="U53" t="n">
        <v>142.7</v>
      </c>
      <c r="V53" t="n">
        <v>31.1</v>
      </c>
      <c r="W53" t="n">
        <v>24</v>
      </c>
    </row>
    <row r="54">
      <c r="A54" s="5" t="inlineStr">
        <is>
          <t>KUV (Kurs/Umsatz)</t>
        </is>
      </c>
      <c r="B54" s="5" t="inlineStr">
        <is>
          <t>PS (price/sales)</t>
        </is>
      </c>
      <c r="C54" t="n">
        <v>1.9</v>
      </c>
      <c r="D54" t="n">
        <v>1.62</v>
      </c>
      <c r="E54" t="n">
        <v>1.79</v>
      </c>
      <c r="F54" t="n">
        <v>1.69</v>
      </c>
      <c r="G54" t="n">
        <v>1.71</v>
      </c>
      <c r="H54" t="n">
        <v>1.55</v>
      </c>
      <c r="I54" t="n">
        <v>1.44</v>
      </c>
      <c r="J54" t="n">
        <v>1.42</v>
      </c>
      <c r="K54" t="n">
        <v>1.51</v>
      </c>
      <c r="L54" t="n">
        <v>1.7</v>
      </c>
      <c r="M54" t="n">
        <v>1.74</v>
      </c>
      <c r="N54" t="n">
        <v>1.46</v>
      </c>
      <c r="O54" t="n">
        <v>2.46</v>
      </c>
      <c r="P54" t="n">
        <v>2.13</v>
      </c>
      <c r="Q54" t="n">
        <v>1.79</v>
      </c>
      <c r="R54" t="n">
        <v>1.34</v>
      </c>
      <c r="S54" t="n">
        <v>1.33</v>
      </c>
      <c r="T54" t="n">
        <v>1.3</v>
      </c>
      <c r="U54" t="n">
        <v>1.33</v>
      </c>
      <c r="V54" t="n">
        <v>1.68</v>
      </c>
      <c r="W54" t="inlineStr">
        <is>
          <t>-</t>
        </is>
      </c>
    </row>
    <row r="55">
      <c r="A55" s="5" t="inlineStr">
        <is>
          <t>KBV (Kurs/Buchwert)</t>
        </is>
      </c>
      <c r="B55" s="5" t="inlineStr">
        <is>
          <t>PB (price/book value)</t>
        </is>
      </c>
      <c r="C55" t="n">
        <v>2.78</v>
      </c>
      <c r="D55" t="n">
        <v>2.44</v>
      </c>
      <c r="E55" t="n">
        <v>3.05</v>
      </c>
      <c r="F55" t="n">
        <v>2.83</v>
      </c>
      <c r="G55" t="n">
        <v>3.04</v>
      </c>
      <c r="H55" t="n">
        <v>2.79</v>
      </c>
      <c r="I55" t="n">
        <v>2.87</v>
      </c>
      <c r="J55" t="n">
        <v>2.43</v>
      </c>
      <c r="K55" t="n">
        <v>2.41</v>
      </c>
      <c r="L55" t="n">
        <v>2.43</v>
      </c>
      <c r="M55" t="n">
        <v>1.97</v>
      </c>
      <c r="N55" t="n">
        <v>2.57</v>
      </c>
      <c r="O55" t="n">
        <v>3.49</v>
      </c>
      <c r="P55" t="n">
        <v>5.14</v>
      </c>
      <c r="Q55" t="n">
        <v>4.42</v>
      </c>
      <c r="R55" t="n">
        <v>3.58</v>
      </c>
      <c r="S55" t="n">
        <v>3.62</v>
      </c>
      <c r="T55" t="n">
        <v>3.46</v>
      </c>
      <c r="U55" t="n">
        <v>3.25</v>
      </c>
      <c r="V55" t="n">
        <v>3.33</v>
      </c>
      <c r="W55" t="inlineStr">
        <is>
          <t>-</t>
        </is>
      </c>
    </row>
    <row r="56">
      <c r="A56" s="5" t="inlineStr">
        <is>
          <t>KCV (Kurs/Cashflow)</t>
        </is>
      </c>
      <c r="B56" s="5" t="inlineStr">
        <is>
          <t>PC (price/cashflow)</t>
        </is>
      </c>
      <c r="C56" t="n">
        <v>13.92</v>
      </c>
      <c r="D56" t="n">
        <v>12.8</v>
      </c>
      <c r="E56" t="n">
        <v>14.95</v>
      </c>
      <c r="F56" t="n">
        <v>14.01</v>
      </c>
      <c r="G56" t="n">
        <v>16.17</v>
      </c>
      <c r="H56" t="n">
        <v>14.93</v>
      </c>
      <c r="I56" t="n">
        <v>13.02</v>
      </c>
      <c r="J56" t="n">
        <v>10.36</v>
      </c>
      <c r="K56" t="n">
        <v>11.2</v>
      </c>
      <c r="L56" t="n">
        <v>11.7</v>
      </c>
      <c r="M56" t="n">
        <v>13.07</v>
      </c>
      <c r="N56" t="n">
        <v>12.65</v>
      </c>
      <c r="O56" t="n">
        <v>19.54</v>
      </c>
      <c r="P56" t="n">
        <v>13.81</v>
      </c>
      <c r="Q56" t="n">
        <v>12.62</v>
      </c>
      <c r="R56" t="n">
        <v>11.1</v>
      </c>
      <c r="S56" t="n">
        <v>10.56</v>
      </c>
      <c r="T56" t="n">
        <v>10.73</v>
      </c>
      <c r="U56" t="n">
        <v>8.619999999999999</v>
      </c>
      <c r="V56" t="n">
        <v>16.84</v>
      </c>
      <c r="W56" t="inlineStr">
        <is>
          <t>-</t>
        </is>
      </c>
    </row>
    <row r="57">
      <c r="A57" s="5" t="inlineStr">
        <is>
          <t>Dividendenrendite in %</t>
        </is>
      </c>
      <c r="B57" s="5" t="inlineStr">
        <is>
          <t>Dividend Yield in %</t>
        </is>
      </c>
      <c r="C57" t="n">
        <v>2.84</v>
      </c>
      <c r="D57" t="n">
        <v>3.15</v>
      </c>
      <c r="E57" t="n">
        <v>2.72</v>
      </c>
      <c r="F57" t="n">
        <v>2.82</v>
      </c>
      <c r="G57" t="n">
        <v>2.57</v>
      </c>
      <c r="H57" t="n">
        <v>2.75</v>
      </c>
      <c r="I57" t="n">
        <v>2.77</v>
      </c>
      <c r="J57" t="n">
        <v>2.91</v>
      </c>
      <c r="K57" t="n">
        <v>2.86</v>
      </c>
      <c r="L57" t="n">
        <v>2.76</v>
      </c>
      <c r="M57" t="n">
        <v>2.82</v>
      </c>
      <c r="N57" t="n">
        <v>2.78</v>
      </c>
      <c r="O57" t="n">
        <v>1.79</v>
      </c>
      <c r="P57" t="n">
        <v>1.74</v>
      </c>
      <c r="Q57" t="n">
        <v>1.93</v>
      </c>
      <c r="R57" t="n">
        <v>2</v>
      </c>
      <c r="S57" t="n">
        <v>2.84</v>
      </c>
      <c r="T57" t="n">
        <v>2.71</v>
      </c>
      <c r="U57" t="n">
        <v>2.28</v>
      </c>
      <c r="V57" t="n">
        <v>1.82</v>
      </c>
      <c r="W57" t="n">
        <v>2.22</v>
      </c>
    </row>
    <row r="58">
      <c r="A58" s="5" t="inlineStr">
        <is>
          <t>Gewinnrendite in %</t>
        </is>
      </c>
      <c r="B58" s="5" t="inlineStr">
        <is>
          <t>Return on profit in %</t>
        </is>
      </c>
      <c r="C58" t="n">
        <v>4</v>
      </c>
      <c r="D58" t="n">
        <v>5.9</v>
      </c>
      <c r="E58" t="n">
        <v>5.6</v>
      </c>
      <c r="F58" t="n">
        <v>4.6</v>
      </c>
      <c r="G58" t="n">
        <v>3.4</v>
      </c>
      <c r="H58" t="n">
        <v>3.5</v>
      </c>
      <c r="I58" t="n">
        <v>4.6</v>
      </c>
      <c r="J58" t="n">
        <v>5.6</v>
      </c>
      <c r="K58" t="n">
        <v>5.7</v>
      </c>
      <c r="L58" t="n">
        <v>6.5</v>
      </c>
      <c r="M58" t="n">
        <v>6</v>
      </c>
      <c r="N58" t="n">
        <v>6.4</v>
      </c>
      <c r="O58" t="n">
        <v>14.3</v>
      </c>
      <c r="P58" t="n">
        <v>4.9</v>
      </c>
      <c r="Q58" t="n">
        <v>6.8</v>
      </c>
      <c r="R58" t="n">
        <v>1.9</v>
      </c>
      <c r="S58" t="n">
        <v>5.1</v>
      </c>
      <c r="T58" t="n">
        <v>7.6</v>
      </c>
      <c r="U58" t="n">
        <v>0.7</v>
      </c>
      <c r="V58" t="n">
        <v>3.2</v>
      </c>
      <c r="W58" t="n">
        <v>4.2</v>
      </c>
    </row>
    <row r="59">
      <c r="A59" s="5" t="inlineStr">
        <is>
          <t>Eigenkapitalrendite in %</t>
        </is>
      </c>
      <c r="B59" s="5" t="inlineStr">
        <is>
          <t>Return on Equity in %</t>
        </is>
      </c>
      <c r="C59" t="n">
        <v>11.19</v>
      </c>
      <c r="D59" t="n">
        <v>14.37</v>
      </c>
      <c r="E59" t="n">
        <v>16.92</v>
      </c>
      <c r="F59" t="n">
        <v>13.12</v>
      </c>
      <c r="G59" t="n">
        <v>10.17</v>
      </c>
      <c r="H59" t="n">
        <v>9.57</v>
      </c>
      <c r="I59" t="n">
        <v>13.3</v>
      </c>
      <c r="J59" t="n">
        <v>13.72</v>
      </c>
      <c r="K59" t="n">
        <v>13.81</v>
      </c>
      <c r="L59" t="n">
        <v>15.66</v>
      </c>
      <c r="M59" t="n">
        <v>10.27</v>
      </c>
      <c r="N59" t="n">
        <v>15.19</v>
      </c>
      <c r="O59" t="n">
        <v>46.35</v>
      </c>
      <c r="P59" t="n">
        <v>23.24</v>
      </c>
      <c r="Q59" t="n">
        <v>27.73</v>
      </c>
      <c r="R59" t="n">
        <v>25.22</v>
      </c>
      <c r="S59" t="n">
        <v>17.39</v>
      </c>
      <c r="T59" t="n">
        <v>25.22</v>
      </c>
      <c r="U59" t="n">
        <v>2.22</v>
      </c>
      <c r="V59" t="n">
        <v>10.03</v>
      </c>
      <c r="W59" t="inlineStr">
        <is>
          <t>-</t>
        </is>
      </c>
    </row>
    <row r="60">
      <c r="A60" s="5" t="inlineStr">
        <is>
          <t>Umsatzrendite in %</t>
        </is>
      </c>
      <c r="B60" s="5" t="inlineStr">
        <is>
          <t>Return on sales in %</t>
        </is>
      </c>
      <c r="C60" t="n">
        <v>7.63</v>
      </c>
      <c r="D60" t="n">
        <v>9.529999999999999</v>
      </c>
      <c r="E60" t="n">
        <v>9.94</v>
      </c>
      <c r="F60" t="n">
        <v>7.84</v>
      </c>
      <c r="G60" t="n">
        <v>5.72</v>
      </c>
      <c r="H60" t="n">
        <v>5.29</v>
      </c>
      <c r="I60" t="n">
        <v>6.68</v>
      </c>
      <c r="J60" t="n">
        <v>8.01</v>
      </c>
      <c r="K60" t="n">
        <v>8.65</v>
      </c>
      <c r="L60" t="n">
        <v>10.99</v>
      </c>
      <c r="M60" t="n">
        <v>9.08</v>
      </c>
      <c r="N60" t="n">
        <v>8.630000000000001</v>
      </c>
      <c r="O60" t="n">
        <v>32.72</v>
      </c>
      <c r="P60" t="n">
        <v>9.609999999999999</v>
      </c>
      <c r="Q60" t="n">
        <v>11.24</v>
      </c>
      <c r="R60" t="n">
        <v>9.470000000000001</v>
      </c>
      <c r="S60" t="n">
        <v>6.39</v>
      </c>
      <c r="T60" t="n">
        <v>9.470000000000001</v>
      </c>
      <c r="U60" t="n">
        <v>0.91</v>
      </c>
      <c r="V60" t="n">
        <v>5.05</v>
      </c>
      <c r="W60" t="inlineStr">
        <is>
          <t>-</t>
        </is>
      </c>
    </row>
    <row r="61">
      <c r="A61" s="5" t="inlineStr">
        <is>
          <t>Gesamtkapitalrendite in %</t>
        </is>
      </c>
      <c r="B61" s="5" t="inlineStr">
        <is>
          <t>Total Return on Investment in %</t>
        </is>
      </c>
      <c r="C61" t="n">
        <v>5.13</v>
      </c>
      <c r="D61" t="n">
        <v>6.21</v>
      </c>
      <c r="E61" t="n">
        <v>6.48</v>
      </c>
      <c r="F61" t="n">
        <v>4.54</v>
      </c>
      <c r="G61" t="n">
        <v>4.76</v>
      </c>
      <c r="H61" t="n">
        <v>4.39</v>
      </c>
      <c r="I61" t="n">
        <v>5.47</v>
      </c>
      <c r="J61" t="n">
        <v>6.49</v>
      </c>
      <c r="K61" t="n">
        <v>6.73</v>
      </c>
      <c r="L61" t="n">
        <v>7.16</v>
      </c>
      <c r="M61" t="n">
        <v>6.05</v>
      </c>
      <c r="N61" t="n">
        <v>6.52</v>
      </c>
      <c r="O61" t="n">
        <v>15.79</v>
      </c>
      <c r="P61" t="n">
        <v>8.25</v>
      </c>
      <c r="Q61" t="n">
        <v>9.359999999999999</v>
      </c>
      <c r="R61" t="n">
        <v>9.119999999999999</v>
      </c>
      <c r="S61" t="n">
        <v>6.35</v>
      </c>
      <c r="T61" t="n">
        <v>8.99</v>
      </c>
      <c r="U61" t="n">
        <v>1.83</v>
      </c>
      <c r="V61" t="n">
        <v>5.3</v>
      </c>
      <c r="W61" t="inlineStr">
        <is>
          <t>-</t>
        </is>
      </c>
    </row>
    <row r="62">
      <c r="A62" s="5" t="inlineStr">
        <is>
          <t>Return on Investment in %</t>
        </is>
      </c>
      <c r="B62" s="5" t="inlineStr">
        <is>
          <t>Return on Investment in %</t>
        </is>
      </c>
      <c r="C62" t="n">
        <v>4.25</v>
      </c>
      <c r="D62" t="n">
        <v>5.32</v>
      </c>
      <c r="E62" t="n">
        <v>5.54</v>
      </c>
      <c r="F62" t="n">
        <v>3.91</v>
      </c>
      <c r="G62" t="n">
        <v>3.92</v>
      </c>
      <c r="H62" t="n">
        <v>3.52</v>
      </c>
      <c r="I62" t="n">
        <v>4.6</v>
      </c>
      <c r="J62" t="n">
        <v>5.66</v>
      </c>
      <c r="K62" t="n">
        <v>5.88</v>
      </c>
      <c r="L62" t="n">
        <v>6.66</v>
      </c>
      <c r="M62" t="n">
        <v>5.06</v>
      </c>
      <c r="N62" t="n">
        <v>4.89</v>
      </c>
      <c r="O62" t="n">
        <v>15.16</v>
      </c>
      <c r="P62" t="n">
        <v>8.029999999999999</v>
      </c>
      <c r="Q62" t="n">
        <v>8.75</v>
      </c>
      <c r="R62" t="n">
        <v>8.4</v>
      </c>
      <c r="S62" t="n">
        <v>5.87</v>
      </c>
      <c r="T62" t="n">
        <v>8.279999999999999</v>
      </c>
      <c r="U62" t="n">
        <v>0.77</v>
      </c>
      <c r="V62" t="n">
        <v>4.18</v>
      </c>
      <c r="W62" t="inlineStr">
        <is>
          <t>-</t>
        </is>
      </c>
    </row>
    <row r="63">
      <c r="A63" s="5" t="inlineStr">
        <is>
          <t>Arbeitsintensität in %</t>
        </is>
      </c>
      <c r="B63" s="5" t="inlineStr">
        <is>
          <t>Work Intensity in %</t>
        </is>
      </c>
      <c r="C63" t="n">
        <v>22.31</v>
      </c>
      <c r="D63" t="n">
        <v>23.39</v>
      </c>
      <c r="E63" t="n">
        <v>21.78</v>
      </c>
      <c r="F63" t="n">
        <v>43.49</v>
      </c>
      <c r="G63" t="n">
        <v>24.45</v>
      </c>
      <c r="H63" t="n">
        <v>23.46</v>
      </c>
      <c r="I63" t="n">
        <v>25.38</v>
      </c>
      <c r="J63" t="n">
        <v>23.44</v>
      </c>
      <c r="K63" t="n">
        <v>21.5</v>
      </c>
      <c r="L63" t="n">
        <v>20.98</v>
      </c>
      <c r="M63" t="n">
        <v>16.4</v>
      </c>
      <c r="N63" t="n">
        <v>18.18</v>
      </c>
      <c r="O63" t="n">
        <v>15.93</v>
      </c>
      <c r="P63" t="n">
        <v>36.51</v>
      </c>
      <c r="Q63" t="n">
        <v>36.58</v>
      </c>
      <c r="R63" t="n">
        <v>37.21</v>
      </c>
      <c r="S63" t="n">
        <v>30.22</v>
      </c>
      <c r="T63" t="n">
        <v>38.08</v>
      </c>
      <c r="U63" t="n">
        <v>24.11</v>
      </c>
      <c r="V63" t="n">
        <v>24.96</v>
      </c>
      <c r="W63" t="inlineStr">
        <is>
          <t>-</t>
        </is>
      </c>
    </row>
    <row r="64">
      <c r="A64" s="5" t="inlineStr">
        <is>
          <t>Eigenkapitalquote in %</t>
        </is>
      </c>
      <c r="B64" s="5" t="inlineStr">
        <is>
          <t>Equity Ratio in %</t>
        </is>
      </c>
      <c r="C64" t="n">
        <v>38.01</v>
      </c>
      <c r="D64" t="n">
        <v>37</v>
      </c>
      <c r="E64" t="n">
        <v>32.76</v>
      </c>
      <c r="F64" t="n">
        <v>29.83</v>
      </c>
      <c r="G64" t="n">
        <v>38.54</v>
      </c>
      <c r="H64" t="n">
        <v>36.84</v>
      </c>
      <c r="I64" t="n">
        <v>34.58</v>
      </c>
      <c r="J64" t="n">
        <v>41.27</v>
      </c>
      <c r="K64" t="n">
        <v>42.57</v>
      </c>
      <c r="L64" t="n">
        <v>42.49</v>
      </c>
      <c r="M64" t="n">
        <v>49.32</v>
      </c>
      <c r="N64" t="n">
        <v>32.18</v>
      </c>
      <c r="O64" t="n">
        <v>32.7</v>
      </c>
      <c r="P64" t="n">
        <v>34.55</v>
      </c>
      <c r="Q64" t="n">
        <v>31.57</v>
      </c>
      <c r="R64" t="n">
        <v>33.3</v>
      </c>
      <c r="S64" t="n">
        <v>33.72</v>
      </c>
      <c r="T64" t="n">
        <v>32.84</v>
      </c>
      <c r="U64" t="n">
        <v>34.79</v>
      </c>
      <c r="V64" t="n">
        <v>41.72</v>
      </c>
      <c r="W64" t="inlineStr">
        <is>
          <t>-</t>
        </is>
      </c>
    </row>
    <row r="65">
      <c r="A65" s="5" t="inlineStr">
        <is>
          <t>Fremdkapitalquote in %</t>
        </is>
      </c>
      <c r="B65" s="5" t="inlineStr">
        <is>
          <t>Debt Ratio in %</t>
        </is>
      </c>
      <c r="C65" t="n">
        <v>61.99</v>
      </c>
      <c r="D65" t="n">
        <v>63</v>
      </c>
      <c r="E65" t="n">
        <v>67.23999999999999</v>
      </c>
      <c r="F65" t="n">
        <v>70.17</v>
      </c>
      <c r="G65" t="n">
        <v>61.46</v>
      </c>
      <c r="H65" t="n">
        <v>63.16</v>
      </c>
      <c r="I65" t="n">
        <v>65.42</v>
      </c>
      <c r="J65" t="n">
        <v>58.73</v>
      </c>
      <c r="K65" t="n">
        <v>57.43</v>
      </c>
      <c r="L65" t="n">
        <v>57.51</v>
      </c>
      <c r="M65" t="n">
        <v>50.68</v>
      </c>
      <c r="N65" t="n">
        <v>67.81999999999999</v>
      </c>
      <c r="O65" t="n">
        <v>67.3</v>
      </c>
      <c r="P65" t="n">
        <v>65.45</v>
      </c>
      <c r="Q65" t="n">
        <v>68.43000000000001</v>
      </c>
      <c r="R65" t="n">
        <v>66.7</v>
      </c>
      <c r="S65" t="n">
        <v>66.28</v>
      </c>
      <c r="T65" t="n">
        <v>67.16</v>
      </c>
      <c r="U65" t="n">
        <v>65.20999999999999</v>
      </c>
      <c r="V65" t="n">
        <v>58.28</v>
      </c>
      <c r="W65" t="inlineStr">
        <is>
          <t>-</t>
        </is>
      </c>
    </row>
    <row r="66">
      <c r="A66" s="5" t="inlineStr">
        <is>
          <t>Verschuldungsgrad in %</t>
        </is>
      </c>
      <c r="B66" s="5" t="inlineStr">
        <is>
          <t>Finance Gearing in %</t>
        </is>
      </c>
      <c r="C66" t="n">
        <v>163.11</v>
      </c>
      <c r="D66" t="n">
        <v>170.29</v>
      </c>
      <c r="E66" t="n">
        <v>205.28</v>
      </c>
      <c r="F66" t="n">
        <v>235.26</v>
      </c>
      <c r="G66" t="n">
        <v>159.5</v>
      </c>
      <c r="H66" t="n">
        <v>171.43</v>
      </c>
      <c r="I66" t="n">
        <v>189.21</v>
      </c>
      <c r="J66" t="n">
        <v>142.29</v>
      </c>
      <c r="K66" t="n">
        <v>134.93</v>
      </c>
      <c r="L66" t="n">
        <v>135.34</v>
      </c>
      <c r="M66" t="n">
        <v>102.74</v>
      </c>
      <c r="N66" t="n">
        <v>210.79</v>
      </c>
      <c r="O66" t="n">
        <v>205.79</v>
      </c>
      <c r="P66" t="n">
        <v>189.47</v>
      </c>
      <c r="Q66" t="n">
        <v>216.76</v>
      </c>
      <c r="R66" t="n">
        <v>200.28</v>
      </c>
      <c r="S66" t="n">
        <v>196.54</v>
      </c>
      <c r="T66" t="n">
        <v>204.5</v>
      </c>
      <c r="U66" t="n">
        <v>187.46</v>
      </c>
      <c r="V66" t="n">
        <v>139.71</v>
      </c>
      <c r="W66" t="inlineStr">
        <is>
          <t>-</t>
        </is>
      </c>
    </row>
    <row r="67">
      <c r="A67" s="5" t="inlineStr"/>
      <c r="B67" s="5" t="inlineStr"/>
    </row>
    <row r="68">
      <c r="A68" s="5" t="inlineStr">
        <is>
          <t>Kurzfristige Vermögensquote in %</t>
        </is>
      </c>
      <c r="B68" s="5" t="inlineStr">
        <is>
          <t>Current Assets Ratio in %</t>
        </is>
      </c>
      <c r="C68" t="n">
        <v>22.31</v>
      </c>
      <c r="D68" t="n">
        <v>23.39</v>
      </c>
      <c r="E68" t="n">
        <v>21.78</v>
      </c>
      <c r="F68" t="n">
        <v>43.49</v>
      </c>
      <c r="G68" t="n">
        <v>24.45</v>
      </c>
      <c r="H68" t="n">
        <v>23.46</v>
      </c>
      <c r="I68" t="n">
        <v>25.38</v>
      </c>
      <c r="J68" t="n">
        <v>23.44</v>
      </c>
      <c r="K68" t="n">
        <v>21.5</v>
      </c>
      <c r="L68" t="n">
        <v>20.98</v>
      </c>
      <c r="M68" t="n">
        <v>16.4</v>
      </c>
      <c r="N68" t="n">
        <v>18.18</v>
      </c>
      <c r="O68" t="n">
        <v>15.93</v>
      </c>
      <c r="P68" t="n">
        <v>36.51</v>
      </c>
      <c r="Q68" t="n">
        <v>36.58</v>
      </c>
      <c r="R68" t="n">
        <v>37.21</v>
      </c>
      <c r="S68" t="n">
        <v>30.22</v>
      </c>
      <c r="T68" t="n">
        <v>38.08</v>
      </c>
      <c r="U68" t="n">
        <v>24.11</v>
      </c>
      <c r="V68" t="n">
        <v>24.96</v>
      </c>
    </row>
    <row r="69">
      <c r="A69" s="5" t="inlineStr">
        <is>
          <t>Nettogewinn Marge in %</t>
        </is>
      </c>
      <c r="B69" s="5" t="inlineStr">
        <is>
          <t>Net Profit Marge in %</t>
        </is>
      </c>
      <c r="C69" t="n">
        <v>4949.96</v>
      </c>
      <c r="D69" t="n">
        <v>6168.59</v>
      </c>
      <c r="E69" t="n">
        <v>6286.52</v>
      </c>
      <c r="F69" t="n">
        <v>4835.54</v>
      </c>
      <c r="G69" t="n">
        <v>3519.08</v>
      </c>
      <c r="H69" t="n">
        <v>3175.37</v>
      </c>
      <c r="I69" t="n">
        <v>3915.2</v>
      </c>
      <c r="J69" t="n">
        <v>4754.05</v>
      </c>
      <c r="K69" t="n">
        <v>5195.9</v>
      </c>
      <c r="L69" t="n">
        <v>6775.36</v>
      </c>
      <c r="M69" t="n">
        <v>5573.3</v>
      </c>
      <c r="N69" t="n">
        <v>4432.82</v>
      </c>
      <c r="O69" t="n">
        <v>16780.41</v>
      </c>
      <c r="P69" t="n">
        <v>5016.69</v>
      </c>
      <c r="Q69" t="n">
        <v>5939.15</v>
      </c>
      <c r="R69" t="n">
        <v>5075.16</v>
      </c>
      <c r="S69" t="n">
        <v>3448.42</v>
      </c>
      <c r="T69" t="n">
        <v>5198.54</v>
      </c>
      <c r="U69" t="n">
        <v>514.42</v>
      </c>
      <c r="V69" t="n">
        <v>3009.18</v>
      </c>
    </row>
    <row r="70">
      <c r="A70" s="5" t="inlineStr">
        <is>
          <t>Operative Ergebnis Marge in %</t>
        </is>
      </c>
      <c r="B70" s="5" t="inlineStr">
        <is>
          <t>EBIT Marge in %</t>
        </is>
      </c>
      <c r="C70" t="n">
        <v>8306.389999999999</v>
      </c>
      <c r="D70" t="n">
        <v>7198</v>
      </c>
      <c r="E70" t="n">
        <v>9569.450000000001</v>
      </c>
      <c r="F70" t="n">
        <v>8217.6</v>
      </c>
      <c r="G70" t="n">
        <v>6066.43</v>
      </c>
      <c r="H70" t="n">
        <v>6103.86</v>
      </c>
      <c r="I70" t="n">
        <v>5859.03</v>
      </c>
      <c r="J70" t="n">
        <v>7810.63</v>
      </c>
      <c r="K70" t="n">
        <v>8485.700000000001</v>
      </c>
      <c r="L70" t="n">
        <v>9050.719999999999</v>
      </c>
      <c r="M70" t="n">
        <v>10282.56</v>
      </c>
      <c r="N70" t="n">
        <v>7383.52</v>
      </c>
      <c r="O70" t="n">
        <v>6206.34</v>
      </c>
      <c r="P70" t="n">
        <v>6948.46</v>
      </c>
      <c r="Q70" t="n">
        <v>6920.89</v>
      </c>
      <c r="R70" t="n">
        <v>6289.56</v>
      </c>
      <c r="S70" t="n">
        <v>6592.68</v>
      </c>
      <c r="T70" t="n">
        <v>6442.46</v>
      </c>
      <c r="U70" t="n">
        <v>6270.46</v>
      </c>
      <c r="V70" t="n">
        <v>6469.12</v>
      </c>
    </row>
    <row r="71">
      <c r="A71" s="5" t="inlineStr">
        <is>
          <t>Vermögensumsschlag in %</t>
        </is>
      </c>
      <c r="B71" s="5" t="inlineStr">
        <is>
          <t>Asset Turnover in %</t>
        </is>
      </c>
      <c r="C71" t="n">
        <v>0.09</v>
      </c>
      <c r="D71" t="n">
        <v>0.09</v>
      </c>
      <c r="E71" t="n">
        <v>0.09</v>
      </c>
      <c r="F71" t="n">
        <v>0.08</v>
      </c>
      <c r="G71" t="n">
        <v>0.11</v>
      </c>
      <c r="H71" t="n">
        <v>0.11</v>
      </c>
      <c r="I71" t="n">
        <v>0.12</v>
      </c>
      <c r="J71" t="n">
        <v>0.12</v>
      </c>
      <c r="K71" t="n">
        <v>0.11</v>
      </c>
      <c r="L71" t="n">
        <v>0.1</v>
      </c>
      <c r="M71" t="n">
        <v>0.09</v>
      </c>
      <c r="N71" t="n">
        <v>0.11</v>
      </c>
      <c r="O71" t="n">
        <v>0.09</v>
      </c>
      <c r="P71" t="n">
        <v>0.16</v>
      </c>
      <c r="Q71" t="n">
        <v>0.15</v>
      </c>
      <c r="R71" t="n">
        <v>0.17</v>
      </c>
      <c r="S71" t="n">
        <v>0.17</v>
      </c>
      <c r="T71" t="n">
        <v>0.16</v>
      </c>
      <c r="U71" t="n">
        <v>0.15</v>
      </c>
      <c r="V71" t="n">
        <v>0.14</v>
      </c>
    </row>
    <row r="72">
      <c r="A72" s="5" t="inlineStr">
        <is>
          <t>Langfristige Vermögensquote in %</t>
        </is>
      </c>
      <c r="B72" s="5" t="inlineStr">
        <is>
          <t>Non-Current Assets Ratio in %</t>
        </is>
      </c>
      <c r="C72" t="n">
        <v>77.69</v>
      </c>
      <c r="D72" t="n">
        <v>76.61</v>
      </c>
      <c r="E72" t="n">
        <v>78.22</v>
      </c>
      <c r="F72" t="n">
        <v>56.51</v>
      </c>
      <c r="G72" t="n">
        <v>75.55</v>
      </c>
      <c r="H72" t="n">
        <v>76.54000000000001</v>
      </c>
      <c r="I72" t="n">
        <v>74.62</v>
      </c>
      <c r="J72" t="n">
        <v>76.56</v>
      </c>
      <c r="K72" t="n">
        <v>78.5</v>
      </c>
      <c r="L72" t="n">
        <v>79.02</v>
      </c>
      <c r="M72" t="n">
        <v>83.59999999999999</v>
      </c>
      <c r="N72" t="n">
        <v>81.81999999999999</v>
      </c>
      <c r="O72" t="n">
        <v>84.06999999999999</v>
      </c>
      <c r="P72" t="n">
        <v>63.49</v>
      </c>
      <c r="Q72" t="n">
        <v>63.42</v>
      </c>
      <c r="R72" t="n">
        <v>62.79</v>
      </c>
      <c r="S72" t="n">
        <v>69.78</v>
      </c>
      <c r="T72" t="n">
        <v>61.92</v>
      </c>
      <c r="U72" t="n">
        <v>75.89</v>
      </c>
      <c r="V72" t="n">
        <v>75.04000000000001</v>
      </c>
    </row>
    <row r="73">
      <c r="A73" s="5" t="inlineStr">
        <is>
          <t>Gesamtkapitalrentabilität</t>
        </is>
      </c>
      <c r="B73" s="5" t="inlineStr">
        <is>
          <t>ROA Return on Assets in %</t>
        </is>
      </c>
      <c r="C73" t="n">
        <v>4.25</v>
      </c>
      <c r="D73" t="n">
        <v>5.32</v>
      </c>
      <c r="E73" t="n">
        <v>5.54</v>
      </c>
      <c r="F73" t="n">
        <v>3.91</v>
      </c>
      <c r="G73" t="n">
        <v>3.92</v>
      </c>
      <c r="H73" t="n">
        <v>3.52</v>
      </c>
      <c r="I73" t="n">
        <v>4.6</v>
      </c>
      <c r="J73" t="n">
        <v>5.66</v>
      </c>
      <c r="K73" t="n">
        <v>5.88</v>
      </c>
      <c r="L73" t="n">
        <v>6.66</v>
      </c>
      <c r="M73" t="n">
        <v>5.06</v>
      </c>
      <c r="N73" t="n">
        <v>4.89</v>
      </c>
      <c r="O73" t="n">
        <v>15.16</v>
      </c>
      <c r="P73" t="n">
        <v>8.029999999999999</v>
      </c>
      <c r="Q73" t="n">
        <v>8.75</v>
      </c>
      <c r="R73" t="n">
        <v>8.4</v>
      </c>
      <c r="S73" t="n">
        <v>5.87</v>
      </c>
      <c r="T73" t="n">
        <v>8.279999999999999</v>
      </c>
      <c r="U73" t="n">
        <v>0.77</v>
      </c>
      <c r="V73" t="n">
        <v>4.18</v>
      </c>
    </row>
    <row r="74">
      <c r="A74" s="5" t="inlineStr">
        <is>
          <t>Ertrag des eingesetzten Kapitals</t>
        </is>
      </c>
      <c r="B74" s="5" t="inlineStr">
        <is>
          <t>ROCE Return on Cap. Empl. in %</t>
        </is>
      </c>
      <c r="C74" t="n">
        <v>9.49</v>
      </c>
      <c r="D74" t="n">
        <v>8.01</v>
      </c>
      <c r="E74" t="n">
        <v>11.03</v>
      </c>
      <c r="F74" t="n">
        <v>8.380000000000001</v>
      </c>
      <c r="G74" t="n">
        <v>9.4</v>
      </c>
      <c r="H74" t="n">
        <v>10.18</v>
      </c>
      <c r="I74" t="n">
        <v>10.47</v>
      </c>
      <c r="J74" t="n">
        <v>13.09</v>
      </c>
      <c r="K74" t="n">
        <v>12.71</v>
      </c>
      <c r="L74" t="n">
        <v>11.95</v>
      </c>
      <c r="M74" t="n">
        <v>11.95</v>
      </c>
      <c r="N74" t="n">
        <v>9.960000000000001</v>
      </c>
      <c r="O74" t="n">
        <v>7.45</v>
      </c>
      <c r="P74" t="n">
        <v>14.86</v>
      </c>
      <c r="Q74" t="n">
        <v>14.02</v>
      </c>
      <c r="R74" t="n">
        <v>14.9</v>
      </c>
      <c r="S74" t="n">
        <v>15.54</v>
      </c>
      <c r="T74" t="n">
        <v>14.9</v>
      </c>
      <c r="U74" t="n">
        <v>12.35</v>
      </c>
      <c r="V74" t="n">
        <v>12.02</v>
      </c>
    </row>
    <row r="75">
      <c r="A75" s="5" t="inlineStr">
        <is>
          <t>Eigenkapital zu Anlagevermögen</t>
        </is>
      </c>
      <c r="B75" s="5" t="inlineStr">
        <is>
          <t>Equity to Fixed Assets in %</t>
        </is>
      </c>
      <c r="C75" t="n">
        <v>48.92</v>
      </c>
      <c r="D75" t="n">
        <v>48.29</v>
      </c>
      <c r="E75" t="n">
        <v>41.88</v>
      </c>
      <c r="F75" t="n">
        <v>52.78</v>
      </c>
      <c r="G75" t="n">
        <v>51.01</v>
      </c>
      <c r="H75" t="n">
        <v>48.13</v>
      </c>
      <c r="I75" t="n">
        <v>46.34</v>
      </c>
      <c r="J75" t="n">
        <v>53.91</v>
      </c>
      <c r="K75" t="n">
        <v>54.23</v>
      </c>
      <c r="L75" t="n">
        <v>53.77</v>
      </c>
      <c r="M75" t="n">
        <v>59</v>
      </c>
      <c r="N75" t="n">
        <v>39.32</v>
      </c>
      <c r="O75" t="n">
        <v>38.9</v>
      </c>
      <c r="P75" t="n">
        <v>54.41</v>
      </c>
      <c r="Q75" t="n">
        <v>49.78</v>
      </c>
      <c r="R75" t="n">
        <v>53.04</v>
      </c>
      <c r="S75" t="n">
        <v>48.33</v>
      </c>
      <c r="T75" t="n">
        <v>53.04</v>
      </c>
      <c r="U75" t="n">
        <v>45.84</v>
      </c>
      <c r="V75" t="n">
        <v>55.6</v>
      </c>
    </row>
    <row r="76">
      <c r="A76" s="5" t="inlineStr">
        <is>
          <t>Liquidität Dritten Grades</t>
        </is>
      </c>
      <c r="B76" s="5" t="inlineStr">
        <is>
          <t>Current Ratio in %</t>
        </is>
      </c>
      <c r="C76" t="n">
        <v>89.91</v>
      </c>
      <c r="D76" t="n">
        <v>103.7</v>
      </c>
      <c r="E76" t="n">
        <v>92.59999999999999</v>
      </c>
      <c r="F76" t="n">
        <v>211.19</v>
      </c>
      <c r="G76" t="n">
        <v>86.92</v>
      </c>
      <c r="H76" t="n">
        <v>70.09999999999999</v>
      </c>
      <c r="I76" t="n">
        <v>74.01000000000001</v>
      </c>
      <c r="J76" t="n">
        <v>80.94</v>
      </c>
      <c r="K76" t="n">
        <v>87.79000000000001</v>
      </c>
      <c r="L76" t="n">
        <v>81.84</v>
      </c>
      <c r="M76" t="n">
        <v>75.26000000000001</v>
      </c>
      <c r="N76" t="n">
        <v>99.69</v>
      </c>
      <c r="O76" t="n">
        <v>64.48999999999999</v>
      </c>
      <c r="P76" t="n">
        <v>144.87</v>
      </c>
      <c r="Q76" t="n">
        <v>134.17</v>
      </c>
      <c r="R76" t="n">
        <v>123.48</v>
      </c>
      <c r="S76" t="n">
        <v>108.45</v>
      </c>
      <c r="T76" t="n">
        <v>122.44</v>
      </c>
      <c r="U76" t="n">
        <v>101.35</v>
      </c>
      <c r="V76" t="n">
        <v>99.19</v>
      </c>
    </row>
    <row r="77">
      <c r="A77" s="5" t="inlineStr">
        <is>
          <t>Operativer Cashflow</t>
        </is>
      </c>
      <c r="B77" s="5" t="inlineStr">
        <is>
          <t>Operating Cashflow in M</t>
        </is>
      </c>
      <c r="C77" t="n">
        <v>9032.270399999999</v>
      </c>
      <c r="D77" t="n">
        <v>8285.056</v>
      </c>
      <c r="E77" t="n">
        <v>9454.379999999999</v>
      </c>
      <c r="F77" t="n">
        <v>8643.889800000001</v>
      </c>
      <c r="G77" t="n">
        <v>9948.269100000001</v>
      </c>
      <c r="H77" t="n">
        <v>8959.1944</v>
      </c>
      <c r="I77" t="n">
        <v>7635.188399999999</v>
      </c>
      <c r="J77" t="n">
        <v>6146.8988</v>
      </c>
      <c r="K77" t="n">
        <v>6727.168</v>
      </c>
      <c r="L77" t="n">
        <v>7209.891</v>
      </c>
      <c r="M77" t="n">
        <v>8018.1836</v>
      </c>
      <c r="N77" t="n">
        <v>6499.57</v>
      </c>
      <c r="O77" t="n">
        <v>10020.112</v>
      </c>
      <c r="P77" t="n">
        <v>7206.058</v>
      </c>
      <c r="Q77" t="n">
        <v>6668.407999999999</v>
      </c>
      <c r="R77" t="n">
        <v>5951.820000000001</v>
      </c>
      <c r="S77" t="n">
        <v>5698.176</v>
      </c>
      <c r="T77" t="n">
        <v>5892.916000000001</v>
      </c>
      <c r="U77" t="n">
        <v>4861.679999999999</v>
      </c>
      <c r="V77" t="n">
        <v>10043.376</v>
      </c>
    </row>
    <row r="78">
      <c r="A78" s="5" t="inlineStr">
        <is>
          <t>Aktienrückkauf</t>
        </is>
      </c>
      <c r="B78" s="5" t="inlineStr">
        <is>
          <t>Share Buyback in M</t>
        </is>
      </c>
      <c r="C78" t="n">
        <v>-1.600000000000023</v>
      </c>
      <c r="D78" t="n">
        <v>-14.87</v>
      </c>
      <c r="E78" t="n">
        <v>-15.41999999999996</v>
      </c>
      <c r="F78" t="n">
        <v>-1.75</v>
      </c>
      <c r="G78" t="n">
        <v>-15.14999999999998</v>
      </c>
      <c r="H78" t="n">
        <v>-13.66000000000008</v>
      </c>
      <c r="I78" t="n">
        <v>6.910000000000082</v>
      </c>
      <c r="J78" t="n">
        <v>7.309999999999945</v>
      </c>
      <c r="K78" t="n">
        <v>15.59000000000003</v>
      </c>
      <c r="L78" t="n">
        <v>-2.75</v>
      </c>
      <c r="M78" t="n">
        <v>-99.68000000000006</v>
      </c>
      <c r="N78" t="n">
        <v>-1</v>
      </c>
      <c r="O78" t="n">
        <v>9</v>
      </c>
      <c r="P78" t="n">
        <v>6.600000000000023</v>
      </c>
      <c r="Q78" t="n">
        <v>7.800000000000068</v>
      </c>
      <c r="R78" t="n">
        <v>3.399999999999977</v>
      </c>
      <c r="S78" t="n">
        <v>9.600000000000023</v>
      </c>
      <c r="T78" t="n">
        <v>14.79999999999995</v>
      </c>
      <c r="U78" t="n">
        <v>32.39999999999998</v>
      </c>
      <c r="V78" t="n">
        <v>-3.199999999999932</v>
      </c>
    </row>
    <row r="79">
      <c r="A79" s="5" t="inlineStr">
        <is>
          <t>Umsatzwachstum 1J in %</t>
        </is>
      </c>
      <c r="B79" s="5" t="inlineStr">
        <is>
          <t>Revenue Growth 1Y in %</t>
        </is>
      </c>
      <c r="C79" t="n">
        <v>2.34</v>
      </c>
      <c r="D79" t="n">
        <v>-2.41</v>
      </c>
      <c r="E79" t="n">
        <v>9.699999999999999</v>
      </c>
      <c r="F79" t="n">
        <v>-2.36</v>
      </c>
      <c r="G79" t="n">
        <v>3.38</v>
      </c>
      <c r="H79" t="n">
        <v>-2.97</v>
      </c>
      <c r="I79" t="n">
        <v>3.27</v>
      </c>
      <c r="J79" t="n">
        <v>9.359999999999999</v>
      </c>
      <c r="K79" t="n">
        <v>16.52</v>
      </c>
      <c r="L79" t="n">
        <v>13.02</v>
      </c>
      <c r="M79" t="n">
        <v>-17.56</v>
      </c>
      <c r="N79" t="n">
        <v>18.91</v>
      </c>
      <c r="O79" t="n">
        <v>-7.64</v>
      </c>
      <c r="P79" t="n">
        <v>9.41</v>
      </c>
      <c r="Q79" t="n">
        <v>-2.49</v>
      </c>
      <c r="R79" t="n">
        <v>3.9</v>
      </c>
      <c r="S79" t="n">
        <v>-1.42</v>
      </c>
      <c r="T79" t="n">
        <v>-3.82</v>
      </c>
      <c r="U79" t="n">
        <v>7.1</v>
      </c>
      <c r="V79" t="inlineStr">
        <is>
          <t>-</t>
        </is>
      </c>
    </row>
    <row r="80">
      <c r="A80" s="5" t="inlineStr">
        <is>
          <t>Umsatzwachstum 3J in %</t>
        </is>
      </c>
      <c r="B80" s="5" t="inlineStr">
        <is>
          <t>Revenue Growth 3Y in %</t>
        </is>
      </c>
      <c r="C80" t="n">
        <v>3.21</v>
      </c>
      <c r="D80" t="n">
        <v>1.64</v>
      </c>
      <c r="E80" t="n">
        <v>3.57</v>
      </c>
      <c r="F80" t="n">
        <v>-0.65</v>
      </c>
      <c r="G80" t="n">
        <v>1.23</v>
      </c>
      <c r="H80" t="n">
        <v>3.22</v>
      </c>
      <c r="I80" t="n">
        <v>9.720000000000001</v>
      </c>
      <c r="J80" t="n">
        <v>12.97</v>
      </c>
      <c r="K80" t="n">
        <v>3.99</v>
      </c>
      <c r="L80" t="n">
        <v>4.79</v>
      </c>
      <c r="M80" t="n">
        <v>-2.1</v>
      </c>
      <c r="N80" t="n">
        <v>6.89</v>
      </c>
      <c r="O80" t="n">
        <v>-0.24</v>
      </c>
      <c r="P80" t="n">
        <v>3.61</v>
      </c>
      <c r="Q80" t="inlineStr">
        <is>
          <t>-</t>
        </is>
      </c>
      <c r="R80" t="n">
        <v>-0.45</v>
      </c>
      <c r="S80" t="n">
        <v>0.62</v>
      </c>
      <c r="T80" t="inlineStr">
        <is>
          <t>-</t>
        </is>
      </c>
      <c r="U80" t="inlineStr">
        <is>
          <t>-</t>
        </is>
      </c>
      <c r="V80" t="inlineStr">
        <is>
          <t>-</t>
        </is>
      </c>
    </row>
    <row r="81">
      <c r="A81" s="5" t="inlineStr">
        <is>
          <t>Umsatzwachstum 5J in %</t>
        </is>
      </c>
      <c r="B81" s="5" t="inlineStr">
        <is>
          <t>Revenue Growth 5Y in %</t>
        </is>
      </c>
      <c r="C81" t="n">
        <v>2.13</v>
      </c>
      <c r="D81" t="n">
        <v>1.07</v>
      </c>
      <c r="E81" t="n">
        <v>2.2</v>
      </c>
      <c r="F81" t="n">
        <v>2.14</v>
      </c>
      <c r="G81" t="n">
        <v>5.91</v>
      </c>
      <c r="H81" t="n">
        <v>7.84</v>
      </c>
      <c r="I81" t="n">
        <v>4.92</v>
      </c>
      <c r="J81" t="n">
        <v>8.050000000000001</v>
      </c>
      <c r="K81" t="n">
        <v>4.65</v>
      </c>
      <c r="L81" t="n">
        <v>3.23</v>
      </c>
      <c r="M81" t="n">
        <v>0.13</v>
      </c>
      <c r="N81" t="n">
        <v>4.42</v>
      </c>
      <c r="O81" t="n">
        <v>0.35</v>
      </c>
      <c r="P81" t="n">
        <v>1.12</v>
      </c>
      <c r="Q81" t="n">
        <v>0.65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4.98</v>
      </c>
      <c r="D82" t="n">
        <v>2.99</v>
      </c>
      <c r="E82" t="n">
        <v>5.13</v>
      </c>
      <c r="F82" t="n">
        <v>3.39</v>
      </c>
      <c r="G82" t="n">
        <v>4.57</v>
      </c>
      <c r="H82" t="n">
        <v>3.98</v>
      </c>
      <c r="I82" t="n">
        <v>4.67</v>
      </c>
      <c r="J82" t="n">
        <v>4.2</v>
      </c>
      <c r="K82" t="n">
        <v>2.88</v>
      </c>
      <c r="L82" t="n">
        <v>1.94</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-17.88</v>
      </c>
      <c r="D83" t="n">
        <v>-4.24</v>
      </c>
      <c r="E83" t="n">
        <v>42.62</v>
      </c>
      <c r="F83" t="n">
        <v>34.17</v>
      </c>
      <c r="G83" t="n">
        <v>14.57</v>
      </c>
      <c r="H83" t="n">
        <v>-21.31</v>
      </c>
      <c r="I83" t="n">
        <v>-14.95</v>
      </c>
      <c r="J83" t="n">
        <v>0.06</v>
      </c>
      <c r="K83" t="n">
        <v>-10.64</v>
      </c>
      <c r="L83" t="n">
        <v>37.4</v>
      </c>
      <c r="M83" t="n">
        <v>3.66</v>
      </c>
      <c r="N83" t="n">
        <v>-68.59</v>
      </c>
      <c r="O83" t="n">
        <v>208.94</v>
      </c>
      <c r="P83" t="n">
        <v>-7.58</v>
      </c>
      <c r="Q83" t="n">
        <v>14.11</v>
      </c>
      <c r="R83" t="n">
        <v>52.92</v>
      </c>
      <c r="S83" t="n">
        <v>-34.61</v>
      </c>
      <c r="T83" t="n">
        <v>871.97</v>
      </c>
      <c r="U83" t="n">
        <v>-81.69</v>
      </c>
      <c r="V83" t="inlineStr">
        <is>
          <t>-</t>
        </is>
      </c>
    </row>
    <row r="84">
      <c r="A84" s="5" t="inlineStr">
        <is>
          <t>Gewinnwachstum 3J in %</t>
        </is>
      </c>
      <c r="B84" s="5" t="inlineStr">
        <is>
          <t>Earnings Growth 3Y in %</t>
        </is>
      </c>
      <c r="C84" t="n">
        <v>6.83</v>
      </c>
      <c r="D84" t="n">
        <v>24.18</v>
      </c>
      <c r="E84" t="n">
        <v>30.45</v>
      </c>
      <c r="F84" t="n">
        <v>9.140000000000001</v>
      </c>
      <c r="G84" t="n">
        <v>-7.23</v>
      </c>
      <c r="H84" t="n">
        <v>-12.07</v>
      </c>
      <c r="I84" t="n">
        <v>-8.51</v>
      </c>
      <c r="J84" t="n">
        <v>8.94</v>
      </c>
      <c r="K84" t="n">
        <v>10.14</v>
      </c>
      <c r="L84" t="n">
        <v>-9.18</v>
      </c>
      <c r="M84" t="n">
        <v>48</v>
      </c>
      <c r="N84" t="n">
        <v>44.26</v>
      </c>
      <c r="O84" t="n">
        <v>71.81999999999999</v>
      </c>
      <c r="P84" t="n">
        <v>19.82</v>
      </c>
      <c r="Q84" t="n">
        <v>10.81</v>
      </c>
      <c r="R84" t="n">
        <v>296.76</v>
      </c>
      <c r="S84" t="n">
        <v>251.89</v>
      </c>
      <c r="T84" t="inlineStr">
        <is>
          <t>-</t>
        </is>
      </c>
      <c r="U84" t="inlineStr">
        <is>
          <t>-</t>
        </is>
      </c>
      <c r="V84" t="inlineStr">
        <is>
          <t>-</t>
        </is>
      </c>
    </row>
    <row r="85">
      <c r="A85" s="5" t="inlineStr">
        <is>
          <t>Gewinnwachstum 5J in %</t>
        </is>
      </c>
      <c r="B85" s="5" t="inlineStr">
        <is>
          <t>Earnings Growth 5Y in %</t>
        </is>
      </c>
      <c r="C85" t="n">
        <v>13.85</v>
      </c>
      <c r="D85" t="n">
        <v>13.16</v>
      </c>
      <c r="E85" t="n">
        <v>11.02</v>
      </c>
      <c r="F85" t="n">
        <v>2.51</v>
      </c>
      <c r="G85" t="n">
        <v>-6.45</v>
      </c>
      <c r="H85" t="n">
        <v>-1.89</v>
      </c>
      <c r="I85" t="n">
        <v>3.11</v>
      </c>
      <c r="J85" t="n">
        <v>-7.62</v>
      </c>
      <c r="K85" t="n">
        <v>34.15</v>
      </c>
      <c r="L85" t="n">
        <v>34.77</v>
      </c>
      <c r="M85" t="n">
        <v>30.11</v>
      </c>
      <c r="N85" t="n">
        <v>39.96</v>
      </c>
      <c r="O85" t="n">
        <v>46.76</v>
      </c>
      <c r="P85" t="n">
        <v>179.36</v>
      </c>
      <c r="Q85" t="n">
        <v>164.54</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5.98</v>
      </c>
      <c r="D86" t="n">
        <v>8.130000000000001</v>
      </c>
      <c r="E86" t="n">
        <v>1.7</v>
      </c>
      <c r="F86" t="n">
        <v>18.33</v>
      </c>
      <c r="G86" t="n">
        <v>14.16</v>
      </c>
      <c r="H86" t="n">
        <v>14.11</v>
      </c>
      <c r="I86" t="n">
        <v>21.53</v>
      </c>
      <c r="J86" t="n">
        <v>19.57</v>
      </c>
      <c r="K86" t="n">
        <v>106.76</v>
      </c>
      <c r="L86" t="n">
        <v>99.65000000000001</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1.81</v>
      </c>
      <c r="D87" t="n">
        <v>1.28</v>
      </c>
      <c r="E87" t="n">
        <v>1.62</v>
      </c>
      <c r="F87" t="n">
        <v>8.609999999999999</v>
      </c>
      <c r="G87" t="n">
        <v>-4.6</v>
      </c>
      <c r="H87" t="n">
        <v>-15.34</v>
      </c>
      <c r="I87" t="n">
        <v>6.95</v>
      </c>
      <c r="J87" t="n">
        <v>-2.35</v>
      </c>
      <c r="K87" t="n">
        <v>0.51</v>
      </c>
      <c r="L87" t="n">
        <v>0.45</v>
      </c>
      <c r="M87" t="n">
        <v>0.55</v>
      </c>
      <c r="N87" t="n">
        <v>0.39</v>
      </c>
      <c r="O87" t="n">
        <v>0.15</v>
      </c>
      <c r="P87" t="n">
        <v>0.11</v>
      </c>
      <c r="Q87" t="n">
        <v>0.09</v>
      </c>
      <c r="R87" t="inlineStr">
        <is>
          <t>-</t>
        </is>
      </c>
      <c r="S87" t="inlineStr">
        <is>
          <t>-</t>
        </is>
      </c>
      <c r="T87" t="inlineStr">
        <is>
          <t>-</t>
        </is>
      </c>
      <c r="U87" t="inlineStr">
        <is>
          <t>-</t>
        </is>
      </c>
      <c r="V87" t="inlineStr">
        <is>
          <t>-</t>
        </is>
      </c>
    </row>
    <row r="88">
      <c r="A88" s="5" t="inlineStr">
        <is>
          <t>EBIT-Wachstum 1J in %</t>
        </is>
      </c>
      <c r="B88" s="5" t="inlineStr">
        <is>
          <t>EBIT Growth 1Y in %</t>
        </is>
      </c>
      <c r="C88" t="n">
        <v>18.1</v>
      </c>
      <c r="D88" t="n">
        <v>-26.59</v>
      </c>
      <c r="E88" t="n">
        <v>27.75</v>
      </c>
      <c r="F88" t="n">
        <v>32.26</v>
      </c>
      <c r="G88" t="n">
        <v>2.74</v>
      </c>
      <c r="H88" t="n">
        <v>1.08</v>
      </c>
      <c r="I88" t="n">
        <v>-22.53</v>
      </c>
      <c r="J88" t="n">
        <v>0.66</v>
      </c>
      <c r="K88" t="n">
        <v>9.25</v>
      </c>
      <c r="L88" t="n">
        <v>-0.52</v>
      </c>
      <c r="M88" t="n">
        <v>14.81</v>
      </c>
      <c r="N88" t="n">
        <v>41.46</v>
      </c>
      <c r="O88" t="n">
        <v>-17.5</v>
      </c>
      <c r="P88" t="n">
        <v>9.85</v>
      </c>
      <c r="Q88" t="n">
        <v>7.3</v>
      </c>
      <c r="R88" t="n">
        <v>-0.87</v>
      </c>
      <c r="S88" t="n">
        <v>0.88</v>
      </c>
      <c r="T88" t="n">
        <v>-1.18</v>
      </c>
      <c r="U88" t="n">
        <v>3.81</v>
      </c>
      <c r="V88" t="inlineStr">
        <is>
          <t>-</t>
        </is>
      </c>
    </row>
    <row r="89">
      <c r="A89" s="5" t="inlineStr">
        <is>
          <t>EBIT-Wachstum 3J in %</t>
        </is>
      </c>
      <c r="B89" s="5" t="inlineStr">
        <is>
          <t>EBIT Growth 3Y in %</t>
        </is>
      </c>
      <c r="C89" t="n">
        <v>6.42</v>
      </c>
      <c r="D89" t="n">
        <v>11.14</v>
      </c>
      <c r="E89" t="n">
        <v>20.92</v>
      </c>
      <c r="F89" t="n">
        <v>12.03</v>
      </c>
      <c r="G89" t="n">
        <v>-6.24</v>
      </c>
      <c r="H89" t="n">
        <v>-6.93</v>
      </c>
      <c r="I89" t="n">
        <v>-4.21</v>
      </c>
      <c r="J89" t="n">
        <v>3.13</v>
      </c>
      <c r="K89" t="n">
        <v>7.85</v>
      </c>
      <c r="L89" t="n">
        <v>18.58</v>
      </c>
      <c r="M89" t="n">
        <v>12.92</v>
      </c>
      <c r="N89" t="n">
        <v>11.27</v>
      </c>
      <c r="O89" t="n">
        <v>-0.12</v>
      </c>
      <c r="P89" t="n">
        <v>5.43</v>
      </c>
      <c r="Q89" t="n">
        <v>2.44</v>
      </c>
      <c r="R89" t="n">
        <v>-0.39</v>
      </c>
      <c r="S89" t="n">
        <v>1.17</v>
      </c>
      <c r="T89" t="inlineStr">
        <is>
          <t>-</t>
        </is>
      </c>
      <c r="U89" t="inlineStr">
        <is>
          <t>-</t>
        </is>
      </c>
      <c r="V89" t="inlineStr">
        <is>
          <t>-</t>
        </is>
      </c>
    </row>
    <row r="90">
      <c r="A90" s="5" t="inlineStr">
        <is>
          <t>EBIT-Wachstum 5J in %</t>
        </is>
      </c>
      <c r="B90" s="5" t="inlineStr">
        <is>
          <t>EBIT Growth 5Y in %</t>
        </is>
      </c>
      <c r="C90" t="n">
        <v>10.85</v>
      </c>
      <c r="D90" t="n">
        <v>7.45</v>
      </c>
      <c r="E90" t="n">
        <v>8.26</v>
      </c>
      <c r="F90" t="n">
        <v>2.84</v>
      </c>
      <c r="G90" t="n">
        <v>-1.76</v>
      </c>
      <c r="H90" t="n">
        <v>-2.41</v>
      </c>
      <c r="I90" t="n">
        <v>0.33</v>
      </c>
      <c r="J90" t="n">
        <v>13.13</v>
      </c>
      <c r="K90" t="n">
        <v>9.5</v>
      </c>
      <c r="L90" t="n">
        <v>9.619999999999999</v>
      </c>
      <c r="M90" t="n">
        <v>11.18</v>
      </c>
      <c r="N90" t="n">
        <v>8.050000000000001</v>
      </c>
      <c r="O90" t="n">
        <v>-0.07000000000000001</v>
      </c>
      <c r="P90" t="n">
        <v>3.2</v>
      </c>
      <c r="Q90" t="n">
        <v>1.99</v>
      </c>
      <c r="R90" t="inlineStr">
        <is>
          <t>-</t>
        </is>
      </c>
      <c r="S90" t="inlineStr">
        <is>
          <t>-</t>
        </is>
      </c>
      <c r="T90" t="inlineStr">
        <is>
          <t>-</t>
        </is>
      </c>
      <c r="U90" t="inlineStr">
        <is>
          <t>-</t>
        </is>
      </c>
      <c r="V90" t="inlineStr">
        <is>
          <t>-</t>
        </is>
      </c>
    </row>
    <row r="91">
      <c r="A91" s="5" t="inlineStr">
        <is>
          <t>EBIT-Wachstum 10J in %</t>
        </is>
      </c>
      <c r="B91" s="5" t="inlineStr">
        <is>
          <t>EBIT Growth 10Y in %</t>
        </is>
      </c>
      <c r="C91" t="n">
        <v>4.22</v>
      </c>
      <c r="D91" t="n">
        <v>3.89</v>
      </c>
      <c r="E91" t="n">
        <v>10.7</v>
      </c>
      <c r="F91" t="n">
        <v>6.17</v>
      </c>
      <c r="G91" t="n">
        <v>3.93</v>
      </c>
      <c r="H91" t="n">
        <v>4.39</v>
      </c>
      <c r="I91" t="n">
        <v>4.19</v>
      </c>
      <c r="J91" t="n">
        <v>6.53</v>
      </c>
      <c r="K91" t="n">
        <v>6.35</v>
      </c>
      <c r="L91" t="n">
        <v>5.8</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8.75</v>
      </c>
      <c r="D92" t="n">
        <v>-14.38</v>
      </c>
      <c r="E92" t="n">
        <v>6.71</v>
      </c>
      <c r="F92" t="n">
        <v>-13.36</v>
      </c>
      <c r="G92" t="n">
        <v>8.31</v>
      </c>
      <c r="H92" t="n">
        <v>14.67</v>
      </c>
      <c r="I92" t="n">
        <v>25.68</v>
      </c>
      <c r="J92" t="n">
        <v>-7.5</v>
      </c>
      <c r="K92" t="n">
        <v>-4.27</v>
      </c>
      <c r="L92" t="n">
        <v>-10.48</v>
      </c>
      <c r="M92" t="n">
        <v>3.32</v>
      </c>
      <c r="N92" t="n">
        <v>-35.26</v>
      </c>
      <c r="O92" t="n">
        <v>41.49</v>
      </c>
      <c r="P92" t="n">
        <v>9.43</v>
      </c>
      <c r="Q92" t="n">
        <v>13.69</v>
      </c>
      <c r="R92" t="n">
        <v>5.11</v>
      </c>
      <c r="S92" t="n">
        <v>-1.58</v>
      </c>
      <c r="T92" t="n">
        <v>24.48</v>
      </c>
      <c r="U92" t="n">
        <v>-48.81</v>
      </c>
      <c r="V92" t="inlineStr">
        <is>
          <t>-</t>
        </is>
      </c>
    </row>
    <row r="93">
      <c r="A93" s="5" t="inlineStr">
        <is>
          <t>Op.Cashflow Wachstum 3J in %</t>
        </is>
      </c>
      <c r="B93" s="5" t="inlineStr">
        <is>
          <t>Op.Cashflow Wachstum 3Y in %</t>
        </is>
      </c>
      <c r="C93" t="n">
        <v>0.36</v>
      </c>
      <c r="D93" t="n">
        <v>-7.01</v>
      </c>
      <c r="E93" t="n">
        <v>0.55</v>
      </c>
      <c r="F93" t="n">
        <v>3.21</v>
      </c>
      <c r="G93" t="n">
        <v>16.22</v>
      </c>
      <c r="H93" t="n">
        <v>10.95</v>
      </c>
      <c r="I93" t="n">
        <v>4.64</v>
      </c>
      <c r="J93" t="n">
        <v>-7.42</v>
      </c>
      <c r="K93" t="n">
        <v>-3.81</v>
      </c>
      <c r="L93" t="n">
        <v>-14.14</v>
      </c>
      <c r="M93" t="n">
        <v>3.18</v>
      </c>
      <c r="N93" t="n">
        <v>5.22</v>
      </c>
      <c r="O93" t="n">
        <v>21.54</v>
      </c>
      <c r="P93" t="n">
        <v>9.41</v>
      </c>
      <c r="Q93" t="n">
        <v>5.74</v>
      </c>
      <c r="R93" t="n">
        <v>9.34</v>
      </c>
      <c r="S93" t="n">
        <v>-8.640000000000001</v>
      </c>
      <c r="T93" t="inlineStr">
        <is>
          <t>-</t>
        </is>
      </c>
      <c r="U93" t="inlineStr">
        <is>
          <t>-</t>
        </is>
      </c>
      <c r="V93" t="inlineStr">
        <is>
          <t>-</t>
        </is>
      </c>
    </row>
    <row r="94">
      <c r="A94" s="5" t="inlineStr">
        <is>
          <t>Op.Cashflow Wachstum 5J in %</t>
        </is>
      </c>
      <c r="B94" s="5" t="inlineStr">
        <is>
          <t>Op.Cashflow Wachstum 5Y in %</t>
        </is>
      </c>
      <c r="C94" t="n">
        <v>-0.79</v>
      </c>
      <c r="D94" t="n">
        <v>0.39</v>
      </c>
      <c r="E94" t="n">
        <v>8.4</v>
      </c>
      <c r="F94" t="n">
        <v>5.56</v>
      </c>
      <c r="G94" t="n">
        <v>7.38</v>
      </c>
      <c r="H94" t="n">
        <v>3.62</v>
      </c>
      <c r="I94" t="n">
        <v>1.35</v>
      </c>
      <c r="J94" t="n">
        <v>-10.84</v>
      </c>
      <c r="K94" t="n">
        <v>-1.04</v>
      </c>
      <c r="L94" t="n">
        <v>1.7</v>
      </c>
      <c r="M94" t="n">
        <v>6.53</v>
      </c>
      <c r="N94" t="n">
        <v>6.89</v>
      </c>
      <c r="O94" t="n">
        <v>13.63</v>
      </c>
      <c r="P94" t="n">
        <v>10.23</v>
      </c>
      <c r="Q94" t="n">
        <v>-1.42</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1.41</v>
      </c>
      <c r="D95" t="n">
        <v>0.87</v>
      </c>
      <c r="E95" t="n">
        <v>-1.22</v>
      </c>
      <c r="F95" t="n">
        <v>2.26</v>
      </c>
      <c r="G95" t="n">
        <v>4.54</v>
      </c>
      <c r="H95" t="n">
        <v>5.08</v>
      </c>
      <c r="I95" t="n">
        <v>4.12</v>
      </c>
      <c r="J95" t="n">
        <v>1.4</v>
      </c>
      <c r="K95" t="n">
        <v>4.59</v>
      </c>
      <c r="L95" t="n">
        <v>0.14</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-1135</v>
      </c>
      <c r="D96" t="n">
        <v>369</v>
      </c>
      <c r="E96" t="n">
        <v>-770</v>
      </c>
      <c r="F96" t="n">
        <v>10063</v>
      </c>
      <c r="G96" t="n">
        <v>-1204</v>
      </c>
      <c r="H96" t="n">
        <v>-3177</v>
      </c>
      <c r="I96" t="n">
        <v>-2757</v>
      </c>
      <c r="J96" t="n">
        <v>-1630</v>
      </c>
      <c r="K96" t="n">
        <v>-850</v>
      </c>
      <c r="L96" t="n">
        <v>-1308</v>
      </c>
      <c r="M96" t="n">
        <v>-1449</v>
      </c>
      <c r="N96" t="n">
        <v>-15</v>
      </c>
      <c r="O96" t="n">
        <v>-2419</v>
      </c>
      <c r="P96" t="n">
        <v>1906</v>
      </c>
      <c r="Q96" t="n">
        <v>1558</v>
      </c>
      <c r="R96" t="n">
        <v>1081</v>
      </c>
      <c r="S96" t="n">
        <v>337</v>
      </c>
      <c r="T96" t="n">
        <v>1081</v>
      </c>
      <c r="U96" t="n">
        <v>55</v>
      </c>
      <c r="V96" t="n">
        <v>-35</v>
      </c>
      <c r="W96"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20"/>
    <col customWidth="1" max="15" min="15" width="10"/>
    <col customWidth="1" max="16" min="16" width="10"/>
    <col customWidth="1" max="17" min="17" width="20"/>
    <col customWidth="1" max="18" min="18" width="20"/>
    <col customWidth="1" max="19" min="19" width="10"/>
    <col customWidth="1" max="20" min="20" width="21"/>
    <col customWidth="1" max="21" min="21" width="20"/>
    <col customWidth="1" max="22" min="22" width="12"/>
    <col customWidth="1" max="23" min="23" width="10"/>
  </cols>
  <sheetData>
    <row r="1">
      <c r="A1" s="1" t="inlineStr">
        <is>
          <t xml:space="preserve">ADIDAS </t>
        </is>
      </c>
      <c r="B1" s="2" t="inlineStr">
        <is>
          <t>WKN: A1EWWW  ISIN: DE000A1EWWW0  Symbol:ADS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1949</t>
        </is>
      </c>
      <c r="C4" s="5" t="inlineStr">
        <is>
          <t>Telefon / Phone</t>
        </is>
      </c>
      <c r="D4" s="5" t="inlineStr"/>
      <c r="E4" t="inlineStr">
        <is>
          <t>+49-9132-84-0</t>
        </is>
      </c>
      <c r="G4" t="inlineStr">
        <is>
          <t>11.03.2020</t>
        </is>
      </c>
      <c r="H4" t="inlineStr">
        <is>
          <t>Publication Of Annual Report</t>
        </is>
      </c>
      <c r="J4" t="inlineStr">
        <is>
          <t>BlackRock, Inc.</t>
        </is>
      </c>
      <c r="L4" t="inlineStr">
        <is>
          <t>5,97%</t>
        </is>
      </c>
    </row>
    <row r="5">
      <c r="A5" s="5" t="inlineStr">
        <is>
          <t>Ticker</t>
        </is>
      </c>
      <c r="B5" t="inlineStr">
        <is>
          <t>ADS</t>
        </is>
      </c>
      <c r="C5" s="5" t="inlineStr">
        <is>
          <t>Fax</t>
        </is>
      </c>
      <c r="D5" s="5" t="inlineStr"/>
      <c r="E5" t="inlineStr">
        <is>
          <t>+49-9132-84-2241</t>
        </is>
      </c>
      <c r="G5" t="inlineStr">
        <is>
          <t>27.04.2020</t>
        </is>
      </c>
      <c r="H5" t="inlineStr">
        <is>
          <t>Result Q1</t>
        </is>
      </c>
      <c r="J5" t="inlineStr">
        <is>
          <t>Southeastern Asset Management, Inc.</t>
        </is>
      </c>
      <c r="L5" t="inlineStr">
        <is>
          <t>2,94%</t>
        </is>
      </c>
    </row>
    <row r="6">
      <c r="A6" s="5" t="inlineStr">
        <is>
          <t>Gelistet Seit / Listed Since</t>
        </is>
      </c>
      <c r="B6" t="inlineStr">
        <is>
          <t>17.11.1995</t>
        </is>
      </c>
      <c r="C6" s="5" t="inlineStr">
        <is>
          <t>Internet</t>
        </is>
      </c>
      <c r="D6" s="5" t="inlineStr"/>
      <c r="E6" t="inlineStr">
        <is>
          <t>http://www.adidas-group.com/</t>
        </is>
      </c>
      <c r="G6" t="inlineStr">
        <is>
          <t>14.05.2020</t>
        </is>
      </c>
      <c r="H6" t="inlineStr">
        <is>
          <t>Annual General Meeting (Postponed)</t>
        </is>
      </c>
      <c r="J6" t="inlineStr">
        <is>
          <t>The Capital Group Companies, Inc.</t>
        </is>
      </c>
      <c r="L6" t="inlineStr">
        <is>
          <t>3,02%</t>
        </is>
      </c>
    </row>
    <row r="7">
      <c r="A7" s="5" t="inlineStr">
        <is>
          <t>Nominalwert / Nominal Value</t>
        </is>
      </c>
      <c r="B7" t="inlineStr">
        <is>
          <t>1,00</t>
        </is>
      </c>
      <c r="C7" s="5" t="inlineStr">
        <is>
          <t>Inv. Relations Telefon / Phone</t>
        </is>
      </c>
      <c r="D7" s="5" t="inlineStr"/>
      <c r="E7" t="inlineStr">
        <is>
          <t>+49-9132-84-2920</t>
        </is>
      </c>
      <c r="G7" t="inlineStr">
        <is>
          <t>06.08.2020</t>
        </is>
      </c>
      <c r="H7" t="inlineStr">
        <is>
          <t>Score Half Year</t>
        </is>
      </c>
      <c r="J7" t="inlineStr">
        <is>
          <t>Thornburg Investment Management, Inc.</t>
        </is>
      </c>
      <c r="L7" t="inlineStr">
        <is>
          <t>2,73%</t>
        </is>
      </c>
    </row>
    <row r="8">
      <c r="A8" s="5" t="inlineStr">
        <is>
          <t>Land / Country</t>
        </is>
      </c>
      <c r="B8" t="inlineStr">
        <is>
          <t>Deutschland</t>
        </is>
      </c>
      <c r="C8" s="5" t="inlineStr">
        <is>
          <t>Inv. Relations E-Mail</t>
        </is>
      </c>
      <c r="D8" s="5" t="inlineStr"/>
      <c r="E8" t="inlineStr">
        <is>
          <t>investor.relations@adidas-Group.com</t>
        </is>
      </c>
      <c r="G8" t="inlineStr">
        <is>
          <t>10.11.2020</t>
        </is>
      </c>
      <c r="H8" t="inlineStr">
        <is>
          <t>Q3 Earnings</t>
        </is>
      </c>
      <c r="J8" t="inlineStr">
        <is>
          <t>FMR LLC</t>
        </is>
      </c>
      <c r="L8" t="inlineStr">
        <is>
          <t>4,92%</t>
        </is>
      </c>
    </row>
    <row r="9">
      <c r="A9" s="5" t="inlineStr">
        <is>
          <t>Währung / Currency</t>
        </is>
      </c>
      <c r="B9" t="inlineStr">
        <is>
          <t>EUR</t>
        </is>
      </c>
      <c r="C9" s="5" t="inlineStr">
        <is>
          <t>Kontaktperson / Contact Person</t>
        </is>
      </c>
      <c r="D9" s="5" t="inlineStr"/>
      <c r="E9" t="inlineStr">
        <is>
          <t>Sebastian Steffen</t>
        </is>
      </c>
      <c r="J9" t="inlineStr">
        <is>
          <t>Albert Frère</t>
        </is>
      </c>
      <c r="L9" t="inlineStr">
        <is>
          <t>7,50%</t>
        </is>
      </c>
    </row>
    <row r="10">
      <c r="A10" s="5" t="inlineStr">
        <is>
          <t>Branche / Industry</t>
        </is>
      </c>
      <c r="B10" t="inlineStr">
        <is>
          <t>Sporting Goods</t>
        </is>
      </c>
      <c r="C10" s="5" t="inlineStr"/>
      <c r="D10" s="5" t="inlineStr"/>
      <c r="J10" t="inlineStr">
        <is>
          <t>eigene Aktien</t>
        </is>
      </c>
      <c r="L10" t="inlineStr">
        <is>
          <t>3,00%</t>
        </is>
      </c>
    </row>
    <row r="11">
      <c r="A11" s="5" t="inlineStr">
        <is>
          <t>Sektor / Sector</t>
        </is>
      </c>
      <c r="B11" t="inlineStr">
        <is>
          <t>Consumer Goods</t>
        </is>
      </c>
      <c r="J11" t="inlineStr">
        <is>
          <t>Lone Pine Capital LLC</t>
        </is>
      </c>
      <c r="L11" t="inlineStr">
        <is>
          <t>3,00%</t>
        </is>
      </c>
    </row>
    <row r="12">
      <c r="A12" s="5" t="inlineStr">
        <is>
          <t>Typ / Genre</t>
        </is>
      </c>
      <c r="B12" t="inlineStr">
        <is>
          <t>Namensaktie</t>
        </is>
      </c>
      <c r="J12" t="inlineStr">
        <is>
          <t>Fidelity Mt. Vernon Street Trust</t>
        </is>
      </c>
      <c r="L12" t="inlineStr">
        <is>
          <t>2,99%</t>
        </is>
      </c>
    </row>
    <row r="13">
      <c r="A13" s="5" t="inlineStr">
        <is>
          <t>Adresse / Address</t>
        </is>
      </c>
      <c r="B13" t="inlineStr">
        <is>
          <t>adidas AGAdi-Dassler-Straße 1  D-91074 Herzogenaurach</t>
        </is>
      </c>
    </row>
    <row r="14">
      <c r="A14" s="5" t="inlineStr">
        <is>
          <t>Management</t>
        </is>
      </c>
      <c r="B14" t="inlineStr">
        <is>
          <t>Kasper Rorsted, Roland Auschel, Brian Grevy, Harm Ohlmeyer, Karen Parkin, Martin Shankland</t>
        </is>
      </c>
    </row>
    <row r="15">
      <c r="A15" s="5" t="inlineStr">
        <is>
          <t>Aufsichtsrat / Board</t>
        </is>
      </c>
      <c r="B15" t="inlineStr">
        <is>
          <t>Igor Landau, Udo Mueller, Dr. Thomas Rabe, Petra Auerbacher, Ian Gallienne, Roswitha Hermann, Herbert Kauffmann, Kathrin Menges, Roland Nosko, Beate Rohrig, Nassef Sawiris, Frank Scheiderer, Michael Storl, Bodo Uebber, Jing Ulrich, Günter Weigl</t>
        </is>
      </c>
    </row>
    <row r="16">
      <c r="A16" s="5" t="inlineStr">
        <is>
          <t>Beschreibung</t>
        </is>
      </c>
      <c r="B16" t="inlineStr">
        <is>
          <t>Die adidas AG ist eines der weltweit führenden Unternehmen der Sportartikelbranche mit einem umfassenden Produktsortiment, das Sportschuhe, Bekleidung und Zubehör beinhaltet. Die Marken adidas, Reebok, TaylorMade-adidas Golf sowie CCM Hockey sind in nahezu jedem Land der Welt erhältlich. Dabei setzt der Konzern auf eine große Vielfalt an Produkten und bietet sowohl Spitzensportlern bestmögliche Ausrüstung als auch Freizeitbekleidung für reguläre Kunden, die den neusten Modetrends folgt. Das Portfolio ist daher sowohl auf den Massenmarkt als auch auf Nischenbereiche von Sport- und Freizeitbekleidung ausgelegt. Bei der Entwicklung der Produkte stehen innovative Entwicklungen wie neue Dämpfungstechnologien, Lightweight, Nachhaltigkeit und digitale Sporttechnologien im Fokus. Copyright 2014 FINANCE BASE AG</t>
        </is>
      </c>
    </row>
    <row r="17">
      <c r="A17" s="5" t="inlineStr">
        <is>
          <t>Profile</t>
        </is>
      </c>
      <c r="B17" t="inlineStr">
        <is>
          <t>Adidas AG includes one of the world's leading companies in the sporting goods industry with a comprehensive product range, the sports footwear, apparel and accessories. Adidas, Reebok, TaylorMade-adidas Golf and CCM Hockey are available in virtually every country in the world. The Group relies on a wide variety of products and offers both top athletes best equipment and leisure wear for customers regular, which follows the latest fashion trends. The portfolio is therefore designed for both the mass market than on niche areas of sports and leisure wear. In developing the products innovative developments such as new damping technology, Lightweight, sustainability and digital sports technologies are in focus.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23640</v>
      </c>
      <c r="D20" t="n">
        <v>21915</v>
      </c>
      <c r="E20" t="n">
        <v>21218</v>
      </c>
      <c r="F20" t="n">
        <v>19291</v>
      </c>
      <c r="G20" t="n">
        <v>16915</v>
      </c>
      <c r="H20" t="n">
        <v>14534</v>
      </c>
      <c r="I20" t="n">
        <v>14492</v>
      </c>
      <c r="J20" t="n">
        <v>14883</v>
      </c>
      <c r="K20" t="n">
        <v>13322</v>
      </c>
      <c r="L20" t="n">
        <v>11990</v>
      </c>
      <c r="M20" t="n">
        <v>10381</v>
      </c>
      <c r="N20" t="n">
        <v>10799</v>
      </c>
      <c r="O20" t="n">
        <v>10299</v>
      </c>
      <c r="P20" t="n">
        <v>10084</v>
      </c>
      <c r="Q20" t="n">
        <v>6636</v>
      </c>
      <c r="R20" t="n">
        <v>6478</v>
      </c>
      <c r="S20" t="n">
        <v>6267</v>
      </c>
      <c r="T20" t="n">
        <v>6523</v>
      </c>
      <c r="U20" t="n">
        <v>6112</v>
      </c>
      <c r="V20" t="n">
        <v>5835</v>
      </c>
      <c r="W20" t="n">
        <v>5354</v>
      </c>
    </row>
    <row r="21">
      <c r="A21" s="5" t="inlineStr">
        <is>
          <t>Bruttoergebnis vom Umsatz</t>
        </is>
      </c>
      <c r="B21" s="5" t="inlineStr">
        <is>
          <t>Gross Profit</t>
        </is>
      </c>
      <c r="C21" t="n">
        <v>12293</v>
      </c>
      <c r="D21" t="n">
        <v>11363</v>
      </c>
      <c r="E21" t="n">
        <v>10703</v>
      </c>
      <c r="F21" t="n">
        <v>9379</v>
      </c>
      <c r="G21" t="n">
        <v>8168</v>
      </c>
      <c r="H21" t="n">
        <v>6924</v>
      </c>
      <c r="I21" t="n">
        <v>7140</v>
      </c>
      <c r="J21" t="n">
        <v>7103</v>
      </c>
      <c r="K21" t="n">
        <v>6329</v>
      </c>
      <c r="L21" t="n">
        <v>5730</v>
      </c>
      <c r="M21" t="n">
        <v>4712</v>
      </c>
      <c r="N21" t="n">
        <v>5256</v>
      </c>
      <c r="O21" t="n">
        <v>4882</v>
      </c>
      <c r="P21" t="n">
        <v>4495</v>
      </c>
      <c r="Q21" t="n">
        <v>3197</v>
      </c>
      <c r="R21" t="n">
        <v>3058</v>
      </c>
      <c r="S21" t="n">
        <v>2814</v>
      </c>
      <c r="T21" t="n">
        <v>2819</v>
      </c>
      <c r="U21" t="n">
        <v>2601</v>
      </c>
      <c r="V21" t="n">
        <v>2528</v>
      </c>
      <c r="W21" t="n">
        <v>2352</v>
      </c>
    </row>
    <row r="22">
      <c r="A22" s="5" t="inlineStr">
        <is>
          <t>Operatives Ergebnis (EBIT)</t>
        </is>
      </c>
      <c r="B22" s="5" t="inlineStr">
        <is>
          <t>EBIT Earning Before Interest &amp; Tax</t>
        </is>
      </c>
      <c r="C22" t="n">
        <v>2660</v>
      </c>
      <c r="D22" t="n">
        <v>2368</v>
      </c>
      <c r="E22" t="n">
        <v>2070</v>
      </c>
      <c r="F22" t="n">
        <v>1491</v>
      </c>
      <c r="G22" t="n">
        <v>1059</v>
      </c>
      <c r="H22" t="n">
        <v>883</v>
      </c>
      <c r="I22" t="n">
        <v>1202</v>
      </c>
      <c r="J22" t="n">
        <v>920</v>
      </c>
      <c r="K22" t="n">
        <v>953</v>
      </c>
      <c r="L22" t="n">
        <v>894</v>
      </c>
      <c r="M22" t="n">
        <v>508</v>
      </c>
      <c r="N22" t="n">
        <v>1070</v>
      </c>
      <c r="O22" t="n">
        <v>949</v>
      </c>
      <c r="P22" t="n">
        <v>881</v>
      </c>
      <c r="Q22" t="n">
        <v>707.5</v>
      </c>
      <c r="R22" t="n">
        <v>533.8</v>
      </c>
      <c r="S22" t="n">
        <v>445.2</v>
      </c>
      <c r="T22" t="n">
        <v>431.2</v>
      </c>
      <c r="U22" t="n">
        <v>434.4</v>
      </c>
      <c r="V22" t="n">
        <v>397.3</v>
      </c>
      <c r="W22" t="n">
        <v>442.5</v>
      </c>
    </row>
    <row r="23">
      <c r="A23" s="5" t="inlineStr">
        <is>
          <t>Finanzergebnis</t>
        </is>
      </c>
      <c r="B23" s="5" t="inlineStr">
        <is>
          <t>Financial Result</t>
        </is>
      </c>
      <c r="C23" t="n">
        <v>-102</v>
      </c>
      <c r="D23" t="n">
        <v>10</v>
      </c>
      <c r="E23" t="n">
        <v>-47</v>
      </c>
      <c r="F23" t="n">
        <v>-47</v>
      </c>
      <c r="G23" t="n">
        <v>-20</v>
      </c>
      <c r="H23" t="n">
        <v>-48</v>
      </c>
      <c r="I23" t="n">
        <v>-68</v>
      </c>
      <c r="J23" t="n">
        <v>-69</v>
      </c>
      <c r="K23" t="n">
        <v>-84</v>
      </c>
      <c r="L23" t="n">
        <v>-88</v>
      </c>
      <c r="M23" t="n">
        <v>-150</v>
      </c>
      <c r="N23" t="n">
        <v>-166</v>
      </c>
      <c r="O23" t="n">
        <v>-134</v>
      </c>
      <c r="P23" t="n">
        <v>-158</v>
      </c>
      <c r="Q23" t="n">
        <v>-52.2</v>
      </c>
      <c r="R23" t="n">
        <v>-13.6</v>
      </c>
      <c r="S23" t="n">
        <v>-7</v>
      </c>
      <c r="T23" t="n">
        <v>-41.1</v>
      </c>
      <c r="U23" t="n">
        <v>-59.8</v>
      </c>
      <c r="V23" t="n">
        <v>-50.9</v>
      </c>
      <c r="W23" t="n">
        <v>-49.2</v>
      </c>
    </row>
    <row r="24">
      <c r="A24" s="5" t="inlineStr">
        <is>
          <t>Ergebnis vor Steuer (EBT)</t>
        </is>
      </c>
      <c r="B24" s="5" t="inlineStr">
        <is>
          <t>EBT Earning Before Tax</t>
        </is>
      </c>
      <c r="C24" t="n">
        <v>2558</v>
      </c>
      <c r="D24" t="n">
        <v>2378</v>
      </c>
      <c r="E24" t="n">
        <v>2023</v>
      </c>
      <c r="F24" t="n">
        <v>1444</v>
      </c>
      <c r="G24" t="n">
        <v>1039</v>
      </c>
      <c r="H24" t="n">
        <v>835</v>
      </c>
      <c r="I24" t="n">
        <v>1134</v>
      </c>
      <c r="J24" t="n">
        <v>851</v>
      </c>
      <c r="K24" t="n">
        <v>869</v>
      </c>
      <c r="L24" t="n">
        <v>806</v>
      </c>
      <c r="M24" t="n">
        <v>358</v>
      </c>
      <c r="N24" t="n">
        <v>904</v>
      </c>
      <c r="O24" t="n">
        <v>815</v>
      </c>
      <c r="P24" t="n">
        <v>723</v>
      </c>
      <c r="Q24" t="n">
        <v>655.3</v>
      </c>
      <c r="R24" t="n">
        <v>520.2</v>
      </c>
      <c r="S24" t="n">
        <v>438.2</v>
      </c>
      <c r="T24" t="n">
        <v>390.1</v>
      </c>
      <c r="U24" t="n">
        <v>374.6</v>
      </c>
      <c r="V24" t="n">
        <v>346.4</v>
      </c>
      <c r="W24" t="n">
        <v>393.3</v>
      </c>
    </row>
    <row r="25">
      <c r="A25" s="5" t="inlineStr">
        <is>
          <t>Steuern auf Einkommen und Ertrag</t>
        </is>
      </c>
      <c r="B25" s="5" t="inlineStr">
        <is>
          <t>Taxes on income and earnings</t>
        </is>
      </c>
      <c r="C25" t="n">
        <v>640</v>
      </c>
      <c r="D25" t="n">
        <v>669</v>
      </c>
      <c r="E25" t="n">
        <v>668</v>
      </c>
      <c r="F25" t="n">
        <v>426</v>
      </c>
      <c r="G25" t="n">
        <v>353</v>
      </c>
      <c r="H25" t="n">
        <v>271</v>
      </c>
      <c r="I25" t="n">
        <v>344</v>
      </c>
      <c r="J25" t="n">
        <v>327</v>
      </c>
      <c r="K25" t="n">
        <v>261</v>
      </c>
      <c r="L25" t="n">
        <v>238</v>
      </c>
      <c r="M25" t="n">
        <v>113</v>
      </c>
      <c r="N25" t="n">
        <v>260</v>
      </c>
      <c r="O25" t="n">
        <v>260</v>
      </c>
      <c r="P25" t="n">
        <v>227</v>
      </c>
      <c r="Q25" t="n">
        <v>220.9</v>
      </c>
      <c r="R25" t="n">
        <v>196.7</v>
      </c>
      <c r="S25" t="n">
        <v>166.7</v>
      </c>
      <c r="T25" t="n">
        <v>147.9</v>
      </c>
      <c r="U25" t="n">
        <v>146.9</v>
      </c>
      <c r="V25" t="n">
        <v>139.6</v>
      </c>
      <c r="W25" t="n">
        <v>153</v>
      </c>
    </row>
    <row r="26">
      <c r="A26" s="5" t="inlineStr">
        <is>
          <t>Ergebnis nach Steuer</t>
        </is>
      </c>
      <c r="B26" s="5" t="inlineStr">
        <is>
          <t>Earnings after tax</t>
        </is>
      </c>
      <c r="C26" t="n">
        <v>1918</v>
      </c>
      <c r="D26" t="n">
        <v>1709</v>
      </c>
      <c r="E26" t="n">
        <v>1354</v>
      </c>
      <c r="F26" t="n">
        <v>1019</v>
      </c>
      <c r="G26" t="n">
        <v>686</v>
      </c>
      <c r="H26" t="n">
        <v>564</v>
      </c>
      <c r="I26" t="n">
        <v>790</v>
      </c>
      <c r="J26" t="n">
        <v>524</v>
      </c>
      <c r="K26" t="n">
        <v>608</v>
      </c>
      <c r="L26" t="n">
        <v>568</v>
      </c>
      <c r="M26" t="n">
        <v>245</v>
      </c>
      <c r="N26" t="n">
        <v>644</v>
      </c>
      <c r="O26" t="n">
        <v>555</v>
      </c>
      <c r="P26" t="n">
        <v>496</v>
      </c>
      <c r="Q26" t="n">
        <v>434.4</v>
      </c>
      <c r="R26" t="n">
        <v>323.5</v>
      </c>
      <c r="S26" t="n">
        <v>271.5</v>
      </c>
      <c r="T26" t="n">
        <v>242.3</v>
      </c>
      <c r="U26" t="n">
        <v>227.6</v>
      </c>
      <c r="V26" t="n">
        <v>206.8</v>
      </c>
      <c r="W26" t="n">
        <v>240.3</v>
      </c>
    </row>
    <row r="27">
      <c r="A27" s="5" t="inlineStr">
        <is>
          <t>Minderheitenanteil</t>
        </is>
      </c>
      <c r="B27" s="5" t="inlineStr">
        <is>
          <t>Minority Share</t>
        </is>
      </c>
      <c r="C27" t="n">
        <v>-1</v>
      </c>
      <c r="D27" t="n">
        <v>-3</v>
      </c>
      <c r="E27" t="n">
        <v>-3</v>
      </c>
      <c r="F27" t="n">
        <v>-3</v>
      </c>
      <c r="G27" t="n">
        <v>-6</v>
      </c>
      <c r="H27" t="n">
        <v>-6</v>
      </c>
      <c r="I27" t="n">
        <v>-3</v>
      </c>
      <c r="J27" t="n">
        <v>2</v>
      </c>
      <c r="K27" t="n">
        <v>5</v>
      </c>
      <c r="L27" t="n">
        <v>-1</v>
      </c>
      <c r="M27" t="inlineStr">
        <is>
          <t>-</t>
        </is>
      </c>
      <c r="N27" t="n">
        <v>-2</v>
      </c>
      <c r="O27" t="n">
        <v>-4</v>
      </c>
      <c r="P27" t="n">
        <v>-13</v>
      </c>
      <c r="Q27" t="n">
        <v>-7.7</v>
      </c>
      <c r="R27" t="n">
        <v>-9.199999999999999</v>
      </c>
      <c r="S27" t="n">
        <v>-11.4</v>
      </c>
      <c r="T27" t="n">
        <v>-13.7</v>
      </c>
      <c r="U27" t="n">
        <v>-20.9</v>
      </c>
      <c r="V27" t="n">
        <v>-25.3</v>
      </c>
      <c r="W27" t="n">
        <v>-17.5</v>
      </c>
    </row>
    <row r="28">
      <c r="A28" s="5" t="inlineStr">
        <is>
          <t>Jahresüberschuss/-fehlbetrag</t>
        </is>
      </c>
      <c r="B28" s="5" t="inlineStr">
        <is>
          <t>Net Profit</t>
        </is>
      </c>
      <c r="C28" t="n">
        <v>1976</v>
      </c>
      <c r="D28" t="n">
        <v>1702</v>
      </c>
      <c r="E28" t="n">
        <v>1097</v>
      </c>
      <c r="F28" t="n">
        <v>1017</v>
      </c>
      <c r="G28" t="n">
        <v>634</v>
      </c>
      <c r="H28" t="n">
        <v>490</v>
      </c>
      <c r="I28" t="n">
        <v>787</v>
      </c>
      <c r="J28" t="n">
        <v>526</v>
      </c>
      <c r="K28" t="n">
        <v>613</v>
      </c>
      <c r="L28" t="n">
        <v>567</v>
      </c>
      <c r="M28" t="n">
        <v>245</v>
      </c>
      <c r="N28" t="n">
        <v>642</v>
      </c>
      <c r="O28" t="n">
        <v>551</v>
      </c>
      <c r="P28" t="n">
        <v>483</v>
      </c>
      <c r="Q28" t="n">
        <v>382.7</v>
      </c>
      <c r="R28" t="n">
        <v>314.2</v>
      </c>
      <c r="S28" t="n">
        <v>260.1</v>
      </c>
      <c r="T28" t="n">
        <v>228.6</v>
      </c>
      <c r="U28" t="n">
        <v>208.5</v>
      </c>
      <c r="V28" t="n">
        <v>181.7</v>
      </c>
      <c r="W28" t="n">
        <v>227.7</v>
      </c>
    </row>
    <row r="29">
      <c r="A29" s="5" t="inlineStr">
        <is>
          <t>Summe Umlaufvermögen</t>
        </is>
      </c>
      <c r="B29" s="5" t="inlineStr">
        <is>
          <t>Current Assets</t>
        </is>
      </c>
      <c r="C29" t="n">
        <v>10934</v>
      </c>
      <c r="D29" t="n">
        <v>9813</v>
      </c>
      <c r="E29" t="n">
        <v>8645</v>
      </c>
      <c r="F29" t="n">
        <v>8886</v>
      </c>
      <c r="G29" t="n">
        <v>7497</v>
      </c>
      <c r="H29" t="n">
        <v>7347</v>
      </c>
      <c r="I29" t="n">
        <v>6857</v>
      </c>
      <c r="J29" t="n">
        <v>6877</v>
      </c>
      <c r="K29" t="n">
        <v>6328</v>
      </c>
      <c r="L29" t="n">
        <v>5880</v>
      </c>
      <c r="M29" t="n">
        <v>4485</v>
      </c>
      <c r="N29" t="n">
        <v>4934</v>
      </c>
      <c r="O29" t="n">
        <v>4138</v>
      </c>
      <c r="P29" t="n">
        <v>3925</v>
      </c>
      <c r="Q29" t="n">
        <v>4367</v>
      </c>
      <c r="R29" t="n">
        <v>3035</v>
      </c>
      <c r="S29" t="n">
        <v>2777</v>
      </c>
      <c r="T29" t="n">
        <v>2826</v>
      </c>
      <c r="U29" t="n">
        <v>2878</v>
      </c>
      <c r="V29" t="n">
        <v>2786</v>
      </c>
      <c r="W29" t="n">
        <v>2349</v>
      </c>
    </row>
    <row r="30">
      <c r="A30" s="5" t="inlineStr">
        <is>
          <t>Summe Anlagevermögen</t>
        </is>
      </c>
      <c r="B30" s="5" t="inlineStr">
        <is>
          <t>Fixed Assets</t>
        </is>
      </c>
      <c r="C30" t="n">
        <v>9746</v>
      </c>
      <c r="D30" t="n">
        <v>5799</v>
      </c>
      <c r="E30" t="n">
        <v>5877</v>
      </c>
      <c r="F30" t="n">
        <v>6290</v>
      </c>
      <c r="G30" t="n">
        <v>5846</v>
      </c>
      <c r="H30" t="n">
        <v>5070</v>
      </c>
      <c r="I30" t="n">
        <v>4742</v>
      </c>
      <c r="J30" t="n">
        <v>4774</v>
      </c>
      <c r="K30" t="n">
        <v>4909</v>
      </c>
      <c r="L30" t="n">
        <v>4738</v>
      </c>
      <c r="M30" t="n">
        <v>4390</v>
      </c>
      <c r="N30" t="n">
        <v>4599</v>
      </c>
      <c r="O30" t="n">
        <v>4187</v>
      </c>
      <c r="P30" t="n">
        <v>4454</v>
      </c>
      <c r="Q30" t="n">
        <v>1384</v>
      </c>
      <c r="R30" t="n">
        <v>1393</v>
      </c>
      <c r="S30" t="n">
        <v>1411</v>
      </c>
      <c r="T30" t="n">
        <v>1435</v>
      </c>
      <c r="U30" t="n">
        <v>1305</v>
      </c>
      <c r="V30" t="n">
        <v>1233</v>
      </c>
      <c r="W30" t="n">
        <v>1239</v>
      </c>
    </row>
    <row r="31">
      <c r="A31" s="5" t="inlineStr">
        <is>
          <t>Summe Aktiva</t>
        </is>
      </c>
      <c r="B31" s="5" t="inlineStr">
        <is>
          <t>Total Assets</t>
        </is>
      </c>
      <c r="C31" t="n">
        <v>20680</v>
      </c>
      <c r="D31" t="n">
        <v>15612</v>
      </c>
      <c r="E31" t="n">
        <v>14522</v>
      </c>
      <c r="F31" t="n">
        <v>15176</v>
      </c>
      <c r="G31" t="n">
        <v>13343</v>
      </c>
      <c r="H31" t="n">
        <v>12417</v>
      </c>
      <c r="I31" t="n">
        <v>11599</v>
      </c>
      <c r="J31" t="n">
        <v>11651</v>
      </c>
      <c r="K31" t="n">
        <v>11237</v>
      </c>
      <c r="L31" t="n">
        <v>10618</v>
      </c>
      <c r="M31" t="n">
        <v>8875</v>
      </c>
      <c r="N31" t="n">
        <v>9533</v>
      </c>
      <c r="O31" t="n">
        <v>8325</v>
      </c>
      <c r="P31" t="n">
        <v>8379</v>
      </c>
      <c r="Q31" t="n">
        <v>5750</v>
      </c>
      <c r="R31" t="n">
        <v>4428</v>
      </c>
      <c r="S31" t="n">
        <v>4188</v>
      </c>
      <c r="T31" t="n">
        <v>4261</v>
      </c>
      <c r="U31" t="n">
        <v>4183</v>
      </c>
      <c r="V31" t="n">
        <v>4019</v>
      </c>
      <c r="W31" t="n">
        <v>3587</v>
      </c>
    </row>
    <row r="32">
      <c r="A32" s="5" t="inlineStr">
        <is>
          <t>Summe kurzfristiges Fremdkapital</t>
        </is>
      </c>
      <c r="B32" s="5" t="inlineStr">
        <is>
          <t>Short-Term Debt</t>
        </is>
      </c>
      <c r="C32" t="n">
        <v>8754</v>
      </c>
      <c r="D32" t="n">
        <v>6834</v>
      </c>
      <c r="E32" t="n">
        <v>6291</v>
      </c>
      <c r="F32" t="n">
        <v>6765</v>
      </c>
      <c r="G32" t="n">
        <v>5364</v>
      </c>
      <c r="H32" t="n">
        <v>4378</v>
      </c>
      <c r="I32" t="n">
        <v>4732</v>
      </c>
      <c r="J32" t="n">
        <v>4374</v>
      </c>
      <c r="K32" t="n">
        <v>4338</v>
      </c>
      <c r="L32" t="n">
        <v>3908</v>
      </c>
      <c r="M32" t="n">
        <v>2836</v>
      </c>
      <c r="N32" t="n">
        <v>3645</v>
      </c>
      <c r="O32" t="n">
        <v>2429</v>
      </c>
      <c r="P32" t="n">
        <v>2192</v>
      </c>
      <c r="Q32" t="n">
        <v>1790</v>
      </c>
      <c r="R32" t="n">
        <v>1687</v>
      </c>
      <c r="S32" t="n">
        <v>1344</v>
      </c>
      <c r="T32" t="n">
        <v>1381</v>
      </c>
      <c r="U32" t="n">
        <v>1394</v>
      </c>
      <c r="V32" t="n">
        <v>1369</v>
      </c>
      <c r="W32" t="n">
        <v>1252</v>
      </c>
    </row>
    <row r="33">
      <c r="A33" s="5" t="inlineStr">
        <is>
          <t>Summe langfristiges Fremdkapital</t>
        </is>
      </c>
      <c r="B33" s="5" t="inlineStr">
        <is>
          <t>Long-Term Debt</t>
        </is>
      </c>
      <c r="C33" t="n">
        <v>4868</v>
      </c>
      <c r="D33" t="n">
        <v>2414</v>
      </c>
      <c r="E33" t="n">
        <v>1796</v>
      </c>
      <c r="F33" t="n">
        <v>1957</v>
      </c>
      <c r="G33" t="n">
        <v>2332</v>
      </c>
      <c r="H33" t="n">
        <v>2422</v>
      </c>
      <c r="I33" t="n">
        <v>1386</v>
      </c>
      <c r="J33" t="n">
        <v>1986</v>
      </c>
      <c r="K33" t="n">
        <v>1771</v>
      </c>
      <c r="L33" t="n">
        <v>2087</v>
      </c>
      <c r="M33" t="n">
        <v>2263</v>
      </c>
      <c r="N33" t="n">
        <v>2488</v>
      </c>
      <c r="O33" t="n">
        <v>2862</v>
      </c>
      <c r="P33" t="n">
        <v>3351</v>
      </c>
      <c r="Q33" t="n">
        <v>1248</v>
      </c>
      <c r="R33" t="n">
        <v>1083</v>
      </c>
      <c r="S33" t="n">
        <v>1432</v>
      </c>
      <c r="T33" t="n">
        <v>1743</v>
      </c>
      <c r="U33" t="n">
        <v>1716</v>
      </c>
      <c r="V33" t="n">
        <v>1745</v>
      </c>
      <c r="W33" t="n">
        <v>1592</v>
      </c>
    </row>
    <row r="34">
      <c r="A34" s="5" t="inlineStr">
        <is>
          <t>Summe Fremdkapital</t>
        </is>
      </c>
      <c r="B34" s="5" t="inlineStr">
        <is>
          <t>Total Liabilities</t>
        </is>
      </c>
      <c r="C34" t="n">
        <v>13622</v>
      </c>
      <c r="D34" t="n">
        <v>9248</v>
      </c>
      <c r="E34" t="n">
        <v>8087</v>
      </c>
      <c r="F34" t="n">
        <v>8722</v>
      </c>
      <c r="G34" t="n">
        <v>7696</v>
      </c>
      <c r="H34" t="n">
        <v>6800</v>
      </c>
      <c r="I34" t="n">
        <v>6118</v>
      </c>
      <c r="J34" t="n">
        <v>6360</v>
      </c>
      <c r="K34" t="n">
        <v>6109</v>
      </c>
      <c r="L34" t="n">
        <v>5995</v>
      </c>
      <c r="M34" t="n">
        <v>5099</v>
      </c>
      <c r="N34" t="n">
        <v>6133</v>
      </c>
      <c r="O34" t="n">
        <v>5291</v>
      </c>
      <c r="P34" t="n">
        <v>5543</v>
      </c>
      <c r="Q34" t="n">
        <v>3038</v>
      </c>
      <c r="R34" t="n">
        <v>2770</v>
      </c>
      <c r="S34" t="n">
        <v>2775</v>
      </c>
      <c r="T34" t="n">
        <v>3124</v>
      </c>
      <c r="U34" t="n">
        <v>3110</v>
      </c>
      <c r="V34" t="n">
        <v>3113</v>
      </c>
      <c r="W34" t="n">
        <v>2844</v>
      </c>
    </row>
    <row r="35">
      <c r="A35" s="5" t="inlineStr">
        <is>
          <t>Minderheitenanteil</t>
        </is>
      </c>
      <c r="B35" s="5" t="inlineStr">
        <is>
          <t>Minority Share</t>
        </is>
      </c>
      <c r="C35" t="n">
        <v>261</v>
      </c>
      <c r="D35" t="n">
        <v>-13</v>
      </c>
      <c r="E35" t="n">
        <v>-15</v>
      </c>
      <c r="F35" t="n">
        <v>-17</v>
      </c>
      <c r="G35" t="n">
        <v>-18</v>
      </c>
      <c r="H35" t="n">
        <v>-7</v>
      </c>
      <c r="I35" t="n">
        <v>-8</v>
      </c>
      <c r="J35" t="n">
        <v>-13</v>
      </c>
      <c r="K35" t="n">
        <v>-9</v>
      </c>
      <c r="L35" t="n">
        <v>7</v>
      </c>
      <c r="M35" t="n">
        <v>5</v>
      </c>
      <c r="N35" t="n">
        <v>14</v>
      </c>
      <c r="O35" t="n">
        <v>11</v>
      </c>
      <c r="P35" t="n">
        <v>8</v>
      </c>
      <c r="Q35" t="n">
        <v>28.5</v>
      </c>
      <c r="R35" t="n">
        <v>28.9</v>
      </c>
      <c r="S35" t="n">
        <v>56.6</v>
      </c>
      <c r="T35" t="n">
        <v>55.5</v>
      </c>
      <c r="U35" t="n">
        <v>58.2</v>
      </c>
      <c r="V35" t="n">
        <v>89.8</v>
      </c>
      <c r="W35" t="n">
        <v>63.4</v>
      </c>
    </row>
    <row r="36">
      <c r="A36" s="5" t="inlineStr">
        <is>
          <t>Summe Eigenkapital</t>
        </is>
      </c>
      <c r="B36" s="5" t="inlineStr">
        <is>
          <t>Equity</t>
        </is>
      </c>
      <c r="C36" t="n">
        <v>6796</v>
      </c>
      <c r="D36" t="n">
        <v>6377</v>
      </c>
      <c r="E36" t="n">
        <v>6450</v>
      </c>
      <c r="F36" t="n">
        <v>6472</v>
      </c>
      <c r="G36" t="n">
        <v>5666</v>
      </c>
      <c r="H36" t="n">
        <v>5624</v>
      </c>
      <c r="I36" t="n">
        <v>5489</v>
      </c>
      <c r="J36" t="n">
        <v>5304</v>
      </c>
      <c r="K36" t="n">
        <v>5137</v>
      </c>
      <c r="L36" t="n">
        <v>4616</v>
      </c>
      <c r="M36" t="n">
        <v>3771</v>
      </c>
      <c r="N36" t="n">
        <v>3386</v>
      </c>
      <c r="O36" t="n">
        <v>3023</v>
      </c>
      <c r="P36" t="n">
        <v>2828</v>
      </c>
      <c r="Q36" t="n">
        <v>2684</v>
      </c>
      <c r="R36" t="n">
        <v>1629</v>
      </c>
      <c r="S36" t="n">
        <v>1356</v>
      </c>
      <c r="T36" t="n">
        <v>1081</v>
      </c>
      <c r="U36" t="n">
        <v>1015</v>
      </c>
      <c r="V36" t="n">
        <v>815.3</v>
      </c>
      <c r="W36" t="n">
        <v>680</v>
      </c>
    </row>
    <row r="37">
      <c r="A37" s="5" t="inlineStr">
        <is>
          <t>Summe Passiva</t>
        </is>
      </c>
      <c r="B37" s="5" t="inlineStr">
        <is>
          <t>Liabilities &amp; Shareholder Equity</t>
        </is>
      </c>
      <c r="C37" t="n">
        <v>20680</v>
      </c>
      <c r="D37" t="n">
        <v>15612</v>
      </c>
      <c r="E37" t="n">
        <v>14522</v>
      </c>
      <c r="F37" t="n">
        <v>15176</v>
      </c>
      <c r="G37" t="n">
        <v>13343</v>
      </c>
      <c r="H37" t="n">
        <v>12417</v>
      </c>
      <c r="I37" t="n">
        <v>11599</v>
      </c>
      <c r="J37" t="n">
        <v>11651</v>
      </c>
      <c r="K37" t="n">
        <v>11237</v>
      </c>
      <c r="L37" t="n">
        <v>10618</v>
      </c>
      <c r="M37" t="n">
        <v>8875</v>
      </c>
      <c r="N37" t="n">
        <v>9533</v>
      </c>
      <c r="O37" t="n">
        <v>8325</v>
      </c>
      <c r="P37" t="n">
        <v>8379</v>
      </c>
      <c r="Q37" t="n">
        <v>5750</v>
      </c>
      <c r="R37" t="n">
        <v>4428</v>
      </c>
      <c r="S37" t="n">
        <v>4188</v>
      </c>
      <c r="T37" t="n">
        <v>4261</v>
      </c>
      <c r="U37" t="n">
        <v>4183</v>
      </c>
      <c r="V37" t="n">
        <v>4019</v>
      </c>
      <c r="W37" t="n">
        <v>3587</v>
      </c>
    </row>
    <row r="38">
      <c r="A38" s="5" t="inlineStr">
        <is>
          <t>Mio.Aktien im Umlauf</t>
        </is>
      </c>
      <c r="B38" s="5" t="inlineStr">
        <is>
          <t>Million shares outstanding</t>
        </is>
      </c>
      <c r="C38" t="n">
        <v>195.97</v>
      </c>
      <c r="D38" t="n">
        <v>199.17</v>
      </c>
      <c r="E38" t="n">
        <v>203.86</v>
      </c>
      <c r="F38" t="n">
        <v>201.49</v>
      </c>
      <c r="G38" t="n">
        <v>200.2</v>
      </c>
      <c r="H38" t="n">
        <v>204.33</v>
      </c>
      <c r="I38" t="n">
        <v>209.22</v>
      </c>
      <c r="J38" t="n">
        <v>209.22</v>
      </c>
      <c r="K38" t="n">
        <v>209.2</v>
      </c>
      <c r="L38" t="n">
        <v>209.2</v>
      </c>
      <c r="M38" t="n">
        <v>209.2</v>
      </c>
      <c r="N38" t="n">
        <v>193.5</v>
      </c>
      <c r="O38" t="n">
        <v>203.6</v>
      </c>
      <c r="P38" t="n">
        <v>203.6</v>
      </c>
      <c r="Q38" t="n">
        <v>183.6</v>
      </c>
      <c r="R38" t="n">
        <v>183.6</v>
      </c>
      <c r="S38" t="n">
        <v>181.6</v>
      </c>
      <c r="T38" t="n">
        <v>181.6</v>
      </c>
      <c r="U38" t="n">
        <v>181.2</v>
      </c>
      <c r="V38" t="n">
        <v>181.2</v>
      </c>
      <c r="W38" t="n">
        <v>181.2</v>
      </c>
    </row>
    <row r="39">
      <c r="A39" s="5" t="inlineStr">
        <is>
          <t>Gezeichnetes Kapital (in Mio.)</t>
        </is>
      </c>
      <c r="B39" s="5" t="inlineStr">
        <is>
          <t>Subscribed Capital in M</t>
        </is>
      </c>
      <c r="C39" t="n">
        <v>200.42</v>
      </c>
      <c r="D39" t="n">
        <v>200.42</v>
      </c>
      <c r="E39" t="n">
        <v>209.22</v>
      </c>
      <c r="F39" t="n">
        <v>209.22</v>
      </c>
      <c r="G39" t="n">
        <v>209.22</v>
      </c>
      <c r="H39" t="n">
        <v>209.22</v>
      </c>
      <c r="I39" t="n">
        <v>209.22</v>
      </c>
      <c r="J39" t="n">
        <v>209.22</v>
      </c>
      <c r="K39" t="n">
        <v>209.2</v>
      </c>
      <c r="L39" t="n">
        <v>209.2</v>
      </c>
      <c r="M39" t="n">
        <v>209.2</v>
      </c>
      <c r="N39" t="n">
        <v>193.5</v>
      </c>
      <c r="O39" t="n">
        <v>203.6</v>
      </c>
      <c r="P39" t="n">
        <v>203.6</v>
      </c>
      <c r="Q39" t="n">
        <v>183.6</v>
      </c>
      <c r="R39" t="n">
        <v>183.6</v>
      </c>
      <c r="S39" t="n">
        <v>181.6</v>
      </c>
      <c r="T39" t="n">
        <v>181.6</v>
      </c>
      <c r="U39" t="n">
        <v>181.2</v>
      </c>
      <c r="V39" t="n">
        <v>181.2</v>
      </c>
      <c r="W39" t="n">
        <v>181.2</v>
      </c>
    </row>
    <row r="40">
      <c r="A40" s="5" t="inlineStr">
        <is>
          <t>Ergebnis je Aktie (brutto)</t>
        </is>
      </c>
      <c r="B40" s="5" t="inlineStr">
        <is>
          <t>Earnings per share</t>
        </is>
      </c>
      <c r="C40" t="n">
        <v>13.05</v>
      </c>
      <c r="D40" t="n">
        <v>11.94</v>
      </c>
      <c r="E40" t="n">
        <v>9.92</v>
      </c>
      <c r="F40" t="n">
        <v>7.17</v>
      </c>
      <c r="G40" t="n">
        <v>5.19</v>
      </c>
      <c r="H40" t="n">
        <v>4.09</v>
      </c>
      <c r="I40" t="n">
        <v>5.42</v>
      </c>
      <c r="J40" t="n">
        <v>4.07</v>
      </c>
      <c r="K40" t="n">
        <v>4.15</v>
      </c>
      <c r="L40" t="n">
        <v>3.85</v>
      </c>
      <c r="M40" t="n">
        <v>1.71</v>
      </c>
      <c r="N40" t="n">
        <v>4.67</v>
      </c>
      <c r="O40" t="n">
        <v>4</v>
      </c>
      <c r="P40" t="n">
        <v>3.55</v>
      </c>
      <c r="Q40" t="n">
        <v>3.57</v>
      </c>
      <c r="R40" t="n">
        <v>2.83</v>
      </c>
      <c r="S40" t="n">
        <v>2.41</v>
      </c>
      <c r="T40" t="n">
        <v>2.15</v>
      </c>
      <c r="U40" t="n">
        <v>2.07</v>
      </c>
      <c r="V40" t="n">
        <v>1.91</v>
      </c>
      <c r="W40" t="n">
        <v>2.17</v>
      </c>
    </row>
    <row r="41">
      <c r="A41" s="5" t="inlineStr">
        <is>
          <t>Ergebnis je Aktie (unverwässert)</t>
        </is>
      </c>
      <c r="B41" s="5" t="inlineStr">
        <is>
          <t>Basic Earnings per share</t>
        </is>
      </c>
      <c r="C41" t="n">
        <v>10</v>
      </c>
      <c r="D41" t="n">
        <v>8.44</v>
      </c>
      <c r="E41" t="n">
        <v>5.42</v>
      </c>
      <c r="F41" t="n">
        <v>5.08</v>
      </c>
      <c r="G41" t="n">
        <v>3.15</v>
      </c>
      <c r="H41" t="n">
        <v>2.35</v>
      </c>
      <c r="I41" t="n">
        <v>3.76</v>
      </c>
      <c r="J41" t="n">
        <v>2.52</v>
      </c>
      <c r="K41" t="n">
        <v>2.93</v>
      </c>
      <c r="L41" t="n">
        <v>2.71</v>
      </c>
      <c r="M41" t="n">
        <v>1.25</v>
      </c>
      <c r="N41" t="n">
        <v>3.25</v>
      </c>
      <c r="O41" t="n">
        <v>2.71</v>
      </c>
      <c r="P41" t="n">
        <v>2.37</v>
      </c>
      <c r="Q41" t="n">
        <v>2.05</v>
      </c>
      <c r="R41" t="n">
        <v>1.72</v>
      </c>
      <c r="S41" t="n">
        <v>1.43</v>
      </c>
      <c r="T41" t="n">
        <v>1.26</v>
      </c>
      <c r="U41" t="n">
        <v>1.17</v>
      </c>
      <c r="V41" t="n">
        <v>1</v>
      </c>
      <c r="W41" t="n">
        <v>1.26</v>
      </c>
    </row>
    <row r="42">
      <c r="A42" s="5" t="inlineStr">
        <is>
          <t>Ergebnis je Aktie (verwässert)</t>
        </is>
      </c>
      <c r="B42" s="5" t="inlineStr">
        <is>
          <t>Diluted Earnings per share</t>
        </is>
      </c>
      <c r="C42" t="n">
        <v>10</v>
      </c>
      <c r="D42" t="n">
        <v>8.42</v>
      </c>
      <c r="E42" t="n">
        <v>5.38</v>
      </c>
      <c r="F42" t="n">
        <v>4.99</v>
      </c>
      <c r="G42" t="n">
        <v>3.15</v>
      </c>
      <c r="H42" t="n">
        <v>2.35</v>
      </c>
      <c r="I42" t="n">
        <v>3.76</v>
      </c>
      <c r="J42" t="n">
        <v>2.52</v>
      </c>
      <c r="K42" t="n">
        <v>2.93</v>
      </c>
      <c r="L42" t="n">
        <v>2.71</v>
      </c>
      <c r="M42" t="n">
        <v>1.22</v>
      </c>
      <c r="N42" t="n">
        <v>3.07</v>
      </c>
      <c r="O42" t="n">
        <v>2.57</v>
      </c>
      <c r="P42" t="n">
        <v>2.25</v>
      </c>
      <c r="Q42" t="n">
        <v>1.93</v>
      </c>
      <c r="R42" t="n">
        <v>1.64</v>
      </c>
      <c r="S42" t="n">
        <v>1.43</v>
      </c>
      <c r="T42" t="n">
        <v>1.26</v>
      </c>
      <c r="U42" t="n">
        <v>1.17</v>
      </c>
      <c r="V42" t="n">
        <v>1</v>
      </c>
      <c r="W42" t="n">
        <v>1.26</v>
      </c>
    </row>
    <row r="43">
      <c r="A43" s="5" t="inlineStr">
        <is>
          <t>Dividende je Aktie</t>
        </is>
      </c>
      <c r="B43" s="5" t="inlineStr">
        <is>
          <t>Dividend per share</t>
        </is>
      </c>
      <c r="C43" t="inlineStr">
        <is>
          <t>-</t>
        </is>
      </c>
      <c r="D43" t="n">
        <v>3.35</v>
      </c>
      <c r="E43" t="n">
        <v>2.6</v>
      </c>
      <c r="F43" t="n">
        <v>2</v>
      </c>
      <c r="G43" t="n">
        <v>1.6</v>
      </c>
      <c r="H43" t="n">
        <v>1.5</v>
      </c>
      <c r="I43" t="n">
        <v>1.5</v>
      </c>
      <c r="J43" t="n">
        <v>1.35</v>
      </c>
      <c r="K43" t="n">
        <v>1</v>
      </c>
      <c r="L43" t="n">
        <v>0.8</v>
      </c>
      <c r="M43" t="n">
        <v>0.35</v>
      </c>
      <c r="N43" t="n">
        <v>0.5</v>
      </c>
      <c r="O43" t="n">
        <v>0.5</v>
      </c>
      <c r="P43" t="n">
        <v>0.42</v>
      </c>
      <c r="Q43" t="n">
        <v>0.33</v>
      </c>
      <c r="R43" t="n">
        <v>0.33</v>
      </c>
      <c r="S43" t="n">
        <v>0.25</v>
      </c>
      <c r="T43" t="n">
        <v>0.25</v>
      </c>
      <c r="U43" t="n">
        <v>0.23</v>
      </c>
      <c r="V43" t="n">
        <v>0.23</v>
      </c>
      <c r="W43" t="n">
        <v>0.23</v>
      </c>
    </row>
    <row r="44">
      <c r="A44" s="5" t="inlineStr">
        <is>
          <t>Dividendenausschüttung in Mio</t>
        </is>
      </c>
      <c r="B44" s="5" t="inlineStr">
        <is>
          <t>Dividend Payment in M</t>
        </is>
      </c>
      <c r="C44" t="inlineStr">
        <is>
          <t>-</t>
        </is>
      </c>
      <c r="D44" t="n">
        <v>664</v>
      </c>
      <c r="E44" t="n">
        <v>530</v>
      </c>
      <c r="F44" t="n">
        <v>405</v>
      </c>
      <c r="G44" t="n">
        <v>320</v>
      </c>
      <c r="H44" t="n">
        <v>306</v>
      </c>
      <c r="I44" t="n">
        <v>314</v>
      </c>
      <c r="J44" t="n">
        <v>282</v>
      </c>
      <c r="K44" t="n">
        <v>209</v>
      </c>
      <c r="L44" t="n">
        <v>167</v>
      </c>
      <c r="M44" t="n">
        <v>73</v>
      </c>
      <c r="N44" t="n">
        <v>97</v>
      </c>
      <c r="O44" t="n">
        <v>102</v>
      </c>
      <c r="P44" t="n">
        <v>85</v>
      </c>
      <c r="Q44" t="n">
        <v>66</v>
      </c>
      <c r="R44" t="n">
        <v>59.6</v>
      </c>
      <c r="S44" t="n">
        <v>45.5</v>
      </c>
      <c r="T44" t="n">
        <v>45.4</v>
      </c>
      <c r="U44" t="n">
        <v>41.7</v>
      </c>
      <c r="V44" t="n">
        <v>41.7</v>
      </c>
      <c r="W44" t="n">
        <v>41.7</v>
      </c>
    </row>
    <row r="45">
      <c r="A45" s="5" t="inlineStr">
        <is>
          <t>Umsatz je Aktie</t>
        </is>
      </c>
      <c r="B45" s="5" t="inlineStr">
        <is>
          <t>Revenue per share</t>
        </is>
      </c>
      <c r="C45" t="n">
        <v>120.63</v>
      </c>
      <c r="D45" t="n">
        <v>110.03</v>
      </c>
      <c r="E45" t="n">
        <v>104.08</v>
      </c>
      <c r="F45" t="n">
        <v>95.73999999999999</v>
      </c>
      <c r="G45" t="n">
        <v>84.48999999999999</v>
      </c>
      <c r="H45" t="n">
        <v>71.13</v>
      </c>
      <c r="I45" t="n">
        <v>69.27</v>
      </c>
      <c r="J45" t="n">
        <v>71.14</v>
      </c>
      <c r="K45" t="n">
        <v>63.68</v>
      </c>
      <c r="L45" t="n">
        <v>57.31</v>
      </c>
      <c r="M45" t="n">
        <v>49.62</v>
      </c>
      <c r="N45" t="n">
        <v>55.81</v>
      </c>
      <c r="O45" t="n">
        <v>50.58</v>
      </c>
      <c r="P45" t="n">
        <v>49.53</v>
      </c>
      <c r="Q45" t="n">
        <v>36.14</v>
      </c>
      <c r="R45" t="n">
        <v>35.28</v>
      </c>
      <c r="S45" t="n">
        <v>34.51</v>
      </c>
      <c r="T45" t="n">
        <v>35.92</v>
      </c>
      <c r="U45" t="n">
        <v>33.73</v>
      </c>
      <c r="V45" t="n">
        <v>32.2</v>
      </c>
      <c r="W45" t="n">
        <v>29.55</v>
      </c>
    </row>
    <row r="46">
      <c r="A46" s="5" t="inlineStr">
        <is>
          <t>Buchwert je Aktie</t>
        </is>
      </c>
      <c r="B46" s="5" t="inlineStr">
        <is>
          <t>Book value per share</t>
        </is>
      </c>
      <c r="C46" t="n">
        <v>34.68</v>
      </c>
      <c r="D46" t="n">
        <v>32.02</v>
      </c>
      <c r="E46" t="n">
        <v>31.64</v>
      </c>
      <c r="F46" t="n">
        <v>32.12</v>
      </c>
      <c r="G46" t="n">
        <v>28.3</v>
      </c>
      <c r="H46" t="n">
        <v>27.52</v>
      </c>
      <c r="I46" t="n">
        <v>26.24</v>
      </c>
      <c r="J46" t="n">
        <v>25.35</v>
      </c>
      <c r="K46" t="n">
        <v>24.56</v>
      </c>
      <c r="L46" t="n">
        <v>22.07</v>
      </c>
      <c r="M46" t="n">
        <v>18.03</v>
      </c>
      <c r="N46" t="n">
        <v>17.5</v>
      </c>
      <c r="O46" t="n">
        <v>14.85</v>
      </c>
      <c r="P46" t="n">
        <v>13.89</v>
      </c>
      <c r="Q46" t="n">
        <v>14.62</v>
      </c>
      <c r="R46" t="n">
        <v>8.869999999999999</v>
      </c>
      <c r="S46" t="n">
        <v>7.47</v>
      </c>
      <c r="T46" t="n">
        <v>5.95</v>
      </c>
      <c r="U46" t="n">
        <v>5.6</v>
      </c>
      <c r="V46" t="n">
        <v>4.5</v>
      </c>
      <c r="W46" t="n">
        <v>3.75</v>
      </c>
    </row>
    <row r="47">
      <c r="A47" s="5" t="inlineStr">
        <is>
          <t>Cashflow je Aktie</t>
        </is>
      </c>
      <c r="B47" s="5" t="inlineStr">
        <is>
          <t>Cashflow per share</t>
        </is>
      </c>
      <c r="C47" t="n">
        <v>14.38</v>
      </c>
      <c r="D47" t="n">
        <v>13.29</v>
      </c>
      <c r="E47" t="n">
        <v>8.08</v>
      </c>
      <c r="F47" t="n">
        <v>6.69</v>
      </c>
      <c r="G47" t="n">
        <v>5.44</v>
      </c>
      <c r="H47" t="n">
        <v>3.43</v>
      </c>
      <c r="I47" t="n">
        <v>3.03</v>
      </c>
      <c r="J47" t="n">
        <v>4.5</v>
      </c>
      <c r="K47" t="n">
        <v>3.86</v>
      </c>
      <c r="L47" t="n">
        <v>4.27</v>
      </c>
      <c r="M47" t="n">
        <v>5.73</v>
      </c>
      <c r="N47" t="n">
        <v>2.57</v>
      </c>
      <c r="O47" t="n">
        <v>3.83</v>
      </c>
      <c r="P47" t="n">
        <v>3.74</v>
      </c>
      <c r="Q47" t="n">
        <v>1.92</v>
      </c>
      <c r="R47" t="n">
        <v>3.12</v>
      </c>
      <c r="S47" t="n">
        <v>3.58</v>
      </c>
      <c r="T47" t="n">
        <v>2.94</v>
      </c>
      <c r="U47" t="n">
        <v>2.12</v>
      </c>
      <c r="V47" t="n">
        <v>-0.06</v>
      </c>
      <c r="W47" t="n">
        <v>1.81</v>
      </c>
    </row>
    <row r="48">
      <c r="A48" s="5" t="inlineStr">
        <is>
          <t>Bilanzsumme je Aktie</t>
        </is>
      </c>
      <c r="B48" s="5" t="inlineStr">
        <is>
          <t>Total assets per share</t>
        </is>
      </c>
      <c r="C48" t="n">
        <v>105.53</v>
      </c>
      <c r="D48" t="n">
        <v>78.38</v>
      </c>
      <c r="E48" t="n">
        <v>71.23</v>
      </c>
      <c r="F48" t="n">
        <v>75.31999999999999</v>
      </c>
      <c r="G48" t="n">
        <v>66.65000000000001</v>
      </c>
      <c r="H48" t="n">
        <v>60.77</v>
      </c>
      <c r="I48" t="n">
        <v>55.44</v>
      </c>
      <c r="J48" t="n">
        <v>55.69</v>
      </c>
      <c r="K48" t="n">
        <v>53.71</v>
      </c>
      <c r="L48" t="n">
        <v>50.76</v>
      </c>
      <c r="M48" t="n">
        <v>42.42</v>
      </c>
      <c r="N48" t="n">
        <v>49.27</v>
      </c>
      <c r="O48" t="n">
        <v>40.89</v>
      </c>
      <c r="P48" t="n">
        <v>41.15</v>
      </c>
      <c r="Q48" t="n">
        <v>31.32</v>
      </c>
      <c r="R48" t="n">
        <v>24.11</v>
      </c>
      <c r="S48" t="n">
        <v>23.06</v>
      </c>
      <c r="T48" t="n">
        <v>23.46</v>
      </c>
      <c r="U48" t="n">
        <v>23.08</v>
      </c>
      <c r="V48" t="n">
        <v>22.18</v>
      </c>
      <c r="W48" t="inlineStr">
        <is>
          <t>-</t>
        </is>
      </c>
    </row>
    <row r="49">
      <c r="A49" s="5" t="inlineStr">
        <is>
          <t>Personal am Ende des Jahres</t>
        </is>
      </c>
      <c r="B49" s="5" t="inlineStr">
        <is>
          <t>Staff at the end of year</t>
        </is>
      </c>
      <c r="C49" t="n">
        <v>59533</v>
      </c>
      <c r="D49" t="n">
        <v>57016</v>
      </c>
      <c r="E49" t="n">
        <v>56888</v>
      </c>
      <c r="F49" t="n">
        <v>60617</v>
      </c>
      <c r="G49" t="n">
        <v>55555</v>
      </c>
      <c r="H49" t="n">
        <v>53731</v>
      </c>
      <c r="I49" t="n">
        <v>49808</v>
      </c>
      <c r="J49" t="n">
        <v>46306</v>
      </c>
      <c r="K49" t="n">
        <v>46824</v>
      </c>
      <c r="L49" t="n">
        <v>42541</v>
      </c>
      <c r="M49" t="n">
        <v>39596</v>
      </c>
      <c r="N49" t="n">
        <v>38982</v>
      </c>
      <c r="O49" t="n">
        <v>31344</v>
      </c>
      <c r="P49" t="n">
        <v>26376</v>
      </c>
      <c r="Q49" t="n">
        <v>15935</v>
      </c>
      <c r="R49" t="n">
        <v>17023</v>
      </c>
      <c r="S49" t="n">
        <v>15686</v>
      </c>
      <c r="T49" t="n">
        <v>14716</v>
      </c>
      <c r="U49" t="n">
        <v>13941</v>
      </c>
      <c r="V49" t="n">
        <v>13362</v>
      </c>
      <c r="W49" t="n">
        <v>12829</v>
      </c>
    </row>
    <row r="50">
      <c r="A50" s="5" t="inlineStr">
        <is>
          <t>Personalaufwand in Mio. EUR</t>
        </is>
      </c>
      <c r="B50" s="5" t="inlineStr">
        <is>
          <t>Personnel expenses in M</t>
        </is>
      </c>
      <c r="C50" t="n">
        <v>2720</v>
      </c>
      <c r="D50" t="n">
        <v>2481</v>
      </c>
      <c r="E50" t="n">
        <v>2549</v>
      </c>
      <c r="F50" t="n">
        <v>2532</v>
      </c>
      <c r="G50" t="n">
        <v>2184</v>
      </c>
      <c r="H50" t="n">
        <v>1842</v>
      </c>
      <c r="I50" t="n">
        <v>1833</v>
      </c>
      <c r="J50" t="n">
        <v>1872</v>
      </c>
      <c r="K50" t="n">
        <v>1646</v>
      </c>
      <c r="L50" t="n">
        <v>1521</v>
      </c>
      <c r="M50" t="n">
        <v>1352</v>
      </c>
      <c r="N50" t="n">
        <v>1283</v>
      </c>
      <c r="O50" t="n">
        <v>1221</v>
      </c>
      <c r="P50" t="n">
        <v>1087</v>
      </c>
      <c r="Q50" t="n">
        <v>706</v>
      </c>
      <c r="R50" t="n">
        <v>782</v>
      </c>
      <c r="S50" t="n">
        <v>709</v>
      </c>
      <c r="T50" t="n">
        <v>758</v>
      </c>
      <c r="U50" t="n">
        <v>695</v>
      </c>
      <c r="V50" t="n">
        <v>630</v>
      </c>
      <c r="W50" t="n">
        <v>580</v>
      </c>
    </row>
    <row r="51">
      <c r="A51" s="5" t="inlineStr">
        <is>
          <t>Aufwand je Mitarbeiter in EUR</t>
        </is>
      </c>
      <c r="B51" s="5" t="inlineStr">
        <is>
          <t>Effort per employee</t>
        </is>
      </c>
      <c r="C51" t="n">
        <v>45689</v>
      </c>
      <c r="D51" t="n">
        <v>43514</v>
      </c>
      <c r="E51" t="n">
        <v>44807</v>
      </c>
      <c r="F51" t="n">
        <v>41770</v>
      </c>
      <c r="G51" t="n">
        <v>39312</v>
      </c>
      <c r="H51" t="n">
        <v>34282</v>
      </c>
      <c r="I51" t="n">
        <v>36801</v>
      </c>
      <c r="J51" t="n">
        <v>40427</v>
      </c>
      <c r="K51" t="n">
        <v>35153</v>
      </c>
      <c r="L51" t="n">
        <v>35754</v>
      </c>
      <c r="M51" t="n">
        <v>34145</v>
      </c>
      <c r="N51" t="n">
        <v>32913</v>
      </c>
      <c r="O51" t="n">
        <v>38955</v>
      </c>
      <c r="P51" t="n">
        <v>41212</v>
      </c>
      <c r="Q51" t="n">
        <v>44305</v>
      </c>
      <c r="R51" t="n">
        <v>45938</v>
      </c>
      <c r="S51" t="n">
        <v>45200</v>
      </c>
      <c r="T51" t="n">
        <v>51509</v>
      </c>
      <c r="U51" t="n">
        <v>49853</v>
      </c>
      <c r="V51" t="n">
        <v>47149</v>
      </c>
      <c r="W51" t="inlineStr">
        <is>
          <t>-</t>
        </is>
      </c>
    </row>
    <row r="52">
      <c r="A52" s="5" t="inlineStr">
        <is>
          <t>Umsatz je Mitarbeiter in EUR</t>
        </is>
      </c>
      <c r="B52" s="5" t="inlineStr">
        <is>
          <t>Turnover per employee</t>
        </is>
      </c>
      <c r="C52" t="n">
        <v>397091</v>
      </c>
      <c r="D52" t="n">
        <v>384366</v>
      </c>
      <c r="E52" t="n">
        <v>372978</v>
      </c>
      <c r="F52" t="n">
        <v>318244</v>
      </c>
      <c r="G52" t="n">
        <v>304473</v>
      </c>
      <c r="H52" t="n">
        <v>270496</v>
      </c>
      <c r="I52" t="n">
        <v>285680</v>
      </c>
      <c r="J52" t="n">
        <v>321405</v>
      </c>
      <c r="K52" t="n">
        <v>284512</v>
      </c>
      <c r="L52" t="n">
        <v>281846</v>
      </c>
      <c r="M52" t="n">
        <v>262172</v>
      </c>
      <c r="N52" t="n">
        <v>277025</v>
      </c>
      <c r="O52" t="n">
        <v>328579</v>
      </c>
      <c r="P52" t="n">
        <v>382317</v>
      </c>
      <c r="Q52" t="n">
        <v>416416</v>
      </c>
      <c r="R52" t="n">
        <v>380549</v>
      </c>
      <c r="S52" t="n">
        <v>399515</v>
      </c>
      <c r="T52" t="n">
        <v>443259</v>
      </c>
      <c r="U52" t="n">
        <v>438419</v>
      </c>
      <c r="V52" t="n">
        <v>436686</v>
      </c>
      <c r="W52" t="n">
        <v>417335</v>
      </c>
    </row>
    <row r="53">
      <c r="A53" s="5" t="inlineStr">
        <is>
          <t>Bruttoergebnis je Mitarbeiter in EUR</t>
        </is>
      </c>
      <c r="B53" s="5" t="inlineStr">
        <is>
          <t>Gross Profit per employee</t>
        </is>
      </c>
      <c r="C53" t="n">
        <v>206491</v>
      </c>
      <c r="D53" t="n">
        <v>199295</v>
      </c>
      <c r="E53" t="n">
        <v>188142</v>
      </c>
      <c r="F53" t="n">
        <v>154726</v>
      </c>
      <c r="G53" t="n">
        <v>147025</v>
      </c>
      <c r="H53" t="n">
        <v>128864</v>
      </c>
      <c r="I53" t="n">
        <v>143350</v>
      </c>
      <c r="J53" t="n">
        <v>153393</v>
      </c>
      <c r="K53" t="n">
        <v>135166</v>
      </c>
      <c r="L53" t="n">
        <v>134694</v>
      </c>
      <c r="M53" t="n">
        <v>119002</v>
      </c>
      <c r="N53" t="n">
        <v>134831</v>
      </c>
      <c r="O53" t="n">
        <v>155755</v>
      </c>
      <c r="P53" t="n">
        <v>170420</v>
      </c>
      <c r="Q53" t="n">
        <v>200634</v>
      </c>
      <c r="R53" t="n">
        <v>179651</v>
      </c>
      <c r="S53" t="n">
        <v>179377</v>
      </c>
      <c r="T53" t="n">
        <v>191574</v>
      </c>
      <c r="U53" t="n">
        <v>186586</v>
      </c>
      <c r="V53" t="n">
        <v>189186</v>
      </c>
      <c r="W53" t="n">
        <v>183342</v>
      </c>
    </row>
    <row r="54">
      <c r="A54" s="5" t="inlineStr">
        <is>
          <t>Gewinn je Mitarbeiter in EUR</t>
        </is>
      </c>
      <c r="B54" s="5" t="inlineStr">
        <is>
          <t>Earnings per employee</t>
        </is>
      </c>
      <c r="C54" t="n">
        <v>33192</v>
      </c>
      <c r="D54" t="n">
        <v>29851</v>
      </c>
      <c r="E54" t="n">
        <v>19284</v>
      </c>
      <c r="F54" t="n">
        <v>16777</v>
      </c>
      <c r="G54" t="n">
        <v>11412</v>
      </c>
      <c r="H54" t="n">
        <v>9120</v>
      </c>
      <c r="I54" t="n">
        <v>15801</v>
      </c>
      <c r="J54" t="n">
        <v>11359</v>
      </c>
      <c r="K54" t="n">
        <v>13092</v>
      </c>
      <c r="L54" t="n">
        <v>13328</v>
      </c>
      <c r="M54" t="n">
        <v>6187</v>
      </c>
      <c r="N54" t="n">
        <v>16469</v>
      </c>
      <c r="O54" t="n">
        <v>17579</v>
      </c>
      <c r="P54" t="n">
        <v>18312</v>
      </c>
      <c r="Q54" t="n">
        <v>24016</v>
      </c>
      <c r="R54" t="n">
        <v>18457</v>
      </c>
      <c r="S54" t="n">
        <v>16582</v>
      </c>
      <c r="T54" t="n">
        <v>15534</v>
      </c>
      <c r="U54" t="n">
        <v>14956</v>
      </c>
      <c r="V54" t="n">
        <v>13598</v>
      </c>
      <c r="W54" t="n">
        <v>17749</v>
      </c>
    </row>
    <row r="55">
      <c r="A55" s="5" t="inlineStr">
        <is>
          <t>KGV (Kurs/Gewinn)</t>
        </is>
      </c>
      <c r="B55" s="5" t="inlineStr">
        <is>
          <t>PE (price/earnings)</t>
        </is>
      </c>
      <c r="C55" t="n">
        <v>29</v>
      </c>
      <c r="D55" t="n">
        <v>21.6</v>
      </c>
      <c r="E55" t="n">
        <v>30.8</v>
      </c>
      <c r="F55" t="n">
        <v>29.6</v>
      </c>
      <c r="G55" t="n">
        <v>28.5</v>
      </c>
      <c r="H55" t="n">
        <v>24.5</v>
      </c>
      <c r="I55" t="n">
        <v>24.6</v>
      </c>
      <c r="J55" t="n">
        <v>26.7</v>
      </c>
      <c r="K55" t="n">
        <v>17.2</v>
      </c>
      <c r="L55" t="n">
        <v>18</v>
      </c>
      <c r="M55" t="n">
        <v>30.2</v>
      </c>
      <c r="N55" t="n">
        <v>8.4</v>
      </c>
      <c r="O55" t="n">
        <v>18.9</v>
      </c>
      <c r="P55" t="n">
        <v>15.9</v>
      </c>
      <c r="Q55" t="n">
        <v>19.5</v>
      </c>
      <c r="R55" t="n">
        <v>17.3</v>
      </c>
      <c r="S55" t="n">
        <v>15.8</v>
      </c>
      <c r="T55" t="n">
        <v>16.3</v>
      </c>
      <c r="U55" t="n">
        <v>18</v>
      </c>
      <c r="V55" t="n">
        <v>16.5</v>
      </c>
      <c r="W55" t="n">
        <v>14.7</v>
      </c>
    </row>
    <row r="56">
      <c r="A56" s="5" t="inlineStr">
        <is>
          <t>KUV (Kurs/Umsatz)</t>
        </is>
      </c>
      <c r="B56" s="5" t="inlineStr">
        <is>
          <t>PS (price/sales)</t>
        </is>
      </c>
      <c r="C56" t="n">
        <v>2.4</v>
      </c>
      <c r="D56" t="n">
        <v>1.66</v>
      </c>
      <c r="E56" t="n">
        <v>1.61</v>
      </c>
      <c r="F56" t="n">
        <v>1.57</v>
      </c>
      <c r="G56" t="n">
        <v>1.06</v>
      </c>
      <c r="H56" t="n">
        <v>0.8100000000000001</v>
      </c>
      <c r="I56" t="n">
        <v>1.34</v>
      </c>
      <c r="J56" t="n">
        <v>0.95</v>
      </c>
      <c r="K56" t="n">
        <v>0.79</v>
      </c>
      <c r="L56" t="n">
        <v>0.85</v>
      </c>
      <c r="M56" t="n">
        <v>0.76</v>
      </c>
      <c r="N56" t="n">
        <v>0.49</v>
      </c>
      <c r="O56" t="n">
        <v>1.01</v>
      </c>
      <c r="P56" t="n">
        <v>0.76</v>
      </c>
      <c r="Q56" t="n">
        <v>1.11</v>
      </c>
      <c r="R56" t="n">
        <v>0.84</v>
      </c>
      <c r="S56" t="n">
        <v>0.65</v>
      </c>
      <c r="T56" t="n">
        <v>0.57</v>
      </c>
      <c r="U56" t="n">
        <v>0.62</v>
      </c>
      <c r="V56" t="n">
        <v>0.51</v>
      </c>
      <c r="W56" t="n">
        <v>0.63</v>
      </c>
    </row>
    <row r="57">
      <c r="A57" s="5" t="inlineStr">
        <is>
          <t>KBV (Kurs/Buchwert)</t>
        </is>
      </c>
      <c r="B57" s="5" t="inlineStr">
        <is>
          <t>PB (price/book value)</t>
        </is>
      </c>
      <c r="C57" t="n">
        <v>8.359999999999999</v>
      </c>
      <c r="D57" t="n">
        <v>5.7</v>
      </c>
      <c r="E57" t="n">
        <v>5.28</v>
      </c>
      <c r="F57" t="n">
        <v>4.67</v>
      </c>
      <c r="G57" t="n">
        <v>3.18</v>
      </c>
      <c r="H57" t="n">
        <v>2.09</v>
      </c>
      <c r="I57" t="n">
        <v>3.53</v>
      </c>
      <c r="J57" t="n">
        <v>2.66</v>
      </c>
      <c r="K57" t="n">
        <v>2.05</v>
      </c>
      <c r="L57" t="n">
        <v>2.22</v>
      </c>
      <c r="M57" t="n">
        <v>2.1</v>
      </c>
      <c r="N57" t="n">
        <v>1.55</v>
      </c>
      <c r="O57" t="n">
        <v>3.45</v>
      </c>
      <c r="P57" t="n">
        <v>2.72</v>
      </c>
      <c r="Q57" t="n">
        <v>2.74</v>
      </c>
      <c r="R57" t="n">
        <v>3.35</v>
      </c>
      <c r="S57" t="n">
        <v>3.02</v>
      </c>
      <c r="T57" t="n">
        <v>3.46</v>
      </c>
      <c r="U57" t="n">
        <v>3.76</v>
      </c>
      <c r="V57" t="n">
        <v>3.67</v>
      </c>
      <c r="W57" t="n">
        <v>4.95</v>
      </c>
    </row>
    <row r="58">
      <c r="A58" s="5" t="inlineStr">
        <is>
          <t>KCV (Kurs/Cashflow)</t>
        </is>
      </c>
      <c r="B58" s="5" t="inlineStr">
        <is>
          <t>PC (price/cashflow)</t>
        </is>
      </c>
      <c r="C58" t="n">
        <v>20.15</v>
      </c>
      <c r="D58" t="n">
        <v>13.73</v>
      </c>
      <c r="E58" t="n">
        <v>20.68</v>
      </c>
      <c r="F58" t="n">
        <v>22.44</v>
      </c>
      <c r="G58" t="n">
        <v>16.51</v>
      </c>
      <c r="H58" t="n">
        <v>16.8</v>
      </c>
      <c r="I58" t="n">
        <v>30.57</v>
      </c>
      <c r="J58" t="n">
        <v>14.95</v>
      </c>
      <c r="K58" t="n">
        <v>13.03</v>
      </c>
      <c r="L58" t="n">
        <v>11.44</v>
      </c>
      <c r="M58" t="n">
        <v>6.6</v>
      </c>
      <c r="N58" t="n">
        <v>10.57</v>
      </c>
      <c r="O58" t="n">
        <v>13.38</v>
      </c>
      <c r="P58" t="n">
        <v>10.08</v>
      </c>
      <c r="Q58" t="n">
        <v>20.86</v>
      </c>
      <c r="R58" t="n">
        <v>9.51</v>
      </c>
      <c r="S58" t="n">
        <v>6.3</v>
      </c>
      <c r="T58" t="n">
        <v>7</v>
      </c>
      <c r="U58" t="n">
        <v>9.94</v>
      </c>
      <c r="V58" t="n">
        <v>-287.48</v>
      </c>
      <c r="W58" t="n">
        <v>10.25</v>
      </c>
    </row>
    <row r="59">
      <c r="A59" s="5" t="inlineStr">
        <is>
          <t>Dividendenrendite in %</t>
        </is>
      </c>
      <c r="B59" s="5" t="inlineStr">
        <is>
          <t>Dividend Yield in %</t>
        </is>
      </c>
      <c r="C59" t="inlineStr">
        <is>
          <t>-</t>
        </is>
      </c>
      <c r="D59" t="n">
        <v>1.84</v>
      </c>
      <c r="E59" t="n">
        <v>1.56</v>
      </c>
      <c r="F59" t="n">
        <v>1.33</v>
      </c>
      <c r="G59" t="n">
        <v>1.78</v>
      </c>
      <c r="H59" t="n">
        <v>2.6</v>
      </c>
      <c r="I59" t="n">
        <v>1.62</v>
      </c>
      <c r="J59" t="n">
        <v>2.01</v>
      </c>
      <c r="K59" t="n">
        <v>1.99</v>
      </c>
      <c r="L59" t="n">
        <v>1.64</v>
      </c>
      <c r="M59" t="n">
        <v>0.93</v>
      </c>
      <c r="N59" t="n">
        <v>1.84</v>
      </c>
      <c r="O59" t="n">
        <v>0.98</v>
      </c>
      <c r="P59" t="n">
        <v>1.11</v>
      </c>
      <c r="Q59" t="n">
        <v>0.83</v>
      </c>
      <c r="R59" t="n">
        <v>1.11</v>
      </c>
      <c r="S59" t="n">
        <v>1.11</v>
      </c>
      <c r="T59" t="n">
        <v>1.21</v>
      </c>
      <c r="U59" t="n">
        <v>1.09</v>
      </c>
      <c r="V59" t="n">
        <v>1.39</v>
      </c>
      <c r="W59" t="n">
        <v>1.24</v>
      </c>
    </row>
    <row r="60">
      <c r="A60" s="5" t="inlineStr">
        <is>
          <t>Gewinnrendite in %</t>
        </is>
      </c>
      <c r="B60" s="5" t="inlineStr">
        <is>
          <t>Return on profit in %</t>
        </is>
      </c>
      <c r="C60" t="n">
        <v>3.5</v>
      </c>
      <c r="D60" t="n">
        <v>4.6</v>
      </c>
      <c r="E60" t="n">
        <v>3.2</v>
      </c>
      <c r="F60" t="n">
        <v>3.4</v>
      </c>
      <c r="G60" t="n">
        <v>3.5</v>
      </c>
      <c r="H60" t="n">
        <v>4.1</v>
      </c>
      <c r="I60" t="n">
        <v>4.1</v>
      </c>
      <c r="J60" t="n">
        <v>3.7</v>
      </c>
      <c r="K60" t="n">
        <v>5.8</v>
      </c>
      <c r="L60" t="n">
        <v>5.5</v>
      </c>
      <c r="M60" t="n">
        <v>3.3</v>
      </c>
      <c r="N60" t="n">
        <v>12</v>
      </c>
      <c r="O60" t="n">
        <v>5.3</v>
      </c>
      <c r="P60" t="n">
        <v>6.3</v>
      </c>
      <c r="Q60" t="n">
        <v>5.1</v>
      </c>
      <c r="R60" t="n">
        <v>5.8</v>
      </c>
      <c r="S60" t="n">
        <v>6.3</v>
      </c>
      <c r="T60" t="n">
        <v>6.1</v>
      </c>
      <c r="U60" t="n">
        <v>5.6</v>
      </c>
      <c r="V60" t="n">
        <v>6.1</v>
      </c>
      <c r="W60" t="n">
        <v>6.8</v>
      </c>
    </row>
    <row r="61">
      <c r="A61" s="5" t="inlineStr">
        <is>
          <t>Eigenkapitalrendite in %</t>
        </is>
      </c>
      <c r="B61" s="5" t="inlineStr">
        <is>
          <t>Return on Equity in %</t>
        </is>
      </c>
      <c r="C61" t="n">
        <v>29.08</v>
      </c>
      <c r="D61" t="n">
        <v>26.69</v>
      </c>
      <c r="E61" t="n">
        <v>17.01</v>
      </c>
      <c r="F61" t="n">
        <v>15.71</v>
      </c>
      <c r="G61" t="n">
        <v>11.19</v>
      </c>
      <c r="H61" t="n">
        <v>8.710000000000001</v>
      </c>
      <c r="I61" t="n">
        <v>14.34</v>
      </c>
      <c r="J61" t="n">
        <v>9.92</v>
      </c>
      <c r="K61" t="n">
        <v>11.93</v>
      </c>
      <c r="L61" t="n">
        <v>12.28</v>
      </c>
      <c r="M61" t="n">
        <v>6.5</v>
      </c>
      <c r="N61" t="n">
        <v>18.96</v>
      </c>
      <c r="O61" t="n">
        <v>18.23</v>
      </c>
      <c r="P61" t="n">
        <v>17.08</v>
      </c>
      <c r="Q61" t="n">
        <v>14.26</v>
      </c>
      <c r="R61" t="n">
        <v>19.29</v>
      </c>
      <c r="S61" t="n">
        <v>19.18</v>
      </c>
      <c r="T61" t="n">
        <v>21.14</v>
      </c>
      <c r="U61" t="n">
        <v>20.55</v>
      </c>
      <c r="V61" t="n">
        <v>22.29</v>
      </c>
      <c r="W61" t="n">
        <v>33.49</v>
      </c>
    </row>
    <row r="62">
      <c r="A62" s="5" t="inlineStr">
        <is>
          <t>Umsatzrendite in %</t>
        </is>
      </c>
      <c r="B62" s="5" t="inlineStr">
        <is>
          <t>Return on sales in %</t>
        </is>
      </c>
      <c r="C62" t="n">
        <v>8.359999999999999</v>
      </c>
      <c r="D62" t="n">
        <v>7.77</v>
      </c>
      <c r="E62" t="n">
        <v>5.17</v>
      </c>
      <c r="F62" t="n">
        <v>5.27</v>
      </c>
      <c r="G62" t="n">
        <v>3.75</v>
      </c>
      <c r="H62" t="n">
        <v>3.37</v>
      </c>
      <c r="I62" t="n">
        <v>5.43</v>
      </c>
      <c r="J62" t="n">
        <v>3.53</v>
      </c>
      <c r="K62" t="n">
        <v>4.6</v>
      </c>
      <c r="L62" t="n">
        <v>4.73</v>
      </c>
      <c r="M62" t="n">
        <v>2.36</v>
      </c>
      <c r="N62" t="n">
        <v>5.94</v>
      </c>
      <c r="O62" t="n">
        <v>5.35</v>
      </c>
      <c r="P62" t="n">
        <v>4.79</v>
      </c>
      <c r="Q62" t="n">
        <v>5.77</v>
      </c>
      <c r="R62" t="n">
        <v>4.85</v>
      </c>
      <c r="S62" t="n">
        <v>4.15</v>
      </c>
      <c r="T62" t="n">
        <v>3.5</v>
      </c>
      <c r="U62" t="n">
        <v>3.41</v>
      </c>
      <c r="V62" t="n">
        <v>3.11</v>
      </c>
      <c r="W62" t="n">
        <v>4.25</v>
      </c>
    </row>
    <row r="63">
      <c r="A63" s="5" t="inlineStr">
        <is>
          <t>Gesamtkapitalrendite in %</t>
        </is>
      </c>
      <c r="B63" s="5" t="inlineStr">
        <is>
          <t>Total Return on Investment in %</t>
        </is>
      </c>
      <c r="C63" t="n">
        <v>10.36</v>
      </c>
      <c r="D63" t="n">
        <v>11.2</v>
      </c>
      <c r="E63" t="n">
        <v>8.19</v>
      </c>
      <c r="F63" t="n">
        <v>7.19</v>
      </c>
      <c r="G63" t="n">
        <v>5.25</v>
      </c>
      <c r="H63" t="n">
        <v>4.49</v>
      </c>
      <c r="I63" t="n">
        <v>7.6</v>
      </c>
      <c r="J63" t="n">
        <v>5.42</v>
      </c>
      <c r="K63" t="n">
        <v>6.48</v>
      </c>
      <c r="L63" t="n">
        <v>6.17</v>
      </c>
      <c r="M63" t="n">
        <v>4.45</v>
      </c>
      <c r="N63" t="n">
        <v>8.48</v>
      </c>
      <c r="O63" t="n">
        <v>8.23</v>
      </c>
      <c r="P63" t="n">
        <v>7.65</v>
      </c>
      <c r="Q63" t="n">
        <v>7.56</v>
      </c>
      <c r="R63" t="n">
        <v>8.380000000000001</v>
      </c>
      <c r="S63" t="n">
        <v>7.39</v>
      </c>
      <c r="T63" t="n">
        <v>7.41</v>
      </c>
      <c r="U63" t="n">
        <v>7.42</v>
      </c>
      <c r="V63" t="n">
        <v>6.86</v>
      </c>
      <c r="W63" t="n">
        <v>8.69</v>
      </c>
    </row>
    <row r="64">
      <c r="A64" s="5" t="inlineStr">
        <is>
          <t>Return on Investment in %</t>
        </is>
      </c>
      <c r="B64" s="5" t="inlineStr">
        <is>
          <t>Return on Investment in %</t>
        </is>
      </c>
      <c r="C64" t="n">
        <v>9.56</v>
      </c>
      <c r="D64" t="n">
        <v>10.9</v>
      </c>
      <c r="E64" t="n">
        <v>7.55</v>
      </c>
      <c r="F64" t="n">
        <v>6.7</v>
      </c>
      <c r="G64" t="n">
        <v>4.75</v>
      </c>
      <c r="H64" t="n">
        <v>3.95</v>
      </c>
      <c r="I64" t="n">
        <v>6.79</v>
      </c>
      <c r="J64" t="n">
        <v>4.51</v>
      </c>
      <c r="K64" t="n">
        <v>5.46</v>
      </c>
      <c r="L64" t="n">
        <v>5.34</v>
      </c>
      <c r="M64" t="n">
        <v>2.76</v>
      </c>
      <c r="N64" t="n">
        <v>6.73</v>
      </c>
      <c r="O64" t="n">
        <v>6.62</v>
      </c>
      <c r="P64" t="n">
        <v>5.76</v>
      </c>
      <c r="Q64" t="n">
        <v>6.66</v>
      </c>
      <c r="R64" t="n">
        <v>7.1</v>
      </c>
      <c r="S64" t="n">
        <v>6.21</v>
      </c>
      <c r="T64" t="n">
        <v>5.37</v>
      </c>
      <c r="U64" t="n">
        <v>4.98</v>
      </c>
      <c r="V64" t="n">
        <v>4.52</v>
      </c>
      <c r="W64" t="n">
        <v>6.35</v>
      </c>
    </row>
    <row r="65">
      <c r="A65" s="5" t="inlineStr">
        <is>
          <t>Arbeitsintensität in %</t>
        </is>
      </c>
      <c r="B65" s="5" t="inlineStr">
        <is>
          <t>Work Intensity in %</t>
        </is>
      </c>
      <c r="C65" t="n">
        <v>52.87</v>
      </c>
      <c r="D65" t="n">
        <v>62.86</v>
      </c>
      <c r="E65" t="n">
        <v>59.53</v>
      </c>
      <c r="F65" t="n">
        <v>58.55</v>
      </c>
      <c r="G65" t="n">
        <v>56.19</v>
      </c>
      <c r="H65" t="n">
        <v>59.17</v>
      </c>
      <c r="I65" t="n">
        <v>59.12</v>
      </c>
      <c r="J65" t="n">
        <v>59.02</v>
      </c>
      <c r="K65" t="n">
        <v>56.31</v>
      </c>
      <c r="L65" t="n">
        <v>55.38</v>
      </c>
      <c r="M65" t="n">
        <v>50.54</v>
      </c>
      <c r="N65" t="n">
        <v>51.76</v>
      </c>
      <c r="O65" t="n">
        <v>49.71</v>
      </c>
      <c r="P65" t="n">
        <v>46.84</v>
      </c>
      <c r="Q65" t="n">
        <v>75.94</v>
      </c>
      <c r="R65" t="n">
        <v>68.55</v>
      </c>
      <c r="S65" t="n">
        <v>66.31</v>
      </c>
      <c r="T65" t="n">
        <v>66.33</v>
      </c>
      <c r="U65" t="n">
        <v>68.81</v>
      </c>
      <c r="V65" t="n">
        <v>69.33</v>
      </c>
      <c r="W65" t="n">
        <v>65.47</v>
      </c>
    </row>
    <row r="66">
      <c r="A66" s="5" t="inlineStr">
        <is>
          <t>Eigenkapitalquote in %</t>
        </is>
      </c>
      <c r="B66" s="5" t="inlineStr">
        <is>
          <t>Equity Ratio in %</t>
        </is>
      </c>
      <c r="C66" t="n">
        <v>32.86</v>
      </c>
      <c r="D66" t="n">
        <v>40.85</v>
      </c>
      <c r="E66" t="n">
        <v>44.42</v>
      </c>
      <c r="F66" t="n">
        <v>42.65</v>
      </c>
      <c r="G66" t="n">
        <v>42.46</v>
      </c>
      <c r="H66" t="n">
        <v>45.29</v>
      </c>
      <c r="I66" t="n">
        <v>47.32</v>
      </c>
      <c r="J66" t="n">
        <v>45.52</v>
      </c>
      <c r="K66" t="n">
        <v>45.72</v>
      </c>
      <c r="L66" t="n">
        <v>43.47</v>
      </c>
      <c r="M66" t="n">
        <v>42.49</v>
      </c>
      <c r="N66" t="n">
        <v>35.52</v>
      </c>
      <c r="O66" t="n">
        <v>36.31</v>
      </c>
      <c r="P66" t="n">
        <v>33.75</v>
      </c>
      <c r="Q66" t="n">
        <v>46.67</v>
      </c>
      <c r="R66" t="n">
        <v>36.78</v>
      </c>
      <c r="S66" t="n">
        <v>32.37</v>
      </c>
      <c r="T66" t="n">
        <v>25.38</v>
      </c>
      <c r="U66" t="n">
        <v>24.26</v>
      </c>
      <c r="V66" t="n">
        <v>20.29</v>
      </c>
      <c r="W66" t="n">
        <v>18.96</v>
      </c>
    </row>
    <row r="67">
      <c r="A67" s="5" t="inlineStr">
        <is>
          <t>Fremdkapitalquote in %</t>
        </is>
      </c>
      <c r="B67" s="5" t="inlineStr">
        <is>
          <t>Debt Ratio in %</t>
        </is>
      </c>
      <c r="C67" t="n">
        <v>67.14</v>
      </c>
      <c r="D67" t="n">
        <v>59.15</v>
      </c>
      <c r="E67" t="n">
        <v>55.58</v>
      </c>
      <c r="F67" t="n">
        <v>57.35</v>
      </c>
      <c r="G67" t="n">
        <v>57.54</v>
      </c>
      <c r="H67" t="n">
        <v>54.71</v>
      </c>
      <c r="I67" t="n">
        <v>52.68</v>
      </c>
      <c r="J67" t="n">
        <v>54.48</v>
      </c>
      <c r="K67" t="n">
        <v>54.28</v>
      </c>
      <c r="L67" t="n">
        <v>56.53</v>
      </c>
      <c r="M67" t="n">
        <v>57.51</v>
      </c>
      <c r="N67" t="n">
        <v>64.48</v>
      </c>
      <c r="O67" t="n">
        <v>63.69</v>
      </c>
      <c r="P67" t="n">
        <v>66.25</v>
      </c>
      <c r="Q67" t="n">
        <v>53.33</v>
      </c>
      <c r="R67" t="n">
        <v>63.22</v>
      </c>
      <c r="S67" t="n">
        <v>67.63</v>
      </c>
      <c r="T67" t="n">
        <v>74.62</v>
      </c>
      <c r="U67" t="n">
        <v>75.73999999999999</v>
      </c>
      <c r="V67" t="n">
        <v>79.70999999999999</v>
      </c>
      <c r="W67" t="n">
        <v>81.04000000000001</v>
      </c>
    </row>
    <row r="68">
      <c r="A68" s="5" t="inlineStr">
        <is>
          <t>Verschuldungsgrad in %</t>
        </is>
      </c>
      <c r="B68" s="5" t="inlineStr">
        <is>
          <t>Finance Gearing in %</t>
        </is>
      </c>
      <c r="C68" t="n">
        <v>204.3</v>
      </c>
      <c r="D68" t="n">
        <v>144.82</v>
      </c>
      <c r="E68" t="n">
        <v>125.15</v>
      </c>
      <c r="F68" t="n">
        <v>134.49</v>
      </c>
      <c r="G68" t="n">
        <v>135.49</v>
      </c>
      <c r="H68" t="n">
        <v>120.79</v>
      </c>
      <c r="I68" t="n">
        <v>111.31</v>
      </c>
      <c r="J68" t="n">
        <v>119.66</v>
      </c>
      <c r="K68" t="n">
        <v>118.75</v>
      </c>
      <c r="L68" t="n">
        <v>130.03</v>
      </c>
      <c r="M68" t="n">
        <v>135.35</v>
      </c>
      <c r="N68" t="n">
        <v>181.54</v>
      </c>
      <c r="O68" t="n">
        <v>175.39</v>
      </c>
      <c r="P68" t="n">
        <v>196.29</v>
      </c>
      <c r="Q68" t="n">
        <v>114.26</v>
      </c>
      <c r="R68" t="n">
        <v>171.88</v>
      </c>
      <c r="S68" t="n">
        <v>208.88</v>
      </c>
      <c r="T68" t="n">
        <v>294.01</v>
      </c>
      <c r="U68" t="n">
        <v>312.27</v>
      </c>
      <c r="V68" t="n">
        <v>392.89</v>
      </c>
      <c r="W68" t="n">
        <v>427.56</v>
      </c>
    </row>
    <row r="69">
      <c r="A69" s="5" t="inlineStr">
        <is>
          <t>Bruttoergebnis Marge in %</t>
        </is>
      </c>
      <c r="B69" s="5" t="inlineStr">
        <is>
          <t>Gross Profit Marge in %</t>
        </is>
      </c>
      <c r="C69" t="n">
        <v>52</v>
      </c>
      <c r="D69" t="n">
        <v>51.85</v>
      </c>
      <c r="E69" t="n">
        <v>50.44</v>
      </c>
      <c r="F69" t="n">
        <v>48.62</v>
      </c>
      <c r="G69" t="n">
        <v>48.29</v>
      </c>
      <c r="H69" t="n">
        <v>47.64</v>
      </c>
      <c r="I69" t="n">
        <v>49.27</v>
      </c>
      <c r="J69" t="n">
        <v>47.73</v>
      </c>
      <c r="K69" t="n">
        <v>47.51</v>
      </c>
      <c r="L69" t="n">
        <v>47.79</v>
      </c>
      <c r="M69" t="n">
        <v>45.39</v>
      </c>
      <c r="N69" t="n">
        <v>48.67</v>
      </c>
      <c r="O69" t="n">
        <v>47.4</v>
      </c>
      <c r="P69" t="n">
        <v>44.58</v>
      </c>
      <c r="Q69" t="n">
        <v>48.18</v>
      </c>
      <c r="R69" t="n">
        <v>47.21</v>
      </c>
      <c r="S69" t="n">
        <v>44.9</v>
      </c>
      <c r="T69" t="n">
        <v>43.22</v>
      </c>
      <c r="U69" t="n">
        <v>42.56</v>
      </c>
      <c r="V69" t="n">
        <v>43.32</v>
      </c>
    </row>
    <row r="70">
      <c r="A70" s="5" t="inlineStr">
        <is>
          <t>Kurzfristige Vermögensquote in %</t>
        </is>
      </c>
      <c r="B70" s="5" t="inlineStr">
        <is>
          <t>Current Assets Ratio in %</t>
        </is>
      </c>
      <c r="C70" t="n">
        <v>52.87</v>
      </c>
      <c r="D70" t="n">
        <v>62.86</v>
      </c>
      <c r="E70" t="n">
        <v>59.53</v>
      </c>
      <c r="F70" t="n">
        <v>58.55</v>
      </c>
      <c r="G70" t="n">
        <v>56.19</v>
      </c>
      <c r="H70" t="n">
        <v>59.17</v>
      </c>
      <c r="I70" t="n">
        <v>59.12</v>
      </c>
      <c r="J70" t="n">
        <v>59.02</v>
      </c>
      <c r="K70" t="n">
        <v>56.31</v>
      </c>
      <c r="L70" t="n">
        <v>55.38</v>
      </c>
      <c r="M70" t="n">
        <v>50.54</v>
      </c>
      <c r="N70" t="n">
        <v>51.76</v>
      </c>
      <c r="O70" t="n">
        <v>49.71</v>
      </c>
      <c r="P70" t="n">
        <v>46.84</v>
      </c>
      <c r="Q70" t="n">
        <v>75.95</v>
      </c>
      <c r="R70" t="n">
        <v>68.54000000000001</v>
      </c>
      <c r="S70" t="n">
        <v>66.31</v>
      </c>
      <c r="T70" t="n">
        <v>66.31999999999999</v>
      </c>
      <c r="U70" t="n">
        <v>68.8</v>
      </c>
      <c r="V70" t="n">
        <v>69.31999999999999</v>
      </c>
    </row>
    <row r="71">
      <c r="A71" s="5" t="inlineStr">
        <is>
          <t>Nettogewinn Marge in %</t>
        </is>
      </c>
      <c r="B71" s="5" t="inlineStr">
        <is>
          <t>Net Profit Marge in %</t>
        </is>
      </c>
      <c r="C71" t="n">
        <v>8.359999999999999</v>
      </c>
      <c r="D71" t="n">
        <v>7.77</v>
      </c>
      <c r="E71" t="n">
        <v>5.17</v>
      </c>
      <c r="F71" t="n">
        <v>5.27</v>
      </c>
      <c r="G71" t="n">
        <v>3.75</v>
      </c>
      <c r="H71" t="n">
        <v>3.37</v>
      </c>
      <c r="I71" t="n">
        <v>5.43</v>
      </c>
      <c r="J71" t="n">
        <v>3.53</v>
      </c>
      <c r="K71" t="n">
        <v>4.6</v>
      </c>
      <c r="L71" t="n">
        <v>4.73</v>
      </c>
      <c r="M71" t="n">
        <v>2.36</v>
      </c>
      <c r="N71" t="n">
        <v>5.94</v>
      </c>
      <c r="O71" t="n">
        <v>5.35</v>
      </c>
      <c r="P71" t="n">
        <v>4.79</v>
      </c>
      <c r="Q71" t="n">
        <v>5.77</v>
      </c>
      <c r="R71" t="n">
        <v>4.85</v>
      </c>
      <c r="S71" t="n">
        <v>4.15</v>
      </c>
      <c r="T71" t="n">
        <v>3.5</v>
      </c>
      <c r="U71" t="n">
        <v>3.41</v>
      </c>
      <c r="V71" t="n">
        <v>3.11</v>
      </c>
    </row>
    <row r="72">
      <c r="A72" s="5" t="inlineStr">
        <is>
          <t>Operative Ergebnis Marge in %</t>
        </is>
      </c>
      <c r="B72" s="5" t="inlineStr">
        <is>
          <t>EBIT Marge in %</t>
        </is>
      </c>
      <c r="C72" t="n">
        <v>11.25</v>
      </c>
      <c r="D72" t="n">
        <v>10.81</v>
      </c>
      <c r="E72" t="n">
        <v>9.76</v>
      </c>
      <c r="F72" t="n">
        <v>7.73</v>
      </c>
      <c r="G72" t="n">
        <v>6.26</v>
      </c>
      <c r="H72" t="n">
        <v>6.08</v>
      </c>
      <c r="I72" t="n">
        <v>8.289999999999999</v>
      </c>
      <c r="J72" t="n">
        <v>6.18</v>
      </c>
      <c r="K72" t="n">
        <v>7.15</v>
      </c>
      <c r="L72" t="n">
        <v>7.46</v>
      </c>
      <c r="M72" t="n">
        <v>4.89</v>
      </c>
      <c r="N72" t="n">
        <v>9.91</v>
      </c>
      <c r="O72" t="n">
        <v>9.210000000000001</v>
      </c>
      <c r="P72" t="n">
        <v>8.74</v>
      </c>
      <c r="Q72" t="n">
        <v>10.66</v>
      </c>
      <c r="R72" t="n">
        <v>8.24</v>
      </c>
      <c r="S72" t="n">
        <v>7.1</v>
      </c>
      <c r="T72" t="n">
        <v>6.61</v>
      </c>
      <c r="U72" t="n">
        <v>7.11</v>
      </c>
      <c r="V72" t="n">
        <v>6.81</v>
      </c>
    </row>
    <row r="73">
      <c r="A73" s="5" t="inlineStr">
        <is>
          <t>Vermögensumsschlag in %</t>
        </is>
      </c>
      <c r="B73" s="5" t="inlineStr">
        <is>
          <t>Asset Turnover in %</t>
        </is>
      </c>
      <c r="C73" t="n">
        <v>114.31</v>
      </c>
      <c r="D73" t="n">
        <v>140.37</v>
      </c>
      <c r="E73" t="n">
        <v>146.11</v>
      </c>
      <c r="F73" t="n">
        <v>127.12</v>
      </c>
      <c r="G73" t="n">
        <v>126.77</v>
      </c>
      <c r="H73" t="n">
        <v>117.05</v>
      </c>
      <c r="I73" t="n">
        <v>124.94</v>
      </c>
      <c r="J73" t="n">
        <v>127.74</v>
      </c>
      <c r="K73" t="n">
        <v>118.55</v>
      </c>
      <c r="L73" t="n">
        <v>112.92</v>
      </c>
      <c r="M73" t="n">
        <v>116.97</v>
      </c>
      <c r="N73" t="n">
        <v>113.28</v>
      </c>
      <c r="O73" t="n">
        <v>123.71</v>
      </c>
      <c r="P73" t="n">
        <v>120.35</v>
      </c>
      <c r="Q73" t="n">
        <v>115.41</v>
      </c>
      <c r="R73" t="n">
        <v>146.3</v>
      </c>
      <c r="S73" t="n">
        <v>149.64</v>
      </c>
      <c r="T73" t="n">
        <v>153.09</v>
      </c>
      <c r="U73" t="n">
        <v>146.12</v>
      </c>
      <c r="V73" t="n">
        <v>145.19</v>
      </c>
    </row>
    <row r="74">
      <c r="A74" s="5" t="inlineStr">
        <is>
          <t>Langfristige Vermögensquote in %</t>
        </is>
      </c>
      <c r="B74" s="5" t="inlineStr">
        <is>
          <t>Non-Current Assets Ratio in %</t>
        </is>
      </c>
      <c r="C74" t="n">
        <v>47.13</v>
      </c>
      <c r="D74" t="n">
        <v>37.14</v>
      </c>
      <c r="E74" t="n">
        <v>40.47</v>
      </c>
      <c r="F74" t="n">
        <v>41.45</v>
      </c>
      <c r="G74" t="n">
        <v>43.81</v>
      </c>
      <c r="H74" t="n">
        <v>40.83</v>
      </c>
      <c r="I74" t="n">
        <v>40.88</v>
      </c>
      <c r="J74" t="n">
        <v>40.98</v>
      </c>
      <c r="K74" t="n">
        <v>43.69</v>
      </c>
      <c r="L74" t="n">
        <v>44.62</v>
      </c>
      <c r="M74" t="n">
        <v>49.46</v>
      </c>
      <c r="N74" t="n">
        <v>48.24</v>
      </c>
      <c r="O74" t="n">
        <v>50.29</v>
      </c>
      <c r="P74" t="n">
        <v>53.16</v>
      </c>
      <c r="Q74" t="n">
        <v>24.07</v>
      </c>
      <c r="R74" t="n">
        <v>31.46</v>
      </c>
      <c r="S74" t="n">
        <v>33.69</v>
      </c>
      <c r="T74" t="n">
        <v>33.68</v>
      </c>
      <c r="U74" t="n">
        <v>31.2</v>
      </c>
      <c r="V74" t="n">
        <v>30.68</v>
      </c>
    </row>
    <row r="75">
      <c r="A75" s="5" t="inlineStr">
        <is>
          <t>Gesamtkapitalrentabilität</t>
        </is>
      </c>
      <c r="B75" s="5" t="inlineStr">
        <is>
          <t>ROA Return on Assets in %</t>
        </is>
      </c>
      <c r="C75" t="n">
        <v>9.56</v>
      </c>
      <c r="D75" t="n">
        <v>10.9</v>
      </c>
      <c r="E75" t="n">
        <v>7.55</v>
      </c>
      <c r="F75" t="n">
        <v>6.7</v>
      </c>
      <c r="G75" t="n">
        <v>4.75</v>
      </c>
      <c r="H75" t="n">
        <v>3.95</v>
      </c>
      <c r="I75" t="n">
        <v>6.79</v>
      </c>
      <c r="J75" t="n">
        <v>4.51</v>
      </c>
      <c r="K75" t="n">
        <v>5.46</v>
      </c>
      <c r="L75" t="n">
        <v>5.34</v>
      </c>
      <c r="M75" t="n">
        <v>2.76</v>
      </c>
      <c r="N75" t="n">
        <v>6.73</v>
      </c>
      <c r="O75" t="n">
        <v>6.62</v>
      </c>
      <c r="P75" t="n">
        <v>5.76</v>
      </c>
      <c r="Q75" t="n">
        <v>6.66</v>
      </c>
      <c r="R75" t="n">
        <v>7.1</v>
      </c>
      <c r="S75" t="n">
        <v>6.21</v>
      </c>
      <c r="T75" t="n">
        <v>5.36</v>
      </c>
      <c r="U75" t="n">
        <v>4.98</v>
      </c>
      <c r="V75" t="n">
        <v>4.52</v>
      </c>
    </row>
    <row r="76">
      <c r="A76" s="5" t="inlineStr">
        <is>
          <t>Ertrag des eingesetzten Kapitals</t>
        </is>
      </c>
      <c r="B76" s="5" t="inlineStr">
        <is>
          <t>ROCE Return on Cap. Empl. in %</t>
        </is>
      </c>
      <c r="C76" t="n">
        <v>22.3</v>
      </c>
      <c r="D76" t="n">
        <v>26.98</v>
      </c>
      <c r="E76" t="n">
        <v>25.15</v>
      </c>
      <c r="F76" t="n">
        <v>17.73</v>
      </c>
      <c r="G76" t="n">
        <v>13.27</v>
      </c>
      <c r="H76" t="n">
        <v>10.98</v>
      </c>
      <c r="I76" t="n">
        <v>17.5</v>
      </c>
      <c r="J76" t="n">
        <v>12.64</v>
      </c>
      <c r="K76" t="n">
        <v>13.81</v>
      </c>
      <c r="L76" t="n">
        <v>13.32</v>
      </c>
      <c r="M76" t="n">
        <v>8.41</v>
      </c>
      <c r="N76" t="n">
        <v>18.17</v>
      </c>
      <c r="O76" t="n">
        <v>16.1</v>
      </c>
      <c r="P76" t="n">
        <v>14.24</v>
      </c>
      <c r="Q76" t="n">
        <v>17.87</v>
      </c>
      <c r="R76" t="n">
        <v>19.47</v>
      </c>
      <c r="S76" t="n">
        <v>15.65</v>
      </c>
      <c r="T76" t="n">
        <v>14.97</v>
      </c>
      <c r="U76" t="n">
        <v>15.58</v>
      </c>
      <c r="V76" t="n">
        <v>14.99</v>
      </c>
    </row>
    <row r="77">
      <c r="A77" s="5" t="inlineStr">
        <is>
          <t>Eigenkapital zu Anlagevermögen</t>
        </is>
      </c>
      <c r="B77" s="5" t="inlineStr">
        <is>
          <t>Equity to Fixed Assets in %</t>
        </is>
      </c>
      <c r="C77" t="n">
        <v>69.73</v>
      </c>
      <c r="D77" t="n">
        <v>109.97</v>
      </c>
      <c r="E77" t="n">
        <v>109.75</v>
      </c>
      <c r="F77" t="n">
        <v>102.89</v>
      </c>
      <c r="G77" t="n">
        <v>96.92</v>
      </c>
      <c r="H77" t="n">
        <v>110.93</v>
      </c>
      <c r="I77" t="n">
        <v>115.75</v>
      </c>
      <c r="J77" t="n">
        <v>111.1</v>
      </c>
      <c r="K77" t="n">
        <v>104.64</v>
      </c>
      <c r="L77" t="n">
        <v>97.43000000000001</v>
      </c>
      <c r="M77" t="n">
        <v>85.90000000000001</v>
      </c>
      <c r="N77" t="n">
        <v>73.62</v>
      </c>
      <c r="O77" t="n">
        <v>72.2</v>
      </c>
      <c r="P77" t="n">
        <v>63.49</v>
      </c>
      <c r="Q77" t="n">
        <v>193.93</v>
      </c>
      <c r="R77" t="n">
        <v>116.94</v>
      </c>
      <c r="S77" t="n">
        <v>96.09999999999999</v>
      </c>
      <c r="T77" t="n">
        <v>75.33</v>
      </c>
      <c r="U77" t="n">
        <v>77.78</v>
      </c>
      <c r="V77" t="n">
        <v>66.12</v>
      </c>
    </row>
    <row r="78">
      <c r="A78" s="5" t="inlineStr">
        <is>
          <t>Liquidität Dritten Grades</t>
        </is>
      </c>
      <c r="B78" s="5" t="inlineStr">
        <is>
          <t>Current Ratio in %</t>
        </is>
      </c>
      <c r="C78" t="n">
        <v>124.9</v>
      </c>
      <c r="D78" t="n">
        <v>143.59</v>
      </c>
      <c r="E78" t="n">
        <v>137.42</v>
      </c>
      <c r="F78" t="n">
        <v>131.35</v>
      </c>
      <c r="G78" t="n">
        <v>139.77</v>
      </c>
      <c r="H78" t="n">
        <v>167.82</v>
      </c>
      <c r="I78" t="n">
        <v>144.91</v>
      </c>
      <c r="J78" t="n">
        <v>157.22</v>
      </c>
      <c r="K78" t="n">
        <v>145.87</v>
      </c>
      <c r="L78" t="n">
        <v>150.46</v>
      </c>
      <c r="M78" t="n">
        <v>158.15</v>
      </c>
      <c r="N78" t="n">
        <v>135.36</v>
      </c>
      <c r="O78" t="n">
        <v>170.36</v>
      </c>
      <c r="P78" t="n">
        <v>179.06</v>
      </c>
      <c r="Q78" t="n">
        <v>243.97</v>
      </c>
      <c r="R78" t="n">
        <v>179.91</v>
      </c>
      <c r="S78" t="n">
        <v>206.62</v>
      </c>
      <c r="T78" t="n">
        <v>204.63</v>
      </c>
      <c r="U78" t="n">
        <v>206.46</v>
      </c>
      <c r="V78" t="n">
        <v>203.51</v>
      </c>
    </row>
    <row r="79">
      <c r="A79" s="5" t="inlineStr">
        <is>
          <t>Operativer Cashflow</t>
        </is>
      </c>
      <c r="B79" s="5" t="inlineStr">
        <is>
          <t>Operating Cashflow in M</t>
        </is>
      </c>
      <c r="C79" t="n">
        <v>3948.7955</v>
      </c>
      <c r="D79" t="n">
        <v>2734.6041</v>
      </c>
      <c r="E79" t="n">
        <v>4215.8248</v>
      </c>
      <c r="F79" t="n">
        <v>4521.435600000001</v>
      </c>
      <c r="G79" t="n">
        <v>3305.302</v>
      </c>
      <c r="H79" t="n">
        <v>3432.744</v>
      </c>
      <c r="I79" t="n">
        <v>6395.8554</v>
      </c>
      <c r="J79" t="n">
        <v>3127.839</v>
      </c>
      <c r="K79" t="n">
        <v>2725.876</v>
      </c>
      <c r="L79" t="n">
        <v>2393.248</v>
      </c>
      <c r="M79" t="n">
        <v>1380.72</v>
      </c>
      <c r="N79" t="n">
        <v>2045.295</v>
      </c>
      <c r="O79" t="n">
        <v>2724.168</v>
      </c>
      <c r="P79" t="n">
        <v>2052.288</v>
      </c>
      <c r="Q79" t="n">
        <v>3829.896</v>
      </c>
      <c r="R79" t="n">
        <v>1746.036</v>
      </c>
      <c r="S79" t="n">
        <v>1144.08</v>
      </c>
      <c r="T79" t="n">
        <v>1271.2</v>
      </c>
      <c r="U79" t="n">
        <v>1801.128</v>
      </c>
      <c r="V79" t="n">
        <v>-52091.376</v>
      </c>
    </row>
    <row r="80">
      <c r="A80" s="5" t="inlineStr">
        <is>
          <t>Aktienrückkauf</t>
        </is>
      </c>
      <c r="B80" s="5" t="inlineStr">
        <is>
          <t>Share Buyback in M</t>
        </is>
      </c>
      <c r="C80" t="n">
        <v>3.199999999999989</v>
      </c>
      <c r="D80" t="n">
        <v>4.690000000000026</v>
      </c>
      <c r="E80" t="n">
        <v>-2.370000000000005</v>
      </c>
      <c r="F80" t="n">
        <v>-1.29000000000002</v>
      </c>
      <c r="G80" t="n">
        <v>4.130000000000024</v>
      </c>
      <c r="H80" t="n">
        <v>4.889999999999986</v>
      </c>
      <c r="I80" t="n">
        <v>0</v>
      </c>
      <c r="J80" t="n">
        <v>-0.02000000000001023</v>
      </c>
      <c r="K80" t="n">
        <v>0</v>
      </c>
      <c r="L80" t="n">
        <v>0</v>
      </c>
      <c r="M80" t="n">
        <v>-15.69999999999999</v>
      </c>
      <c r="N80" t="n">
        <v>10.09999999999999</v>
      </c>
      <c r="O80" t="n">
        <v>0</v>
      </c>
      <c r="P80" t="n">
        <v>-20</v>
      </c>
      <c r="Q80" t="n">
        <v>0</v>
      </c>
      <c r="R80" t="n">
        <v>-2</v>
      </c>
      <c r="S80" t="n">
        <v>0</v>
      </c>
      <c r="T80" t="n">
        <v>-0.4000000000000057</v>
      </c>
      <c r="U80" t="n">
        <v>0</v>
      </c>
      <c r="V80" t="n">
        <v>0</v>
      </c>
    </row>
    <row r="81">
      <c r="A81" s="5" t="inlineStr">
        <is>
          <t>Umsatzwachstum 1J in %</t>
        </is>
      </c>
      <c r="B81" s="5" t="inlineStr">
        <is>
          <t>Revenue Growth 1Y in %</t>
        </is>
      </c>
      <c r="C81" t="n">
        <v>7.87</v>
      </c>
      <c r="D81" t="n">
        <v>3.28</v>
      </c>
      <c r="E81" t="n">
        <v>9.99</v>
      </c>
      <c r="F81" t="n">
        <v>14.05</v>
      </c>
      <c r="G81" t="n">
        <v>16.38</v>
      </c>
      <c r="H81" t="n">
        <v>0.29</v>
      </c>
      <c r="I81" t="n">
        <v>-2.63</v>
      </c>
      <c r="J81" t="n">
        <v>11.72</v>
      </c>
      <c r="K81" t="n">
        <v>11.11</v>
      </c>
      <c r="L81" t="n">
        <v>15.5</v>
      </c>
      <c r="M81" t="n">
        <v>-3.87</v>
      </c>
      <c r="N81" t="n">
        <v>4.85</v>
      </c>
      <c r="O81" t="n">
        <v>2.13</v>
      </c>
      <c r="P81" t="n">
        <v>51.96</v>
      </c>
      <c r="Q81" t="n">
        <v>2.44</v>
      </c>
      <c r="R81" t="n">
        <v>3.37</v>
      </c>
      <c r="S81" t="n">
        <v>-3.92</v>
      </c>
      <c r="T81" t="n">
        <v>6.72</v>
      </c>
      <c r="U81" t="n">
        <v>4.75</v>
      </c>
      <c r="V81" t="n">
        <v>8.98</v>
      </c>
    </row>
    <row r="82">
      <c r="A82" s="5" t="inlineStr">
        <is>
          <t>Umsatzwachstum 3J in %</t>
        </is>
      </c>
      <c r="B82" s="5" t="inlineStr">
        <is>
          <t>Revenue Growth 3Y in %</t>
        </is>
      </c>
      <c r="C82" t="n">
        <v>7.05</v>
      </c>
      <c r="D82" t="n">
        <v>9.109999999999999</v>
      </c>
      <c r="E82" t="n">
        <v>13.47</v>
      </c>
      <c r="F82" t="n">
        <v>10.24</v>
      </c>
      <c r="G82" t="n">
        <v>4.68</v>
      </c>
      <c r="H82" t="n">
        <v>3.13</v>
      </c>
      <c r="I82" t="n">
        <v>6.73</v>
      </c>
      <c r="J82" t="n">
        <v>12.78</v>
      </c>
      <c r="K82" t="n">
        <v>7.58</v>
      </c>
      <c r="L82" t="n">
        <v>5.49</v>
      </c>
      <c r="M82" t="n">
        <v>1.04</v>
      </c>
      <c r="N82" t="n">
        <v>19.65</v>
      </c>
      <c r="O82" t="n">
        <v>18.84</v>
      </c>
      <c r="P82" t="n">
        <v>19.26</v>
      </c>
      <c r="Q82" t="n">
        <v>0.63</v>
      </c>
      <c r="R82" t="n">
        <v>2.06</v>
      </c>
      <c r="S82" t="n">
        <v>2.52</v>
      </c>
      <c r="T82" t="n">
        <v>6.82</v>
      </c>
      <c r="U82" t="inlineStr">
        <is>
          <t>-</t>
        </is>
      </c>
      <c r="V82" t="inlineStr">
        <is>
          <t>-</t>
        </is>
      </c>
    </row>
    <row r="83">
      <c r="A83" s="5" t="inlineStr">
        <is>
          <t>Umsatzwachstum 5J in %</t>
        </is>
      </c>
      <c r="B83" s="5" t="inlineStr">
        <is>
          <t>Revenue Growth 5Y in %</t>
        </is>
      </c>
      <c r="C83" t="n">
        <v>10.31</v>
      </c>
      <c r="D83" t="n">
        <v>8.800000000000001</v>
      </c>
      <c r="E83" t="n">
        <v>7.62</v>
      </c>
      <c r="F83" t="n">
        <v>7.96</v>
      </c>
      <c r="G83" t="n">
        <v>7.37</v>
      </c>
      <c r="H83" t="n">
        <v>7.2</v>
      </c>
      <c r="I83" t="n">
        <v>6.37</v>
      </c>
      <c r="J83" t="n">
        <v>7.86</v>
      </c>
      <c r="K83" t="n">
        <v>5.94</v>
      </c>
      <c r="L83" t="n">
        <v>14.11</v>
      </c>
      <c r="M83" t="n">
        <v>11.5</v>
      </c>
      <c r="N83" t="n">
        <v>12.95</v>
      </c>
      <c r="O83" t="n">
        <v>11.2</v>
      </c>
      <c r="P83" t="n">
        <v>12.11</v>
      </c>
      <c r="Q83" t="n">
        <v>2.67</v>
      </c>
      <c r="R83" t="n">
        <v>3.98</v>
      </c>
      <c r="S83" t="inlineStr">
        <is>
          <t>-</t>
        </is>
      </c>
      <c r="T83" t="inlineStr">
        <is>
          <t>-</t>
        </is>
      </c>
      <c r="U83" t="inlineStr">
        <is>
          <t>-</t>
        </is>
      </c>
      <c r="V83" t="inlineStr">
        <is>
          <t>-</t>
        </is>
      </c>
    </row>
    <row r="84">
      <c r="A84" s="5" t="inlineStr">
        <is>
          <t>Umsatzwachstum 10J in %</t>
        </is>
      </c>
      <c r="B84" s="5" t="inlineStr">
        <is>
          <t>Revenue Growth 10Y in %</t>
        </is>
      </c>
      <c r="C84" t="n">
        <v>8.76</v>
      </c>
      <c r="D84" t="n">
        <v>7.58</v>
      </c>
      <c r="E84" t="n">
        <v>7.74</v>
      </c>
      <c r="F84" t="n">
        <v>6.95</v>
      </c>
      <c r="G84" t="n">
        <v>10.74</v>
      </c>
      <c r="H84" t="n">
        <v>9.35</v>
      </c>
      <c r="I84" t="n">
        <v>9.66</v>
      </c>
      <c r="J84" t="n">
        <v>9.529999999999999</v>
      </c>
      <c r="K84" t="n">
        <v>9.029999999999999</v>
      </c>
      <c r="L84" t="n">
        <v>8.390000000000001</v>
      </c>
      <c r="M84" t="n">
        <v>7.74</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16.1</v>
      </c>
      <c r="D85" t="n">
        <v>55.15</v>
      </c>
      <c r="E85" t="n">
        <v>7.87</v>
      </c>
      <c r="F85" t="n">
        <v>60.41</v>
      </c>
      <c r="G85" t="n">
        <v>29.39</v>
      </c>
      <c r="H85" t="n">
        <v>-37.74</v>
      </c>
      <c r="I85" t="n">
        <v>49.62</v>
      </c>
      <c r="J85" t="n">
        <v>-14.19</v>
      </c>
      <c r="K85" t="n">
        <v>8.109999999999999</v>
      </c>
      <c r="L85" t="n">
        <v>131.43</v>
      </c>
      <c r="M85" t="n">
        <v>-61.84</v>
      </c>
      <c r="N85" t="n">
        <v>16.52</v>
      </c>
      <c r="O85" t="n">
        <v>14.08</v>
      </c>
      <c r="P85" t="n">
        <v>26.21</v>
      </c>
      <c r="Q85" t="n">
        <v>21.8</v>
      </c>
      <c r="R85" t="n">
        <v>20.8</v>
      </c>
      <c r="S85" t="n">
        <v>13.78</v>
      </c>
      <c r="T85" t="n">
        <v>9.640000000000001</v>
      </c>
      <c r="U85" t="n">
        <v>14.75</v>
      </c>
      <c r="V85" t="n">
        <v>-20.2</v>
      </c>
    </row>
    <row r="86">
      <c r="A86" s="5" t="inlineStr">
        <is>
          <t>Gewinnwachstum 3J in %</t>
        </is>
      </c>
      <c r="B86" s="5" t="inlineStr">
        <is>
          <t>Earnings Growth 3Y in %</t>
        </is>
      </c>
      <c r="C86" t="n">
        <v>26.37</v>
      </c>
      <c r="D86" t="n">
        <v>41.14</v>
      </c>
      <c r="E86" t="n">
        <v>32.56</v>
      </c>
      <c r="F86" t="n">
        <v>17.35</v>
      </c>
      <c r="G86" t="n">
        <v>13.76</v>
      </c>
      <c r="H86" t="n">
        <v>-0.77</v>
      </c>
      <c r="I86" t="n">
        <v>14.51</v>
      </c>
      <c r="J86" t="n">
        <v>41.78</v>
      </c>
      <c r="K86" t="n">
        <v>25.9</v>
      </c>
      <c r="L86" t="n">
        <v>28.7</v>
      </c>
      <c r="M86" t="n">
        <v>-10.41</v>
      </c>
      <c r="N86" t="n">
        <v>18.94</v>
      </c>
      <c r="O86" t="n">
        <v>20.7</v>
      </c>
      <c r="P86" t="n">
        <v>22.94</v>
      </c>
      <c r="Q86" t="n">
        <v>18.79</v>
      </c>
      <c r="R86" t="n">
        <v>14.74</v>
      </c>
      <c r="S86" t="n">
        <v>12.72</v>
      </c>
      <c r="T86" t="n">
        <v>1.4</v>
      </c>
      <c r="U86" t="inlineStr">
        <is>
          <t>-</t>
        </is>
      </c>
      <c r="V86" t="inlineStr">
        <is>
          <t>-</t>
        </is>
      </c>
    </row>
    <row r="87">
      <c r="A87" s="5" t="inlineStr">
        <is>
          <t>Gewinnwachstum 5J in %</t>
        </is>
      </c>
      <c r="B87" s="5" t="inlineStr">
        <is>
          <t>Earnings Growth 5Y in %</t>
        </is>
      </c>
      <c r="C87" t="n">
        <v>33.78</v>
      </c>
      <c r="D87" t="n">
        <v>23.02</v>
      </c>
      <c r="E87" t="n">
        <v>21.91</v>
      </c>
      <c r="F87" t="n">
        <v>17.5</v>
      </c>
      <c r="G87" t="n">
        <v>7.04</v>
      </c>
      <c r="H87" t="n">
        <v>27.45</v>
      </c>
      <c r="I87" t="n">
        <v>22.63</v>
      </c>
      <c r="J87" t="n">
        <v>16.01</v>
      </c>
      <c r="K87" t="n">
        <v>21.66</v>
      </c>
      <c r="L87" t="n">
        <v>25.28</v>
      </c>
      <c r="M87" t="n">
        <v>3.35</v>
      </c>
      <c r="N87" t="n">
        <v>19.88</v>
      </c>
      <c r="O87" t="n">
        <v>19.33</v>
      </c>
      <c r="P87" t="n">
        <v>18.45</v>
      </c>
      <c r="Q87" t="n">
        <v>16.15</v>
      </c>
      <c r="R87" t="n">
        <v>7.75</v>
      </c>
      <c r="S87" t="inlineStr">
        <is>
          <t>-</t>
        </is>
      </c>
      <c r="T87" t="inlineStr">
        <is>
          <t>-</t>
        </is>
      </c>
      <c r="U87" t="inlineStr">
        <is>
          <t>-</t>
        </is>
      </c>
      <c r="V87" t="inlineStr">
        <is>
          <t>-</t>
        </is>
      </c>
    </row>
    <row r="88">
      <c r="A88" s="5" t="inlineStr">
        <is>
          <t>Gewinnwachstum 10J in %</t>
        </is>
      </c>
      <c r="B88" s="5" t="inlineStr">
        <is>
          <t>Earnings Growth 10Y in %</t>
        </is>
      </c>
      <c r="C88" t="n">
        <v>30.62</v>
      </c>
      <c r="D88" t="n">
        <v>22.82</v>
      </c>
      <c r="E88" t="n">
        <v>18.96</v>
      </c>
      <c r="F88" t="n">
        <v>19.58</v>
      </c>
      <c r="G88" t="n">
        <v>16.16</v>
      </c>
      <c r="H88" t="n">
        <v>15.4</v>
      </c>
      <c r="I88" t="n">
        <v>21.25</v>
      </c>
      <c r="J88" t="n">
        <v>17.67</v>
      </c>
      <c r="K88" t="n">
        <v>20.05</v>
      </c>
      <c r="L88" t="n">
        <v>20.72</v>
      </c>
      <c r="M88" t="n">
        <v>5.55</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0.86</v>
      </c>
      <c r="D89" t="n">
        <v>0.9399999999999999</v>
      </c>
      <c r="E89" t="n">
        <v>1.41</v>
      </c>
      <c r="F89" t="n">
        <v>1.69</v>
      </c>
      <c r="G89" t="n">
        <v>4.05</v>
      </c>
      <c r="H89" t="n">
        <v>0.89</v>
      </c>
      <c r="I89" t="n">
        <v>1.09</v>
      </c>
      <c r="J89" t="n">
        <v>1.67</v>
      </c>
      <c r="K89" t="n">
        <v>0.79</v>
      </c>
      <c r="L89" t="n">
        <v>0.71</v>
      </c>
      <c r="M89" t="n">
        <v>9.01</v>
      </c>
      <c r="N89" t="n">
        <v>0.42</v>
      </c>
      <c r="O89" t="n">
        <v>0.98</v>
      </c>
      <c r="P89" t="n">
        <v>0.86</v>
      </c>
      <c r="Q89" t="n">
        <v>1.21</v>
      </c>
      <c r="R89" t="n">
        <v>2.23</v>
      </c>
      <c r="S89" t="inlineStr">
        <is>
          <t>-</t>
        </is>
      </c>
      <c r="T89" t="inlineStr">
        <is>
          <t>-</t>
        </is>
      </c>
      <c r="U89" t="inlineStr">
        <is>
          <t>-</t>
        </is>
      </c>
      <c r="V89" t="inlineStr">
        <is>
          <t>-</t>
        </is>
      </c>
    </row>
    <row r="90">
      <c r="A90" s="5" t="inlineStr">
        <is>
          <t>EBIT-Wachstum 1J in %</t>
        </is>
      </c>
      <c r="B90" s="5" t="inlineStr">
        <is>
          <t>EBIT Growth 1Y in %</t>
        </is>
      </c>
      <c r="C90" t="n">
        <v>12.33</v>
      </c>
      <c r="D90" t="n">
        <v>14.4</v>
      </c>
      <c r="E90" t="n">
        <v>38.83</v>
      </c>
      <c r="F90" t="n">
        <v>40.79</v>
      </c>
      <c r="G90" t="n">
        <v>19.93</v>
      </c>
      <c r="H90" t="n">
        <v>-26.54</v>
      </c>
      <c r="I90" t="n">
        <v>30.65</v>
      </c>
      <c r="J90" t="n">
        <v>-3.46</v>
      </c>
      <c r="K90" t="n">
        <v>6.6</v>
      </c>
      <c r="L90" t="n">
        <v>75.98</v>
      </c>
      <c r="M90" t="n">
        <v>-52.52</v>
      </c>
      <c r="N90" t="n">
        <v>12.75</v>
      </c>
      <c r="O90" t="n">
        <v>7.72</v>
      </c>
      <c r="P90" t="n">
        <v>24.52</v>
      </c>
      <c r="Q90" t="n">
        <v>32.54</v>
      </c>
      <c r="R90" t="n">
        <v>19.9</v>
      </c>
      <c r="S90" t="n">
        <v>3.25</v>
      </c>
      <c r="T90" t="n">
        <v>-0.74</v>
      </c>
      <c r="U90" t="n">
        <v>9.34</v>
      </c>
      <c r="V90" t="n">
        <v>-10.21</v>
      </c>
    </row>
    <row r="91">
      <c r="A91" s="5" t="inlineStr">
        <is>
          <t>EBIT-Wachstum 3J in %</t>
        </is>
      </c>
      <c r="B91" s="5" t="inlineStr">
        <is>
          <t>EBIT Growth 3Y in %</t>
        </is>
      </c>
      <c r="C91" t="n">
        <v>21.85</v>
      </c>
      <c r="D91" t="n">
        <v>31.34</v>
      </c>
      <c r="E91" t="n">
        <v>33.18</v>
      </c>
      <c r="F91" t="n">
        <v>11.39</v>
      </c>
      <c r="G91" t="n">
        <v>8.01</v>
      </c>
      <c r="H91" t="n">
        <v>0.22</v>
      </c>
      <c r="I91" t="n">
        <v>11.26</v>
      </c>
      <c r="J91" t="n">
        <v>26.37</v>
      </c>
      <c r="K91" t="n">
        <v>10.02</v>
      </c>
      <c r="L91" t="n">
        <v>12.07</v>
      </c>
      <c r="M91" t="n">
        <v>-10.68</v>
      </c>
      <c r="N91" t="n">
        <v>15</v>
      </c>
      <c r="O91" t="n">
        <v>21.59</v>
      </c>
      <c r="P91" t="n">
        <v>25.65</v>
      </c>
      <c r="Q91" t="n">
        <v>18.56</v>
      </c>
      <c r="R91" t="n">
        <v>7.47</v>
      </c>
      <c r="S91" t="n">
        <v>3.95</v>
      </c>
      <c r="T91" t="n">
        <v>-0.54</v>
      </c>
      <c r="U91" t="inlineStr">
        <is>
          <t>-</t>
        </is>
      </c>
      <c r="V91" t="inlineStr">
        <is>
          <t>-</t>
        </is>
      </c>
    </row>
    <row r="92">
      <c r="A92" s="5" t="inlineStr">
        <is>
          <t>EBIT-Wachstum 5J in %</t>
        </is>
      </c>
      <c r="B92" s="5" t="inlineStr">
        <is>
          <t>EBIT Growth 5Y in %</t>
        </is>
      </c>
      <c r="C92" t="n">
        <v>25.26</v>
      </c>
      <c r="D92" t="n">
        <v>17.48</v>
      </c>
      <c r="E92" t="n">
        <v>20.73</v>
      </c>
      <c r="F92" t="n">
        <v>12.27</v>
      </c>
      <c r="G92" t="n">
        <v>5.44</v>
      </c>
      <c r="H92" t="n">
        <v>16.65</v>
      </c>
      <c r="I92" t="n">
        <v>11.45</v>
      </c>
      <c r="J92" t="n">
        <v>7.87</v>
      </c>
      <c r="K92" t="n">
        <v>10.11</v>
      </c>
      <c r="L92" t="n">
        <v>13.69</v>
      </c>
      <c r="M92" t="n">
        <v>5</v>
      </c>
      <c r="N92" t="n">
        <v>19.49</v>
      </c>
      <c r="O92" t="n">
        <v>17.59</v>
      </c>
      <c r="P92" t="n">
        <v>15.89</v>
      </c>
      <c r="Q92" t="n">
        <v>12.86</v>
      </c>
      <c r="R92" t="n">
        <v>4.31</v>
      </c>
      <c r="S92" t="inlineStr">
        <is>
          <t>-</t>
        </is>
      </c>
      <c r="T92" t="inlineStr">
        <is>
          <t>-</t>
        </is>
      </c>
      <c r="U92" t="inlineStr">
        <is>
          <t>-</t>
        </is>
      </c>
      <c r="V92" t="inlineStr">
        <is>
          <t>-</t>
        </is>
      </c>
    </row>
    <row r="93">
      <c r="A93" s="5" t="inlineStr">
        <is>
          <t>EBIT-Wachstum 10J in %</t>
        </is>
      </c>
      <c r="B93" s="5" t="inlineStr">
        <is>
          <t>EBIT Growth 10Y in %</t>
        </is>
      </c>
      <c r="C93" t="n">
        <v>20.95</v>
      </c>
      <c r="D93" t="n">
        <v>14.47</v>
      </c>
      <c r="E93" t="n">
        <v>14.3</v>
      </c>
      <c r="F93" t="n">
        <v>11.19</v>
      </c>
      <c r="G93" t="n">
        <v>9.56</v>
      </c>
      <c r="H93" t="n">
        <v>10.82</v>
      </c>
      <c r="I93" t="n">
        <v>15.47</v>
      </c>
      <c r="J93" t="n">
        <v>12.73</v>
      </c>
      <c r="K93" t="n">
        <v>13</v>
      </c>
      <c r="L93" t="n">
        <v>13.27</v>
      </c>
      <c r="M93" t="n">
        <v>4.65</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46.76</v>
      </c>
      <c r="D94" t="n">
        <v>-33.61</v>
      </c>
      <c r="E94" t="n">
        <v>-7.84</v>
      </c>
      <c r="F94" t="n">
        <v>35.92</v>
      </c>
      <c r="G94" t="n">
        <v>-1.73</v>
      </c>
      <c r="H94" t="n">
        <v>-45.04</v>
      </c>
      <c r="I94" t="n">
        <v>104.48</v>
      </c>
      <c r="J94" t="n">
        <v>14.74</v>
      </c>
      <c r="K94" t="n">
        <v>13.9</v>
      </c>
      <c r="L94" t="n">
        <v>73.33</v>
      </c>
      <c r="M94" t="n">
        <v>-37.56</v>
      </c>
      <c r="N94" t="n">
        <v>-21</v>
      </c>
      <c r="O94" t="n">
        <v>32.74</v>
      </c>
      <c r="P94" t="n">
        <v>-51.68</v>
      </c>
      <c r="Q94" t="n">
        <v>119.35</v>
      </c>
      <c r="R94" t="n">
        <v>50.95</v>
      </c>
      <c r="S94" t="n">
        <v>-10</v>
      </c>
      <c r="T94" t="n">
        <v>-29.58</v>
      </c>
      <c r="U94" t="n">
        <v>-103.46</v>
      </c>
      <c r="V94" t="n">
        <v>-2904.68</v>
      </c>
    </row>
    <row r="95">
      <c r="A95" s="5" t="inlineStr">
        <is>
          <t>Op.Cashflow Wachstum 3J in %</t>
        </is>
      </c>
      <c r="B95" s="5" t="inlineStr">
        <is>
          <t>Op.Cashflow Wachstum 3Y in %</t>
        </is>
      </c>
      <c r="C95" t="n">
        <v>1.77</v>
      </c>
      <c r="D95" t="n">
        <v>-1.84</v>
      </c>
      <c r="E95" t="n">
        <v>8.779999999999999</v>
      </c>
      <c r="F95" t="n">
        <v>-3.62</v>
      </c>
      <c r="G95" t="n">
        <v>19.24</v>
      </c>
      <c r="H95" t="n">
        <v>24.73</v>
      </c>
      <c r="I95" t="n">
        <v>44.37</v>
      </c>
      <c r="J95" t="n">
        <v>33.99</v>
      </c>
      <c r="K95" t="n">
        <v>16.56</v>
      </c>
      <c r="L95" t="n">
        <v>4.92</v>
      </c>
      <c r="M95" t="n">
        <v>-8.609999999999999</v>
      </c>
      <c r="N95" t="n">
        <v>-13.31</v>
      </c>
      <c r="O95" t="n">
        <v>33.47</v>
      </c>
      <c r="P95" t="n">
        <v>39.54</v>
      </c>
      <c r="Q95" t="n">
        <v>53.43</v>
      </c>
      <c r="R95" t="n">
        <v>3.79</v>
      </c>
      <c r="S95" t="n">
        <v>-47.68</v>
      </c>
      <c r="T95" t="n">
        <v>-1012.57</v>
      </c>
      <c r="U95" t="inlineStr">
        <is>
          <t>-</t>
        </is>
      </c>
      <c r="V95" t="inlineStr">
        <is>
          <t>-</t>
        </is>
      </c>
    </row>
    <row r="96">
      <c r="A96" s="5" t="inlineStr">
        <is>
          <t>Op.Cashflow Wachstum 5J in %</t>
        </is>
      </c>
      <c r="B96" s="5" t="inlineStr">
        <is>
          <t>Op.Cashflow Wachstum 5Y in %</t>
        </is>
      </c>
      <c r="C96" t="n">
        <v>7.9</v>
      </c>
      <c r="D96" t="n">
        <v>-10.46</v>
      </c>
      <c r="E96" t="n">
        <v>17.16</v>
      </c>
      <c r="F96" t="n">
        <v>21.67</v>
      </c>
      <c r="G96" t="n">
        <v>17.27</v>
      </c>
      <c r="H96" t="n">
        <v>32.28</v>
      </c>
      <c r="I96" t="n">
        <v>33.78</v>
      </c>
      <c r="J96" t="n">
        <v>8.68</v>
      </c>
      <c r="K96" t="n">
        <v>12.28</v>
      </c>
      <c r="L96" t="n">
        <v>-0.83</v>
      </c>
      <c r="M96" t="n">
        <v>8.369999999999999</v>
      </c>
      <c r="N96" t="n">
        <v>26.07</v>
      </c>
      <c r="O96" t="n">
        <v>28.27</v>
      </c>
      <c r="P96" t="n">
        <v>15.81</v>
      </c>
      <c r="Q96" t="n">
        <v>5.45</v>
      </c>
      <c r="R96" t="n">
        <v>-599.35</v>
      </c>
      <c r="S96" t="inlineStr">
        <is>
          <t>-</t>
        </is>
      </c>
      <c r="T96" t="inlineStr">
        <is>
          <t>-</t>
        </is>
      </c>
      <c r="U96" t="inlineStr">
        <is>
          <t>-</t>
        </is>
      </c>
      <c r="V96" t="inlineStr">
        <is>
          <t>-</t>
        </is>
      </c>
    </row>
    <row r="97">
      <c r="A97" s="5" t="inlineStr">
        <is>
          <t>Op.Cashflow Wachstum 10J in %</t>
        </is>
      </c>
      <c r="B97" s="5" t="inlineStr">
        <is>
          <t>Op.Cashflow Wachstum 10Y in %</t>
        </is>
      </c>
      <c r="C97" t="n">
        <v>20.09</v>
      </c>
      <c r="D97" t="n">
        <v>11.66</v>
      </c>
      <c r="E97" t="n">
        <v>12.92</v>
      </c>
      <c r="F97" t="n">
        <v>16.98</v>
      </c>
      <c r="G97" t="n">
        <v>8.220000000000001</v>
      </c>
      <c r="H97" t="n">
        <v>20.33</v>
      </c>
      <c r="I97" t="n">
        <v>29.93</v>
      </c>
      <c r="J97" t="n">
        <v>18.48</v>
      </c>
      <c r="K97" t="n">
        <v>14.04</v>
      </c>
      <c r="L97" t="n">
        <v>2.31</v>
      </c>
      <c r="M97" t="n">
        <v>-295.49</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2180</v>
      </c>
      <c r="D98" t="n">
        <v>2979</v>
      </c>
      <c r="E98" t="n">
        <v>2354</v>
      </c>
      <c r="F98" t="n">
        <v>2121</v>
      </c>
      <c r="G98" t="n">
        <v>2133</v>
      </c>
      <c r="H98" t="n">
        <v>2969</v>
      </c>
      <c r="I98" t="n">
        <v>2125</v>
      </c>
      <c r="J98" t="n">
        <v>2503</v>
      </c>
      <c r="K98" t="n">
        <v>1990</v>
      </c>
      <c r="L98" t="n">
        <v>1972</v>
      </c>
      <c r="M98" t="n">
        <v>1649</v>
      </c>
      <c r="N98" t="n">
        <v>1289</v>
      </c>
      <c r="O98" t="n">
        <v>1709</v>
      </c>
      <c r="P98" t="n">
        <v>1733</v>
      </c>
      <c r="Q98" t="n">
        <v>2576</v>
      </c>
      <c r="R98" t="n">
        <v>1348</v>
      </c>
      <c r="S98" t="n">
        <v>1433</v>
      </c>
      <c r="T98" t="n">
        <v>1445</v>
      </c>
      <c r="U98" t="n">
        <v>1485</v>
      </c>
      <c r="V98" t="n">
        <v>1417</v>
      </c>
      <c r="W98" t="n">
        <v>1096</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9"/>
    <col customWidth="1" max="16" min="16" width="19"/>
    <col customWidth="1" max="17" min="17" width="20"/>
    <col customWidth="1" max="18" min="18" width="10"/>
    <col customWidth="1" max="19" min="19" width="20"/>
    <col customWidth="1" max="20" min="20" width="10"/>
    <col customWidth="1" max="21" min="21" width="20"/>
    <col customWidth="1" max="22" min="22" width="10"/>
    <col customWidth="1" max="23" min="23" width="10"/>
  </cols>
  <sheetData>
    <row r="1">
      <c r="A1" s="1" t="inlineStr">
        <is>
          <t xml:space="preserve">DEUTSCHE B%C3%B6RSE </t>
        </is>
      </c>
      <c r="B1" s="2" t="inlineStr">
        <is>
          <t>WKN: 581005  ISIN: DE0005810055  Symbol:DB1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+49-69-211-0</t>
        </is>
      </c>
      <c r="G4" t="inlineStr">
        <is>
          <t>17.02.2020</t>
        </is>
      </c>
      <c r="H4" t="inlineStr">
        <is>
          <t>Preliminary Results</t>
        </is>
      </c>
      <c r="J4" t="inlineStr">
        <is>
          <t>BlackRock, Inc.</t>
        </is>
      </c>
      <c r="L4" t="inlineStr">
        <is>
          <t>6,59%</t>
        </is>
      </c>
    </row>
    <row r="5">
      <c r="A5" s="5" t="inlineStr">
        <is>
          <t>Ticker</t>
        </is>
      </c>
      <c r="B5" t="inlineStr">
        <is>
          <t>DB1</t>
        </is>
      </c>
      <c r="C5" s="5" t="inlineStr">
        <is>
          <t>Fax</t>
        </is>
      </c>
      <c r="D5" s="5" t="inlineStr"/>
      <c r="E5" t="inlineStr">
        <is>
          <t>+49-69-211-1-2005</t>
        </is>
      </c>
      <c r="G5" t="inlineStr">
        <is>
          <t>18.02.2020</t>
        </is>
      </c>
      <c r="H5" t="inlineStr">
        <is>
          <t>Analyst Conference</t>
        </is>
      </c>
      <c r="J5" t="inlineStr">
        <is>
          <t>eigene Aktien</t>
        </is>
      </c>
      <c r="L5" t="inlineStr">
        <is>
          <t>4,64%</t>
        </is>
      </c>
    </row>
    <row r="6">
      <c r="A6" s="5" t="inlineStr">
        <is>
          <t>Gelistet Seit / Listed Since</t>
        </is>
      </c>
      <c r="B6" t="inlineStr">
        <is>
          <t>05.02.2001</t>
        </is>
      </c>
      <c r="C6" s="5" t="inlineStr">
        <is>
          <t>Internet</t>
        </is>
      </c>
      <c r="D6" s="5" t="inlineStr"/>
      <c r="E6" t="inlineStr">
        <is>
          <t>http://www.deutsche-boerse.com</t>
        </is>
      </c>
      <c r="G6" t="inlineStr">
        <is>
          <t>13.03.2020</t>
        </is>
      </c>
      <c r="H6" t="inlineStr">
        <is>
          <t>Publication Of Annual Report</t>
        </is>
      </c>
      <c r="J6" t="inlineStr">
        <is>
          <t>Invesco Limited</t>
        </is>
      </c>
      <c r="L6" t="inlineStr">
        <is>
          <t>2,94%</t>
        </is>
      </c>
    </row>
    <row r="7">
      <c r="A7" s="5" t="inlineStr">
        <is>
          <t>Nominalwert / Nominal Value</t>
        </is>
      </c>
      <c r="B7" t="inlineStr">
        <is>
          <t>1,00</t>
        </is>
      </c>
      <c r="C7" s="5" t="inlineStr">
        <is>
          <t>E-Mail</t>
        </is>
      </c>
      <c r="D7" s="5" t="inlineStr"/>
      <c r="E7" t="inlineStr">
        <is>
          <t>info@deutsche-boerse.com</t>
        </is>
      </c>
      <c r="G7" t="inlineStr">
        <is>
          <t>29.04.2020</t>
        </is>
      </c>
      <c r="H7" t="inlineStr">
        <is>
          <t>Result Q1</t>
        </is>
      </c>
      <c r="J7" t="inlineStr">
        <is>
          <t>Credit Suisse AG</t>
        </is>
      </c>
      <c r="L7" t="inlineStr">
        <is>
          <t>3,01%</t>
        </is>
      </c>
    </row>
    <row r="8">
      <c r="A8" s="5" t="inlineStr">
        <is>
          <t>Land / Country</t>
        </is>
      </c>
      <c r="B8" t="inlineStr">
        <is>
          <t>Deutschland</t>
        </is>
      </c>
      <c r="C8" s="5" t="inlineStr">
        <is>
          <t>Inv. Relations Telefon / Phone</t>
        </is>
      </c>
      <c r="D8" s="5" t="inlineStr"/>
      <c r="E8" t="inlineStr">
        <is>
          <t>+49-69-211-1-1670</t>
        </is>
      </c>
      <c r="G8" t="inlineStr">
        <is>
          <t>19.05.2020</t>
        </is>
      </c>
      <c r="H8" t="inlineStr">
        <is>
          <t>Annual General Meeting</t>
        </is>
      </c>
      <c r="J8" t="inlineStr">
        <is>
          <t>The Capital Group Companies, Inc.</t>
        </is>
      </c>
      <c r="L8" t="inlineStr">
        <is>
          <t>3,06%</t>
        </is>
      </c>
    </row>
    <row r="9">
      <c r="A9" s="5" t="inlineStr">
        <is>
          <t>Währung / Currency</t>
        </is>
      </c>
      <c r="B9" t="inlineStr">
        <is>
          <t>EUR</t>
        </is>
      </c>
      <c r="C9" s="5" t="inlineStr">
        <is>
          <t>Inv. Relations E-Mail</t>
        </is>
      </c>
      <c r="D9" s="5" t="inlineStr"/>
      <c r="E9" t="inlineStr">
        <is>
          <t>ir@deutsche-boerse.com</t>
        </is>
      </c>
      <c r="G9" t="inlineStr">
        <is>
          <t>20.05.2020</t>
        </is>
      </c>
      <c r="H9" t="inlineStr">
        <is>
          <t>Ex Dividend</t>
        </is>
      </c>
      <c r="J9" t="inlineStr">
        <is>
          <t>Dodge+Cox</t>
        </is>
      </c>
      <c r="L9" t="inlineStr">
        <is>
          <t>2,96%</t>
        </is>
      </c>
    </row>
    <row r="10">
      <c r="A10" s="5" t="inlineStr">
        <is>
          <t>Branche / Industry</t>
        </is>
      </c>
      <c r="B10" t="inlineStr">
        <is>
          <t>Financial Services</t>
        </is>
      </c>
      <c r="C10" s="5" t="inlineStr">
        <is>
          <t>Kontaktperson / Contact Person</t>
        </is>
      </c>
      <c r="D10" s="5" t="inlineStr"/>
      <c r="E10" t="inlineStr">
        <is>
          <t>Jan Strecker</t>
        </is>
      </c>
      <c r="G10" t="inlineStr">
        <is>
          <t>22.05.2020</t>
        </is>
      </c>
      <c r="H10" t="inlineStr">
        <is>
          <t>Dividend Payout</t>
        </is>
      </c>
      <c r="J10" t="inlineStr">
        <is>
          <t>Franklin Mutual Advisers, LLC</t>
        </is>
      </c>
      <c r="L10" t="inlineStr">
        <is>
          <t>2,90%</t>
        </is>
      </c>
    </row>
    <row r="11">
      <c r="A11" s="5" t="inlineStr">
        <is>
          <t>Sektor / Sector</t>
        </is>
      </c>
      <c r="B11" t="inlineStr">
        <is>
          <t>Financial Sector</t>
        </is>
      </c>
      <c r="C11" t="inlineStr">
        <is>
          <t>29.07.2020</t>
        </is>
      </c>
      <c r="D11" t="inlineStr">
        <is>
          <t>Score Half Year</t>
        </is>
      </c>
      <c r="J11" t="inlineStr">
        <is>
          <t>The Royal Bank of Scotland plc</t>
        </is>
      </c>
      <c r="L11" t="inlineStr">
        <is>
          <t>2,34%</t>
        </is>
      </c>
    </row>
    <row r="12">
      <c r="A12" s="5" t="inlineStr">
        <is>
          <t>Typ / Genre</t>
        </is>
      </c>
      <c r="B12" t="inlineStr">
        <is>
          <t>Namensaktie</t>
        </is>
      </c>
      <c r="C12" t="inlineStr">
        <is>
          <t>28.10.2020</t>
        </is>
      </c>
      <c r="D12" t="inlineStr">
        <is>
          <t>Q3 Earnings</t>
        </is>
      </c>
      <c r="J12" t="inlineStr">
        <is>
          <t>Jupiter Fund Management plc</t>
        </is>
      </c>
      <c r="L12" t="inlineStr">
        <is>
          <t>2,99%</t>
        </is>
      </c>
    </row>
    <row r="13">
      <c r="A13" s="5" t="inlineStr">
        <is>
          <t>Adresse / Address</t>
        </is>
      </c>
      <c r="B13" t="inlineStr">
        <is>
          <t>Deutsche Börse AGDeutsche Börse AG  D-60485 Frankfurt am Main</t>
        </is>
      </c>
    </row>
    <row r="14">
      <c r="A14" s="5" t="inlineStr">
        <is>
          <t>Management</t>
        </is>
      </c>
      <c r="B14" t="inlineStr">
        <is>
          <t>Dr. Theodor Weimer, Dr. Christoph Böhm, Dr. Thomas Book, Dr. Stephan Leithner, Gregor Pottmeyer, Hauke Stars (bis 1.07.2020), Heike Eckert (ab 1.07.2020)</t>
        </is>
      </c>
    </row>
    <row r="15">
      <c r="A15" s="5" t="inlineStr">
        <is>
          <t>Aufsichtsrat / Board</t>
        </is>
      </c>
      <c r="B15" t="inlineStr">
        <is>
          <t>Martin Jetter, Jutta Stuhlfauth, Dr. Nadine Absenger, Dr. Markus Beck, Karl-Heinz Flöther, Susann Just-Marx, Achim Karle, Cornelis Johannes Nicolaas Kruijssen, Barbara Lambert, Prof. Dr. Joachim Nagel, Dr. Carsten Schäfer, Charles Stonehill, Clara-Christina Streit, Gerd Tausendfreund, Amy Yip, Michael Martin Rüdiger</t>
        </is>
      </c>
    </row>
    <row r="16">
      <c r="A16" s="5" t="inlineStr">
        <is>
          <t>Beschreibung</t>
        </is>
      </c>
      <c r="B16" t="inlineStr">
        <is>
          <t>Die Deutsche Börse AG ist eine der führenden europäischen Börsenorganisationen. Das Produkt- und Dienstleistungsportfolio der Gesellschaft umfasst die gesamte Prozesskette vom Aktien- und Terminhandel über Clearing, Settlement und Custody bis zur Bereitstellung von Marktdaten sowie der Entwicklung und dem Betrieb der elektronischen Handelssysteme. Des Weiteren ist die Deutsche Börse AG Trägerin der Frankfurter Wertpapierbörse. Mit der vollelektronischen Handelsplattform Xetra und der Börse Frankfurt betreibt die Gesellschaft einen der umsatzstärksten Kassamärkte weltweit. Eurex zählt zu den weltweit führenden Börsen im Handel von Terminkontrakten wie Futures und Optionen. Clearstream, ein Tochterunternehmen der Deutschen Börse, bietet integrierte Banking-, Custody und Settlement-Dienstleistungen für den Handel von festverzinslichen Wertpapieren und Aktien. Die Informationsströme ihrer Märkte kanalisiert die Deutsche Börse über Market Data &amp; Analytics. Kunden erhalten Produkte wie Kurse, Indizes und unternehmensbezogene Daten, die gezielt auf ihre Bedürfnisse zugeschnitten sind. In ihrem eigenen Rechenzentrum betreibt das Unternehmen verschiedene Handelsplattformen weltweit und liefert die Technologie für internationale Finanzdienstleister. Copyright 2014 FINANCE BASE AG</t>
        </is>
      </c>
    </row>
    <row r="17">
      <c r="A17" s="5" t="inlineStr">
        <is>
          <t>Profile</t>
        </is>
      </c>
      <c r="B17" t="inlineStr">
        <is>
          <t>The German stock exchange AG is one of Europe's leading exchange organizations. The product and service portfolio of the company covers the entire process chain from securities and derivatives trading, clearing, settlement and custody to the provision of market data and the development and operation of electronic trading systems. Furthermore, the German stock exchange AG bearer of the Frankfurt Stock Exchange. With the fully electronic trading system Xetra and the Frankfurt Stock Exchange, the company operates one of the most actively traded cash markets worldwide. Eurex is one of the world's leading stock exchanges in the trading of futures contracts, such as futures and options. Clearstream, a subsidiary of Deutsche Börse, provides integrated banking, custody and settlement services for the trading of fixed income securities and equities. The information flows of its markets channeled the German Stock Exchange on Market Data &amp; Analytics. Customers receive products such as prices, indices and company-related data that are tailored to their needs. In their own data center the company operates various trading platforms in the world and provides the technology for international financial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3054</v>
      </c>
      <c r="D20" t="n">
        <v>2894</v>
      </c>
      <c r="E20" t="n">
        <v>2639</v>
      </c>
      <c r="F20" t="n">
        <v>2557</v>
      </c>
      <c r="G20" t="n">
        <v>2723</v>
      </c>
      <c r="H20" t="n">
        <v>2348</v>
      </c>
      <c r="I20" t="n">
        <v>2160</v>
      </c>
      <c r="J20" t="n">
        <v>2145</v>
      </c>
      <c r="K20" t="n">
        <v>2233</v>
      </c>
      <c r="L20" t="n">
        <v>2106</v>
      </c>
      <c r="M20" t="n">
        <v>2062</v>
      </c>
      <c r="N20" t="n">
        <v>2455</v>
      </c>
      <c r="O20" t="n">
        <v>2185</v>
      </c>
      <c r="P20" t="n">
        <v>1854</v>
      </c>
      <c r="Q20" t="n">
        <v>1632</v>
      </c>
      <c r="R20" t="n">
        <v>1450</v>
      </c>
      <c r="S20" t="n">
        <v>1419</v>
      </c>
      <c r="T20" t="n">
        <v>1107</v>
      </c>
      <c r="U20" t="n">
        <v>760.3</v>
      </c>
      <c r="V20" t="n">
        <v>702.3</v>
      </c>
      <c r="W20" t="n">
        <v>635.1</v>
      </c>
    </row>
    <row r="21">
      <c r="A21" s="5" t="inlineStr">
        <is>
          <t>Operatives Ergebnis (EBIT)</t>
        </is>
      </c>
      <c r="B21" s="5" t="inlineStr">
        <is>
          <t>EBIT Earning Before Interest &amp; Tax</t>
        </is>
      </c>
      <c r="C21" t="n">
        <v>1452</v>
      </c>
      <c r="D21" t="n">
        <v>1233</v>
      </c>
      <c r="E21" t="n">
        <v>1369</v>
      </c>
      <c r="F21" t="n">
        <v>1108</v>
      </c>
      <c r="G21" t="n">
        <v>992.6</v>
      </c>
      <c r="H21" t="n">
        <v>1007</v>
      </c>
      <c r="I21" t="n">
        <v>738.8</v>
      </c>
      <c r="J21" t="n">
        <v>969.4</v>
      </c>
      <c r="K21" t="n">
        <v>1152</v>
      </c>
      <c r="L21" t="n">
        <v>527.8</v>
      </c>
      <c r="M21" t="n">
        <v>637.8</v>
      </c>
      <c r="N21" t="n">
        <v>1508</v>
      </c>
      <c r="O21" t="n">
        <v>1346</v>
      </c>
      <c r="P21" t="n">
        <v>1028</v>
      </c>
      <c r="Q21" t="n">
        <v>705</v>
      </c>
      <c r="R21" t="n">
        <v>458.7</v>
      </c>
      <c r="S21" t="n">
        <v>454.9</v>
      </c>
      <c r="T21" t="n">
        <v>351.2</v>
      </c>
      <c r="U21" t="n">
        <v>278.1</v>
      </c>
      <c r="V21" t="n">
        <v>216.5</v>
      </c>
      <c r="W21" t="n">
        <v>106.2</v>
      </c>
    </row>
    <row r="22">
      <c r="A22" s="5" t="inlineStr">
        <is>
          <t>Finanzergebnis</t>
        </is>
      </c>
      <c r="B22" s="5" t="inlineStr">
        <is>
          <t>Financial Result</t>
        </is>
      </c>
      <c r="C22" t="n">
        <v>-53.7</v>
      </c>
      <c r="D22" t="n">
        <v>-76.40000000000001</v>
      </c>
      <c r="E22" t="n">
        <v>-79.7</v>
      </c>
      <c r="F22" t="n">
        <v>-74.59999999999999</v>
      </c>
      <c r="G22" t="n">
        <v>-42.4</v>
      </c>
      <c r="H22" t="n">
        <v>-43.1</v>
      </c>
      <c r="I22" t="n">
        <v>-70.7</v>
      </c>
      <c r="J22" t="n">
        <v>-132.7</v>
      </c>
      <c r="K22" t="n">
        <v>-1.3</v>
      </c>
      <c r="L22" t="n">
        <v>-108.2</v>
      </c>
      <c r="M22" t="n">
        <v>-79.7</v>
      </c>
      <c r="N22" t="n">
        <v>-39.5</v>
      </c>
      <c r="O22" t="n">
        <v>8.9</v>
      </c>
      <c r="P22" t="n">
        <v>-1.5</v>
      </c>
      <c r="Q22" t="n">
        <v>-8.800000000000001</v>
      </c>
      <c r="R22" t="n">
        <v>-6.7</v>
      </c>
      <c r="S22" t="n">
        <v>-6.8</v>
      </c>
      <c r="T22" t="n">
        <v>23.2</v>
      </c>
      <c r="U22" t="n">
        <v>41.1</v>
      </c>
      <c r="V22" t="n">
        <v>2.4</v>
      </c>
      <c r="W22" t="n">
        <v>25.3</v>
      </c>
    </row>
    <row r="23">
      <c r="A23" s="5" t="inlineStr">
        <is>
          <t>Ergebnis vor Steuer (EBT)</t>
        </is>
      </c>
      <c r="B23" s="5" t="inlineStr">
        <is>
          <t>EBT Earning Before Tax</t>
        </is>
      </c>
      <c r="C23" t="n">
        <v>1398</v>
      </c>
      <c r="D23" t="n">
        <v>1157</v>
      </c>
      <c r="E23" t="n">
        <v>1289</v>
      </c>
      <c r="F23" t="n">
        <v>1034</v>
      </c>
      <c r="G23" t="n">
        <v>950.2</v>
      </c>
      <c r="H23" t="n">
        <v>963.4</v>
      </c>
      <c r="I23" t="n">
        <v>668.1</v>
      </c>
      <c r="J23" t="n">
        <v>836.7</v>
      </c>
      <c r="K23" t="n">
        <v>1150</v>
      </c>
      <c r="L23" t="n">
        <v>419.6</v>
      </c>
      <c r="M23" t="n">
        <v>558.1</v>
      </c>
      <c r="N23" t="n">
        <v>1469</v>
      </c>
      <c r="O23" t="n">
        <v>1355</v>
      </c>
      <c r="P23" t="n">
        <v>1026</v>
      </c>
      <c r="Q23" t="n">
        <v>696.2</v>
      </c>
      <c r="R23" t="n">
        <v>452</v>
      </c>
      <c r="S23" t="n">
        <v>448.1</v>
      </c>
      <c r="T23" t="n">
        <v>374.4</v>
      </c>
      <c r="U23" t="n">
        <v>319.2</v>
      </c>
      <c r="V23" t="n">
        <v>218.9</v>
      </c>
      <c r="W23" t="n">
        <v>131.5</v>
      </c>
    </row>
    <row r="24">
      <c r="A24" s="5" t="inlineStr">
        <is>
          <t>Steuern auf Einkommen und Ertrag</t>
        </is>
      </c>
      <c r="B24" s="5" t="inlineStr">
        <is>
          <t>Taxes on income and earnings</t>
        </is>
      </c>
      <c r="C24" t="n">
        <v>363</v>
      </c>
      <c r="D24" t="n">
        <v>304.3</v>
      </c>
      <c r="E24" t="n">
        <v>391.4</v>
      </c>
      <c r="F24" t="n">
        <v>284.5</v>
      </c>
      <c r="G24" t="n">
        <v>247.4</v>
      </c>
      <c r="H24" t="n">
        <v>173.5</v>
      </c>
      <c r="I24" t="n">
        <v>171.8</v>
      </c>
      <c r="J24" t="n">
        <v>166.9</v>
      </c>
      <c r="K24" t="n">
        <v>279</v>
      </c>
      <c r="L24" t="n">
        <v>24.5</v>
      </c>
      <c r="M24" t="n">
        <v>86.90000000000001</v>
      </c>
      <c r="N24" t="n">
        <v>418.6</v>
      </c>
      <c r="O24" t="n">
        <v>439.9</v>
      </c>
      <c r="P24" t="n">
        <v>360</v>
      </c>
      <c r="Q24" t="n">
        <v>266.4</v>
      </c>
      <c r="R24" t="n">
        <v>197.8</v>
      </c>
      <c r="S24" t="n">
        <v>202.5</v>
      </c>
      <c r="T24" t="n">
        <v>141.2</v>
      </c>
      <c r="U24" t="n">
        <v>116.2</v>
      </c>
      <c r="V24" t="n">
        <v>71.5</v>
      </c>
      <c r="W24" t="n">
        <v>59.3</v>
      </c>
    </row>
    <row r="25">
      <c r="A25" s="5" t="inlineStr">
        <is>
          <t>Ergebnis nach Steuer</t>
        </is>
      </c>
      <c r="B25" s="5" t="inlineStr">
        <is>
          <t>Earnings after tax</t>
        </is>
      </c>
      <c r="C25" t="n">
        <v>1035</v>
      </c>
      <c r="D25" t="n">
        <v>852.5</v>
      </c>
      <c r="E25" t="n">
        <v>896</v>
      </c>
      <c r="F25" t="n">
        <v>747.6</v>
      </c>
      <c r="G25" t="n">
        <v>701.2</v>
      </c>
      <c r="H25" t="n">
        <v>788.5</v>
      </c>
      <c r="I25" t="n">
        <v>495.2</v>
      </c>
      <c r="J25" t="n">
        <v>669.8</v>
      </c>
      <c r="K25" t="n">
        <v>871.4</v>
      </c>
      <c r="L25" t="n">
        <v>395.1</v>
      </c>
      <c r="M25" t="n">
        <v>471.2</v>
      </c>
      <c r="N25" t="n">
        <v>1050</v>
      </c>
      <c r="O25" t="n">
        <v>914.9</v>
      </c>
      <c r="P25" t="n">
        <v>666</v>
      </c>
      <c r="Q25" t="n">
        <v>429.8</v>
      </c>
      <c r="R25" t="n">
        <v>254.2</v>
      </c>
      <c r="S25" t="n">
        <v>245.6</v>
      </c>
      <c r="T25" t="n">
        <v>233.2</v>
      </c>
      <c r="U25" t="n">
        <v>203</v>
      </c>
      <c r="V25" t="n">
        <v>146.3</v>
      </c>
      <c r="W25" t="n">
        <v>70.59999999999999</v>
      </c>
    </row>
    <row r="26">
      <c r="A26" s="5" t="inlineStr">
        <is>
          <t>Minderheitenanteil</t>
        </is>
      </c>
      <c r="B26" s="5" t="inlineStr">
        <is>
          <t>Minority Share</t>
        </is>
      </c>
      <c r="C26" t="n">
        <v>-31.5</v>
      </c>
      <c r="D26" t="n">
        <v>-28.2</v>
      </c>
      <c r="E26" t="n">
        <v>-21.7</v>
      </c>
      <c r="F26" t="n">
        <v>-25.5</v>
      </c>
      <c r="G26" t="n">
        <v>-35.7</v>
      </c>
      <c r="H26" t="n">
        <v>-26.2</v>
      </c>
      <c r="I26" t="n">
        <v>-16.8</v>
      </c>
      <c r="J26" t="n">
        <v>-24.8</v>
      </c>
      <c r="K26" t="n">
        <v>-22.6</v>
      </c>
      <c r="L26" t="n">
        <v>22.7</v>
      </c>
      <c r="M26" t="n">
        <v>24.9</v>
      </c>
      <c r="N26" t="n">
        <v>-17</v>
      </c>
      <c r="O26" t="n">
        <v>-3.2</v>
      </c>
      <c r="P26" t="n">
        <v>2.7</v>
      </c>
      <c r="Q26" t="n">
        <v>-2.4</v>
      </c>
      <c r="R26" t="n">
        <v>11.9</v>
      </c>
      <c r="S26" t="n">
        <v>0.7</v>
      </c>
      <c r="T26" t="n">
        <v>1.9</v>
      </c>
      <c r="U26" t="inlineStr">
        <is>
          <t>-</t>
        </is>
      </c>
      <c r="V26" t="inlineStr">
        <is>
          <t>-</t>
        </is>
      </c>
      <c r="W26" t="inlineStr">
        <is>
          <t>-</t>
        </is>
      </c>
    </row>
    <row r="27">
      <c r="A27" s="5" t="inlineStr">
        <is>
          <t>Jahresüberschuss/-fehlbetrag</t>
        </is>
      </c>
      <c r="B27" s="5" t="inlineStr">
        <is>
          <t>Net Profit</t>
        </is>
      </c>
      <c r="C27" t="n">
        <v>1004</v>
      </c>
      <c r="D27" t="n">
        <v>824.3</v>
      </c>
      <c r="E27" t="n">
        <v>874.3</v>
      </c>
      <c r="F27" t="n">
        <v>722.1</v>
      </c>
      <c r="G27" t="n">
        <v>665.5</v>
      </c>
      <c r="H27" t="n">
        <v>762.3</v>
      </c>
      <c r="I27" t="n">
        <v>478.4</v>
      </c>
      <c r="J27" t="n">
        <v>645</v>
      </c>
      <c r="K27" t="n">
        <v>848.8</v>
      </c>
      <c r="L27" t="n">
        <v>417.8</v>
      </c>
      <c r="M27" t="n">
        <v>496.1</v>
      </c>
      <c r="N27" t="n">
        <v>1033</v>
      </c>
      <c r="O27" t="n">
        <v>911.7</v>
      </c>
      <c r="P27" t="n">
        <v>668.7</v>
      </c>
      <c r="Q27" t="n">
        <v>427.4</v>
      </c>
      <c r="R27" t="n">
        <v>266.1</v>
      </c>
      <c r="S27" t="n">
        <v>246.3</v>
      </c>
      <c r="T27" t="n">
        <v>235.1</v>
      </c>
      <c r="U27" t="n">
        <v>203</v>
      </c>
      <c r="V27" t="n">
        <v>220.5</v>
      </c>
      <c r="W27" t="n">
        <v>70.59999999999999</v>
      </c>
    </row>
    <row r="28">
      <c r="A28" s="5" t="inlineStr">
        <is>
          <t>Summe Umlaufvermögen</t>
        </is>
      </c>
      <c r="B28" s="5" t="inlineStr">
        <is>
          <t>Current Assets</t>
        </is>
      </c>
      <c r="C28" t="n">
        <v>125458</v>
      </c>
      <c r="D28" t="n">
        <v>146257</v>
      </c>
      <c r="E28" t="n">
        <v>124258</v>
      </c>
      <c r="F28" t="n">
        <v>151904</v>
      </c>
      <c r="G28" t="n">
        <v>165689</v>
      </c>
      <c r="H28" t="n">
        <v>204641</v>
      </c>
      <c r="I28" t="n">
        <v>180513</v>
      </c>
      <c r="J28" t="n">
        <v>211414</v>
      </c>
      <c r="K28" t="n">
        <v>212982</v>
      </c>
      <c r="L28" t="n">
        <v>143781</v>
      </c>
      <c r="M28" t="n">
        <v>156110</v>
      </c>
      <c r="N28" t="n">
        <v>141334</v>
      </c>
      <c r="O28" t="n">
        <v>75474</v>
      </c>
      <c r="P28" t="n">
        <v>63118</v>
      </c>
      <c r="Q28" t="n">
        <v>31087</v>
      </c>
      <c r="R28" t="n">
        <v>6440</v>
      </c>
      <c r="S28" t="n">
        <v>5907</v>
      </c>
      <c r="T28" t="n">
        <v>3866</v>
      </c>
      <c r="U28" t="n">
        <v>1387</v>
      </c>
      <c r="V28" t="n">
        <v>292.4</v>
      </c>
      <c r="W28" t="n">
        <v>3630</v>
      </c>
    </row>
    <row r="29">
      <c r="A29" s="5" t="inlineStr">
        <is>
          <t>Summe Anlagevermögen</t>
        </is>
      </c>
      <c r="B29" s="5" t="inlineStr">
        <is>
          <t>Fixed Assets</t>
        </is>
      </c>
      <c r="C29" t="n">
        <v>11707</v>
      </c>
      <c r="D29" t="n">
        <v>15642</v>
      </c>
      <c r="E29" t="n">
        <v>10884</v>
      </c>
      <c r="F29" t="n">
        <v>11940</v>
      </c>
      <c r="G29" t="n">
        <v>14387</v>
      </c>
      <c r="H29" t="n">
        <v>11267</v>
      </c>
      <c r="I29" t="n">
        <v>8797</v>
      </c>
      <c r="J29" t="n">
        <v>5114</v>
      </c>
      <c r="K29" t="n">
        <v>5012</v>
      </c>
      <c r="L29" t="n">
        <v>5062</v>
      </c>
      <c r="M29" t="n">
        <v>5245</v>
      </c>
      <c r="N29" t="n">
        <v>4531</v>
      </c>
      <c r="O29" t="n">
        <v>4167</v>
      </c>
      <c r="P29" t="n">
        <v>1908</v>
      </c>
      <c r="Q29" t="n">
        <v>2008</v>
      </c>
      <c r="R29" t="n">
        <v>2162</v>
      </c>
      <c r="S29" t="n">
        <v>2366</v>
      </c>
      <c r="T29" t="n">
        <v>2665</v>
      </c>
      <c r="U29" t="n">
        <v>737.2</v>
      </c>
      <c r="V29" t="n">
        <v>620.3</v>
      </c>
      <c r="W29" t="n">
        <v>260</v>
      </c>
    </row>
    <row r="30">
      <c r="A30" s="5" t="inlineStr">
        <is>
          <t>Summe Aktiva</t>
        </is>
      </c>
      <c r="B30" s="5" t="inlineStr">
        <is>
          <t>Total Assets</t>
        </is>
      </c>
      <c r="C30" t="n">
        <v>137165</v>
      </c>
      <c r="D30" t="n">
        <v>161899</v>
      </c>
      <c r="E30" t="n">
        <v>135141</v>
      </c>
      <c r="F30" t="n">
        <v>163845</v>
      </c>
      <c r="G30" t="n">
        <v>180076</v>
      </c>
      <c r="H30" t="n">
        <v>215908</v>
      </c>
      <c r="I30" t="n">
        <v>189310</v>
      </c>
      <c r="J30" t="n">
        <v>216528</v>
      </c>
      <c r="K30" t="n">
        <v>218006</v>
      </c>
      <c r="L30" t="n">
        <v>148851</v>
      </c>
      <c r="M30" t="n">
        <v>161361</v>
      </c>
      <c r="N30" t="n">
        <v>145879</v>
      </c>
      <c r="O30" t="n">
        <v>79658</v>
      </c>
      <c r="P30" t="n">
        <v>65025</v>
      </c>
      <c r="Q30" t="n">
        <v>33095</v>
      </c>
      <c r="R30" t="n">
        <v>8603</v>
      </c>
      <c r="S30" t="n">
        <v>8289</v>
      </c>
      <c r="T30" t="n">
        <v>6544</v>
      </c>
      <c r="U30" t="n">
        <v>2135</v>
      </c>
      <c r="V30" t="n">
        <v>922.7</v>
      </c>
      <c r="W30" t="n">
        <v>3906</v>
      </c>
    </row>
    <row r="31">
      <c r="A31" s="5" t="inlineStr">
        <is>
          <t>Summe kurzfristiges Fremdkapital</t>
        </is>
      </c>
      <c r="B31" s="5" t="inlineStr">
        <is>
          <t>Short-Term Debt</t>
        </is>
      </c>
      <c r="C31" t="n">
        <v>122444</v>
      </c>
      <c r="D31" t="n">
        <v>144107</v>
      </c>
      <c r="E31" t="n">
        <v>123158</v>
      </c>
      <c r="F31" t="n">
        <v>150551</v>
      </c>
      <c r="G31" t="n">
        <v>165795</v>
      </c>
      <c r="H31" t="n">
        <v>204194</v>
      </c>
      <c r="I31" t="n">
        <v>180022</v>
      </c>
      <c r="J31" t="n">
        <v>211742</v>
      </c>
      <c r="K31" t="n">
        <v>212953</v>
      </c>
      <c r="L31" t="n">
        <v>143570</v>
      </c>
      <c r="M31" t="n">
        <v>155928</v>
      </c>
      <c r="N31" t="n">
        <v>140687</v>
      </c>
      <c r="O31" t="n">
        <v>76196</v>
      </c>
      <c r="P31" t="n">
        <v>62095</v>
      </c>
      <c r="Q31" t="n">
        <v>30230</v>
      </c>
      <c r="R31" t="n">
        <v>5344</v>
      </c>
      <c r="S31" t="n">
        <v>5224</v>
      </c>
      <c r="T31" t="n">
        <v>4150</v>
      </c>
      <c r="U31" t="n">
        <v>448</v>
      </c>
      <c r="V31" t="n">
        <v>324.3</v>
      </c>
      <c r="W31" t="inlineStr">
        <is>
          <t>-</t>
        </is>
      </c>
    </row>
    <row r="32">
      <c r="A32" s="5" t="inlineStr">
        <is>
          <t>Summe langfristiges Fremdkapital</t>
        </is>
      </c>
      <c r="B32" s="5" t="inlineStr">
        <is>
          <t>Long-Term Debt</t>
        </is>
      </c>
      <c r="C32" t="n">
        <v>8610</v>
      </c>
      <c r="D32" t="n">
        <v>12829</v>
      </c>
      <c r="E32" t="n">
        <v>7024</v>
      </c>
      <c r="F32" t="n">
        <v>8670</v>
      </c>
      <c r="G32" t="n">
        <v>10585</v>
      </c>
      <c r="H32" t="n">
        <v>7963</v>
      </c>
      <c r="I32" t="n">
        <v>6020</v>
      </c>
      <c r="J32" t="n">
        <v>1616</v>
      </c>
      <c r="K32" t="n">
        <v>1887</v>
      </c>
      <c r="L32" t="n">
        <v>1870</v>
      </c>
      <c r="M32" t="n">
        <v>2094</v>
      </c>
      <c r="N32" t="n">
        <v>2214</v>
      </c>
      <c r="O32" t="n">
        <v>771.4</v>
      </c>
      <c r="P32" t="n">
        <v>646.4</v>
      </c>
      <c r="Q32" t="n">
        <v>664.1</v>
      </c>
      <c r="R32" t="n">
        <v>706.6</v>
      </c>
      <c r="S32" t="n">
        <v>711.4</v>
      </c>
      <c r="T32" t="n">
        <v>219.2</v>
      </c>
      <c r="U32" t="n">
        <v>116.1</v>
      </c>
      <c r="V32" t="n">
        <v>174.3</v>
      </c>
      <c r="W32" t="inlineStr">
        <is>
          <t>-</t>
        </is>
      </c>
    </row>
    <row r="33">
      <c r="A33" s="5" t="inlineStr">
        <is>
          <t>Summe Fremdkapital</t>
        </is>
      </c>
      <c r="B33" s="5" t="inlineStr">
        <is>
          <t>Total Liabilities</t>
        </is>
      </c>
      <c r="C33" t="n">
        <v>131055</v>
      </c>
      <c r="D33" t="n">
        <v>156936</v>
      </c>
      <c r="E33" t="n">
        <v>130182</v>
      </c>
      <c r="F33" t="n">
        <v>159220</v>
      </c>
      <c r="G33" t="n">
        <v>176381</v>
      </c>
      <c r="H33" t="n">
        <v>212156</v>
      </c>
      <c r="I33" t="n">
        <v>186042</v>
      </c>
      <c r="J33" t="n">
        <v>213358</v>
      </c>
      <c r="K33" t="n">
        <v>214840</v>
      </c>
      <c r="L33" t="n">
        <v>145440</v>
      </c>
      <c r="M33" t="n">
        <v>158022</v>
      </c>
      <c r="N33" t="n">
        <v>142900</v>
      </c>
      <c r="O33" t="n">
        <v>76967</v>
      </c>
      <c r="P33" t="n">
        <v>62742</v>
      </c>
      <c r="Q33" t="n">
        <v>30894</v>
      </c>
      <c r="R33" t="n">
        <v>6050</v>
      </c>
      <c r="S33" t="n">
        <v>5936</v>
      </c>
      <c r="T33" t="n">
        <v>4369</v>
      </c>
      <c r="U33" t="n">
        <v>564.2</v>
      </c>
      <c r="V33" t="n">
        <v>498.6</v>
      </c>
      <c r="W33" t="n">
        <v>3644</v>
      </c>
    </row>
    <row r="34">
      <c r="A34" s="5" t="inlineStr">
        <is>
          <t>Minderheitenanteil</t>
        </is>
      </c>
      <c r="B34" s="5" t="inlineStr">
        <is>
          <t>Minority Share</t>
        </is>
      </c>
      <c r="C34" t="n">
        <v>375.3</v>
      </c>
      <c r="D34" t="n">
        <v>133.5</v>
      </c>
      <c r="E34" t="n">
        <v>118.1</v>
      </c>
      <c r="F34" t="n">
        <v>142.2</v>
      </c>
      <c r="G34" t="n">
        <v>139</v>
      </c>
      <c r="H34" t="n">
        <v>322.4</v>
      </c>
      <c r="I34" t="n">
        <v>231.4</v>
      </c>
      <c r="J34" t="n">
        <v>223</v>
      </c>
      <c r="K34" t="n">
        <v>212.6</v>
      </c>
      <c r="L34" t="n">
        <v>458.9</v>
      </c>
      <c r="M34" t="n">
        <v>472.6</v>
      </c>
      <c r="N34" t="n">
        <v>324</v>
      </c>
      <c r="O34" t="n">
        <v>312.9</v>
      </c>
      <c r="P34" t="n">
        <v>19.9</v>
      </c>
      <c r="Q34" t="n">
        <v>14.1</v>
      </c>
      <c r="R34" t="n">
        <v>7.3</v>
      </c>
      <c r="S34" t="n">
        <v>12.3</v>
      </c>
      <c r="T34" t="n">
        <v>23.1</v>
      </c>
      <c r="U34" t="n">
        <v>10.6</v>
      </c>
      <c r="V34" t="n">
        <v>4.3</v>
      </c>
      <c r="W34" t="n">
        <v>3.8</v>
      </c>
    </row>
    <row r="35">
      <c r="A35" s="5" t="inlineStr">
        <is>
          <t>Summe Eigenkapital</t>
        </is>
      </c>
      <c r="B35" s="5" t="inlineStr">
        <is>
          <t>Equity</t>
        </is>
      </c>
      <c r="C35" t="n">
        <v>5735</v>
      </c>
      <c r="D35" t="n">
        <v>4830</v>
      </c>
      <c r="E35" t="n">
        <v>4841</v>
      </c>
      <c r="F35" t="n">
        <v>4482</v>
      </c>
      <c r="G35" t="n">
        <v>3556</v>
      </c>
      <c r="H35" t="n">
        <v>3430</v>
      </c>
      <c r="I35" t="n">
        <v>3037</v>
      </c>
      <c r="J35" t="n">
        <v>2947</v>
      </c>
      <c r="K35" t="n">
        <v>2954</v>
      </c>
      <c r="L35" t="n">
        <v>2951</v>
      </c>
      <c r="M35" t="n">
        <v>2866</v>
      </c>
      <c r="N35" t="n">
        <v>2654</v>
      </c>
      <c r="O35" t="n">
        <v>2377</v>
      </c>
      <c r="P35" t="n">
        <v>2263</v>
      </c>
      <c r="Q35" t="n">
        <v>2187</v>
      </c>
      <c r="R35" t="n">
        <v>2545</v>
      </c>
      <c r="S35" t="n">
        <v>2341</v>
      </c>
      <c r="T35" t="n">
        <v>2152</v>
      </c>
      <c r="U35" t="n">
        <v>1560</v>
      </c>
      <c r="V35" t="n">
        <v>419.8</v>
      </c>
      <c r="W35" t="n">
        <v>257.9</v>
      </c>
    </row>
    <row r="36">
      <c r="A36" s="5" t="inlineStr">
        <is>
          <t>Summe Passiva</t>
        </is>
      </c>
      <c r="B36" s="5" t="inlineStr">
        <is>
          <t>Liabilities &amp; Shareholder Equity</t>
        </is>
      </c>
      <c r="C36" t="n">
        <v>137165</v>
      </c>
      <c r="D36" t="n">
        <v>161899</v>
      </c>
      <c r="E36" t="n">
        <v>135141</v>
      </c>
      <c r="F36" t="n">
        <v>163845</v>
      </c>
      <c r="G36" t="n">
        <v>180076</v>
      </c>
      <c r="H36" t="n">
        <v>215908</v>
      </c>
      <c r="I36" t="n">
        <v>189310</v>
      </c>
      <c r="J36" t="n">
        <v>216528</v>
      </c>
      <c r="K36" t="n">
        <v>218006</v>
      </c>
      <c r="L36" t="n">
        <v>148851</v>
      </c>
      <c r="M36" t="n">
        <v>161361</v>
      </c>
      <c r="N36" t="n">
        <v>145879</v>
      </c>
      <c r="O36" t="n">
        <v>79658</v>
      </c>
      <c r="P36" t="n">
        <v>65025</v>
      </c>
      <c r="Q36" t="n">
        <v>33095</v>
      </c>
      <c r="R36" t="n">
        <v>8603</v>
      </c>
      <c r="S36" t="n">
        <v>8289</v>
      </c>
      <c r="T36" t="n">
        <v>6544</v>
      </c>
      <c r="U36" t="n">
        <v>2135</v>
      </c>
      <c r="V36" t="n">
        <v>922.7</v>
      </c>
      <c r="W36" t="n">
        <v>3906</v>
      </c>
    </row>
    <row r="37">
      <c r="A37" s="5" t="inlineStr">
        <is>
          <t>Mio.Aktien im Umlauf</t>
        </is>
      </c>
      <c r="B37" s="5" t="inlineStr">
        <is>
          <t>Million shares outstanding</t>
        </is>
      </c>
      <c r="C37" t="n">
        <v>190</v>
      </c>
      <c r="D37" t="n">
        <v>190</v>
      </c>
      <c r="E37" t="n">
        <v>193</v>
      </c>
      <c r="F37" t="n">
        <v>193</v>
      </c>
      <c r="G37" t="n">
        <v>193</v>
      </c>
      <c r="H37" t="n">
        <v>193</v>
      </c>
      <c r="I37" t="n">
        <v>193</v>
      </c>
      <c r="J37" t="n">
        <v>193</v>
      </c>
      <c r="K37" t="n">
        <v>195</v>
      </c>
      <c r="L37" t="n">
        <v>195</v>
      </c>
      <c r="M37" t="n">
        <v>195</v>
      </c>
      <c r="N37" t="n">
        <v>195</v>
      </c>
      <c r="O37" t="n">
        <v>200</v>
      </c>
      <c r="P37" t="n">
        <v>204</v>
      </c>
      <c r="Q37" t="n">
        <v>211.8</v>
      </c>
      <c r="R37" t="n">
        <v>223.6</v>
      </c>
      <c r="S37" t="n">
        <v>223.6</v>
      </c>
      <c r="T37" t="n">
        <v>223.6</v>
      </c>
      <c r="U37" t="n">
        <v>205.6</v>
      </c>
      <c r="V37" t="n">
        <v>146.8</v>
      </c>
      <c r="W37" t="n">
        <v>146.8</v>
      </c>
    </row>
    <row r="38">
      <c r="A38" s="5" t="inlineStr">
        <is>
          <t>Ergebnis je Aktie (brutto)</t>
        </is>
      </c>
      <c r="B38" s="5" t="inlineStr">
        <is>
          <t>Earnings per share</t>
        </is>
      </c>
      <c r="C38" t="n">
        <v>7.36</v>
      </c>
      <c r="D38" t="n">
        <v>6.09</v>
      </c>
      <c r="E38" t="n">
        <v>6.68</v>
      </c>
      <c r="F38" t="n">
        <v>5.36</v>
      </c>
      <c r="G38" t="n">
        <v>4.92</v>
      </c>
      <c r="H38" t="n">
        <v>4.99</v>
      </c>
      <c r="I38" t="n">
        <v>3.46</v>
      </c>
      <c r="J38" t="n">
        <v>4.34</v>
      </c>
      <c r="K38" t="n">
        <v>5.9</v>
      </c>
      <c r="L38" t="n">
        <v>2.15</v>
      </c>
      <c r="M38" t="n">
        <v>2.86</v>
      </c>
      <c r="N38" t="n">
        <v>7.53</v>
      </c>
      <c r="O38" t="n">
        <v>6.77</v>
      </c>
      <c r="P38" t="n">
        <v>5.03</v>
      </c>
      <c r="Q38" t="n">
        <v>3.29</v>
      </c>
      <c r="R38" t="n">
        <v>2.02</v>
      </c>
      <c r="S38" t="n">
        <v>2</v>
      </c>
      <c r="T38" t="n">
        <v>1.67</v>
      </c>
      <c r="U38" t="n">
        <v>1.55</v>
      </c>
      <c r="V38" t="n">
        <v>1.49</v>
      </c>
      <c r="W38" t="n">
        <v>0.9</v>
      </c>
    </row>
    <row r="39">
      <c r="A39" s="5" t="inlineStr">
        <is>
          <t>Ergebnis je Aktie (unverwässert)</t>
        </is>
      </c>
      <c r="B39" s="5" t="inlineStr">
        <is>
          <t>Basic Earnings per share</t>
        </is>
      </c>
      <c r="C39" t="n">
        <v>5.47</v>
      </c>
      <c r="D39" t="n">
        <v>4.46</v>
      </c>
      <c r="E39" t="n">
        <v>4.68</v>
      </c>
      <c r="F39" t="n">
        <v>6.81</v>
      </c>
      <c r="G39" t="n">
        <v>3.6</v>
      </c>
      <c r="H39" t="n">
        <v>4.14</v>
      </c>
      <c r="I39" t="n">
        <v>2.6</v>
      </c>
      <c r="J39" t="n">
        <v>3.44</v>
      </c>
      <c r="K39" t="n">
        <v>4.57</v>
      </c>
      <c r="L39" t="n">
        <v>2.25</v>
      </c>
      <c r="M39" t="n">
        <v>2.67</v>
      </c>
      <c r="N39" t="n">
        <v>5.42</v>
      </c>
      <c r="O39" t="n">
        <v>4.7</v>
      </c>
      <c r="P39" t="n">
        <v>3.37</v>
      </c>
      <c r="Q39" t="n">
        <v>2</v>
      </c>
      <c r="R39" t="n">
        <v>1.19</v>
      </c>
      <c r="S39" t="n">
        <v>1.1</v>
      </c>
      <c r="T39" t="n">
        <v>1.09</v>
      </c>
      <c r="U39" t="n">
        <v>1.02</v>
      </c>
      <c r="V39" t="n">
        <v>0.98</v>
      </c>
      <c r="W39" t="n">
        <v>0.48</v>
      </c>
    </row>
    <row r="40">
      <c r="A40" s="5" t="inlineStr">
        <is>
          <t>Ergebnis je Aktie (verwässert)</t>
        </is>
      </c>
      <c r="B40" s="5" t="inlineStr">
        <is>
          <t>Diluted Earnings per share</t>
        </is>
      </c>
      <c r="C40" t="n">
        <v>5.47</v>
      </c>
      <c r="D40" t="n">
        <v>4.46</v>
      </c>
      <c r="E40" t="n">
        <v>4.68</v>
      </c>
      <c r="F40" t="n">
        <v>6.81</v>
      </c>
      <c r="G40" t="n">
        <v>3.6</v>
      </c>
      <c r="H40" t="n">
        <v>4.14</v>
      </c>
      <c r="I40" t="n">
        <v>2.6</v>
      </c>
      <c r="J40" t="n">
        <v>3.43</v>
      </c>
      <c r="K40" t="n">
        <v>4.56</v>
      </c>
      <c r="L40" t="n">
        <v>2.24</v>
      </c>
      <c r="M40" t="n">
        <v>2.67</v>
      </c>
      <c r="N40" t="n">
        <v>5.41</v>
      </c>
      <c r="O40" t="n">
        <v>4.7</v>
      </c>
      <c r="P40" t="n">
        <v>3.36</v>
      </c>
      <c r="Q40" t="n">
        <v>2</v>
      </c>
      <c r="R40" t="n">
        <v>1.19</v>
      </c>
      <c r="S40" t="n">
        <v>1.1</v>
      </c>
      <c r="T40" t="n">
        <v>1.09</v>
      </c>
      <c r="U40" t="n">
        <v>1.02</v>
      </c>
      <c r="V40" t="n">
        <v>0.98</v>
      </c>
      <c r="W40" t="n">
        <v>0.48</v>
      </c>
    </row>
    <row r="41">
      <c r="A41" s="5" t="inlineStr">
        <is>
          <t>Dividende je Aktie</t>
        </is>
      </c>
      <c r="B41" s="5" t="inlineStr">
        <is>
          <t>Dividend per share</t>
        </is>
      </c>
      <c r="C41" t="n">
        <v>2.9</v>
      </c>
      <c r="D41" t="n">
        <v>2.7</v>
      </c>
      <c r="E41" t="n">
        <v>2.45</v>
      </c>
      <c r="F41" t="n">
        <v>2.35</v>
      </c>
      <c r="G41" t="n">
        <v>2.25</v>
      </c>
      <c r="H41" t="n">
        <v>2.1</v>
      </c>
      <c r="I41" t="n">
        <v>2.1</v>
      </c>
      <c r="J41" t="n">
        <v>2.1</v>
      </c>
      <c r="K41" t="n">
        <v>2.3</v>
      </c>
      <c r="L41" t="n">
        <v>2.1</v>
      </c>
      <c r="M41" t="n">
        <v>2.1</v>
      </c>
      <c r="N41" t="n">
        <v>2.1</v>
      </c>
      <c r="O41" t="n">
        <v>2.1</v>
      </c>
      <c r="P41" t="n">
        <v>1.7</v>
      </c>
      <c r="Q41" t="n">
        <v>1.05</v>
      </c>
      <c r="R41" t="n">
        <v>0.35</v>
      </c>
      <c r="S41" t="n">
        <v>0.28</v>
      </c>
      <c r="T41" t="n">
        <v>0.22</v>
      </c>
      <c r="U41" t="n">
        <v>0.18</v>
      </c>
      <c r="V41" t="n">
        <v>0.15</v>
      </c>
      <c r="W41" t="n">
        <v>0.4</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inlineStr">
        <is>
          <t>-</t>
        </is>
      </c>
      <c r="I42" t="inlineStr">
        <is>
          <t>-</t>
        </is>
      </c>
      <c r="J42" t="inlineStr">
        <is>
          <t>-</t>
        </is>
      </c>
      <c r="K42" t="n">
        <v>1</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531.9</v>
      </c>
      <c r="D43" t="n">
        <v>495</v>
      </c>
      <c r="E43" t="n">
        <v>456.4</v>
      </c>
      <c r="F43" t="n">
        <v>439</v>
      </c>
      <c r="G43" t="n">
        <v>420.1</v>
      </c>
      <c r="H43" t="n">
        <v>386.8</v>
      </c>
      <c r="I43" t="n">
        <v>386.6</v>
      </c>
      <c r="J43" t="n">
        <v>386.5</v>
      </c>
      <c r="K43" t="n">
        <v>622.9</v>
      </c>
      <c r="L43" t="n">
        <v>390.7</v>
      </c>
      <c r="M43" t="n">
        <v>390.5</v>
      </c>
      <c r="N43" t="n">
        <v>390.2</v>
      </c>
      <c r="O43" t="n">
        <v>403</v>
      </c>
      <c r="P43" t="n">
        <v>332.5</v>
      </c>
      <c r="Q43" t="n">
        <v>210.6</v>
      </c>
      <c r="R43" t="n">
        <v>78.3</v>
      </c>
      <c r="S43" t="n">
        <v>61.5</v>
      </c>
      <c r="T43" t="n">
        <v>49.2</v>
      </c>
      <c r="U43" t="n">
        <v>37</v>
      </c>
      <c r="V43" t="n">
        <v>30.8</v>
      </c>
      <c r="W43" t="n">
        <v>58.7</v>
      </c>
    </row>
    <row r="44">
      <c r="A44" s="5" t="inlineStr">
        <is>
          <t>Umsatz</t>
        </is>
      </c>
      <c r="B44" s="5" t="inlineStr">
        <is>
          <t>Revenue</t>
        </is>
      </c>
      <c r="C44" t="n">
        <v>16.07</v>
      </c>
      <c r="D44" t="n">
        <v>15.23</v>
      </c>
      <c r="E44" t="n">
        <v>13.67</v>
      </c>
      <c r="F44" t="n">
        <v>13.25</v>
      </c>
      <c r="G44" t="n">
        <v>14.11</v>
      </c>
      <c r="H44" t="n">
        <v>12.16</v>
      </c>
      <c r="I44" t="n">
        <v>11.19</v>
      </c>
      <c r="J44" t="n">
        <v>11.12</v>
      </c>
      <c r="K44" t="n">
        <v>11.45</v>
      </c>
      <c r="L44" t="n">
        <v>10.8</v>
      </c>
      <c r="M44" t="n">
        <v>10.57</v>
      </c>
      <c r="N44" t="n">
        <v>12.59</v>
      </c>
      <c r="O44" t="n">
        <v>10.93</v>
      </c>
      <c r="P44" t="n">
        <v>9.09</v>
      </c>
      <c r="Q44" t="n">
        <v>7.7</v>
      </c>
      <c r="R44" t="n">
        <v>6.48</v>
      </c>
      <c r="S44" t="n">
        <v>6.35</v>
      </c>
      <c r="T44" t="n">
        <v>4.95</v>
      </c>
      <c r="U44" t="n">
        <v>3.7</v>
      </c>
      <c r="V44" t="n">
        <v>4.78</v>
      </c>
      <c r="W44" t="n">
        <v>4.33</v>
      </c>
    </row>
    <row r="45">
      <c r="A45" s="5" t="inlineStr">
        <is>
          <t>Buchwert je Aktie</t>
        </is>
      </c>
      <c r="B45" s="5" t="inlineStr">
        <is>
          <t>Book value per share</t>
        </is>
      </c>
      <c r="C45" t="n">
        <v>30.19</v>
      </c>
      <c r="D45" t="n">
        <v>25.42</v>
      </c>
      <c r="E45" t="n">
        <v>25.08</v>
      </c>
      <c r="F45" t="n">
        <v>23.22</v>
      </c>
      <c r="G45" t="n">
        <v>18.43</v>
      </c>
      <c r="H45" t="n">
        <v>17.77</v>
      </c>
      <c r="I45" t="n">
        <v>15.73</v>
      </c>
      <c r="J45" t="n">
        <v>15.27</v>
      </c>
      <c r="K45" t="n">
        <v>15.15</v>
      </c>
      <c r="L45" t="n">
        <v>15.14</v>
      </c>
      <c r="M45" t="n">
        <v>14.7</v>
      </c>
      <c r="N45" t="n">
        <v>13.61</v>
      </c>
      <c r="O45" t="n">
        <v>11.89</v>
      </c>
      <c r="P45" t="n">
        <v>11.1</v>
      </c>
      <c r="Q45" t="n">
        <v>10.32</v>
      </c>
      <c r="R45" t="n">
        <v>11.38</v>
      </c>
      <c r="S45" t="n">
        <v>10.47</v>
      </c>
      <c r="T45" t="n">
        <v>9.630000000000001</v>
      </c>
      <c r="U45" t="n">
        <v>7.59</v>
      </c>
      <c r="V45" t="n">
        <v>2.86</v>
      </c>
      <c r="W45" t="n">
        <v>1.76</v>
      </c>
    </row>
    <row r="46">
      <c r="A46" s="5" t="inlineStr">
        <is>
          <t>Cashflow je Aktie</t>
        </is>
      </c>
      <c r="B46" s="5" t="inlineStr">
        <is>
          <t>Cashflow per share</t>
        </is>
      </c>
      <c r="C46" t="n">
        <v>4.87</v>
      </c>
      <c r="D46" t="n">
        <v>6.83</v>
      </c>
      <c r="E46" t="n">
        <v>5.47</v>
      </c>
      <c r="F46" t="n">
        <v>8.4</v>
      </c>
      <c r="G46" t="n">
        <v>0.05</v>
      </c>
      <c r="H46" t="n">
        <v>3.51</v>
      </c>
      <c r="I46" t="n">
        <v>3.77</v>
      </c>
      <c r="J46" t="n">
        <v>3.67</v>
      </c>
      <c r="K46" t="n">
        <v>4.03</v>
      </c>
      <c r="L46" t="n">
        <v>4.84</v>
      </c>
      <c r="M46" t="n">
        <v>4.11</v>
      </c>
      <c r="N46" t="n">
        <v>6.56</v>
      </c>
      <c r="O46" t="n">
        <v>4.2</v>
      </c>
      <c r="P46" t="n">
        <v>4.13</v>
      </c>
      <c r="Q46" t="n">
        <v>3.15</v>
      </c>
      <c r="R46" t="n">
        <v>1.97</v>
      </c>
      <c r="S46" t="n">
        <v>2.37</v>
      </c>
      <c r="T46" t="n">
        <v>2.08</v>
      </c>
      <c r="U46" t="n">
        <v>1.37</v>
      </c>
      <c r="V46" t="n">
        <v>0.92</v>
      </c>
      <c r="W46" t="n">
        <v>1.15</v>
      </c>
    </row>
    <row r="47">
      <c r="A47" s="5" t="inlineStr">
        <is>
          <t>Bilanzsumme je Aktie</t>
        </is>
      </c>
      <c r="B47" s="5" t="inlineStr">
        <is>
          <t>Total assets per share</t>
        </is>
      </c>
      <c r="C47" t="n">
        <v>721.92</v>
      </c>
      <c r="D47" t="n">
        <v>852.1</v>
      </c>
      <c r="E47" t="n">
        <v>700.21</v>
      </c>
      <c r="F47" t="n">
        <v>848.9400000000001</v>
      </c>
      <c r="G47" t="n">
        <v>933.04</v>
      </c>
      <c r="H47" t="n">
        <v>1119</v>
      </c>
      <c r="I47" t="n">
        <v>980.88</v>
      </c>
      <c r="J47" t="n">
        <v>1122</v>
      </c>
      <c r="K47" t="n">
        <v>1118</v>
      </c>
      <c r="L47" t="n">
        <v>763.34</v>
      </c>
      <c r="M47" t="n">
        <v>827.49</v>
      </c>
      <c r="N47" t="n">
        <v>748.1</v>
      </c>
      <c r="O47" t="n">
        <v>398.29</v>
      </c>
      <c r="P47" t="n">
        <v>318.75</v>
      </c>
      <c r="Q47" t="n">
        <v>156.25</v>
      </c>
      <c r="R47" t="n">
        <v>38.47</v>
      </c>
      <c r="S47" t="n">
        <v>37.07</v>
      </c>
      <c r="T47" t="n">
        <v>29.27</v>
      </c>
      <c r="U47" t="n">
        <v>10.38</v>
      </c>
      <c r="V47" t="n">
        <v>6.29</v>
      </c>
      <c r="W47" t="inlineStr">
        <is>
          <t>-</t>
        </is>
      </c>
    </row>
    <row r="48">
      <c r="A48" s="5" t="inlineStr">
        <is>
          <t>Personal am Ende des Jahres</t>
        </is>
      </c>
      <c r="B48" s="5" t="inlineStr">
        <is>
          <t>Staff at the end of year</t>
        </is>
      </c>
      <c r="C48" t="n">
        <v>6775</v>
      </c>
      <c r="D48" t="n">
        <v>5964</v>
      </c>
      <c r="E48" t="n">
        <v>5640</v>
      </c>
      <c r="F48" t="n">
        <v>5176</v>
      </c>
      <c r="G48" t="n">
        <v>5283</v>
      </c>
      <c r="H48" t="n">
        <v>3911</v>
      </c>
      <c r="I48" t="n">
        <v>3515</v>
      </c>
      <c r="J48" t="n">
        <v>3416</v>
      </c>
      <c r="K48" t="n">
        <v>3278</v>
      </c>
      <c r="L48" t="n">
        <v>3300</v>
      </c>
      <c r="M48" t="n">
        <v>3333</v>
      </c>
      <c r="N48" t="n">
        <v>3115</v>
      </c>
      <c r="O48" t="n">
        <v>2854</v>
      </c>
      <c r="P48" t="n">
        <v>2739</v>
      </c>
      <c r="Q48" t="n">
        <v>2979</v>
      </c>
      <c r="R48" t="n">
        <v>3080</v>
      </c>
      <c r="S48" t="n">
        <v>3049</v>
      </c>
      <c r="T48" t="n">
        <v>2302</v>
      </c>
      <c r="U48" t="n">
        <v>1030</v>
      </c>
      <c r="V48" t="n">
        <v>894</v>
      </c>
      <c r="W48" t="n">
        <v>972</v>
      </c>
    </row>
    <row r="49">
      <c r="A49" s="5" t="inlineStr">
        <is>
          <t>Personalaufwand in Mio. EUR</t>
        </is>
      </c>
      <c r="B49" s="5" t="inlineStr">
        <is>
          <t>Personnel expenses in M</t>
        </is>
      </c>
      <c r="C49" t="n">
        <v>747.8</v>
      </c>
      <c r="D49" t="n">
        <v>824</v>
      </c>
      <c r="E49" t="n">
        <v>650.5</v>
      </c>
      <c r="F49" t="n">
        <v>585.7</v>
      </c>
      <c r="G49" t="n">
        <v>640.7</v>
      </c>
      <c r="H49" t="n">
        <v>472.4</v>
      </c>
      <c r="I49" t="n">
        <v>476</v>
      </c>
      <c r="J49" t="n">
        <v>414.2</v>
      </c>
      <c r="K49" t="n">
        <v>385.8</v>
      </c>
      <c r="L49" t="n">
        <v>502</v>
      </c>
      <c r="M49" t="n">
        <v>394.3</v>
      </c>
      <c r="N49" t="n">
        <v>421.4</v>
      </c>
      <c r="O49" t="n">
        <v>566.2</v>
      </c>
      <c r="P49" t="n">
        <v>414.9</v>
      </c>
      <c r="Q49" t="n">
        <v>406.1</v>
      </c>
      <c r="R49" t="n">
        <v>335.7</v>
      </c>
      <c r="S49" t="n">
        <v>317.7</v>
      </c>
      <c r="T49" t="n">
        <v>245.3</v>
      </c>
      <c r="U49" t="n">
        <v>112</v>
      </c>
      <c r="V49" t="n">
        <v>105</v>
      </c>
      <c r="W49" t="n">
        <v>87.90000000000001</v>
      </c>
    </row>
    <row r="50">
      <c r="A50" s="5" t="inlineStr">
        <is>
          <t>Aufwand je Mitarbeiter in EUR</t>
        </is>
      </c>
      <c r="B50" s="5" t="inlineStr">
        <is>
          <t>Effort per employee</t>
        </is>
      </c>
      <c r="C50" t="n">
        <v>110376</v>
      </c>
      <c r="D50" t="n">
        <v>138162</v>
      </c>
      <c r="E50" t="n">
        <v>115337</v>
      </c>
      <c r="F50" t="n">
        <v>113157</v>
      </c>
      <c r="G50" t="n">
        <v>121276</v>
      </c>
      <c r="H50" t="n">
        <v>120788</v>
      </c>
      <c r="I50" t="n">
        <v>135420</v>
      </c>
      <c r="J50" t="n">
        <v>121253</v>
      </c>
      <c r="K50" t="n">
        <v>117694</v>
      </c>
      <c r="L50" t="n">
        <v>152121</v>
      </c>
      <c r="M50" t="n">
        <v>118302</v>
      </c>
      <c r="N50" t="n">
        <v>135281</v>
      </c>
      <c r="O50" t="n">
        <v>198388</v>
      </c>
      <c r="P50" t="n">
        <v>151479</v>
      </c>
      <c r="Q50" t="n">
        <v>136321</v>
      </c>
      <c r="R50" t="n">
        <v>108994</v>
      </c>
      <c r="S50" t="n">
        <v>104198</v>
      </c>
      <c r="T50" t="n">
        <v>106560</v>
      </c>
      <c r="U50" t="n">
        <v>108738</v>
      </c>
      <c r="V50" t="n">
        <v>117450</v>
      </c>
      <c r="W50" t="inlineStr">
        <is>
          <t>-</t>
        </is>
      </c>
    </row>
    <row r="51">
      <c r="A51" s="5" t="inlineStr">
        <is>
          <t>Umsatz je Aktie</t>
        </is>
      </c>
      <c r="B51" s="5" t="inlineStr">
        <is>
          <t>Revenue per share</t>
        </is>
      </c>
      <c r="C51" t="n">
        <v>450804</v>
      </c>
      <c r="D51" t="n">
        <v>485228</v>
      </c>
      <c r="E51" t="n">
        <v>467819</v>
      </c>
      <c r="F51" t="n">
        <v>494069</v>
      </c>
      <c r="G51" t="n">
        <v>529434</v>
      </c>
      <c r="H51" t="n">
        <v>614600</v>
      </c>
      <c r="I51" t="n">
        <v>614595</v>
      </c>
      <c r="J51" t="n">
        <v>628015</v>
      </c>
      <c r="K51" t="n">
        <v>681300</v>
      </c>
      <c r="L51" t="n">
        <v>638273</v>
      </c>
      <c r="M51" t="n">
        <v>618572</v>
      </c>
      <c r="N51" t="n">
        <v>788154</v>
      </c>
      <c r="O51" t="n">
        <v>765662</v>
      </c>
      <c r="P51" t="n">
        <v>676962</v>
      </c>
      <c r="Q51" t="n">
        <v>621383</v>
      </c>
      <c r="R51" t="n">
        <v>471000</v>
      </c>
      <c r="S51" t="n">
        <v>466000</v>
      </c>
      <c r="T51" t="n">
        <v>481000</v>
      </c>
      <c r="U51" t="n">
        <v>738000</v>
      </c>
      <c r="V51" t="n">
        <v>726000</v>
      </c>
      <c r="W51" t="n">
        <v>545000</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148177</v>
      </c>
      <c r="D53" t="n">
        <v>138213</v>
      </c>
      <c r="E53" t="n">
        <v>155018</v>
      </c>
      <c r="F53" t="n">
        <v>139509</v>
      </c>
      <c r="G53" t="n">
        <v>125970</v>
      </c>
      <c r="H53" t="n">
        <v>194912</v>
      </c>
      <c r="I53" t="n">
        <v>136102</v>
      </c>
      <c r="J53" t="n">
        <v>188817</v>
      </c>
      <c r="K53" t="n">
        <v>258938</v>
      </c>
      <c r="L53" t="n">
        <v>126606</v>
      </c>
      <c r="M53" t="n">
        <v>148845</v>
      </c>
      <c r="N53" t="n">
        <v>331718</v>
      </c>
      <c r="O53" t="n">
        <v>319446</v>
      </c>
      <c r="P53" t="n">
        <v>244140</v>
      </c>
      <c r="Q53" t="n">
        <v>143471</v>
      </c>
      <c r="R53" t="n">
        <v>86396</v>
      </c>
      <c r="S53" t="n">
        <v>80781</v>
      </c>
      <c r="T53" t="n">
        <v>102129</v>
      </c>
      <c r="U53" t="n">
        <v>197087</v>
      </c>
      <c r="V53" t="n">
        <v>246644</v>
      </c>
      <c r="W53" t="n">
        <v>72634</v>
      </c>
    </row>
    <row r="54">
      <c r="A54" s="5" t="inlineStr">
        <is>
          <t>KGV (Kurs/Gewinn)</t>
        </is>
      </c>
      <c r="B54" s="5" t="inlineStr">
        <is>
          <t>PE (price/earnings)</t>
        </is>
      </c>
      <c r="C54" t="n">
        <v>25.6</v>
      </c>
      <c r="D54" t="n">
        <v>23.5</v>
      </c>
      <c r="E54" t="n">
        <v>20.7</v>
      </c>
      <c r="F54" t="n">
        <v>11</v>
      </c>
      <c r="G54" t="n">
        <v>22.6</v>
      </c>
      <c r="H54" t="n">
        <v>14.3</v>
      </c>
      <c r="I54" t="n">
        <v>23.2</v>
      </c>
      <c r="J54" t="n">
        <v>13.4</v>
      </c>
      <c r="K54" t="n">
        <v>8.9</v>
      </c>
      <c r="L54" t="n">
        <v>23.1</v>
      </c>
      <c r="M54" t="n">
        <v>21.7</v>
      </c>
      <c r="N54" t="n">
        <v>9.4</v>
      </c>
      <c r="O54" t="n">
        <v>28.9</v>
      </c>
      <c r="P54" t="n">
        <v>20.7</v>
      </c>
      <c r="Q54" t="n">
        <v>21.6</v>
      </c>
      <c r="R54" t="n">
        <v>18.6</v>
      </c>
      <c r="S54" t="n">
        <v>19.7</v>
      </c>
      <c r="T54" t="n">
        <v>17.5</v>
      </c>
      <c r="U54" t="n">
        <v>21.2</v>
      </c>
      <c r="V54" t="inlineStr">
        <is>
          <t>-</t>
        </is>
      </c>
      <c r="W54" t="inlineStr">
        <is>
          <t>-</t>
        </is>
      </c>
    </row>
    <row r="55">
      <c r="A55" s="5" t="inlineStr">
        <is>
          <t>KUV (Kurs/Umsatz)</t>
        </is>
      </c>
      <c r="B55" s="5" t="inlineStr">
        <is>
          <t>PS (price/sales)</t>
        </is>
      </c>
      <c r="C55" t="n">
        <v>8.720000000000001</v>
      </c>
      <c r="D55" t="n">
        <v>6.89</v>
      </c>
      <c r="E55" t="n">
        <v>7.08</v>
      </c>
      <c r="F55" t="n">
        <v>5.67</v>
      </c>
      <c r="G55" t="n">
        <v>5.77</v>
      </c>
      <c r="H55" t="n">
        <v>4.87</v>
      </c>
      <c r="I55" t="n">
        <v>5.38</v>
      </c>
      <c r="J55" t="n">
        <v>4.16</v>
      </c>
      <c r="K55" t="n">
        <v>3.54</v>
      </c>
      <c r="L55" t="n">
        <v>4.81</v>
      </c>
      <c r="M55" t="n">
        <v>5.49</v>
      </c>
      <c r="N55" t="n">
        <v>4.03</v>
      </c>
      <c r="O55" t="n">
        <v>12.42</v>
      </c>
      <c r="P55" t="n">
        <v>7.67</v>
      </c>
      <c r="Q55" t="n">
        <v>5.62</v>
      </c>
      <c r="R55" t="n">
        <v>3.42</v>
      </c>
      <c r="S55" t="n">
        <v>3.42</v>
      </c>
      <c r="T55" t="n">
        <v>3.86</v>
      </c>
      <c r="U55" t="n">
        <v>5.84</v>
      </c>
      <c r="V55" t="inlineStr">
        <is>
          <t>-</t>
        </is>
      </c>
      <c r="W55" t="inlineStr">
        <is>
          <t>-</t>
        </is>
      </c>
    </row>
    <row r="56">
      <c r="A56" s="5" t="inlineStr">
        <is>
          <t>KBV (Kurs/Buchwert)</t>
        </is>
      </c>
      <c r="B56" s="5" t="inlineStr">
        <is>
          <t>PB (price/book value)</t>
        </is>
      </c>
      <c r="C56" t="n">
        <v>4.64</v>
      </c>
      <c r="D56" t="n">
        <v>4.13</v>
      </c>
      <c r="E56" t="n">
        <v>3.86</v>
      </c>
      <c r="F56" t="n">
        <v>3.23</v>
      </c>
      <c r="G56" t="n">
        <v>4.42</v>
      </c>
      <c r="H56" t="n">
        <v>3.33</v>
      </c>
      <c r="I56" t="n">
        <v>3.83</v>
      </c>
      <c r="J56" t="n">
        <v>3.03</v>
      </c>
      <c r="K56" t="n">
        <v>2.67</v>
      </c>
      <c r="L56" t="n">
        <v>3.43</v>
      </c>
      <c r="M56" t="n">
        <v>3.95</v>
      </c>
      <c r="N56" t="n">
        <v>3.73</v>
      </c>
      <c r="O56" t="n">
        <v>11.42</v>
      </c>
      <c r="P56" t="n">
        <v>6.28</v>
      </c>
      <c r="Q56" t="n">
        <v>4.19</v>
      </c>
      <c r="R56" t="n">
        <v>1.95</v>
      </c>
      <c r="S56" t="n">
        <v>2.07</v>
      </c>
      <c r="T56" t="n">
        <v>1.98</v>
      </c>
      <c r="U56" t="n">
        <v>2.85</v>
      </c>
      <c r="V56" t="inlineStr">
        <is>
          <t>-</t>
        </is>
      </c>
      <c r="W56" t="inlineStr">
        <is>
          <t>-</t>
        </is>
      </c>
    </row>
    <row r="57">
      <c r="A57" s="5" t="inlineStr">
        <is>
          <t>KCV (Kurs/Cashflow)</t>
        </is>
      </c>
      <c r="B57" s="5" t="inlineStr">
        <is>
          <t>PC (price/cashflow)</t>
        </is>
      </c>
      <c r="C57" t="n">
        <v>28.75</v>
      </c>
      <c r="D57" t="n">
        <v>15.36</v>
      </c>
      <c r="E57" t="n">
        <v>17.69</v>
      </c>
      <c r="F57" t="n">
        <v>8.94</v>
      </c>
      <c r="G57" t="n">
        <v>1555</v>
      </c>
      <c r="H57" t="n">
        <v>16.88</v>
      </c>
      <c r="I57" t="n">
        <v>15.95</v>
      </c>
      <c r="J57" t="n">
        <v>12.6</v>
      </c>
      <c r="K57" t="n">
        <v>10.06</v>
      </c>
      <c r="L57" t="n">
        <v>10.74</v>
      </c>
      <c r="M57" t="n">
        <v>14.11</v>
      </c>
      <c r="N57" t="n">
        <v>7.75</v>
      </c>
      <c r="O57" t="n">
        <v>32.34</v>
      </c>
      <c r="P57" t="n">
        <v>16.86</v>
      </c>
      <c r="Q57" t="n">
        <v>13.73</v>
      </c>
      <c r="R57" t="n">
        <v>11.26</v>
      </c>
      <c r="S57" t="n">
        <v>9.140000000000001</v>
      </c>
      <c r="T57" t="n">
        <v>9.15</v>
      </c>
      <c r="U57" t="n">
        <v>15.72</v>
      </c>
      <c r="V57" t="inlineStr">
        <is>
          <t>-</t>
        </is>
      </c>
      <c r="W57" t="inlineStr">
        <is>
          <t>-</t>
        </is>
      </c>
    </row>
    <row r="58">
      <c r="A58" s="5" t="inlineStr">
        <is>
          <t>Dividendenrendite in %</t>
        </is>
      </c>
      <c r="B58" s="5" t="inlineStr">
        <is>
          <t>Dividend Yield in %</t>
        </is>
      </c>
      <c r="C58" t="n">
        <v>2.07</v>
      </c>
      <c r="D58" t="n">
        <v>2.57</v>
      </c>
      <c r="E58" t="n">
        <v>2.53</v>
      </c>
      <c r="F58" t="n">
        <v>3.13</v>
      </c>
      <c r="G58" t="n">
        <v>2.76</v>
      </c>
      <c r="H58" t="n">
        <v>3.55</v>
      </c>
      <c r="I58" t="n">
        <v>3.49</v>
      </c>
      <c r="J58" t="n">
        <v>4.54</v>
      </c>
      <c r="K58" t="n">
        <v>5.68</v>
      </c>
      <c r="L58" t="n">
        <v>4.04</v>
      </c>
      <c r="M58" t="n">
        <v>3.62</v>
      </c>
      <c r="N58" t="n">
        <v>4.13</v>
      </c>
      <c r="O58" t="n">
        <v>1.55</v>
      </c>
      <c r="P58" t="n">
        <v>2.44</v>
      </c>
      <c r="Q58" t="n">
        <v>2.43</v>
      </c>
      <c r="R58" t="n">
        <v>1.58</v>
      </c>
      <c r="S58" t="n">
        <v>1.29</v>
      </c>
      <c r="T58" t="n">
        <v>1.15</v>
      </c>
      <c r="U58" t="n">
        <v>0.83</v>
      </c>
      <c r="V58" t="inlineStr">
        <is>
          <t>-</t>
        </is>
      </c>
      <c r="W58" t="inlineStr">
        <is>
          <t>-</t>
        </is>
      </c>
    </row>
    <row r="59">
      <c r="A59" s="5" t="inlineStr">
        <is>
          <t>Gewinnrendite in %</t>
        </is>
      </c>
      <c r="B59" s="5" t="inlineStr">
        <is>
          <t>Return on profit in %</t>
        </is>
      </c>
      <c r="C59" t="n">
        <v>3.9</v>
      </c>
      <c r="D59" t="n">
        <v>4.2</v>
      </c>
      <c r="E59" t="n">
        <v>4.8</v>
      </c>
      <c r="F59" t="n">
        <v>9.1</v>
      </c>
      <c r="G59" t="n">
        <v>4.4</v>
      </c>
      <c r="H59" t="n">
        <v>7</v>
      </c>
      <c r="I59" t="n">
        <v>4.3</v>
      </c>
      <c r="J59" t="n">
        <v>7.4</v>
      </c>
      <c r="K59" t="n">
        <v>11.3</v>
      </c>
      <c r="L59" t="n">
        <v>4.3</v>
      </c>
      <c r="M59" t="n">
        <v>4.6</v>
      </c>
      <c r="N59" t="n">
        <v>10.7</v>
      </c>
      <c r="O59" t="n">
        <v>3.5</v>
      </c>
      <c r="P59" t="n">
        <v>4.8</v>
      </c>
      <c r="Q59" t="n">
        <v>4.6</v>
      </c>
      <c r="R59" t="n">
        <v>5.4</v>
      </c>
      <c r="S59" t="n">
        <v>5.1</v>
      </c>
      <c r="T59" t="n">
        <v>5.7</v>
      </c>
      <c r="U59" t="n">
        <v>4.7</v>
      </c>
      <c r="V59" t="inlineStr">
        <is>
          <t>-</t>
        </is>
      </c>
      <c r="W59" t="inlineStr">
        <is>
          <t>-</t>
        </is>
      </c>
    </row>
    <row r="60">
      <c r="A60" s="5" t="inlineStr">
        <is>
          <t>Eigenkapitalrendite in %</t>
        </is>
      </c>
      <c r="B60" s="5" t="inlineStr">
        <is>
          <t>Return on Equity in %</t>
        </is>
      </c>
      <c r="C60" t="n">
        <v>17.5</v>
      </c>
      <c r="D60" t="n">
        <v>17.07</v>
      </c>
      <c r="E60" t="n">
        <v>18.06</v>
      </c>
      <c r="F60" t="n">
        <v>16.11</v>
      </c>
      <c r="G60" t="n">
        <v>18.71</v>
      </c>
      <c r="H60" t="n">
        <v>22.23</v>
      </c>
      <c r="I60" t="n">
        <v>15.75</v>
      </c>
      <c r="J60" t="n">
        <v>21.89</v>
      </c>
      <c r="K60" t="n">
        <v>28.74</v>
      </c>
      <c r="L60" t="n">
        <v>14.16</v>
      </c>
      <c r="M60" t="n">
        <v>17.31</v>
      </c>
      <c r="N60" t="n">
        <v>38.93</v>
      </c>
      <c r="O60" t="n">
        <v>38.35</v>
      </c>
      <c r="P60" t="n">
        <v>29.54</v>
      </c>
      <c r="Q60" t="n">
        <v>19.55</v>
      </c>
      <c r="R60" t="n">
        <v>10.45</v>
      </c>
      <c r="S60" t="n">
        <v>10.52</v>
      </c>
      <c r="T60" t="n">
        <v>10.92</v>
      </c>
      <c r="U60" t="n">
        <v>13.01</v>
      </c>
      <c r="V60" t="n">
        <v>52.53</v>
      </c>
      <c r="W60" t="n">
        <v>27.37</v>
      </c>
    </row>
    <row r="61">
      <c r="A61" s="5" t="inlineStr">
        <is>
          <t>Umsatzrendite in %</t>
        </is>
      </c>
      <c r="B61" s="5" t="inlineStr">
        <is>
          <t>Return on sales in %</t>
        </is>
      </c>
      <c r="C61" t="n">
        <v>32.87</v>
      </c>
      <c r="D61" t="n">
        <v>28.48</v>
      </c>
      <c r="E61" t="n">
        <v>33.14</v>
      </c>
      <c r="F61" t="n">
        <v>28.24</v>
      </c>
      <c r="G61" t="n">
        <v>24.44</v>
      </c>
      <c r="H61" t="n">
        <v>32.47</v>
      </c>
      <c r="I61" t="n">
        <v>22.15</v>
      </c>
      <c r="J61" t="n">
        <v>30.07</v>
      </c>
      <c r="K61" t="n">
        <v>38.01</v>
      </c>
      <c r="L61" t="n">
        <v>19.84</v>
      </c>
      <c r="M61" t="n">
        <v>24.06</v>
      </c>
      <c r="N61" t="n">
        <v>42.09</v>
      </c>
      <c r="O61" t="n">
        <v>41.72</v>
      </c>
      <c r="P61" t="n">
        <v>36.06</v>
      </c>
      <c r="Q61" t="n">
        <v>26.2</v>
      </c>
      <c r="R61" t="n">
        <v>18.36</v>
      </c>
      <c r="S61" t="n">
        <v>17.35</v>
      </c>
      <c r="T61" t="n">
        <v>21.25</v>
      </c>
      <c r="U61" t="n">
        <v>26.7</v>
      </c>
      <c r="V61" t="n">
        <v>31.4</v>
      </c>
      <c r="W61" t="n">
        <v>11.12</v>
      </c>
    </row>
    <row r="62">
      <c r="A62" s="5" t="inlineStr">
        <is>
          <t>Gesamtkapitalrendite in %</t>
        </is>
      </c>
      <c r="B62" s="5" t="inlineStr">
        <is>
          <t>Total Return on Investment in %</t>
        </is>
      </c>
      <c r="C62" t="n">
        <v>0.78</v>
      </c>
      <c r="D62" t="n">
        <v>0.51</v>
      </c>
      <c r="E62" t="n">
        <v>0.71</v>
      </c>
      <c r="F62" t="n">
        <v>0.49</v>
      </c>
      <c r="G62" t="n">
        <v>0.4</v>
      </c>
      <c r="H62" t="n">
        <v>0.38</v>
      </c>
      <c r="I62" t="n">
        <v>0.29</v>
      </c>
      <c r="J62" t="n">
        <v>0.36</v>
      </c>
      <c r="K62" t="n">
        <v>0.45</v>
      </c>
      <c r="L62" t="n">
        <v>0.37</v>
      </c>
      <c r="M62" t="n">
        <v>0.39</v>
      </c>
      <c r="N62" t="n">
        <v>0.9</v>
      </c>
      <c r="O62" t="n">
        <v>1.29</v>
      </c>
      <c r="P62" t="n">
        <v>1.13</v>
      </c>
      <c r="Q62" t="n">
        <v>1.47</v>
      </c>
      <c r="R62" t="n">
        <v>3.09</v>
      </c>
      <c r="S62" t="n">
        <v>2.97</v>
      </c>
      <c r="T62" t="n">
        <v>3.59</v>
      </c>
      <c r="U62" t="n">
        <v>9.51</v>
      </c>
      <c r="V62" t="n">
        <v>23.9</v>
      </c>
      <c r="W62" t="n">
        <v>1.81</v>
      </c>
    </row>
    <row r="63">
      <c r="A63" s="5" t="inlineStr">
        <is>
          <t>Return on Investment in %</t>
        </is>
      </c>
      <c r="B63" s="5" t="inlineStr">
        <is>
          <t>Return on Investment in %</t>
        </is>
      </c>
      <c r="C63" t="n">
        <v>0.73</v>
      </c>
      <c r="D63" t="n">
        <v>0.51</v>
      </c>
      <c r="E63" t="n">
        <v>0.65</v>
      </c>
      <c r="F63" t="n">
        <v>0.44</v>
      </c>
      <c r="G63" t="n">
        <v>0.37</v>
      </c>
      <c r="H63" t="n">
        <v>0.35</v>
      </c>
      <c r="I63" t="n">
        <v>0.25</v>
      </c>
      <c r="J63" t="n">
        <v>0.3</v>
      </c>
      <c r="K63" t="n">
        <v>0.39</v>
      </c>
      <c r="L63" t="n">
        <v>0.28</v>
      </c>
      <c r="M63" t="n">
        <v>0.31</v>
      </c>
      <c r="N63" t="n">
        <v>0.71</v>
      </c>
      <c r="O63" t="n">
        <v>1.14</v>
      </c>
      <c r="P63" t="n">
        <v>1.03</v>
      </c>
      <c r="Q63" t="n">
        <v>1.29</v>
      </c>
      <c r="R63" t="n">
        <v>3.09</v>
      </c>
      <c r="S63" t="n">
        <v>2.97</v>
      </c>
      <c r="T63" t="n">
        <v>3.59</v>
      </c>
      <c r="U63" t="n">
        <v>9.51</v>
      </c>
      <c r="V63" t="n">
        <v>23.9</v>
      </c>
      <c r="W63" t="n">
        <v>1.81</v>
      </c>
    </row>
    <row r="64">
      <c r="A64" s="5" t="inlineStr">
        <is>
          <t>Arbeitsintensität in %</t>
        </is>
      </c>
      <c r="B64" s="5" t="inlineStr">
        <is>
          <t>Work Intensity in %</t>
        </is>
      </c>
      <c r="C64" t="n">
        <v>91.47</v>
      </c>
      <c r="D64" t="n">
        <v>90.34</v>
      </c>
      <c r="E64" t="n">
        <v>91.95</v>
      </c>
      <c r="F64" t="n">
        <v>92.70999999999999</v>
      </c>
      <c r="G64" t="n">
        <v>92.01000000000001</v>
      </c>
      <c r="H64" t="n">
        <v>94.78</v>
      </c>
      <c r="I64" t="n">
        <v>95.34999999999999</v>
      </c>
      <c r="J64" t="n">
        <v>97.64</v>
      </c>
      <c r="K64" t="n">
        <v>97.7</v>
      </c>
      <c r="L64" t="n">
        <v>96.59</v>
      </c>
      <c r="M64" t="n">
        <v>96.75</v>
      </c>
      <c r="N64" t="n">
        <v>96.88</v>
      </c>
      <c r="O64" t="n">
        <v>94.75</v>
      </c>
      <c r="P64" t="n">
        <v>97.06999999999999</v>
      </c>
      <c r="Q64" t="n">
        <v>93.93000000000001</v>
      </c>
      <c r="R64" t="n">
        <v>74.86</v>
      </c>
      <c r="S64" t="n">
        <v>71.27</v>
      </c>
      <c r="T64" t="n">
        <v>59.07</v>
      </c>
      <c r="U64" t="n">
        <v>64.95</v>
      </c>
      <c r="V64" t="n">
        <v>31.69</v>
      </c>
      <c r="W64" t="n">
        <v>92.94</v>
      </c>
    </row>
    <row r="65">
      <c r="A65" s="5" t="inlineStr">
        <is>
          <t>Eigenkapitalquote in %</t>
        </is>
      </c>
      <c r="B65" s="5" t="inlineStr">
        <is>
          <t>Equity Ratio in %</t>
        </is>
      </c>
      <c r="C65" t="n">
        <v>4.18</v>
      </c>
      <c r="D65" t="n">
        <v>2.98</v>
      </c>
      <c r="E65" t="n">
        <v>3.58</v>
      </c>
      <c r="F65" t="n">
        <v>2.74</v>
      </c>
      <c r="G65" t="n">
        <v>1.97</v>
      </c>
      <c r="H65" t="n">
        <v>1.59</v>
      </c>
      <c r="I65" t="n">
        <v>1.6</v>
      </c>
      <c r="J65" t="n">
        <v>1.36</v>
      </c>
      <c r="K65" t="n">
        <v>1.35</v>
      </c>
      <c r="L65" t="n">
        <v>1.98</v>
      </c>
      <c r="M65" t="n">
        <v>1.78</v>
      </c>
      <c r="N65" t="n">
        <v>1.82</v>
      </c>
      <c r="O65" t="n">
        <v>2.98</v>
      </c>
      <c r="P65" t="n">
        <v>3.48</v>
      </c>
      <c r="Q65" t="n">
        <v>6.61</v>
      </c>
      <c r="R65" t="n">
        <v>29.59</v>
      </c>
      <c r="S65" t="n">
        <v>28.24</v>
      </c>
      <c r="T65" t="n">
        <v>32.89</v>
      </c>
      <c r="U65" t="n">
        <v>73.08</v>
      </c>
      <c r="V65" t="n">
        <v>45.5</v>
      </c>
      <c r="W65" t="n">
        <v>6.6</v>
      </c>
    </row>
    <row r="66">
      <c r="A66" s="5" t="inlineStr">
        <is>
          <t>Fremdkapitalquote in %</t>
        </is>
      </c>
      <c r="B66" s="5" t="inlineStr">
        <is>
          <t>Debt Ratio in %</t>
        </is>
      </c>
      <c r="C66" t="n">
        <v>95.81999999999999</v>
      </c>
      <c r="D66" t="n">
        <v>97.02</v>
      </c>
      <c r="E66" t="n">
        <v>96.42</v>
      </c>
      <c r="F66" t="n">
        <v>97.26000000000001</v>
      </c>
      <c r="G66" t="n">
        <v>98.03</v>
      </c>
      <c r="H66" t="n">
        <v>98.41</v>
      </c>
      <c r="I66" t="n">
        <v>98.40000000000001</v>
      </c>
      <c r="J66" t="n">
        <v>98.64</v>
      </c>
      <c r="K66" t="n">
        <v>98.65000000000001</v>
      </c>
      <c r="L66" t="n">
        <v>98.02</v>
      </c>
      <c r="M66" t="n">
        <v>98.22</v>
      </c>
      <c r="N66" t="n">
        <v>98.18000000000001</v>
      </c>
      <c r="O66" t="n">
        <v>97.02</v>
      </c>
      <c r="P66" t="n">
        <v>96.52</v>
      </c>
      <c r="Q66" t="n">
        <v>93.39</v>
      </c>
      <c r="R66" t="n">
        <v>70.41</v>
      </c>
      <c r="S66" t="n">
        <v>71.76000000000001</v>
      </c>
      <c r="T66" t="n">
        <v>67.11</v>
      </c>
      <c r="U66" t="n">
        <v>26.92</v>
      </c>
      <c r="V66" t="n">
        <v>54.5</v>
      </c>
      <c r="W66" t="n">
        <v>93.40000000000001</v>
      </c>
    </row>
    <row r="67">
      <c r="A67" s="5" t="inlineStr">
        <is>
          <t>Verschuldungsgrad in %</t>
        </is>
      </c>
      <c r="B67" s="5" t="inlineStr">
        <is>
          <t>Finance Gearing in %</t>
        </is>
      </c>
      <c r="C67" t="n">
        <v>2292</v>
      </c>
      <c r="D67" t="n">
        <v>3252</v>
      </c>
      <c r="E67" t="n">
        <v>2691</v>
      </c>
      <c r="F67" t="n">
        <v>3555</v>
      </c>
      <c r="G67" t="n">
        <v>4964</v>
      </c>
      <c r="H67" t="n">
        <v>6195</v>
      </c>
      <c r="I67" t="n">
        <v>6134</v>
      </c>
      <c r="J67" t="n">
        <v>7248</v>
      </c>
      <c r="K67" t="n">
        <v>7281</v>
      </c>
      <c r="L67" t="n">
        <v>4943</v>
      </c>
      <c r="M67" t="n">
        <v>5530</v>
      </c>
      <c r="N67" t="n">
        <v>5396</v>
      </c>
      <c r="O67" t="n">
        <v>3251</v>
      </c>
      <c r="P67" t="n">
        <v>2773</v>
      </c>
      <c r="Q67" t="n">
        <v>1413</v>
      </c>
      <c r="R67" t="n">
        <v>238</v>
      </c>
      <c r="S67" t="n">
        <v>254.08</v>
      </c>
      <c r="T67" t="n">
        <v>204.07</v>
      </c>
      <c r="U67" t="n">
        <v>36.84</v>
      </c>
      <c r="V67" t="n">
        <v>119.8</v>
      </c>
      <c r="W67" t="n">
        <v>1415</v>
      </c>
    </row>
    <row r="68">
      <c r="A68" s="5" t="inlineStr"/>
      <c r="B68" s="5" t="inlineStr"/>
    </row>
    <row r="69">
      <c r="A69" s="5" t="inlineStr">
        <is>
          <t>Kurzfristige Vermögensquote in %</t>
        </is>
      </c>
      <c r="B69" s="5" t="inlineStr">
        <is>
          <t>Current Assets Ratio in %</t>
        </is>
      </c>
      <c r="C69" t="n">
        <v>91.47</v>
      </c>
      <c r="D69" t="n">
        <v>90.34</v>
      </c>
      <c r="E69" t="n">
        <v>91.95</v>
      </c>
      <c r="F69" t="n">
        <v>92.70999999999999</v>
      </c>
      <c r="G69" t="n">
        <v>92.01000000000001</v>
      </c>
      <c r="H69" t="n">
        <v>94.78</v>
      </c>
      <c r="I69" t="n">
        <v>95.34999999999999</v>
      </c>
      <c r="J69" t="n">
        <v>97.64</v>
      </c>
      <c r="K69" t="n">
        <v>97.7</v>
      </c>
      <c r="L69" t="n">
        <v>96.59</v>
      </c>
      <c r="M69" t="n">
        <v>96.75</v>
      </c>
      <c r="N69" t="n">
        <v>96.88</v>
      </c>
      <c r="O69" t="n">
        <v>94.75</v>
      </c>
      <c r="P69" t="n">
        <v>97.06999999999999</v>
      </c>
      <c r="Q69" t="n">
        <v>93.93000000000001</v>
      </c>
      <c r="R69" t="n">
        <v>74.86</v>
      </c>
      <c r="S69" t="n">
        <v>71.26000000000001</v>
      </c>
      <c r="T69" t="n">
        <v>59.08</v>
      </c>
      <c r="U69" t="n">
        <v>64.95999999999999</v>
      </c>
      <c r="V69" t="n">
        <v>31.69</v>
      </c>
    </row>
    <row r="70">
      <c r="A70" s="5" t="inlineStr">
        <is>
          <t>Nettogewinn Marge in %</t>
        </is>
      </c>
      <c r="B70" s="5" t="inlineStr">
        <is>
          <t>Net Profit Marge in %</t>
        </is>
      </c>
      <c r="C70" t="n">
        <v>6247.67</v>
      </c>
      <c r="D70" t="n">
        <v>5412.34</v>
      </c>
      <c r="E70" t="n">
        <v>6395.76</v>
      </c>
      <c r="F70" t="n">
        <v>5449.81</v>
      </c>
      <c r="G70" t="n">
        <v>4716.51</v>
      </c>
      <c r="H70" t="n">
        <v>6268.91</v>
      </c>
      <c r="I70" t="n">
        <v>4275.25</v>
      </c>
      <c r="J70" t="n">
        <v>5800.36</v>
      </c>
      <c r="K70" t="n">
        <v>7413.1</v>
      </c>
      <c r="L70" t="n">
        <v>3868.52</v>
      </c>
      <c r="M70" t="n">
        <v>4693.47</v>
      </c>
      <c r="N70" t="n">
        <v>8204.92</v>
      </c>
      <c r="O70" t="n">
        <v>8341.26</v>
      </c>
      <c r="P70" t="n">
        <v>7356.44</v>
      </c>
      <c r="Q70" t="n">
        <v>5550.65</v>
      </c>
      <c r="R70" t="n">
        <v>4106.48</v>
      </c>
      <c r="S70" t="n">
        <v>3878.74</v>
      </c>
      <c r="T70" t="n">
        <v>4749.49</v>
      </c>
      <c r="U70" t="n">
        <v>5486.49</v>
      </c>
      <c r="V70" t="n">
        <v>4612.97</v>
      </c>
    </row>
    <row r="71">
      <c r="A71" s="5" t="inlineStr">
        <is>
          <t>Operative Ergebnis Marge in %</t>
        </is>
      </c>
      <c r="B71" s="5" t="inlineStr">
        <is>
          <t>EBIT Marge in %</t>
        </is>
      </c>
      <c r="C71" t="n">
        <v>9035.469999999999</v>
      </c>
      <c r="D71" t="n">
        <v>8095.86</v>
      </c>
      <c r="E71" t="n">
        <v>10014.63</v>
      </c>
      <c r="F71" t="n">
        <v>8362.26</v>
      </c>
      <c r="G71" t="n">
        <v>7034.73</v>
      </c>
      <c r="H71" t="n">
        <v>8281.25</v>
      </c>
      <c r="I71" t="n">
        <v>6602.32</v>
      </c>
      <c r="J71" t="n">
        <v>8717.629999999999</v>
      </c>
      <c r="K71" t="n">
        <v>10061.14</v>
      </c>
      <c r="L71" t="n">
        <v>4887.04</v>
      </c>
      <c r="M71" t="n">
        <v>6034.06</v>
      </c>
      <c r="N71" t="n">
        <v>11977.76</v>
      </c>
      <c r="O71" t="n">
        <v>12314.73</v>
      </c>
      <c r="P71" t="n">
        <v>11309.13</v>
      </c>
      <c r="Q71" t="n">
        <v>9155.84</v>
      </c>
      <c r="R71" t="n">
        <v>7078.7</v>
      </c>
      <c r="S71" t="n">
        <v>7163.78</v>
      </c>
      <c r="T71" t="n">
        <v>7094.95</v>
      </c>
      <c r="U71" t="n">
        <v>7516.22</v>
      </c>
      <c r="V71" t="n">
        <v>4529.29</v>
      </c>
    </row>
    <row r="72">
      <c r="A72" s="5" t="inlineStr">
        <is>
          <t>Vermögensumsschlag in %</t>
        </is>
      </c>
      <c r="B72" s="5" t="inlineStr">
        <is>
          <t>Asset Turnover in %</t>
        </is>
      </c>
      <c r="C72" t="n">
        <v>0.01</v>
      </c>
      <c r="D72" t="n">
        <v>0.01</v>
      </c>
      <c r="E72" t="n">
        <v>0.01</v>
      </c>
      <c r="F72" t="n">
        <v>0.01</v>
      </c>
      <c r="G72" t="n">
        <v>0.01</v>
      </c>
      <c r="H72" t="n">
        <v>0.01</v>
      </c>
      <c r="I72" t="n">
        <v>0.01</v>
      </c>
      <c r="J72" t="n">
        <v>0.01</v>
      </c>
      <c r="K72" t="n">
        <v>0.01</v>
      </c>
      <c r="L72" t="n">
        <v>0.01</v>
      </c>
      <c r="M72" t="n">
        <v>0.01</v>
      </c>
      <c r="N72" t="n">
        <v>0.01</v>
      </c>
      <c r="O72" t="n">
        <v>0.01</v>
      </c>
      <c r="P72" t="n">
        <v>0.01</v>
      </c>
      <c r="Q72" t="n">
        <v>0.02</v>
      </c>
      <c r="R72" t="n">
        <v>0.08</v>
      </c>
      <c r="S72" t="n">
        <v>0.08</v>
      </c>
      <c r="T72" t="n">
        <v>0.08</v>
      </c>
      <c r="U72" t="n">
        <v>0.17</v>
      </c>
      <c r="V72" t="n">
        <v>0.52</v>
      </c>
    </row>
    <row r="73">
      <c r="A73" s="5" t="inlineStr">
        <is>
          <t>Langfristige Vermögensquote in %</t>
        </is>
      </c>
      <c r="B73" s="5" t="inlineStr">
        <is>
          <t>Non-Current Assets Ratio in %</t>
        </is>
      </c>
      <c r="C73" t="n">
        <v>8.529999999999999</v>
      </c>
      <c r="D73" t="n">
        <v>9.66</v>
      </c>
      <c r="E73" t="n">
        <v>8.050000000000001</v>
      </c>
      <c r="F73" t="n">
        <v>7.29</v>
      </c>
      <c r="G73" t="n">
        <v>7.99</v>
      </c>
      <c r="H73" t="n">
        <v>5.22</v>
      </c>
      <c r="I73" t="n">
        <v>4.65</v>
      </c>
      <c r="J73" t="n">
        <v>2.36</v>
      </c>
      <c r="K73" t="n">
        <v>2.3</v>
      </c>
      <c r="L73" t="n">
        <v>3.4</v>
      </c>
      <c r="M73" t="n">
        <v>3.25</v>
      </c>
      <c r="N73" t="n">
        <v>3.11</v>
      </c>
      <c r="O73" t="n">
        <v>5.23</v>
      </c>
      <c r="P73" t="n">
        <v>2.93</v>
      </c>
      <c r="Q73" t="n">
        <v>6.07</v>
      </c>
      <c r="R73" t="n">
        <v>25.13</v>
      </c>
      <c r="S73" t="n">
        <v>28.54</v>
      </c>
      <c r="T73" t="n">
        <v>40.72</v>
      </c>
      <c r="U73" t="n">
        <v>34.53</v>
      </c>
      <c r="V73" t="n">
        <v>67.23</v>
      </c>
    </row>
    <row r="74">
      <c r="A74" s="5" t="inlineStr">
        <is>
          <t>Gesamtkapitalrentabilität</t>
        </is>
      </c>
      <c r="B74" s="5" t="inlineStr">
        <is>
          <t>ROA Return on Assets in %</t>
        </is>
      </c>
      <c r="C74" t="n">
        <v>0.73</v>
      </c>
      <c r="D74" t="n">
        <v>0.51</v>
      </c>
      <c r="E74" t="n">
        <v>0.65</v>
      </c>
      <c r="F74" t="n">
        <v>0.44</v>
      </c>
      <c r="G74" t="n">
        <v>0.37</v>
      </c>
      <c r="H74" t="n">
        <v>0.35</v>
      </c>
      <c r="I74" t="n">
        <v>0.25</v>
      </c>
      <c r="J74" t="n">
        <v>0.3</v>
      </c>
      <c r="K74" t="n">
        <v>0.39</v>
      </c>
      <c r="L74" t="n">
        <v>0.28</v>
      </c>
      <c r="M74" t="n">
        <v>0.31</v>
      </c>
      <c r="N74" t="n">
        <v>0.71</v>
      </c>
      <c r="O74" t="n">
        <v>1.14</v>
      </c>
      <c r="P74" t="n">
        <v>1.03</v>
      </c>
      <c r="Q74" t="n">
        <v>1.29</v>
      </c>
      <c r="R74" t="n">
        <v>3.09</v>
      </c>
      <c r="S74" t="n">
        <v>2.97</v>
      </c>
      <c r="T74" t="n">
        <v>3.59</v>
      </c>
      <c r="U74" t="n">
        <v>9.51</v>
      </c>
      <c r="V74" t="n">
        <v>23.9</v>
      </c>
    </row>
    <row r="75">
      <c r="A75" s="5" t="inlineStr">
        <is>
          <t>Ertrag des eingesetzten Kapitals</t>
        </is>
      </c>
      <c r="B75" s="5" t="inlineStr">
        <is>
          <t>ROCE Return on Cap. Empl. in %</t>
        </is>
      </c>
      <c r="C75" t="n">
        <v>9.859999999999999</v>
      </c>
      <c r="D75" t="n">
        <v>6.93</v>
      </c>
      <c r="E75" t="n">
        <v>11.42</v>
      </c>
      <c r="F75" t="n">
        <v>8.33</v>
      </c>
      <c r="G75" t="n">
        <v>6.95</v>
      </c>
      <c r="H75" t="n">
        <v>8.6</v>
      </c>
      <c r="I75" t="n">
        <v>7.95</v>
      </c>
      <c r="J75" t="n">
        <v>20.25</v>
      </c>
      <c r="K75" t="n">
        <v>22.8</v>
      </c>
      <c r="L75" t="n">
        <v>9.99</v>
      </c>
      <c r="M75" t="n">
        <v>11.74</v>
      </c>
      <c r="N75" t="n">
        <v>29.04</v>
      </c>
      <c r="O75" t="n">
        <v>38.88</v>
      </c>
      <c r="P75" t="n">
        <v>35.09</v>
      </c>
      <c r="Q75" t="n">
        <v>24.61</v>
      </c>
      <c r="R75" t="n">
        <v>14.07</v>
      </c>
      <c r="S75" t="n">
        <v>14.84</v>
      </c>
      <c r="T75" t="n">
        <v>14.67</v>
      </c>
      <c r="U75" t="n">
        <v>16.48</v>
      </c>
      <c r="V75" t="n">
        <v>36.18</v>
      </c>
    </row>
    <row r="76">
      <c r="A76" s="5" t="inlineStr">
        <is>
          <t>Eigenkapital zu Anlagevermögen</t>
        </is>
      </c>
      <c r="B76" s="5" t="inlineStr">
        <is>
          <t>Equity to Fixed Assets in %</t>
        </is>
      </c>
      <c r="C76" t="n">
        <v>48.99</v>
      </c>
      <c r="D76" t="n">
        <v>30.88</v>
      </c>
      <c r="E76" t="n">
        <v>44.48</v>
      </c>
      <c r="F76" t="n">
        <v>37.54</v>
      </c>
      <c r="G76" t="n">
        <v>24.72</v>
      </c>
      <c r="H76" t="n">
        <v>30.44</v>
      </c>
      <c r="I76" t="n">
        <v>34.52</v>
      </c>
      <c r="J76" t="n">
        <v>57.63</v>
      </c>
      <c r="K76" t="n">
        <v>58.94</v>
      </c>
      <c r="L76" t="n">
        <v>58.3</v>
      </c>
      <c r="M76" t="n">
        <v>54.64</v>
      </c>
      <c r="N76" t="n">
        <v>58.57</v>
      </c>
      <c r="O76" t="n">
        <v>57.04</v>
      </c>
      <c r="P76" t="n">
        <v>118.61</v>
      </c>
      <c r="Q76" t="n">
        <v>108.91</v>
      </c>
      <c r="R76" t="n">
        <v>117.72</v>
      </c>
      <c r="S76" t="n">
        <v>98.94</v>
      </c>
      <c r="T76" t="n">
        <v>80.75</v>
      </c>
      <c r="U76" t="n">
        <v>211.61</v>
      </c>
      <c r="V76" t="n">
        <v>67.68000000000001</v>
      </c>
    </row>
    <row r="77">
      <c r="A77" s="5" t="inlineStr">
        <is>
          <t>Liquidität Dritten Grades</t>
        </is>
      </c>
      <c r="B77" s="5" t="inlineStr">
        <is>
          <t>Current Ratio in %</t>
        </is>
      </c>
      <c r="C77" t="n">
        <v>102.46</v>
      </c>
      <c r="D77" t="n">
        <v>101.49</v>
      </c>
      <c r="E77" t="n">
        <v>100.89</v>
      </c>
      <c r="F77" t="n">
        <v>100.9</v>
      </c>
      <c r="G77" t="n">
        <v>99.94</v>
      </c>
      <c r="H77" t="n">
        <v>100.22</v>
      </c>
      <c r="I77" t="n">
        <v>100.27</v>
      </c>
      <c r="J77" t="n">
        <v>99.84999999999999</v>
      </c>
      <c r="K77" t="n">
        <v>100.01</v>
      </c>
      <c r="L77" t="n">
        <v>100.15</v>
      </c>
      <c r="M77" t="n">
        <v>100.12</v>
      </c>
      <c r="N77" t="n">
        <v>100.46</v>
      </c>
      <c r="O77" t="n">
        <v>99.05</v>
      </c>
      <c r="P77" t="n">
        <v>101.65</v>
      </c>
      <c r="Q77" t="n">
        <v>102.83</v>
      </c>
      <c r="R77" t="n">
        <v>120.51</v>
      </c>
      <c r="S77" t="n">
        <v>113.07</v>
      </c>
      <c r="T77" t="n">
        <v>93.16</v>
      </c>
      <c r="U77" t="n">
        <v>309.6</v>
      </c>
      <c r="V77" t="n">
        <v>90.16</v>
      </c>
    </row>
    <row r="78">
      <c r="A78" s="5" t="inlineStr">
        <is>
          <t>Operativer Cashflow</t>
        </is>
      </c>
      <c r="B78" s="5" t="inlineStr">
        <is>
          <t>Operating Cashflow in M</t>
        </is>
      </c>
      <c r="C78" t="n">
        <v>5462.5</v>
      </c>
      <c r="D78" t="n">
        <v>2918.4</v>
      </c>
      <c r="E78" t="n">
        <v>3414.17</v>
      </c>
      <c r="F78" t="n">
        <v>1725.42</v>
      </c>
      <c r="G78" t="n">
        <v>300115</v>
      </c>
      <c r="H78" t="n">
        <v>3257.84</v>
      </c>
      <c r="I78" t="n">
        <v>3078.35</v>
      </c>
      <c r="J78" t="n">
        <v>2431.8</v>
      </c>
      <c r="K78" t="n">
        <v>1961.7</v>
      </c>
      <c r="L78" t="n">
        <v>2094.3</v>
      </c>
      <c r="M78" t="n">
        <v>2751.45</v>
      </c>
      <c r="N78" t="n">
        <v>1511.25</v>
      </c>
      <c r="O78" t="n">
        <v>6468.000000000001</v>
      </c>
      <c r="P78" t="n">
        <v>3439.44</v>
      </c>
      <c r="Q78" t="n">
        <v>2908.014</v>
      </c>
      <c r="R78" t="n">
        <v>2517.736</v>
      </c>
      <c r="S78" t="n">
        <v>2043.704</v>
      </c>
      <c r="T78" t="n">
        <v>2045.94</v>
      </c>
      <c r="U78" t="n">
        <v>3232.032</v>
      </c>
      <c r="V78" t="inlineStr">
        <is>
          <t>-</t>
        </is>
      </c>
    </row>
    <row r="79">
      <c r="A79" s="5" t="inlineStr">
        <is>
          <t>Aktienrückkauf</t>
        </is>
      </c>
      <c r="B79" s="5" t="inlineStr">
        <is>
          <t>Share Buyback in M</t>
        </is>
      </c>
      <c r="C79" t="n">
        <v>0</v>
      </c>
      <c r="D79" t="n">
        <v>3</v>
      </c>
      <c r="E79" t="n">
        <v>0</v>
      </c>
      <c r="F79" t="n">
        <v>0</v>
      </c>
      <c r="G79" t="n">
        <v>0</v>
      </c>
      <c r="H79" t="n">
        <v>0</v>
      </c>
      <c r="I79" t="n">
        <v>0</v>
      </c>
      <c r="J79" t="n">
        <v>2</v>
      </c>
      <c r="K79" t="n">
        <v>0</v>
      </c>
      <c r="L79" t="n">
        <v>0</v>
      </c>
      <c r="M79" t="n">
        <v>0</v>
      </c>
      <c r="N79" t="n">
        <v>5</v>
      </c>
      <c r="O79" t="n">
        <v>4</v>
      </c>
      <c r="P79" t="n">
        <v>7.800000000000011</v>
      </c>
      <c r="Q79" t="n">
        <v>11.79999999999998</v>
      </c>
      <c r="R79" t="n">
        <v>0</v>
      </c>
      <c r="S79" t="n">
        <v>0</v>
      </c>
      <c r="T79" t="n">
        <v>-18</v>
      </c>
      <c r="U79" t="n">
        <v>-58.79999999999998</v>
      </c>
      <c r="V79" t="n">
        <v>0</v>
      </c>
    </row>
    <row r="80">
      <c r="A80" s="5" t="inlineStr">
        <is>
          <t>Umsatzwachstum 1J in %</t>
        </is>
      </c>
      <c r="B80" s="5" t="inlineStr">
        <is>
          <t>Revenue Growth 1Y in %</t>
        </is>
      </c>
      <c r="C80" t="n">
        <v>5.52</v>
      </c>
      <c r="D80" t="n">
        <v>11.41</v>
      </c>
      <c r="E80" t="n">
        <v>3.17</v>
      </c>
      <c r="F80" t="n">
        <v>-6.09</v>
      </c>
      <c r="G80" t="n">
        <v>16.04</v>
      </c>
      <c r="H80" t="n">
        <v>8.67</v>
      </c>
      <c r="I80" t="n">
        <v>0.63</v>
      </c>
      <c r="J80" t="n">
        <v>-2.88</v>
      </c>
      <c r="K80" t="n">
        <v>6.02</v>
      </c>
      <c r="L80" t="n">
        <v>2.18</v>
      </c>
      <c r="M80" t="n">
        <v>-16.04</v>
      </c>
      <c r="N80" t="n">
        <v>15.19</v>
      </c>
      <c r="O80" t="n">
        <v>20.24</v>
      </c>
      <c r="P80" t="n">
        <v>18.05</v>
      </c>
      <c r="Q80" t="n">
        <v>18.83</v>
      </c>
      <c r="R80" t="n">
        <v>2.05</v>
      </c>
      <c r="S80" t="n">
        <v>28.28</v>
      </c>
      <c r="T80" t="n">
        <v>33.78</v>
      </c>
      <c r="U80" t="n">
        <v>-22.59</v>
      </c>
      <c r="V80" t="n">
        <v>10.39</v>
      </c>
    </row>
    <row r="81">
      <c r="A81" s="5" t="inlineStr">
        <is>
          <t>Umsatzwachstum 3J in %</t>
        </is>
      </c>
      <c r="B81" s="5" t="inlineStr">
        <is>
          <t>Revenue Growth 3Y in %</t>
        </is>
      </c>
      <c r="C81" t="n">
        <v>6.7</v>
      </c>
      <c r="D81" t="n">
        <v>2.83</v>
      </c>
      <c r="E81" t="n">
        <v>4.37</v>
      </c>
      <c r="F81" t="n">
        <v>6.21</v>
      </c>
      <c r="G81" t="n">
        <v>8.449999999999999</v>
      </c>
      <c r="H81" t="n">
        <v>2.14</v>
      </c>
      <c r="I81" t="n">
        <v>1.26</v>
      </c>
      <c r="J81" t="n">
        <v>1.77</v>
      </c>
      <c r="K81" t="n">
        <v>-2.61</v>
      </c>
      <c r="L81" t="n">
        <v>0.44</v>
      </c>
      <c r="M81" t="n">
        <v>6.46</v>
      </c>
      <c r="N81" t="n">
        <v>17.83</v>
      </c>
      <c r="O81" t="n">
        <v>19.04</v>
      </c>
      <c r="P81" t="n">
        <v>12.98</v>
      </c>
      <c r="Q81" t="n">
        <v>16.39</v>
      </c>
      <c r="R81" t="n">
        <v>21.37</v>
      </c>
      <c r="S81" t="n">
        <v>13.16</v>
      </c>
      <c r="T81" t="n">
        <v>7.19</v>
      </c>
      <c r="U81" t="inlineStr">
        <is>
          <t>-</t>
        </is>
      </c>
      <c r="V81" t="inlineStr">
        <is>
          <t>-</t>
        </is>
      </c>
    </row>
    <row r="82">
      <c r="A82" s="5" t="inlineStr">
        <is>
          <t>Umsatzwachstum 5J in %</t>
        </is>
      </c>
      <c r="B82" s="5" t="inlineStr">
        <is>
          <t>Revenue Growth 5Y in %</t>
        </is>
      </c>
      <c r="C82" t="n">
        <v>6.01</v>
      </c>
      <c r="D82" t="n">
        <v>6.64</v>
      </c>
      <c r="E82" t="n">
        <v>4.48</v>
      </c>
      <c r="F82" t="n">
        <v>3.27</v>
      </c>
      <c r="G82" t="n">
        <v>5.7</v>
      </c>
      <c r="H82" t="n">
        <v>2.92</v>
      </c>
      <c r="I82" t="n">
        <v>-2.02</v>
      </c>
      <c r="J82" t="n">
        <v>0.89</v>
      </c>
      <c r="K82" t="n">
        <v>5.52</v>
      </c>
      <c r="L82" t="n">
        <v>7.92</v>
      </c>
      <c r="M82" t="n">
        <v>11.25</v>
      </c>
      <c r="N82" t="n">
        <v>14.87</v>
      </c>
      <c r="O82" t="n">
        <v>17.49</v>
      </c>
      <c r="P82" t="n">
        <v>20.2</v>
      </c>
      <c r="Q82" t="n">
        <v>12.07</v>
      </c>
      <c r="R82" t="n">
        <v>10.38</v>
      </c>
      <c r="S82" t="inlineStr">
        <is>
          <t>-</t>
        </is>
      </c>
      <c r="T82" t="inlineStr">
        <is>
          <t>-</t>
        </is>
      </c>
      <c r="U82" t="inlineStr">
        <is>
          <t>-</t>
        </is>
      </c>
      <c r="V82" t="inlineStr">
        <is>
          <t>-</t>
        </is>
      </c>
    </row>
    <row r="83">
      <c r="A83" s="5" t="inlineStr">
        <is>
          <t>Umsatzwachstum 10J in %</t>
        </is>
      </c>
      <c r="B83" s="5" t="inlineStr">
        <is>
          <t>Revenue Growth 10Y in %</t>
        </is>
      </c>
      <c r="C83" t="n">
        <v>4.47</v>
      </c>
      <c r="D83" t="n">
        <v>2.31</v>
      </c>
      <c r="E83" t="n">
        <v>2.69</v>
      </c>
      <c r="F83" t="n">
        <v>4.4</v>
      </c>
      <c r="G83" t="n">
        <v>6.81</v>
      </c>
      <c r="H83" t="n">
        <v>7.09</v>
      </c>
      <c r="I83" t="n">
        <v>6.43</v>
      </c>
      <c r="J83" t="n">
        <v>9.19</v>
      </c>
      <c r="K83" t="n">
        <v>12.86</v>
      </c>
      <c r="L83" t="n">
        <v>10</v>
      </c>
      <c r="M83" t="n">
        <v>10.82</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21.8</v>
      </c>
      <c r="D84" t="n">
        <v>-5.72</v>
      </c>
      <c r="E84" t="n">
        <v>21.08</v>
      </c>
      <c r="F84" t="n">
        <v>8.5</v>
      </c>
      <c r="G84" t="n">
        <v>-12.7</v>
      </c>
      <c r="H84" t="n">
        <v>59.34</v>
      </c>
      <c r="I84" t="n">
        <v>-25.83</v>
      </c>
      <c r="J84" t="n">
        <v>-24.01</v>
      </c>
      <c r="K84" t="n">
        <v>103.16</v>
      </c>
      <c r="L84" t="n">
        <v>-15.78</v>
      </c>
      <c r="M84" t="n">
        <v>-51.97</v>
      </c>
      <c r="N84" t="n">
        <v>13.3</v>
      </c>
      <c r="O84" t="n">
        <v>36.34</v>
      </c>
      <c r="P84" t="n">
        <v>56.46</v>
      </c>
      <c r="Q84" t="n">
        <v>60.62</v>
      </c>
      <c r="R84" t="n">
        <v>8.039999999999999</v>
      </c>
      <c r="S84" t="n">
        <v>4.76</v>
      </c>
      <c r="T84" t="n">
        <v>15.81</v>
      </c>
      <c r="U84" t="n">
        <v>-7.94</v>
      </c>
      <c r="V84" t="n">
        <v>212.32</v>
      </c>
    </row>
    <row r="85">
      <c r="A85" s="5" t="inlineStr">
        <is>
          <t>Gewinnwachstum 3J in %</t>
        </is>
      </c>
      <c r="B85" s="5" t="inlineStr">
        <is>
          <t>Earnings Growth 3Y in %</t>
        </is>
      </c>
      <c r="C85" t="n">
        <v>12.39</v>
      </c>
      <c r="D85" t="n">
        <v>7.95</v>
      </c>
      <c r="E85" t="n">
        <v>5.63</v>
      </c>
      <c r="F85" t="n">
        <v>18.38</v>
      </c>
      <c r="G85" t="n">
        <v>6.94</v>
      </c>
      <c r="H85" t="n">
        <v>3.17</v>
      </c>
      <c r="I85" t="n">
        <v>17.77</v>
      </c>
      <c r="J85" t="n">
        <v>21.12</v>
      </c>
      <c r="K85" t="n">
        <v>11.8</v>
      </c>
      <c r="L85" t="n">
        <v>-18.15</v>
      </c>
      <c r="M85" t="n">
        <v>-0.78</v>
      </c>
      <c r="N85" t="n">
        <v>35.37</v>
      </c>
      <c r="O85" t="n">
        <v>51.14</v>
      </c>
      <c r="P85" t="n">
        <v>41.71</v>
      </c>
      <c r="Q85" t="n">
        <v>24.47</v>
      </c>
      <c r="R85" t="n">
        <v>9.539999999999999</v>
      </c>
      <c r="S85" t="n">
        <v>4.21</v>
      </c>
      <c r="T85" t="n">
        <v>73.40000000000001</v>
      </c>
      <c r="U85" t="inlineStr">
        <is>
          <t>-</t>
        </is>
      </c>
      <c r="V85" t="inlineStr">
        <is>
          <t>-</t>
        </is>
      </c>
    </row>
    <row r="86">
      <c r="A86" s="5" t="inlineStr">
        <is>
          <t>Gewinnwachstum 5J in %</t>
        </is>
      </c>
      <c r="B86" s="5" t="inlineStr">
        <is>
          <t>Earnings Growth 5Y in %</t>
        </is>
      </c>
      <c r="C86" t="n">
        <v>6.59</v>
      </c>
      <c r="D86" t="n">
        <v>14.1</v>
      </c>
      <c r="E86" t="n">
        <v>10.08</v>
      </c>
      <c r="F86" t="n">
        <v>1.06</v>
      </c>
      <c r="G86" t="n">
        <v>19.99</v>
      </c>
      <c r="H86" t="n">
        <v>19.38</v>
      </c>
      <c r="I86" t="n">
        <v>-2.89</v>
      </c>
      <c r="J86" t="n">
        <v>4.94</v>
      </c>
      <c r="K86" t="n">
        <v>17.01</v>
      </c>
      <c r="L86" t="n">
        <v>7.67</v>
      </c>
      <c r="M86" t="n">
        <v>22.95</v>
      </c>
      <c r="N86" t="n">
        <v>34.95</v>
      </c>
      <c r="O86" t="n">
        <v>33.24</v>
      </c>
      <c r="P86" t="n">
        <v>29.14</v>
      </c>
      <c r="Q86" t="n">
        <v>16.26</v>
      </c>
      <c r="R86" t="n">
        <v>46.6</v>
      </c>
      <c r="S86" t="inlineStr">
        <is>
          <t>-</t>
        </is>
      </c>
      <c r="T86" t="inlineStr">
        <is>
          <t>-</t>
        </is>
      </c>
      <c r="U86" t="inlineStr">
        <is>
          <t>-</t>
        </is>
      </c>
      <c r="V86" t="inlineStr">
        <is>
          <t>-</t>
        </is>
      </c>
    </row>
    <row r="87">
      <c r="A87" s="5" t="inlineStr">
        <is>
          <t>Gewinnwachstum 10J in %</t>
        </is>
      </c>
      <c r="B87" s="5" t="inlineStr">
        <is>
          <t>Earnings Growth 10Y in %</t>
        </is>
      </c>
      <c r="C87" t="n">
        <v>12.98</v>
      </c>
      <c r="D87" t="n">
        <v>5.61</v>
      </c>
      <c r="E87" t="n">
        <v>7.51</v>
      </c>
      <c r="F87" t="n">
        <v>9.039999999999999</v>
      </c>
      <c r="G87" t="n">
        <v>13.83</v>
      </c>
      <c r="H87" t="n">
        <v>21.16</v>
      </c>
      <c r="I87" t="n">
        <v>16.03</v>
      </c>
      <c r="J87" t="n">
        <v>19.09</v>
      </c>
      <c r="K87" t="n">
        <v>23.07</v>
      </c>
      <c r="L87" t="n">
        <v>11.96</v>
      </c>
      <c r="M87" t="n">
        <v>34.77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3.88</v>
      </c>
      <c r="D88" t="n">
        <v>1.67</v>
      </c>
      <c r="E88" t="n">
        <v>2.05</v>
      </c>
      <c r="F88" t="n">
        <v>10.38</v>
      </c>
      <c r="G88" t="n">
        <v>1.13</v>
      </c>
      <c r="H88" t="n">
        <v>0.74</v>
      </c>
      <c r="I88" t="n">
        <v>-8.029999999999999</v>
      </c>
      <c r="J88" t="n">
        <v>2.71</v>
      </c>
      <c r="K88" t="n">
        <v>0.52</v>
      </c>
      <c r="L88" t="n">
        <v>3.01</v>
      </c>
      <c r="M88" t="n">
        <v>0.95</v>
      </c>
      <c r="N88" t="n">
        <v>0.27</v>
      </c>
      <c r="O88" t="n">
        <v>0.87</v>
      </c>
      <c r="P88" t="n">
        <v>0.71</v>
      </c>
      <c r="Q88" t="n">
        <v>1.33</v>
      </c>
      <c r="R88" t="n">
        <v>0.4</v>
      </c>
      <c r="S88" t="inlineStr">
        <is>
          <t>-</t>
        </is>
      </c>
      <c r="T88" t="inlineStr">
        <is>
          <t>-</t>
        </is>
      </c>
      <c r="U88" t="inlineStr">
        <is>
          <t>-</t>
        </is>
      </c>
      <c r="V88" t="inlineStr">
        <is>
          <t>-</t>
        </is>
      </c>
    </row>
    <row r="89">
      <c r="A89" s="5" t="inlineStr">
        <is>
          <t>EBIT-Wachstum 1J in %</t>
        </is>
      </c>
      <c r="B89" s="5" t="inlineStr">
        <is>
          <t>EBIT Growth 1Y in %</t>
        </is>
      </c>
      <c r="C89" t="n">
        <v>17.76</v>
      </c>
      <c r="D89" t="n">
        <v>-9.93</v>
      </c>
      <c r="E89" t="n">
        <v>23.56</v>
      </c>
      <c r="F89" t="n">
        <v>11.63</v>
      </c>
      <c r="G89" t="n">
        <v>-1.43</v>
      </c>
      <c r="H89" t="n">
        <v>36.3</v>
      </c>
      <c r="I89" t="n">
        <v>-23.79</v>
      </c>
      <c r="J89" t="n">
        <v>-15.85</v>
      </c>
      <c r="K89" t="n">
        <v>118.26</v>
      </c>
      <c r="L89" t="n">
        <v>-17.25</v>
      </c>
      <c r="M89" t="n">
        <v>-57.71</v>
      </c>
      <c r="N89" t="n">
        <v>12.04</v>
      </c>
      <c r="O89" t="n">
        <v>30.93</v>
      </c>
      <c r="P89" t="n">
        <v>45.82</v>
      </c>
      <c r="Q89" t="n">
        <v>53.7</v>
      </c>
      <c r="R89" t="n">
        <v>0.84</v>
      </c>
      <c r="S89" t="n">
        <v>29.53</v>
      </c>
      <c r="T89" t="n">
        <v>26.29</v>
      </c>
      <c r="U89" t="n">
        <v>28.45</v>
      </c>
      <c r="V89" t="n">
        <v>103.86</v>
      </c>
    </row>
    <row r="90">
      <c r="A90" s="5" t="inlineStr">
        <is>
          <t>EBIT-Wachstum 3J in %</t>
        </is>
      </c>
      <c r="B90" s="5" t="inlineStr">
        <is>
          <t>EBIT Growth 3Y in %</t>
        </is>
      </c>
      <c r="C90" t="n">
        <v>10.46</v>
      </c>
      <c r="D90" t="n">
        <v>8.42</v>
      </c>
      <c r="E90" t="n">
        <v>11.25</v>
      </c>
      <c r="F90" t="n">
        <v>15.5</v>
      </c>
      <c r="G90" t="n">
        <v>3.69</v>
      </c>
      <c r="H90" t="n">
        <v>-1.11</v>
      </c>
      <c r="I90" t="n">
        <v>26.21</v>
      </c>
      <c r="J90" t="n">
        <v>28.39</v>
      </c>
      <c r="K90" t="n">
        <v>14.43</v>
      </c>
      <c r="L90" t="n">
        <v>-20.97</v>
      </c>
      <c r="M90" t="n">
        <v>-4.91</v>
      </c>
      <c r="N90" t="n">
        <v>29.6</v>
      </c>
      <c r="O90" t="n">
        <v>43.48</v>
      </c>
      <c r="P90" t="n">
        <v>33.45</v>
      </c>
      <c r="Q90" t="n">
        <v>28.02</v>
      </c>
      <c r="R90" t="n">
        <v>18.89</v>
      </c>
      <c r="S90" t="n">
        <v>28.09</v>
      </c>
      <c r="T90" t="n">
        <v>52.87</v>
      </c>
      <c r="U90" t="inlineStr">
        <is>
          <t>-</t>
        </is>
      </c>
      <c r="V90" t="inlineStr">
        <is>
          <t>-</t>
        </is>
      </c>
    </row>
    <row r="91">
      <c r="A91" s="5" t="inlineStr">
        <is>
          <t>EBIT-Wachstum 5J in %</t>
        </is>
      </c>
      <c r="B91" s="5" t="inlineStr">
        <is>
          <t>EBIT Growth 5Y in %</t>
        </is>
      </c>
      <c r="C91" t="n">
        <v>8.32</v>
      </c>
      <c r="D91" t="n">
        <v>12.03</v>
      </c>
      <c r="E91" t="n">
        <v>9.25</v>
      </c>
      <c r="F91" t="n">
        <v>1.37</v>
      </c>
      <c r="G91" t="n">
        <v>22.7</v>
      </c>
      <c r="H91" t="n">
        <v>19.53</v>
      </c>
      <c r="I91" t="n">
        <v>0.73</v>
      </c>
      <c r="J91" t="n">
        <v>7.9</v>
      </c>
      <c r="K91" t="n">
        <v>17.25</v>
      </c>
      <c r="L91" t="n">
        <v>2.77</v>
      </c>
      <c r="M91" t="n">
        <v>16.96</v>
      </c>
      <c r="N91" t="n">
        <v>28.67</v>
      </c>
      <c r="O91" t="n">
        <v>32.16</v>
      </c>
      <c r="P91" t="n">
        <v>31.24</v>
      </c>
      <c r="Q91" t="n">
        <v>27.76</v>
      </c>
      <c r="R91" t="n">
        <v>37.79</v>
      </c>
      <c r="S91" t="inlineStr">
        <is>
          <t>-</t>
        </is>
      </c>
      <c r="T91" t="inlineStr">
        <is>
          <t>-</t>
        </is>
      </c>
      <c r="U91" t="inlineStr">
        <is>
          <t>-</t>
        </is>
      </c>
      <c r="V91" t="inlineStr">
        <is>
          <t>-</t>
        </is>
      </c>
    </row>
    <row r="92">
      <c r="A92" s="5" t="inlineStr">
        <is>
          <t>EBIT-Wachstum 10J in %</t>
        </is>
      </c>
      <c r="B92" s="5" t="inlineStr">
        <is>
          <t>EBIT Growth 10Y in %</t>
        </is>
      </c>
      <c r="C92" t="n">
        <v>13.93</v>
      </c>
      <c r="D92" t="n">
        <v>6.38</v>
      </c>
      <c r="E92" t="n">
        <v>8.58</v>
      </c>
      <c r="F92" t="n">
        <v>9.31</v>
      </c>
      <c r="G92" t="n">
        <v>12.73</v>
      </c>
      <c r="H92" t="n">
        <v>18.24</v>
      </c>
      <c r="I92" t="n">
        <v>14.7</v>
      </c>
      <c r="J92" t="n">
        <v>20.03</v>
      </c>
      <c r="K92" t="n">
        <v>24.25</v>
      </c>
      <c r="L92" t="n">
        <v>15.26</v>
      </c>
      <c r="M92" t="n">
        <v>27.38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87.17</v>
      </c>
      <c r="D93" t="n">
        <v>-13.17</v>
      </c>
      <c r="E93" t="n">
        <v>97.87</v>
      </c>
      <c r="F93" t="n">
        <v>-99.43000000000001</v>
      </c>
      <c r="G93" t="n">
        <v>9112.09</v>
      </c>
      <c r="H93" t="n">
        <v>5.83</v>
      </c>
      <c r="I93" t="n">
        <v>26.59</v>
      </c>
      <c r="J93" t="n">
        <v>25.25</v>
      </c>
      <c r="K93" t="n">
        <v>-6.33</v>
      </c>
      <c r="L93" t="n">
        <v>-23.88</v>
      </c>
      <c r="M93" t="n">
        <v>82.06</v>
      </c>
      <c r="N93" t="n">
        <v>-76.04000000000001</v>
      </c>
      <c r="O93" t="n">
        <v>91.81</v>
      </c>
      <c r="P93" t="n">
        <v>22.8</v>
      </c>
      <c r="Q93" t="n">
        <v>21.94</v>
      </c>
      <c r="R93" t="n">
        <v>23.19</v>
      </c>
      <c r="S93" t="n">
        <v>-0.11</v>
      </c>
      <c r="T93" t="n">
        <v>-41.79</v>
      </c>
      <c r="U93" t="inlineStr">
        <is>
          <t>-</t>
        </is>
      </c>
      <c r="V93" t="inlineStr">
        <is>
          <t>-</t>
        </is>
      </c>
    </row>
    <row r="94">
      <c r="A94" s="5" t="inlineStr">
        <is>
          <t>Op.Cashflow Wachstum 3J in %</t>
        </is>
      </c>
      <c r="B94" s="5" t="inlineStr">
        <is>
          <t>Op.Cashflow Wachstum 3Y in %</t>
        </is>
      </c>
      <c r="C94" t="n">
        <v>57.29</v>
      </c>
      <c r="D94" t="n">
        <v>-4.91</v>
      </c>
      <c r="E94" t="n">
        <v>3036.84</v>
      </c>
      <c r="F94" t="n">
        <v>3006.16</v>
      </c>
      <c r="G94" t="n">
        <v>3048.17</v>
      </c>
      <c r="H94" t="n">
        <v>19.22</v>
      </c>
      <c r="I94" t="n">
        <v>15.17</v>
      </c>
      <c r="J94" t="n">
        <v>-1.65</v>
      </c>
      <c r="K94" t="n">
        <v>17.28</v>
      </c>
      <c r="L94" t="n">
        <v>-5.95</v>
      </c>
      <c r="M94" t="n">
        <v>32.61</v>
      </c>
      <c r="N94" t="n">
        <v>12.86</v>
      </c>
      <c r="O94" t="n">
        <v>45.52</v>
      </c>
      <c r="P94" t="n">
        <v>22.64</v>
      </c>
      <c r="Q94" t="n">
        <v>15.01</v>
      </c>
      <c r="R94" t="n">
        <v>-6.24</v>
      </c>
      <c r="S94" t="inlineStr">
        <is>
          <t>-</t>
        </is>
      </c>
      <c r="T94" t="inlineStr">
        <is>
          <t>-</t>
        </is>
      </c>
      <c r="U94" t="inlineStr">
        <is>
          <t>-</t>
        </is>
      </c>
      <c r="V94" t="inlineStr">
        <is>
          <t>-</t>
        </is>
      </c>
    </row>
    <row r="95">
      <c r="A95" s="5" t="inlineStr">
        <is>
          <t>Op.Cashflow Wachstum 5J in %</t>
        </is>
      </c>
      <c r="B95" s="5" t="inlineStr">
        <is>
          <t>Op.Cashflow Wachstum 5Y in %</t>
        </is>
      </c>
      <c r="C95" t="n">
        <v>1836.91</v>
      </c>
      <c r="D95" t="n">
        <v>1820.64</v>
      </c>
      <c r="E95" t="n">
        <v>1828.59</v>
      </c>
      <c r="F95" t="n">
        <v>1814.07</v>
      </c>
      <c r="G95" t="n">
        <v>1832.69</v>
      </c>
      <c r="H95" t="n">
        <v>5.49</v>
      </c>
      <c r="I95" t="n">
        <v>20.74</v>
      </c>
      <c r="J95" t="n">
        <v>0.21</v>
      </c>
      <c r="K95" t="n">
        <v>13.52</v>
      </c>
      <c r="L95" t="n">
        <v>19.35</v>
      </c>
      <c r="M95" t="n">
        <v>28.51</v>
      </c>
      <c r="N95" t="n">
        <v>16.74</v>
      </c>
      <c r="O95" t="n">
        <v>31.93</v>
      </c>
      <c r="P95" t="n">
        <v>5.21</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921.2</v>
      </c>
      <c r="D96" t="n">
        <v>920.6900000000001</v>
      </c>
      <c r="E96" t="n">
        <v>914.4</v>
      </c>
      <c r="F96" t="n">
        <v>913.79</v>
      </c>
      <c r="G96" t="n">
        <v>926.02</v>
      </c>
      <c r="H96" t="n">
        <v>17</v>
      </c>
      <c r="I96" t="n">
        <v>18.74</v>
      </c>
      <c r="J96" t="n">
        <v>16.07</v>
      </c>
      <c r="K96" t="n">
        <v>9.369999999999999</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3014</v>
      </c>
      <c r="D97" t="n">
        <v>2150</v>
      </c>
      <c r="E97" t="n">
        <v>1100</v>
      </c>
      <c r="F97" t="n">
        <v>1354</v>
      </c>
      <c r="G97" t="n">
        <v>-106.4</v>
      </c>
      <c r="H97" t="n">
        <v>447.4</v>
      </c>
      <c r="I97" t="n">
        <v>491</v>
      </c>
      <c r="J97" t="n">
        <v>-327.9</v>
      </c>
      <c r="K97" t="n">
        <v>29.1</v>
      </c>
      <c r="L97" t="n">
        <v>211.2</v>
      </c>
      <c r="M97" t="n">
        <v>181.3</v>
      </c>
      <c r="N97" t="n">
        <v>647.1</v>
      </c>
      <c r="O97" t="n">
        <v>-722.2</v>
      </c>
      <c r="P97" t="n">
        <v>1022</v>
      </c>
      <c r="Q97" t="n">
        <v>857.1</v>
      </c>
      <c r="R97" t="n">
        <v>1096</v>
      </c>
      <c r="S97" t="n">
        <v>682.9</v>
      </c>
      <c r="T97" t="n">
        <v>-283.9</v>
      </c>
      <c r="U97" t="n">
        <v>938.7</v>
      </c>
      <c r="V97" t="n">
        <v>-31.9</v>
      </c>
      <c r="W97" t="inlineStr">
        <is>
          <t>-</t>
        </is>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19"/>
    <col customWidth="1" max="15" min="15" width="10"/>
    <col customWidth="1" max="16" min="16" width="10"/>
    <col customWidth="1" max="17" min="17" width="19"/>
    <col customWidth="1" max="18" min="18" width="19"/>
    <col customWidth="1" max="19" min="19" width="10"/>
    <col customWidth="1" max="20" min="20" width="10"/>
    <col customWidth="1" max="21" min="21" width="10"/>
    <col customWidth="1" max="22" min="22" width="20"/>
    <col customWidth="1" max="23" min="23" width="10"/>
  </cols>
  <sheetData>
    <row r="1">
      <c r="A1" s="1" t="inlineStr">
        <is>
          <t xml:space="preserve">DEUTSCHE POST </t>
        </is>
      </c>
      <c r="B1" s="2" t="inlineStr">
        <is>
          <t>WKN: 555200  ISIN: DE0005552004  Symbol:DPW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+49-228-182-0</t>
        </is>
      </c>
      <c r="G4" t="inlineStr">
        <is>
          <t>10.03.2020</t>
        </is>
      </c>
      <c r="H4" t="inlineStr">
        <is>
          <t>Publication Of Annual Report</t>
        </is>
      </c>
      <c r="J4" t="inlineStr">
        <is>
          <t>Kreditanstalt für Wiederaufbau</t>
        </is>
      </c>
      <c r="L4" t="inlineStr">
        <is>
          <t>24,89%</t>
        </is>
      </c>
    </row>
    <row r="5">
      <c r="A5" s="5" t="inlineStr">
        <is>
          <t>Ticker</t>
        </is>
      </c>
      <c r="B5" t="inlineStr">
        <is>
          <t>DPW</t>
        </is>
      </c>
      <c r="C5" s="5" t="inlineStr">
        <is>
          <t>Fax</t>
        </is>
      </c>
      <c r="D5" s="5" t="inlineStr"/>
      <c r="E5" t="inlineStr">
        <is>
          <t>-</t>
        </is>
      </c>
      <c r="G5" t="inlineStr">
        <is>
          <t>12.05.2020</t>
        </is>
      </c>
      <c r="H5" t="inlineStr">
        <is>
          <t>Result Q1</t>
        </is>
      </c>
      <c r="J5" t="inlineStr">
        <is>
          <t>BlackRock, Inc.</t>
        </is>
      </c>
      <c r="L5" t="inlineStr">
        <is>
          <t>5,77%</t>
        </is>
      </c>
    </row>
    <row r="6">
      <c r="A6" s="5" t="inlineStr">
        <is>
          <t>Gelistet Seit / Listed Since</t>
        </is>
      </c>
      <c r="B6" t="inlineStr">
        <is>
          <t>20.11.2000</t>
        </is>
      </c>
      <c r="C6" s="5" t="inlineStr">
        <is>
          <t>Internet</t>
        </is>
      </c>
      <c r="D6" s="5" t="inlineStr"/>
      <c r="E6" t="inlineStr">
        <is>
          <t>http://www.dp-dhl.com/</t>
        </is>
      </c>
      <c r="G6" t="inlineStr">
        <is>
          <t>13.05.2020</t>
        </is>
      </c>
      <c r="H6" t="inlineStr">
        <is>
          <t>Annual General Meeting (Postponed)</t>
        </is>
      </c>
      <c r="J6" t="inlineStr">
        <is>
          <t>Norges Bank</t>
        </is>
      </c>
      <c r="L6" t="inlineStr">
        <is>
          <t>2,93%</t>
        </is>
      </c>
    </row>
    <row r="7">
      <c r="A7" s="5" t="inlineStr">
        <is>
          <t>Nominalwert / Nominal Value</t>
        </is>
      </c>
      <c r="B7" t="inlineStr">
        <is>
          <t>1,00</t>
        </is>
      </c>
      <c r="C7" s="5" t="inlineStr">
        <is>
          <t>E-Mail</t>
        </is>
      </c>
      <c r="D7" s="5" t="inlineStr"/>
      <c r="E7" t="inlineStr">
        <is>
          <t>info@deutschepost.de</t>
        </is>
      </c>
      <c r="G7" t="inlineStr">
        <is>
          <t>05.08.2020</t>
        </is>
      </c>
      <c r="H7" t="inlineStr">
        <is>
          <t>Score Half Year</t>
        </is>
      </c>
      <c r="J7" t="inlineStr">
        <is>
          <t>The Capital Group Companies, Inc.</t>
        </is>
      </c>
      <c r="L7" t="inlineStr">
        <is>
          <t>2,90%</t>
        </is>
      </c>
    </row>
    <row r="8">
      <c r="A8" s="5" t="inlineStr">
        <is>
          <t>Land / Country</t>
        </is>
      </c>
      <c r="B8" t="inlineStr">
        <is>
          <t>Deutschland</t>
        </is>
      </c>
      <c r="C8" s="5" t="inlineStr">
        <is>
          <t>Inv. Relations Telefon / Phone</t>
        </is>
      </c>
      <c r="D8" s="5" t="inlineStr"/>
      <c r="E8" t="inlineStr">
        <is>
          <t>+49-228-182-63000</t>
        </is>
      </c>
      <c r="G8" t="inlineStr">
        <is>
          <t>10.11.2020</t>
        </is>
      </c>
      <c r="H8" t="inlineStr">
        <is>
          <t>Q3 Earnings</t>
        </is>
      </c>
      <c r="J8" t="inlineStr">
        <is>
          <t>Freefloat</t>
        </is>
      </c>
      <c r="L8" t="inlineStr">
        <is>
          <t>63,51%</t>
        </is>
      </c>
    </row>
    <row r="9">
      <c r="A9" s="5" t="inlineStr">
        <is>
          <t>Währung / Currency</t>
        </is>
      </c>
      <c r="B9" t="inlineStr">
        <is>
          <t>EUR</t>
        </is>
      </c>
      <c r="C9" s="5" t="inlineStr">
        <is>
          <t>Inv. Relations E-Mail</t>
        </is>
      </c>
      <c r="D9" s="5" t="inlineStr"/>
      <c r="E9" t="inlineStr">
        <is>
          <t>ir@dpdhl.com</t>
        </is>
      </c>
    </row>
    <row r="10">
      <c r="A10" s="5" t="inlineStr">
        <is>
          <t>Branche / Industry</t>
        </is>
      </c>
      <c r="B10" t="inlineStr">
        <is>
          <t>Trucking</t>
        </is>
      </c>
      <c r="C10" s="5" t="inlineStr">
        <is>
          <t>Kontaktperson / Contact Person</t>
        </is>
      </c>
      <c r="D10" s="5" t="inlineStr"/>
      <c r="E10" t="inlineStr">
        <is>
          <t>Martin Ziegenbalg</t>
        </is>
      </c>
    </row>
    <row r="11">
      <c r="A11" s="5" t="inlineStr">
        <is>
          <t>Sektor / Sector</t>
        </is>
      </c>
      <c r="B11" t="inlineStr">
        <is>
          <t>Transport / Transport Sector</t>
        </is>
      </c>
    </row>
    <row r="12">
      <c r="A12" s="5" t="inlineStr">
        <is>
          <t>Typ / Genre</t>
        </is>
      </c>
      <c r="B12" t="inlineStr">
        <is>
          <t>Namens-Stammaktie</t>
        </is>
      </c>
    </row>
    <row r="13">
      <c r="A13" s="5" t="inlineStr">
        <is>
          <t>Adresse / Address</t>
        </is>
      </c>
      <c r="B13" t="inlineStr">
        <is>
          <t>Deutsche Post AGCharles-de-Gaulle-Straße 20  D-53113 Bonn</t>
        </is>
      </c>
    </row>
    <row r="14">
      <c r="A14" s="5" t="inlineStr">
        <is>
          <t>Management</t>
        </is>
      </c>
      <c r="B14" t="inlineStr">
        <is>
          <t>Dr. Frank Appel, Ken Allen, Oscar de Bok, Melanie Kreis, Dr. Tobias Meyer, Dr. Thomas Ogilvie, John Pearson, Tim Scharwath</t>
        </is>
      </c>
    </row>
    <row r="15">
      <c r="A15" s="5" t="inlineStr">
        <is>
          <t>Aufsichtsrat / Board</t>
        </is>
      </c>
      <c r="B15" t="inlineStr">
        <is>
          <t>Dr. Nikolaus von Bomhard, Andrea Kocsis, Dr. Günther Bräunig, Dr. Mario Daberkow, Ingrid Deltenre, Dr. Heinrich Hiesinger, Dr. Jörg Kukies, Simone Menne, Roland Oetker, Dr. Stefan Schulte, Prof. Dr. Katja Windt, Rolf Bauermeister, Jörg von Dosky, Gabriele Gülzau, Thomas Held, Mario Jacubasch, Thomas Koczelnik, Ulrike Lennartz-Pipenbacher, Stephan Teuscher, Stefanie Weckesser</t>
        </is>
      </c>
    </row>
    <row r="16">
      <c r="A16" s="5" t="inlineStr">
        <is>
          <t>Beschreibung</t>
        </is>
      </c>
      <c r="B16" t="inlineStr">
        <is>
          <t>Die Deutsche Post AG ist ein weltweit führender Post- und Logistik-Konzern. Das Unternehmen stellt Logistiknetze für die globalen Post- und Warenströme sowie die damit verbundenen Informations- und Finanzaktivitäten bereit. Mit den Konzernmarken Deutsche Post und DHL verfügt die Gesellschaft über ein einzigartiges Leistungsspektrum rund um Logistik und Kommunikation (Paket-, Express-, Briefgeschäft). Zudem enthält das Angebot einfach zu handhabende Standardprodukte wie auch maßgeschneiderte Lösungen, die vom Dialogmarketing bis hin zur industriellen Versorgungskette reichen. Die Deutsche Post unterstützt ihre Kunden in der Verteilung von Presseerzeugnissen sowie Werbe- und Katalogsendungen und bietet Gesamtlösungen für die Unternehmenskommunikation. Über den reinen Transport hinaus werden auch Zusatzleistungen erbracht und beispielswiese Software zur Adressverwaltung oder zur Verwaltung von Verteilgebieten von Postwurfsendungen bereitgestellt. Copyright 2014 FINANCE BASE AG</t>
        </is>
      </c>
    </row>
    <row r="17">
      <c r="A17" s="5" t="inlineStr">
        <is>
          <t>Profile</t>
        </is>
      </c>
      <c r="B17" t="inlineStr">
        <is>
          <t>The German Post AG is a leading mail and logistics services group. The company provides logistics networks for global mail and goods flows and the associated information and financial activities. With the Group brands German Post and DHL, the company has a unique range of logistics and communications (parcel, express, mail business). In addition, the site contains easy to use standardized products as well as customized solutions ranging from dialog marketing to industrial supply chains. The German Post supports its customers in the distribution of newspapers and advertising and catalogs and offers complete solutions for corporate communications. also additional services are provided through the addition to transport, and provided for meadow software for address management or management of distribution areas of direct mail.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63341</v>
      </c>
      <c r="D20" t="n">
        <v>61550</v>
      </c>
      <c r="E20" t="n">
        <v>60444</v>
      </c>
      <c r="F20" t="n">
        <v>57334</v>
      </c>
      <c r="G20" t="n">
        <v>59230</v>
      </c>
      <c r="H20" t="n">
        <v>56630</v>
      </c>
      <c r="I20" t="n">
        <v>55085</v>
      </c>
      <c r="J20" t="n">
        <v>55512</v>
      </c>
      <c r="K20" t="n">
        <v>52829</v>
      </c>
      <c r="L20" t="n">
        <v>51481</v>
      </c>
      <c r="M20" t="n">
        <v>46201</v>
      </c>
      <c r="N20" t="n">
        <v>54474</v>
      </c>
      <c r="O20" t="n">
        <v>66098</v>
      </c>
      <c r="P20" t="n">
        <v>63366</v>
      </c>
      <c r="Q20" t="n">
        <v>48279</v>
      </c>
      <c r="R20" t="n">
        <v>44533</v>
      </c>
      <c r="S20" t="n">
        <v>41220</v>
      </c>
      <c r="T20" t="n">
        <v>42262</v>
      </c>
      <c r="U20" t="n">
        <v>34955</v>
      </c>
      <c r="V20" t="n">
        <v>33917</v>
      </c>
      <c r="W20" t="n">
        <v>23522</v>
      </c>
    </row>
    <row r="21">
      <c r="A21" s="5" t="inlineStr">
        <is>
          <t>Operatives Ergebnis (EBIT)</t>
        </is>
      </c>
      <c r="B21" s="5" t="inlineStr">
        <is>
          <t>EBIT Earning Before Interest &amp; Tax</t>
        </is>
      </c>
      <c r="C21" t="n">
        <v>4136</v>
      </c>
      <c r="D21" t="n">
        <v>3163</v>
      </c>
      <c r="E21" t="n">
        <v>3739</v>
      </c>
      <c r="F21" t="n">
        <v>3487</v>
      </c>
      <c r="G21" t="n">
        <v>2409</v>
      </c>
      <c r="H21" t="n">
        <v>2960</v>
      </c>
      <c r="I21" t="n">
        <v>2861</v>
      </c>
      <c r="J21" t="n">
        <v>2665</v>
      </c>
      <c r="K21" t="n">
        <v>2436</v>
      </c>
      <c r="L21" t="n">
        <v>1835</v>
      </c>
      <c r="M21" t="n">
        <v>231</v>
      </c>
      <c r="N21" t="n">
        <v>-567</v>
      </c>
      <c r="O21" t="n">
        <v>3202</v>
      </c>
      <c r="P21" t="n">
        <v>3872</v>
      </c>
      <c r="Q21" t="n">
        <v>3755</v>
      </c>
      <c r="R21" t="n">
        <v>2977</v>
      </c>
      <c r="S21" t="n">
        <v>2656</v>
      </c>
      <c r="T21" t="n">
        <v>1972</v>
      </c>
      <c r="U21" t="n">
        <v>2382</v>
      </c>
      <c r="V21" t="n">
        <v>2235</v>
      </c>
      <c r="W21" t="n">
        <v>851</v>
      </c>
    </row>
    <row r="22">
      <c r="A22" s="5" t="inlineStr">
        <is>
          <t>Finanzergebnis</t>
        </is>
      </c>
      <c r="B22" s="5" t="inlineStr">
        <is>
          <t>Financial Result</t>
        </is>
      </c>
      <c r="C22" t="n">
        <v>-662</v>
      </c>
      <c r="D22" t="n">
        <v>-577</v>
      </c>
      <c r="E22" t="n">
        <v>-409</v>
      </c>
      <c r="F22" t="n">
        <v>-355</v>
      </c>
      <c r="G22" t="n">
        <v>-352</v>
      </c>
      <c r="H22" t="n">
        <v>-383</v>
      </c>
      <c r="I22" t="n">
        <v>-289</v>
      </c>
      <c r="J22" t="n">
        <v>-427</v>
      </c>
      <c r="K22" t="n">
        <v>-777</v>
      </c>
      <c r="L22" t="n">
        <v>989</v>
      </c>
      <c r="M22" t="n">
        <v>45</v>
      </c>
      <c r="N22" t="n">
        <v>-499</v>
      </c>
      <c r="O22" t="n">
        <v>-1010</v>
      </c>
      <c r="P22" t="n">
        <v>-1030</v>
      </c>
      <c r="Q22" t="n">
        <v>-702</v>
      </c>
      <c r="R22" t="n">
        <v>-821</v>
      </c>
      <c r="S22" t="n">
        <v>-741</v>
      </c>
      <c r="T22" t="n">
        <v>-116</v>
      </c>
      <c r="U22" t="n">
        <v>-229</v>
      </c>
      <c r="V22" t="n">
        <v>-197</v>
      </c>
      <c r="W22" t="n">
        <v>-75</v>
      </c>
    </row>
    <row r="23">
      <c r="A23" s="5" t="inlineStr">
        <is>
          <t>Ergebnis vor Steuer (EBT)</t>
        </is>
      </c>
      <c r="B23" s="5" t="inlineStr">
        <is>
          <t>EBT Earning Before Tax</t>
        </is>
      </c>
      <c r="C23" t="n">
        <v>3474</v>
      </c>
      <c r="D23" t="n">
        <v>2586</v>
      </c>
      <c r="E23" t="n">
        <v>3330</v>
      </c>
      <c r="F23" t="n">
        <v>3132</v>
      </c>
      <c r="G23" t="n">
        <v>2057</v>
      </c>
      <c r="H23" t="n">
        <v>2577</v>
      </c>
      <c r="I23" t="n">
        <v>2572</v>
      </c>
      <c r="J23" t="n">
        <v>2238</v>
      </c>
      <c r="K23" t="n">
        <v>1659</v>
      </c>
      <c r="L23" t="n">
        <v>2824</v>
      </c>
      <c r="M23" t="n">
        <v>276</v>
      </c>
      <c r="N23" t="n">
        <v>-1066</v>
      </c>
      <c r="O23" t="n">
        <v>2192</v>
      </c>
      <c r="P23" t="n">
        <v>2842</v>
      </c>
      <c r="Q23" t="n">
        <v>3053</v>
      </c>
      <c r="R23" t="n">
        <v>2156</v>
      </c>
      <c r="S23" t="n">
        <v>1915</v>
      </c>
      <c r="T23" t="n">
        <v>1856</v>
      </c>
      <c r="U23" t="n">
        <v>2153</v>
      </c>
      <c r="V23" t="n">
        <v>2038</v>
      </c>
      <c r="W23" t="n">
        <v>776</v>
      </c>
    </row>
    <row r="24">
      <c r="A24" s="5" t="inlineStr">
        <is>
          <t>Steuern auf Einkommen und Ertrag</t>
        </is>
      </c>
      <c r="B24" s="5" t="inlineStr">
        <is>
          <t>Taxes on income and earnings</t>
        </is>
      </c>
      <c r="C24" t="n">
        <v>698</v>
      </c>
      <c r="D24" t="n">
        <v>362</v>
      </c>
      <c r="E24" t="n">
        <v>477</v>
      </c>
      <c r="F24" t="n">
        <v>351</v>
      </c>
      <c r="G24" t="n">
        <v>338</v>
      </c>
      <c r="H24" t="n">
        <v>400</v>
      </c>
      <c r="I24" t="n">
        <v>361</v>
      </c>
      <c r="J24" t="n">
        <v>458</v>
      </c>
      <c r="K24" t="n">
        <v>393</v>
      </c>
      <c r="L24" t="n">
        <v>194</v>
      </c>
      <c r="M24" t="n">
        <v>15</v>
      </c>
      <c r="N24" t="n">
        <v>200</v>
      </c>
      <c r="O24" t="n">
        <v>307</v>
      </c>
      <c r="P24" t="n">
        <v>560</v>
      </c>
      <c r="Q24" t="n">
        <v>605</v>
      </c>
      <c r="R24" t="n">
        <v>431</v>
      </c>
      <c r="S24" t="n">
        <v>573</v>
      </c>
      <c r="T24" t="n">
        <v>266</v>
      </c>
      <c r="U24" t="n">
        <v>560</v>
      </c>
      <c r="V24" t="n">
        <v>511</v>
      </c>
      <c r="W24" t="n">
        <v>-253</v>
      </c>
    </row>
    <row r="25">
      <c r="A25" s="5" t="inlineStr">
        <is>
          <t>Ergebnis nach Steuer</t>
        </is>
      </c>
      <c r="B25" s="5" t="inlineStr">
        <is>
          <t>Earnings after tax</t>
        </is>
      </c>
      <c r="C25" t="n">
        <v>2776</v>
      </c>
      <c r="D25" t="n">
        <v>2224</v>
      </c>
      <c r="E25" t="n">
        <v>2853</v>
      </c>
      <c r="F25" t="n">
        <v>2781</v>
      </c>
      <c r="G25" t="n">
        <v>1719</v>
      </c>
      <c r="H25" t="n">
        <v>2177</v>
      </c>
      <c r="I25" t="n">
        <v>2211</v>
      </c>
      <c r="J25" t="n">
        <v>1780</v>
      </c>
      <c r="K25" t="n">
        <v>1266</v>
      </c>
      <c r="L25" t="n">
        <v>2630</v>
      </c>
      <c r="M25" t="n">
        <v>261</v>
      </c>
      <c r="N25" t="n">
        <v>-1266</v>
      </c>
      <c r="O25" t="n">
        <v>1885</v>
      </c>
      <c r="P25" t="n">
        <v>2282</v>
      </c>
      <c r="Q25" t="n">
        <v>2448</v>
      </c>
      <c r="R25" t="n">
        <v>1725</v>
      </c>
      <c r="S25" t="n">
        <v>1342</v>
      </c>
      <c r="T25" t="n">
        <v>1590</v>
      </c>
      <c r="U25" t="n">
        <v>1593</v>
      </c>
      <c r="V25" t="n">
        <v>1527</v>
      </c>
      <c r="W25" t="n">
        <v>1029</v>
      </c>
    </row>
    <row r="26">
      <c r="A26" s="5" t="inlineStr">
        <is>
          <t>Minderheitenanteil</t>
        </is>
      </c>
      <c r="B26" s="5" t="inlineStr">
        <is>
          <t>Minority Share</t>
        </is>
      </c>
      <c r="C26" t="n">
        <v>-153</v>
      </c>
      <c r="D26" t="n">
        <v>-149</v>
      </c>
      <c r="E26" t="n">
        <v>-140</v>
      </c>
      <c r="F26" t="n">
        <v>-142</v>
      </c>
      <c r="G26" t="n">
        <v>-179</v>
      </c>
      <c r="H26" t="n">
        <v>-106</v>
      </c>
      <c r="I26" t="n">
        <v>-120</v>
      </c>
      <c r="J26" t="n">
        <v>-122</v>
      </c>
      <c r="K26" t="n">
        <v>-103</v>
      </c>
      <c r="L26" t="n">
        <v>-89</v>
      </c>
      <c r="M26" t="n">
        <v>-49</v>
      </c>
      <c r="N26" t="n">
        <v>291</v>
      </c>
      <c r="O26" t="n">
        <v>-496</v>
      </c>
      <c r="P26" t="n">
        <v>-366</v>
      </c>
      <c r="Q26" t="n">
        <v>-213</v>
      </c>
      <c r="R26" t="n">
        <v>-137</v>
      </c>
      <c r="S26" t="n">
        <v>-33</v>
      </c>
      <c r="T26" t="n">
        <v>-24</v>
      </c>
      <c r="U26" t="n">
        <v>-10</v>
      </c>
      <c r="V26" t="n">
        <v>-15</v>
      </c>
      <c r="W26" t="n">
        <v>-5</v>
      </c>
    </row>
    <row r="27">
      <c r="A27" s="5" t="inlineStr">
        <is>
          <t>Jahresüberschuss/-fehlbetrag</t>
        </is>
      </c>
      <c r="B27" s="5" t="inlineStr">
        <is>
          <t>Net Profit</t>
        </is>
      </c>
      <c r="C27" t="n">
        <v>2623</v>
      </c>
      <c r="D27" t="n">
        <v>2075</v>
      </c>
      <c r="E27" t="n">
        <v>2713</v>
      </c>
      <c r="F27" t="n">
        <v>2639</v>
      </c>
      <c r="G27" t="n">
        <v>1540</v>
      </c>
      <c r="H27" t="n">
        <v>2071</v>
      </c>
      <c r="I27" t="n">
        <v>2091</v>
      </c>
      <c r="J27" t="n">
        <v>1658</v>
      </c>
      <c r="K27" t="n">
        <v>1163</v>
      </c>
      <c r="L27" t="n">
        <v>2541</v>
      </c>
      <c r="M27" t="n">
        <v>644</v>
      </c>
      <c r="N27" t="n">
        <v>-1688</v>
      </c>
      <c r="O27" t="n">
        <v>1389</v>
      </c>
      <c r="P27" t="n">
        <v>1916</v>
      </c>
      <c r="Q27" t="n">
        <v>2235</v>
      </c>
      <c r="R27" t="n">
        <v>1588</v>
      </c>
      <c r="S27" t="n">
        <v>1309</v>
      </c>
      <c r="T27" t="n">
        <v>659</v>
      </c>
      <c r="U27" t="n">
        <v>1583</v>
      </c>
      <c r="V27" t="n">
        <v>1512</v>
      </c>
      <c r="W27" t="n">
        <v>1024</v>
      </c>
    </row>
    <row r="28">
      <c r="A28" s="5" t="inlineStr">
        <is>
          <t>Summe Umlaufvermögen</t>
        </is>
      </c>
      <c r="B28" s="5" t="inlineStr">
        <is>
          <t>Current Assets</t>
        </is>
      </c>
      <c r="C28" t="n">
        <v>15052</v>
      </c>
      <c r="D28" t="n">
        <v>15666</v>
      </c>
      <c r="E28" t="n">
        <v>14756</v>
      </c>
      <c r="F28" t="n">
        <v>14129</v>
      </c>
      <c r="G28" t="n">
        <v>14143</v>
      </c>
      <c r="H28" t="n">
        <v>14077</v>
      </c>
      <c r="I28" t="n">
        <v>14112</v>
      </c>
      <c r="J28" t="n">
        <v>12289</v>
      </c>
      <c r="K28" t="n">
        <v>17183</v>
      </c>
      <c r="L28" t="n">
        <v>13270</v>
      </c>
      <c r="M28" t="n">
        <v>12716</v>
      </c>
      <c r="N28" t="n">
        <v>242447</v>
      </c>
      <c r="O28" t="n">
        <v>209722</v>
      </c>
      <c r="P28" t="n">
        <v>191624</v>
      </c>
      <c r="Q28" t="n">
        <v>147422</v>
      </c>
      <c r="R28" t="n">
        <v>136565</v>
      </c>
      <c r="S28" t="n">
        <v>138060</v>
      </c>
      <c r="T28" t="n">
        <v>146665</v>
      </c>
      <c r="U28" t="n">
        <v>142906</v>
      </c>
      <c r="V28" t="n">
        <v>137381</v>
      </c>
      <c r="W28" t="n">
        <v>62957</v>
      </c>
    </row>
    <row r="29">
      <c r="A29" s="5" t="inlineStr">
        <is>
          <t>Summe Anlagevermögen</t>
        </is>
      </c>
      <c r="B29" s="5" t="inlineStr">
        <is>
          <t>Fixed Assets</t>
        </is>
      </c>
      <c r="C29" t="n">
        <v>34592</v>
      </c>
      <c r="D29" t="n">
        <v>32272</v>
      </c>
      <c r="E29" t="n">
        <v>21644</v>
      </c>
      <c r="F29" t="n">
        <v>21974</v>
      </c>
      <c r="G29" t="n">
        <v>21720</v>
      </c>
      <c r="H29" t="n">
        <v>21150</v>
      </c>
      <c r="I29" t="n">
        <v>20039</v>
      </c>
      <c r="J29" t="n">
        <v>20575</v>
      </c>
      <c r="K29" t="n">
        <v>20072</v>
      </c>
      <c r="L29" t="n">
        <v>23520</v>
      </c>
      <c r="M29" t="n">
        <v>21354</v>
      </c>
      <c r="N29" t="n">
        <v>19484</v>
      </c>
      <c r="O29" t="n">
        <v>24724</v>
      </c>
      <c r="P29" t="n">
        <v>25532</v>
      </c>
      <c r="Q29" t="n">
        <v>23588</v>
      </c>
      <c r="R29" t="n">
        <v>16028</v>
      </c>
      <c r="S29" t="n">
        <v>15957</v>
      </c>
      <c r="T29" t="n">
        <v>14536</v>
      </c>
      <c r="U29" t="n">
        <v>12304</v>
      </c>
      <c r="V29" t="n">
        <v>11081</v>
      </c>
      <c r="W29" t="n">
        <v>9791</v>
      </c>
    </row>
    <row r="30">
      <c r="A30" s="5" t="inlineStr">
        <is>
          <t>Summe Aktiva</t>
        </is>
      </c>
      <c r="B30" s="5" t="inlineStr">
        <is>
          <t>Total Assets</t>
        </is>
      </c>
      <c r="C30" t="n">
        <v>52169</v>
      </c>
      <c r="D30" t="n">
        <v>50470</v>
      </c>
      <c r="E30" t="n">
        <v>38672</v>
      </c>
      <c r="F30" t="n">
        <v>38295</v>
      </c>
      <c r="G30" t="n">
        <v>37870</v>
      </c>
      <c r="H30" t="n">
        <v>36979</v>
      </c>
      <c r="I30" t="n">
        <v>35478</v>
      </c>
      <c r="J30" t="n">
        <v>34121</v>
      </c>
      <c r="K30" t="n">
        <v>38408</v>
      </c>
      <c r="L30" t="n">
        <v>37763</v>
      </c>
      <c r="M30" t="n">
        <v>34738</v>
      </c>
      <c r="N30" t="n">
        <v>262964</v>
      </c>
      <c r="O30" t="n">
        <v>235466</v>
      </c>
      <c r="P30" t="n">
        <v>217698</v>
      </c>
      <c r="Q30" t="n">
        <v>171893</v>
      </c>
      <c r="R30" t="n">
        <v>153357</v>
      </c>
      <c r="S30" t="n">
        <v>154933</v>
      </c>
      <c r="T30" t="n">
        <v>162647</v>
      </c>
      <c r="U30" t="n">
        <v>156701</v>
      </c>
      <c r="V30" t="n">
        <v>150280</v>
      </c>
      <c r="W30" t="n">
        <v>75016</v>
      </c>
    </row>
    <row r="31">
      <c r="A31" s="5" t="inlineStr">
        <is>
          <t>Summe kurzfristiges Fremdkapital</t>
        </is>
      </c>
      <c r="B31" s="5" t="inlineStr">
        <is>
          <t>Short-Term Debt</t>
        </is>
      </c>
      <c r="C31" t="n">
        <v>16873</v>
      </c>
      <c r="D31" t="n">
        <v>16466</v>
      </c>
      <c r="E31" t="n">
        <v>14399</v>
      </c>
      <c r="F31" t="n">
        <v>14818</v>
      </c>
      <c r="G31" t="n">
        <v>13841</v>
      </c>
      <c r="H31" t="n">
        <v>13595</v>
      </c>
      <c r="I31" t="n">
        <v>13876</v>
      </c>
      <c r="J31" t="n">
        <v>12625</v>
      </c>
      <c r="K31" t="n">
        <v>18622</v>
      </c>
      <c r="L31" t="n">
        <v>13223</v>
      </c>
      <c r="M31" t="n">
        <v>12363</v>
      </c>
      <c r="N31" t="n">
        <v>241398</v>
      </c>
      <c r="O31" t="n">
        <v>202048</v>
      </c>
      <c r="P31" t="n">
        <v>182626</v>
      </c>
      <c r="Q31" t="n">
        <v>141332</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20904</v>
      </c>
      <c r="D32" t="n">
        <v>20131</v>
      </c>
      <c r="E32" t="n">
        <v>11370</v>
      </c>
      <c r="F32" t="n">
        <v>12127</v>
      </c>
      <c r="G32" t="n">
        <v>12734</v>
      </c>
      <c r="H32" t="n">
        <v>13804</v>
      </c>
      <c r="I32" t="n">
        <v>11554</v>
      </c>
      <c r="J32" t="n">
        <v>9332</v>
      </c>
      <c r="K32" t="n">
        <v>8587</v>
      </c>
      <c r="L32" t="n">
        <v>13844</v>
      </c>
      <c r="M32" t="n">
        <v>14102</v>
      </c>
      <c r="N32" t="n">
        <v>11714</v>
      </c>
      <c r="O32" t="n">
        <v>19559</v>
      </c>
      <c r="P32" t="n">
        <v>21120</v>
      </c>
      <c r="Q32" t="n">
        <v>18021</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37777</v>
      </c>
      <c r="D33" t="n">
        <v>36597</v>
      </c>
      <c r="E33" t="n">
        <v>25769</v>
      </c>
      <c r="F33" t="n">
        <v>26945</v>
      </c>
      <c r="G33" t="n">
        <v>26575</v>
      </c>
      <c r="H33" t="n">
        <v>27399</v>
      </c>
      <c r="I33" t="n">
        <v>25430</v>
      </c>
      <c r="J33" t="n">
        <v>21957</v>
      </c>
      <c r="K33" t="n">
        <v>27209</v>
      </c>
      <c r="L33" t="n">
        <v>27067</v>
      </c>
      <c r="M33" t="n">
        <v>26465</v>
      </c>
      <c r="N33" t="n">
        <v>253112</v>
      </c>
      <c r="O33" t="n">
        <v>221607</v>
      </c>
      <c r="P33" t="n">
        <v>203746</v>
      </c>
      <c r="Q33" t="n">
        <v>159353</v>
      </c>
      <c r="R33" t="n">
        <v>144529</v>
      </c>
      <c r="S33" t="n">
        <v>148768</v>
      </c>
      <c r="T33" t="n">
        <v>157435</v>
      </c>
      <c r="U33" t="n">
        <v>151273</v>
      </c>
      <c r="V33" t="n">
        <v>146200</v>
      </c>
      <c r="W33" t="n">
        <v>72396</v>
      </c>
    </row>
    <row r="34">
      <c r="A34" s="5" t="inlineStr">
        <is>
          <t>Minderheitenanteil</t>
        </is>
      </c>
      <c r="B34" s="5" t="inlineStr">
        <is>
          <t>Minority Share</t>
        </is>
      </c>
      <c r="C34" t="n">
        <v>275</v>
      </c>
      <c r="D34" t="n">
        <v>283</v>
      </c>
      <c r="E34" t="n">
        <v>266</v>
      </c>
      <c r="F34" t="n">
        <v>263</v>
      </c>
      <c r="G34" t="n">
        <v>261</v>
      </c>
      <c r="H34" t="n">
        <v>204</v>
      </c>
      <c r="I34" t="n">
        <v>191</v>
      </c>
      <c r="J34" t="n">
        <v>213</v>
      </c>
      <c r="K34" t="n">
        <v>190</v>
      </c>
      <c r="L34" t="n">
        <v>185</v>
      </c>
      <c r="M34" t="n">
        <v>97</v>
      </c>
      <c r="N34" t="n">
        <v>2026</v>
      </c>
      <c r="O34" t="n">
        <v>2801</v>
      </c>
      <c r="P34" t="n">
        <v>2732</v>
      </c>
      <c r="Q34" t="n">
        <v>1833</v>
      </c>
      <c r="R34" t="n">
        <v>1611</v>
      </c>
      <c r="S34" t="n">
        <v>59</v>
      </c>
      <c r="T34" t="n">
        <v>117</v>
      </c>
      <c r="U34" t="n">
        <v>75</v>
      </c>
      <c r="V34" t="n">
        <v>79</v>
      </c>
      <c r="W34" t="n">
        <v>56</v>
      </c>
    </row>
    <row r="35">
      <c r="A35" s="5" t="inlineStr">
        <is>
          <t>Summe Eigenkapital</t>
        </is>
      </c>
      <c r="B35" s="5" t="inlineStr">
        <is>
          <t>Equity</t>
        </is>
      </c>
      <c r="C35" t="n">
        <v>14117</v>
      </c>
      <c r="D35" t="n">
        <v>13590</v>
      </c>
      <c r="E35" t="n">
        <v>12637</v>
      </c>
      <c r="F35" t="n">
        <v>11087</v>
      </c>
      <c r="G35" t="n">
        <v>11034</v>
      </c>
      <c r="H35" t="n">
        <v>9376</v>
      </c>
      <c r="I35" t="n">
        <v>9857</v>
      </c>
      <c r="J35" t="n">
        <v>11951</v>
      </c>
      <c r="K35" t="n">
        <v>11009</v>
      </c>
      <c r="L35" t="n">
        <v>10511</v>
      </c>
      <c r="M35" t="n">
        <v>8176</v>
      </c>
      <c r="N35" t="n">
        <v>7826</v>
      </c>
      <c r="O35" t="n">
        <v>11058</v>
      </c>
      <c r="P35" t="n">
        <v>11220</v>
      </c>
      <c r="Q35" t="n">
        <v>10707</v>
      </c>
      <c r="R35" t="n">
        <v>7217</v>
      </c>
      <c r="S35" t="n">
        <v>6106</v>
      </c>
      <c r="T35" t="n">
        <v>5095</v>
      </c>
      <c r="U35" t="n">
        <v>5353</v>
      </c>
      <c r="V35" t="n">
        <v>4001</v>
      </c>
      <c r="W35" t="n">
        <v>2564</v>
      </c>
    </row>
    <row r="36">
      <c r="A36" s="5" t="inlineStr">
        <is>
          <t>Summe Passiva</t>
        </is>
      </c>
      <c r="B36" s="5" t="inlineStr">
        <is>
          <t>Liabilities &amp; Shareholder Equity</t>
        </is>
      </c>
      <c r="C36" t="n">
        <v>52169</v>
      </c>
      <c r="D36" t="n">
        <v>50470</v>
      </c>
      <c r="E36" t="n">
        <v>38672</v>
      </c>
      <c r="F36" t="n">
        <v>38295</v>
      </c>
      <c r="G36" t="n">
        <v>37870</v>
      </c>
      <c r="H36" t="n">
        <v>36979</v>
      </c>
      <c r="I36" t="n">
        <v>35478</v>
      </c>
      <c r="J36" t="n">
        <v>34121</v>
      </c>
      <c r="K36" t="n">
        <v>38408</v>
      </c>
      <c r="L36" t="n">
        <v>37763</v>
      </c>
      <c r="M36" t="n">
        <v>34738</v>
      </c>
      <c r="N36" t="n">
        <v>262964</v>
      </c>
      <c r="O36" t="n">
        <v>235466</v>
      </c>
      <c r="P36" t="n">
        <v>217698</v>
      </c>
      <c r="Q36" t="n">
        <v>171893</v>
      </c>
      <c r="R36" t="n">
        <v>153357</v>
      </c>
      <c r="S36" t="n">
        <v>154933</v>
      </c>
      <c r="T36" t="n">
        <v>162647</v>
      </c>
      <c r="U36" t="n">
        <v>156701</v>
      </c>
      <c r="V36" t="n">
        <v>150280</v>
      </c>
      <c r="W36" t="n">
        <v>75016</v>
      </c>
    </row>
    <row r="37">
      <c r="A37" s="5" t="inlineStr">
        <is>
          <t>Mio.Aktien im Umlauf</t>
        </is>
      </c>
      <c r="B37" s="5" t="inlineStr">
        <is>
          <t>Million shares outstanding</t>
        </is>
      </c>
      <c r="C37" t="n">
        <v>1237</v>
      </c>
      <c r="D37" t="n">
        <v>1237</v>
      </c>
      <c r="E37" t="n">
        <v>1229</v>
      </c>
      <c r="F37" t="n">
        <v>1241</v>
      </c>
      <c r="G37" t="n">
        <v>1213</v>
      </c>
      <c r="H37" t="n">
        <v>1211</v>
      </c>
      <c r="I37" t="n">
        <v>1209</v>
      </c>
      <c r="J37" t="n">
        <v>1209</v>
      </c>
      <c r="K37" t="n">
        <v>1209</v>
      </c>
      <c r="L37" t="n">
        <v>1209</v>
      </c>
      <c r="M37" t="n">
        <v>1209</v>
      </c>
      <c r="N37" t="n">
        <v>1209</v>
      </c>
      <c r="O37" t="n">
        <v>1208</v>
      </c>
      <c r="P37" t="n">
        <v>1202</v>
      </c>
      <c r="Q37" t="n">
        <v>1193</v>
      </c>
      <c r="R37" t="n">
        <v>1113</v>
      </c>
      <c r="S37" t="n">
        <v>1113</v>
      </c>
      <c r="T37" t="n">
        <v>1113</v>
      </c>
      <c r="U37" t="n">
        <v>1113</v>
      </c>
      <c r="V37" t="n">
        <v>1113</v>
      </c>
      <c r="W37" t="inlineStr">
        <is>
          <t>-</t>
        </is>
      </c>
    </row>
    <row r="38">
      <c r="A38" s="5" t="inlineStr">
        <is>
          <t>Gezeichnetes Kapital (in Mio.)</t>
        </is>
      </c>
      <c r="B38" s="5" t="inlineStr">
        <is>
          <t>Subscribed Capital in M</t>
        </is>
      </c>
      <c r="C38" t="n">
        <v>1237</v>
      </c>
      <c r="D38" t="n">
        <v>1237</v>
      </c>
      <c r="E38" t="n">
        <v>1229</v>
      </c>
      <c r="F38" t="n">
        <v>1241</v>
      </c>
      <c r="G38" t="n">
        <v>1211</v>
      </c>
      <c r="H38" t="n">
        <v>1211</v>
      </c>
      <c r="I38" t="n">
        <v>1209</v>
      </c>
      <c r="J38" t="n">
        <v>1209</v>
      </c>
      <c r="K38" t="n">
        <v>1209</v>
      </c>
      <c r="L38" t="n">
        <v>1209</v>
      </c>
      <c r="M38" t="n">
        <v>1209</v>
      </c>
      <c r="N38" t="n">
        <v>1209</v>
      </c>
      <c r="O38" t="n">
        <v>1208</v>
      </c>
      <c r="P38" t="n">
        <v>1202</v>
      </c>
      <c r="Q38" t="n">
        <v>1193</v>
      </c>
      <c r="R38" t="n">
        <v>1113</v>
      </c>
      <c r="S38" t="n">
        <v>1113</v>
      </c>
      <c r="T38" t="n">
        <v>1113</v>
      </c>
      <c r="U38" t="n">
        <v>1113</v>
      </c>
      <c r="V38" t="n">
        <v>1113</v>
      </c>
      <c r="W38" t="inlineStr">
        <is>
          <t>-</t>
        </is>
      </c>
    </row>
    <row r="39">
      <c r="A39" s="5" t="inlineStr">
        <is>
          <t>Ergebnis je Aktie (brutto)</t>
        </is>
      </c>
      <c r="B39" s="5" t="inlineStr">
        <is>
          <t>Earnings per share</t>
        </is>
      </c>
      <c r="C39" t="n">
        <v>2.81</v>
      </c>
      <c r="D39" t="n">
        <v>2.09</v>
      </c>
      <c r="E39" t="n">
        <v>2.71</v>
      </c>
      <c r="F39" t="n">
        <v>2.52</v>
      </c>
      <c r="G39" t="n">
        <v>1.7</v>
      </c>
      <c r="H39" t="n">
        <v>2.13</v>
      </c>
      <c r="I39" t="n">
        <v>2.13</v>
      </c>
      <c r="J39" t="n">
        <v>1.85</v>
      </c>
      <c r="K39" t="n">
        <v>1.37</v>
      </c>
      <c r="L39" t="n">
        <v>2.34</v>
      </c>
      <c r="M39" t="n">
        <v>0.23</v>
      </c>
      <c r="N39" t="n">
        <v>-0.88</v>
      </c>
      <c r="O39" t="n">
        <v>1.82</v>
      </c>
      <c r="P39" t="n">
        <v>2.36</v>
      </c>
      <c r="Q39" t="n">
        <v>2.56</v>
      </c>
      <c r="R39" t="n">
        <v>1.94</v>
      </c>
      <c r="S39" t="n">
        <v>1.72</v>
      </c>
      <c r="T39" t="n">
        <v>1.67</v>
      </c>
      <c r="U39" t="n">
        <v>1.93</v>
      </c>
      <c r="V39" t="n">
        <v>1.83</v>
      </c>
      <c r="W39" t="inlineStr">
        <is>
          <t>-</t>
        </is>
      </c>
    </row>
    <row r="40">
      <c r="A40" s="5" t="inlineStr">
        <is>
          <t>Ergebnis je Aktie (unverwässert)</t>
        </is>
      </c>
      <c r="B40" s="5" t="inlineStr">
        <is>
          <t>Basic Earnings per share</t>
        </is>
      </c>
      <c r="C40" t="n">
        <v>2.13</v>
      </c>
      <c r="D40" t="n">
        <v>1.69</v>
      </c>
      <c r="E40" t="n">
        <v>2.24</v>
      </c>
      <c r="F40" t="n">
        <v>2.19</v>
      </c>
      <c r="G40" t="n">
        <v>1.27</v>
      </c>
      <c r="H40" t="n">
        <v>1.71</v>
      </c>
      <c r="I40" t="n">
        <v>1.73</v>
      </c>
      <c r="J40" t="n">
        <v>1.37</v>
      </c>
      <c r="K40" t="n">
        <v>0.96</v>
      </c>
      <c r="L40" t="n">
        <v>2.1</v>
      </c>
      <c r="M40" t="n">
        <v>0.53</v>
      </c>
      <c r="N40" t="n">
        <v>-1.4</v>
      </c>
      <c r="O40" t="n">
        <v>1.15</v>
      </c>
      <c r="P40" t="n">
        <v>1.6</v>
      </c>
      <c r="Q40" t="n">
        <v>1.99</v>
      </c>
      <c r="R40" t="n">
        <v>1.43</v>
      </c>
      <c r="S40" t="n">
        <v>1.18</v>
      </c>
      <c r="T40" t="n">
        <v>0.59</v>
      </c>
      <c r="U40" t="n">
        <v>1.42</v>
      </c>
      <c r="V40" t="n">
        <v>1.36</v>
      </c>
      <c r="W40" t="n">
        <v>0.92</v>
      </c>
    </row>
    <row r="41">
      <c r="A41" s="5" t="inlineStr">
        <is>
          <t>Ergebnis je Aktie (verwässert)</t>
        </is>
      </c>
      <c r="B41" s="5" t="inlineStr">
        <is>
          <t>Diluted Earnings per share</t>
        </is>
      </c>
      <c r="C41" t="n">
        <v>2.09</v>
      </c>
      <c r="D41" t="n">
        <v>1.66</v>
      </c>
      <c r="E41" t="n">
        <v>2.15</v>
      </c>
      <c r="F41" t="n">
        <v>2.1</v>
      </c>
      <c r="G41" t="n">
        <v>1.22</v>
      </c>
      <c r="H41" t="n">
        <v>1.64</v>
      </c>
      <c r="I41" t="n">
        <v>1.66</v>
      </c>
      <c r="J41" t="n">
        <v>1.32</v>
      </c>
      <c r="K41" t="n">
        <v>0.96</v>
      </c>
      <c r="L41" t="n">
        <v>2.1</v>
      </c>
      <c r="M41" t="n">
        <v>0.53</v>
      </c>
      <c r="N41" t="n">
        <v>-1.4</v>
      </c>
      <c r="O41" t="n">
        <v>1.15</v>
      </c>
      <c r="P41" t="n">
        <v>1.6</v>
      </c>
      <c r="Q41" t="n">
        <v>1.99</v>
      </c>
      <c r="R41" t="n">
        <v>1.43</v>
      </c>
      <c r="S41" t="n">
        <v>1.18</v>
      </c>
      <c r="T41" t="n">
        <v>0.59</v>
      </c>
      <c r="U41" t="n">
        <v>1.42</v>
      </c>
      <c r="V41" t="n">
        <v>1.36</v>
      </c>
      <c r="W41" t="n">
        <v>0.92</v>
      </c>
    </row>
    <row r="42">
      <c r="A42" s="5" t="inlineStr">
        <is>
          <t>Dividende je Aktie</t>
        </is>
      </c>
      <c r="B42" s="5" t="inlineStr">
        <is>
          <t>Dividend per share</t>
        </is>
      </c>
      <c r="C42" t="n">
        <v>1.25</v>
      </c>
      <c r="D42" t="n">
        <v>1.15</v>
      </c>
      <c r="E42" t="n">
        <v>1.15</v>
      </c>
      <c r="F42" t="n">
        <v>1.05</v>
      </c>
      <c r="G42" t="n">
        <v>0.85</v>
      </c>
      <c r="H42" t="n">
        <v>0.85</v>
      </c>
      <c r="I42" t="n">
        <v>0.8</v>
      </c>
      <c r="J42" t="n">
        <v>0.7</v>
      </c>
      <c r="K42" t="n">
        <v>0.7</v>
      </c>
      <c r="L42" t="n">
        <v>0.65</v>
      </c>
      <c r="M42" t="n">
        <v>0.6</v>
      </c>
      <c r="N42" t="n">
        <v>0.6</v>
      </c>
      <c r="O42" t="n">
        <v>0.9</v>
      </c>
      <c r="P42" t="n">
        <v>0.75</v>
      </c>
      <c r="Q42" t="n">
        <v>0.7</v>
      </c>
      <c r="R42" t="n">
        <v>0.5</v>
      </c>
      <c r="S42" t="n">
        <v>0.44</v>
      </c>
      <c r="T42" t="n">
        <v>0.4</v>
      </c>
      <c r="U42" t="n">
        <v>0.37</v>
      </c>
      <c r="V42" t="n">
        <v>0.27</v>
      </c>
      <c r="W42" t="n">
        <v>0.16</v>
      </c>
    </row>
    <row r="43">
      <c r="A43" s="5" t="inlineStr">
        <is>
          <t>Dividendenausschüttung in Mio</t>
        </is>
      </c>
      <c r="B43" s="5" t="inlineStr">
        <is>
          <t>Dividend Payment in M</t>
        </is>
      </c>
      <c r="C43" t="n">
        <v>1546</v>
      </c>
      <c r="D43" t="n">
        <v>1419</v>
      </c>
      <c r="E43" t="n">
        <v>1409</v>
      </c>
      <c r="F43" t="n">
        <v>1270</v>
      </c>
      <c r="G43" t="n">
        <v>1027</v>
      </c>
      <c r="H43" t="n">
        <v>1030</v>
      </c>
      <c r="I43" t="n">
        <v>968</v>
      </c>
      <c r="J43" t="n">
        <v>846</v>
      </c>
      <c r="K43" t="n">
        <v>846</v>
      </c>
      <c r="L43" t="n">
        <v>786</v>
      </c>
      <c r="M43" t="n">
        <v>725</v>
      </c>
      <c r="N43" t="n">
        <v>725</v>
      </c>
      <c r="O43" t="n">
        <v>1087</v>
      </c>
      <c r="P43" t="n">
        <v>902</v>
      </c>
      <c r="Q43" t="n">
        <v>835</v>
      </c>
      <c r="R43" t="n">
        <v>556</v>
      </c>
      <c r="S43" t="n">
        <v>490</v>
      </c>
      <c r="T43" t="n">
        <v>445</v>
      </c>
      <c r="U43" t="n">
        <v>412</v>
      </c>
      <c r="V43" t="n">
        <v>300</v>
      </c>
      <c r="W43" t="inlineStr">
        <is>
          <t>-</t>
        </is>
      </c>
    </row>
    <row r="44">
      <c r="A44" s="5" t="inlineStr">
        <is>
          <t>Umsatz</t>
        </is>
      </c>
      <c r="B44" s="5" t="inlineStr">
        <is>
          <t>Revenue</t>
        </is>
      </c>
      <c r="C44" t="n">
        <v>51.23</v>
      </c>
      <c r="D44" t="n">
        <v>49.78</v>
      </c>
      <c r="E44" t="n">
        <v>49.19</v>
      </c>
      <c r="F44" t="n">
        <v>46.2</v>
      </c>
      <c r="G44" t="n">
        <v>48.84</v>
      </c>
      <c r="H44" t="n">
        <v>46.76</v>
      </c>
      <c r="I44" t="n">
        <v>45.56</v>
      </c>
      <c r="J44" t="n">
        <v>45.92</v>
      </c>
      <c r="K44" t="n">
        <v>43.7</v>
      </c>
      <c r="L44" t="n">
        <v>42.58</v>
      </c>
      <c r="M44" t="n">
        <v>38.21</v>
      </c>
      <c r="N44" t="n">
        <v>45.06</v>
      </c>
      <c r="O44" t="n">
        <v>54.74</v>
      </c>
      <c r="P44" t="n">
        <v>52.7</v>
      </c>
      <c r="Q44" t="n">
        <v>40.48</v>
      </c>
      <c r="R44" t="n">
        <v>40.02</v>
      </c>
      <c r="S44" t="n">
        <v>37.04</v>
      </c>
      <c r="T44" t="n">
        <v>37.98</v>
      </c>
      <c r="U44" t="n">
        <v>31.41</v>
      </c>
      <c r="V44" t="n">
        <v>30.48</v>
      </c>
      <c r="W44" t="inlineStr">
        <is>
          <t>-</t>
        </is>
      </c>
    </row>
    <row r="45">
      <c r="A45" s="5" t="inlineStr">
        <is>
          <t>Buchwert je Aktie</t>
        </is>
      </c>
      <c r="B45" s="5" t="inlineStr">
        <is>
          <t>Book value per share</t>
        </is>
      </c>
      <c r="C45" t="n">
        <v>11.42</v>
      </c>
      <c r="D45" t="n">
        <v>10.99</v>
      </c>
      <c r="E45" t="n">
        <v>10.28</v>
      </c>
      <c r="F45" t="n">
        <v>8.93</v>
      </c>
      <c r="G45" t="n">
        <v>9.1</v>
      </c>
      <c r="H45" t="n">
        <v>7.74</v>
      </c>
      <c r="I45" t="n">
        <v>8.15</v>
      </c>
      <c r="J45" t="n">
        <v>9.890000000000001</v>
      </c>
      <c r="K45" t="n">
        <v>9.109999999999999</v>
      </c>
      <c r="L45" t="n">
        <v>8.69</v>
      </c>
      <c r="M45" t="n">
        <v>6.76</v>
      </c>
      <c r="N45" t="n">
        <v>6.47</v>
      </c>
      <c r="O45" t="n">
        <v>9.16</v>
      </c>
      <c r="P45" t="n">
        <v>9.33</v>
      </c>
      <c r="Q45" t="n">
        <v>8.98</v>
      </c>
      <c r="R45" t="n">
        <v>6.49</v>
      </c>
      <c r="S45" t="n">
        <v>5.49</v>
      </c>
      <c r="T45" t="n">
        <v>4.58</v>
      </c>
      <c r="U45" t="n">
        <v>4.81</v>
      </c>
      <c r="V45" t="n">
        <v>3.6</v>
      </c>
      <c r="W45" t="inlineStr">
        <is>
          <t>-</t>
        </is>
      </c>
    </row>
    <row r="46">
      <c r="A46" s="5" t="inlineStr">
        <is>
          <t>Cashflow je Aktie</t>
        </is>
      </c>
      <c r="B46" s="5" t="inlineStr">
        <is>
          <t>Cashflow per share</t>
        </is>
      </c>
      <c r="C46" t="n">
        <v>4.89</v>
      </c>
      <c r="D46" t="n">
        <v>4.69</v>
      </c>
      <c r="E46" t="n">
        <v>2.68</v>
      </c>
      <c r="F46" t="n">
        <v>1.97</v>
      </c>
      <c r="G46" t="n">
        <v>2.84</v>
      </c>
      <c r="H46" t="n">
        <v>2.51</v>
      </c>
      <c r="I46" t="n">
        <v>2.48</v>
      </c>
      <c r="J46" t="n">
        <v>-0.17</v>
      </c>
      <c r="K46" t="n">
        <v>1.96</v>
      </c>
      <c r="L46" t="n">
        <v>1.59</v>
      </c>
      <c r="M46" t="n">
        <v>-0.48</v>
      </c>
      <c r="N46" t="n">
        <v>1.6</v>
      </c>
      <c r="O46" t="n">
        <v>4.27</v>
      </c>
      <c r="P46" t="n">
        <v>3.26</v>
      </c>
      <c r="Q46" t="n">
        <v>2.99</v>
      </c>
      <c r="R46" t="n">
        <v>2.1</v>
      </c>
      <c r="S46" t="n">
        <v>2.7</v>
      </c>
      <c r="T46" t="n">
        <v>2.43</v>
      </c>
      <c r="U46" t="n">
        <v>2.61</v>
      </c>
      <c r="V46" t="n">
        <v>1.84</v>
      </c>
      <c r="W46" t="inlineStr">
        <is>
          <t>-</t>
        </is>
      </c>
    </row>
    <row r="47">
      <c r="A47" s="5" t="inlineStr">
        <is>
          <t>Bilanzsumme je Aktie</t>
        </is>
      </c>
      <c r="B47" s="5" t="inlineStr">
        <is>
          <t>Total assets per share</t>
        </is>
      </c>
      <c r="C47" t="n">
        <v>42.19</v>
      </c>
      <c r="D47" t="n">
        <v>40.82</v>
      </c>
      <c r="E47" t="n">
        <v>31.47</v>
      </c>
      <c r="F47" t="n">
        <v>30.86</v>
      </c>
      <c r="G47" t="n">
        <v>31.23</v>
      </c>
      <c r="H47" t="n">
        <v>30.53</v>
      </c>
      <c r="I47" t="n">
        <v>29.34</v>
      </c>
      <c r="J47" t="n">
        <v>28.22</v>
      </c>
      <c r="K47" t="n">
        <v>31.77</v>
      </c>
      <c r="L47" t="n">
        <v>31.23</v>
      </c>
      <c r="M47" t="n">
        <v>28.73</v>
      </c>
      <c r="N47" t="n">
        <v>217.51</v>
      </c>
      <c r="O47" t="n">
        <v>195</v>
      </c>
      <c r="P47" t="n">
        <v>181.07</v>
      </c>
      <c r="Q47" t="n">
        <v>144.13</v>
      </c>
      <c r="R47" t="n">
        <v>137.81</v>
      </c>
      <c r="S47" t="n">
        <v>139.23</v>
      </c>
      <c r="T47" t="n">
        <v>146.16</v>
      </c>
      <c r="U47" t="n">
        <v>140.82</v>
      </c>
      <c r="V47" t="n">
        <v>135.05</v>
      </c>
      <c r="W47" t="inlineStr">
        <is>
          <t>-</t>
        </is>
      </c>
    </row>
    <row r="48">
      <c r="A48" s="5" t="inlineStr">
        <is>
          <t>Personal am Ende des Jahres</t>
        </is>
      </c>
      <c r="B48" s="5" t="inlineStr">
        <is>
          <t>Staff at the end of year</t>
        </is>
      </c>
      <c r="C48" t="n">
        <v>499250</v>
      </c>
      <c r="D48" t="n">
        <v>499018</v>
      </c>
      <c r="E48" t="n">
        <v>472208</v>
      </c>
      <c r="F48" t="n">
        <v>459262</v>
      </c>
      <c r="G48" t="n">
        <v>450508</v>
      </c>
      <c r="H48" t="n">
        <v>443784</v>
      </c>
      <c r="I48" t="n">
        <v>435520</v>
      </c>
      <c r="J48" t="n">
        <v>428287</v>
      </c>
      <c r="K48" t="n">
        <v>423348</v>
      </c>
      <c r="L48" t="n">
        <v>421274</v>
      </c>
      <c r="M48" t="n">
        <v>436651</v>
      </c>
      <c r="N48" t="n">
        <v>512536</v>
      </c>
      <c r="O48" t="n">
        <v>536350</v>
      </c>
      <c r="P48" t="n">
        <v>520112</v>
      </c>
      <c r="Q48" t="n">
        <v>502545</v>
      </c>
      <c r="R48" t="n">
        <v>379828</v>
      </c>
      <c r="S48" t="n">
        <v>383173</v>
      </c>
      <c r="T48" t="n">
        <v>371912</v>
      </c>
      <c r="U48" t="n">
        <v>321369</v>
      </c>
      <c r="V48" t="n">
        <v>324203</v>
      </c>
      <c r="W48" t="n">
        <v>301229</v>
      </c>
    </row>
    <row r="49">
      <c r="A49" s="5" t="inlineStr">
        <is>
          <t>Personalaufwand in Mio. EUR</t>
        </is>
      </c>
      <c r="B49" s="5" t="inlineStr">
        <is>
          <t>Personnel expenses in M</t>
        </is>
      </c>
      <c r="C49" t="n">
        <v>21610</v>
      </c>
      <c r="D49" t="n">
        <v>20825</v>
      </c>
      <c r="E49" t="n">
        <v>20072</v>
      </c>
      <c r="F49" t="n">
        <v>19592</v>
      </c>
      <c r="G49" t="n">
        <v>19640</v>
      </c>
      <c r="H49" t="n">
        <v>18189</v>
      </c>
      <c r="I49" t="n">
        <v>17776</v>
      </c>
      <c r="J49" t="n">
        <v>17770</v>
      </c>
      <c r="K49" t="n">
        <v>16730</v>
      </c>
      <c r="L49" t="n">
        <v>16609</v>
      </c>
      <c r="M49" t="n">
        <v>17021</v>
      </c>
      <c r="N49" t="n">
        <v>17990</v>
      </c>
      <c r="O49" t="n">
        <v>18616</v>
      </c>
      <c r="P49" t="n">
        <v>14337</v>
      </c>
      <c r="Q49" t="n">
        <v>13840</v>
      </c>
      <c r="R49" t="n">
        <v>13744</v>
      </c>
      <c r="S49" t="n">
        <v>13329</v>
      </c>
      <c r="T49" t="n">
        <v>13772</v>
      </c>
      <c r="U49" t="n">
        <v>11246</v>
      </c>
      <c r="V49" t="n">
        <v>11056</v>
      </c>
      <c r="W49" t="n">
        <v>11503</v>
      </c>
    </row>
    <row r="50">
      <c r="A50" s="5" t="inlineStr">
        <is>
          <t>Aufwand je Mitarbeiter in EUR</t>
        </is>
      </c>
      <c r="B50" s="5" t="inlineStr">
        <is>
          <t>Effort per employee</t>
        </is>
      </c>
      <c r="C50" t="n">
        <v>43285</v>
      </c>
      <c r="D50" t="n">
        <v>41732</v>
      </c>
      <c r="E50" t="n">
        <v>42507</v>
      </c>
      <c r="F50" t="n">
        <v>42660</v>
      </c>
      <c r="G50" t="n">
        <v>43595</v>
      </c>
      <c r="H50" t="n">
        <v>40986</v>
      </c>
      <c r="I50" t="n">
        <v>40816</v>
      </c>
      <c r="J50" t="n">
        <v>41491</v>
      </c>
      <c r="K50" t="n">
        <v>39518</v>
      </c>
      <c r="L50" t="n">
        <v>39426</v>
      </c>
      <c r="M50" t="n">
        <v>38981</v>
      </c>
      <c r="N50" t="n">
        <v>35100</v>
      </c>
      <c r="O50" t="n">
        <v>34709</v>
      </c>
      <c r="P50" t="n">
        <v>27565</v>
      </c>
      <c r="Q50" t="n">
        <v>27540</v>
      </c>
      <c r="R50" t="n">
        <v>36185</v>
      </c>
      <c r="S50" t="n">
        <v>34786</v>
      </c>
      <c r="T50" t="n">
        <v>37030</v>
      </c>
      <c r="U50" t="n">
        <v>34994</v>
      </c>
      <c r="V50" t="n">
        <v>34102</v>
      </c>
      <c r="W50" t="inlineStr">
        <is>
          <t>-</t>
        </is>
      </c>
    </row>
    <row r="51">
      <c r="A51" s="5" t="inlineStr">
        <is>
          <t>Umsatz je Aktie</t>
        </is>
      </c>
      <c r="B51" s="5" t="inlineStr">
        <is>
          <t>Revenue per share</t>
        </is>
      </c>
      <c r="C51" t="n">
        <v>126872</v>
      </c>
      <c r="D51" t="n">
        <v>123342</v>
      </c>
      <c r="E51" t="n">
        <v>128003</v>
      </c>
      <c r="F51" t="n">
        <v>124839</v>
      </c>
      <c r="G51" t="n">
        <v>131474</v>
      </c>
      <c r="H51" t="n">
        <v>123736</v>
      </c>
      <c r="I51" t="n">
        <v>126481</v>
      </c>
      <c r="J51" t="n">
        <v>129614</v>
      </c>
      <c r="K51" t="n">
        <v>124789</v>
      </c>
      <c r="L51" t="n">
        <v>122203</v>
      </c>
      <c r="M51" t="n">
        <v>105807</v>
      </c>
      <c r="N51" t="n">
        <v>106283</v>
      </c>
      <c r="O51" t="n">
        <v>123236</v>
      </c>
      <c r="P51" t="n">
        <v>121831</v>
      </c>
      <c r="Q51" t="n">
        <v>96069</v>
      </c>
      <c r="R51" t="n">
        <v>117245</v>
      </c>
      <c r="S51" t="n">
        <v>107575</v>
      </c>
      <c r="T51" t="n">
        <v>113634</v>
      </c>
      <c r="U51" t="n">
        <v>103865</v>
      </c>
      <c r="V51" t="n">
        <v>100887</v>
      </c>
      <c r="W51" t="n">
        <v>74239</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5254</v>
      </c>
      <c r="D53" t="n">
        <v>4158</v>
      </c>
      <c r="E53" t="n">
        <v>5745</v>
      </c>
      <c r="F53" t="n">
        <v>5746</v>
      </c>
      <c r="G53" t="n">
        <v>3418</v>
      </c>
      <c r="H53" t="n">
        <v>4667</v>
      </c>
      <c r="I53" t="n">
        <v>4801</v>
      </c>
      <c r="J53" t="n">
        <v>3871</v>
      </c>
      <c r="K53" t="n">
        <v>2747</v>
      </c>
      <c r="L53" t="n">
        <v>6032</v>
      </c>
      <c r="M53" t="n">
        <v>1475</v>
      </c>
      <c r="N53" t="n">
        <v>-3293</v>
      </c>
      <c r="O53" t="n">
        <v>2590</v>
      </c>
      <c r="P53" t="n">
        <v>3684</v>
      </c>
      <c r="Q53" t="n">
        <v>4447</v>
      </c>
      <c r="R53" t="n">
        <v>4181</v>
      </c>
      <c r="S53" t="n">
        <v>3416</v>
      </c>
      <c r="T53" t="n">
        <v>1772</v>
      </c>
      <c r="U53" t="n">
        <v>4926</v>
      </c>
      <c r="V53" t="n">
        <v>4664</v>
      </c>
      <c r="W53" t="n">
        <v>3399</v>
      </c>
    </row>
    <row r="54">
      <c r="A54" s="5" t="inlineStr">
        <is>
          <t>KGV (Kurs/Gewinn)</t>
        </is>
      </c>
      <c r="B54" s="5" t="inlineStr">
        <is>
          <t>PE (price/earnings)</t>
        </is>
      </c>
      <c r="C54" t="n">
        <v>16</v>
      </c>
      <c r="D54" t="n">
        <v>14.1</v>
      </c>
      <c r="E54" t="n">
        <v>17.7</v>
      </c>
      <c r="F54" t="n">
        <v>14.3</v>
      </c>
      <c r="G54" t="n">
        <v>20.4</v>
      </c>
      <c r="H54" t="n">
        <v>15.8</v>
      </c>
      <c r="I54" t="n">
        <v>15.3</v>
      </c>
      <c r="J54" t="n">
        <v>12.1</v>
      </c>
      <c r="K54" t="n">
        <v>12.4</v>
      </c>
      <c r="L54" t="n">
        <v>6</v>
      </c>
      <c r="M54" t="n">
        <v>25.4</v>
      </c>
      <c r="N54" t="inlineStr">
        <is>
          <t>-</t>
        </is>
      </c>
      <c r="O54" t="n">
        <v>20.4</v>
      </c>
      <c r="P54" t="n">
        <v>14.3</v>
      </c>
      <c r="Q54" t="n">
        <v>10.3</v>
      </c>
      <c r="R54" t="n">
        <v>11.8</v>
      </c>
      <c r="S54" t="n">
        <v>13.9</v>
      </c>
      <c r="T54" t="n">
        <v>16.9</v>
      </c>
      <c r="U54" t="n">
        <v>10.6</v>
      </c>
      <c r="V54" t="n">
        <v>16.9</v>
      </c>
      <c r="W54" t="inlineStr">
        <is>
          <t>-</t>
        </is>
      </c>
    </row>
    <row r="55">
      <c r="A55" s="5" t="inlineStr">
        <is>
          <t>KUV (Kurs/Umsatz)</t>
        </is>
      </c>
      <c r="B55" s="5" t="inlineStr">
        <is>
          <t>PS (price/sales)</t>
        </is>
      </c>
      <c r="C55" t="n">
        <v>0.66</v>
      </c>
      <c r="D55" t="n">
        <v>0.48</v>
      </c>
      <c r="E55" t="n">
        <v>0.8100000000000001</v>
      </c>
      <c r="F55" t="n">
        <v>0.68</v>
      </c>
      <c r="G55" t="n">
        <v>0.53</v>
      </c>
      <c r="H55" t="n">
        <v>0.58</v>
      </c>
      <c r="I55" t="n">
        <v>0.58</v>
      </c>
      <c r="J55" t="n">
        <v>0.36</v>
      </c>
      <c r="K55" t="n">
        <v>0.27</v>
      </c>
      <c r="L55" t="n">
        <v>0.3</v>
      </c>
      <c r="M55" t="n">
        <v>0.35</v>
      </c>
      <c r="N55" t="n">
        <v>0.26</v>
      </c>
      <c r="O55" t="n">
        <v>0.43</v>
      </c>
      <c r="P55" t="n">
        <v>0.43</v>
      </c>
      <c r="Q55" t="n">
        <v>0.51</v>
      </c>
      <c r="R55" t="n">
        <v>0.42</v>
      </c>
      <c r="S55" t="n">
        <v>0.44</v>
      </c>
      <c r="T55" t="n">
        <v>0.26</v>
      </c>
      <c r="U55" t="n">
        <v>0.48</v>
      </c>
      <c r="V55" t="n">
        <v>0.76</v>
      </c>
      <c r="W55" t="inlineStr">
        <is>
          <t>-</t>
        </is>
      </c>
    </row>
    <row r="56">
      <c r="A56" s="5" t="inlineStr">
        <is>
          <t>KBV (Kurs/Buchwert)</t>
        </is>
      </c>
      <c r="B56" s="5" t="inlineStr">
        <is>
          <t>PB (price/book value)</t>
        </is>
      </c>
      <c r="C56" t="n">
        <v>2.98</v>
      </c>
      <c r="D56" t="n">
        <v>2.18</v>
      </c>
      <c r="E56" t="n">
        <v>3.86</v>
      </c>
      <c r="F56" t="n">
        <v>3.5</v>
      </c>
      <c r="G56" t="n">
        <v>2.85</v>
      </c>
      <c r="H56" t="n">
        <v>3.49</v>
      </c>
      <c r="I56" t="n">
        <v>3.25</v>
      </c>
      <c r="J56" t="n">
        <v>1.68</v>
      </c>
      <c r="K56" t="n">
        <v>1.3</v>
      </c>
      <c r="L56" t="n">
        <v>1.46</v>
      </c>
      <c r="M56" t="n">
        <v>1.99</v>
      </c>
      <c r="N56" t="n">
        <v>1.84</v>
      </c>
      <c r="O56" t="n">
        <v>2.57</v>
      </c>
      <c r="P56" t="n">
        <v>2.45</v>
      </c>
      <c r="Q56" t="n">
        <v>2.28</v>
      </c>
      <c r="R56" t="n">
        <v>2.61</v>
      </c>
      <c r="S56" t="n">
        <v>2.98</v>
      </c>
      <c r="T56" t="n">
        <v>2.18</v>
      </c>
      <c r="U56" t="n">
        <v>3.12</v>
      </c>
      <c r="V56" t="n">
        <v>6.41</v>
      </c>
      <c r="W56" t="inlineStr">
        <is>
          <t>-</t>
        </is>
      </c>
    </row>
    <row r="57">
      <c r="A57" s="5" t="inlineStr">
        <is>
          <t>KCV (Kurs/Cashflow)</t>
        </is>
      </c>
      <c r="B57" s="5" t="inlineStr">
        <is>
          <t>PC (price/cashflow)</t>
        </is>
      </c>
      <c r="C57" t="n">
        <v>6.95</v>
      </c>
      <c r="D57" t="n">
        <v>5.1</v>
      </c>
      <c r="E57" t="n">
        <v>14.81</v>
      </c>
      <c r="F57" t="n">
        <v>15.89</v>
      </c>
      <c r="G57" t="n">
        <v>9.140000000000001</v>
      </c>
      <c r="H57" t="n">
        <v>10.78</v>
      </c>
      <c r="I57" t="n">
        <v>10.7</v>
      </c>
      <c r="J57" t="n">
        <v>-98.86</v>
      </c>
      <c r="K57" t="n">
        <v>6.06</v>
      </c>
      <c r="L57" t="n">
        <v>7.97</v>
      </c>
      <c r="M57" t="n">
        <v>-27.91</v>
      </c>
      <c r="N57" t="n">
        <v>7.43</v>
      </c>
      <c r="O57" t="n">
        <v>5.51</v>
      </c>
      <c r="P57" t="n">
        <v>7</v>
      </c>
      <c r="Q57" t="n">
        <v>6.85</v>
      </c>
      <c r="R57" t="n">
        <v>8.050000000000001</v>
      </c>
      <c r="S57" t="n">
        <v>6.05</v>
      </c>
      <c r="T57" t="n">
        <v>4.12</v>
      </c>
      <c r="U57" t="n">
        <v>5.74</v>
      </c>
      <c r="V57" t="n">
        <v>12.54</v>
      </c>
      <c r="W57" t="inlineStr">
        <is>
          <t>-</t>
        </is>
      </c>
    </row>
    <row r="58">
      <c r="A58" s="5" t="inlineStr">
        <is>
          <t>Dividendenrendite in %</t>
        </is>
      </c>
      <c r="B58" s="5" t="inlineStr">
        <is>
          <t>Dividend Yield in %</t>
        </is>
      </c>
      <c r="C58" t="n">
        <v>3.68</v>
      </c>
      <c r="D58" t="n">
        <v>4.81</v>
      </c>
      <c r="E58" t="n">
        <v>2.89</v>
      </c>
      <c r="F58" t="n">
        <v>3.36</v>
      </c>
      <c r="G58" t="n">
        <v>3.27</v>
      </c>
      <c r="H58" t="n">
        <v>3.14</v>
      </c>
      <c r="I58" t="n">
        <v>3.02</v>
      </c>
      <c r="J58" t="n">
        <v>4.22</v>
      </c>
      <c r="K58" t="n">
        <v>5.89</v>
      </c>
      <c r="L58" t="n">
        <v>5.12</v>
      </c>
      <c r="M58" t="n">
        <v>4.45</v>
      </c>
      <c r="N58" t="n">
        <v>5.04</v>
      </c>
      <c r="O58" t="n">
        <v>3.83</v>
      </c>
      <c r="P58" t="n">
        <v>3.28</v>
      </c>
      <c r="Q58" t="n">
        <v>3.42</v>
      </c>
      <c r="R58" t="n">
        <v>2.96</v>
      </c>
      <c r="S58" t="n">
        <v>2.69</v>
      </c>
      <c r="T58" t="n">
        <v>4</v>
      </c>
      <c r="U58" t="n">
        <v>2.47</v>
      </c>
      <c r="V58" t="n">
        <v>1.17</v>
      </c>
      <c r="W58" t="inlineStr">
        <is>
          <t>-</t>
        </is>
      </c>
    </row>
    <row r="59">
      <c r="A59" s="5" t="inlineStr">
        <is>
          <t>Gewinnrendite in %</t>
        </is>
      </c>
      <c r="B59" s="5" t="inlineStr">
        <is>
          <t>Return on profit in %</t>
        </is>
      </c>
      <c r="C59" t="n">
        <v>6.3</v>
      </c>
      <c r="D59" t="n">
        <v>7.1</v>
      </c>
      <c r="E59" t="n">
        <v>5.6</v>
      </c>
      <c r="F59" t="n">
        <v>7</v>
      </c>
      <c r="G59" t="n">
        <v>4.9</v>
      </c>
      <c r="H59" t="n">
        <v>6.3</v>
      </c>
      <c r="I59" t="n">
        <v>6.5</v>
      </c>
      <c r="J59" t="n">
        <v>8.300000000000001</v>
      </c>
      <c r="K59" t="n">
        <v>8.1</v>
      </c>
      <c r="L59" t="n">
        <v>16.5</v>
      </c>
      <c r="M59" t="n">
        <v>3.9</v>
      </c>
      <c r="N59" t="n">
        <v>-11.8</v>
      </c>
      <c r="O59" t="n">
        <v>4.9</v>
      </c>
      <c r="P59" t="n">
        <v>7</v>
      </c>
      <c r="Q59" t="n">
        <v>9.699999999999999</v>
      </c>
      <c r="R59" t="n">
        <v>8.5</v>
      </c>
      <c r="S59" t="n">
        <v>7.2</v>
      </c>
      <c r="T59" t="n">
        <v>5.9</v>
      </c>
      <c r="U59" t="n">
        <v>9.5</v>
      </c>
      <c r="V59" t="n">
        <v>5.9</v>
      </c>
      <c r="W59" t="inlineStr">
        <is>
          <t>-</t>
        </is>
      </c>
    </row>
    <row r="60">
      <c r="A60" s="5" t="inlineStr">
        <is>
          <t>Eigenkapitalrendite in %</t>
        </is>
      </c>
      <c r="B60" s="5" t="inlineStr">
        <is>
          <t>Return on Equity in %</t>
        </is>
      </c>
      <c r="C60" t="n">
        <v>18.58</v>
      </c>
      <c r="D60" t="n">
        <v>15.27</v>
      </c>
      <c r="E60" t="n">
        <v>21.47</v>
      </c>
      <c r="F60" t="n">
        <v>23.8</v>
      </c>
      <c r="G60" t="n">
        <v>13.96</v>
      </c>
      <c r="H60" t="n">
        <v>22.09</v>
      </c>
      <c r="I60" t="n">
        <v>21.21</v>
      </c>
      <c r="J60" t="n">
        <v>13.87</v>
      </c>
      <c r="K60" t="n">
        <v>10.56</v>
      </c>
      <c r="L60" t="n">
        <v>24.17</v>
      </c>
      <c r="M60" t="n">
        <v>7.88</v>
      </c>
      <c r="N60" t="n">
        <v>-21.57</v>
      </c>
      <c r="O60" t="n">
        <v>12.56</v>
      </c>
      <c r="P60" t="n">
        <v>17.08</v>
      </c>
      <c r="Q60" t="n">
        <v>20.87</v>
      </c>
      <c r="R60" t="n">
        <v>22</v>
      </c>
      <c r="S60" t="n">
        <v>21.44</v>
      </c>
      <c r="T60" t="n">
        <v>12.93</v>
      </c>
      <c r="U60" t="n">
        <v>29.57</v>
      </c>
      <c r="V60" t="n">
        <v>37.79</v>
      </c>
      <c r="W60" t="n">
        <v>39.94</v>
      </c>
    </row>
    <row r="61">
      <c r="A61" s="5" t="inlineStr">
        <is>
          <t>Umsatzrendite in %</t>
        </is>
      </c>
      <c r="B61" s="5" t="inlineStr">
        <is>
          <t>Return on sales in %</t>
        </is>
      </c>
      <c r="C61" t="n">
        <v>4.14</v>
      </c>
      <c r="D61" t="n">
        <v>3.37</v>
      </c>
      <c r="E61" t="n">
        <v>4.49</v>
      </c>
      <c r="F61" t="n">
        <v>4.6</v>
      </c>
      <c r="G61" t="n">
        <v>2.6</v>
      </c>
      <c r="H61" t="n">
        <v>3.66</v>
      </c>
      <c r="I61" t="n">
        <v>3.8</v>
      </c>
      <c r="J61" t="n">
        <v>2.99</v>
      </c>
      <c r="K61" t="n">
        <v>2.2</v>
      </c>
      <c r="L61" t="n">
        <v>4.94</v>
      </c>
      <c r="M61" t="n">
        <v>1.39</v>
      </c>
      <c r="N61" t="n">
        <v>-3.1</v>
      </c>
      <c r="O61" t="n">
        <v>2.1</v>
      </c>
      <c r="P61" t="n">
        <v>3.02</v>
      </c>
      <c r="Q61" t="n">
        <v>4.63</v>
      </c>
      <c r="R61" t="n">
        <v>7.13</v>
      </c>
      <c r="S61" t="n">
        <v>3.18</v>
      </c>
      <c r="T61" t="n">
        <v>1.56</v>
      </c>
      <c r="U61" t="n">
        <v>4.53</v>
      </c>
      <c r="V61" t="n">
        <v>4.46</v>
      </c>
      <c r="W61" t="n">
        <v>4.35</v>
      </c>
    </row>
    <row r="62">
      <c r="A62" s="5" t="inlineStr">
        <is>
          <t>Gesamtkapitalrendite in %</t>
        </is>
      </c>
      <c r="B62" s="5" t="inlineStr">
        <is>
          <t>Total Return on Investment in %</t>
        </is>
      </c>
      <c r="C62" t="n">
        <v>6.65</v>
      </c>
      <c r="D62" t="n">
        <v>5.6</v>
      </c>
      <c r="E62" t="n">
        <v>8.26</v>
      </c>
      <c r="F62" t="n">
        <v>7.89</v>
      </c>
      <c r="G62" t="n">
        <v>5.15</v>
      </c>
      <c r="H62" t="n">
        <v>6.74</v>
      </c>
      <c r="I62" t="n">
        <v>7.11</v>
      </c>
      <c r="J62" t="n">
        <v>7.93</v>
      </c>
      <c r="K62" t="n">
        <v>6.65</v>
      </c>
      <c r="L62" t="n">
        <v>6.73</v>
      </c>
      <c r="M62" t="n">
        <v>1.85</v>
      </c>
      <c r="N62" t="n">
        <v>-0.64</v>
      </c>
      <c r="O62" t="n">
        <v>0.59</v>
      </c>
      <c r="P62" t="n">
        <v>0.88</v>
      </c>
      <c r="Q62" t="n">
        <v>1.3</v>
      </c>
      <c r="R62" t="n">
        <v>1.04</v>
      </c>
      <c r="S62" t="n">
        <v>0.84</v>
      </c>
      <c r="T62" t="n">
        <v>0.41</v>
      </c>
      <c r="U62" t="n">
        <v>1.01</v>
      </c>
      <c r="V62" t="n">
        <v>1.01</v>
      </c>
      <c r="W62" t="n">
        <v>1.37</v>
      </c>
    </row>
    <row r="63">
      <c r="A63" s="5" t="inlineStr">
        <is>
          <t>Return on Investment in %</t>
        </is>
      </c>
      <c r="B63" s="5" t="inlineStr">
        <is>
          <t>Return on Investment in %</t>
        </is>
      </c>
      <c r="C63" t="n">
        <v>5.03</v>
      </c>
      <c r="D63" t="n">
        <v>4.11</v>
      </c>
      <c r="E63" t="n">
        <v>7.02</v>
      </c>
      <c r="F63" t="n">
        <v>6.89</v>
      </c>
      <c r="G63" t="n">
        <v>4.07</v>
      </c>
      <c r="H63" t="n">
        <v>5.6</v>
      </c>
      <c r="I63" t="n">
        <v>5.89</v>
      </c>
      <c r="J63" t="n">
        <v>4.86</v>
      </c>
      <c r="K63" t="n">
        <v>3.03</v>
      </c>
      <c r="L63" t="n">
        <v>6.73</v>
      </c>
      <c r="M63" t="n">
        <v>1.85</v>
      </c>
      <c r="N63" t="n">
        <v>-0.64</v>
      </c>
      <c r="O63" t="n">
        <v>0.59</v>
      </c>
      <c r="P63" t="n">
        <v>0.88</v>
      </c>
      <c r="Q63" t="n">
        <v>1.3</v>
      </c>
      <c r="R63" t="n">
        <v>1.04</v>
      </c>
      <c r="S63" t="n">
        <v>0.84</v>
      </c>
      <c r="T63" t="n">
        <v>0.41</v>
      </c>
      <c r="U63" t="n">
        <v>1.01</v>
      </c>
      <c r="V63" t="n">
        <v>1.01</v>
      </c>
      <c r="W63" t="n">
        <v>1.37</v>
      </c>
    </row>
    <row r="64">
      <c r="A64" s="5" t="inlineStr">
        <is>
          <t>Arbeitsintensität in %</t>
        </is>
      </c>
      <c r="B64" s="5" t="inlineStr">
        <is>
          <t>Work Intensity in %</t>
        </is>
      </c>
      <c r="C64" t="n">
        <v>28.85</v>
      </c>
      <c r="D64" t="n">
        <v>31.04</v>
      </c>
      <c r="E64" t="n">
        <v>38.16</v>
      </c>
      <c r="F64" t="n">
        <v>36.9</v>
      </c>
      <c r="G64" t="n">
        <v>37.35</v>
      </c>
      <c r="H64" t="n">
        <v>38.07</v>
      </c>
      <c r="I64" t="n">
        <v>39.78</v>
      </c>
      <c r="J64" t="n">
        <v>36.02</v>
      </c>
      <c r="K64" t="n">
        <v>44.74</v>
      </c>
      <c r="L64" t="n">
        <v>35.14</v>
      </c>
      <c r="M64" t="n">
        <v>36.61</v>
      </c>
      <c r="N64" t="n">
        <v>92.2</v>
      </c>
      <c r="O64" t="n">
        <v>89.06999999999999</v>
      </c>
      <c r="P64" t="n">
        <v>88.02</v>
      </c>
      <c r="Q64" t="n">
        <v>85.76000000000001</v>
      </c>
      <c r="R64" t="n">
        <v>89.05</v>
      </c>
      <c r="S64" t="n">
        <v>89.11</v>
      </c>
      <c r="T64" t="n">
        <v>90.17</v>
      </c>
      <c r="U64" t="n">
        <v>91.2</v>
      </c>
      <c r="V64" t="n">
        <v>91.42</v>
      </c>
      <c r="W64" t="n">
        <v>83.92</v>
      </c>
    </row>
    <row r="65">
      <c r="A65" s="5" t="inlineStr">
        <is>
          <t>Eigenkapitalquote in %</t>
        </is>
      </c>
      <c r="B65" s="5" t="inlineStr">
        <is>
          <t>Equity Ratio in %</t>
        </is>
      </c>
      <c r="C65" t="n">
        <v>27.06</v>
      </c>
      <c r="D65" t="n">
        <v>26.93</v>
      </c>
      <c r="E65" t="n">
        <v>32.68</v>
      </c>
      <c r="F65" t="n">
        <v>28.95</v>
      </c>
      <c r="G65" t="n">
        <v>29.14</v>
      </c>
      <c r="H65" t="n">
        <v>25.35</v>
      </c>
      <c r="I65" t="n">
        <v>27.78</v>
      </c>
      <c r="J65" t="n">
        <v>35.03</v>
      </c>
      <c r="K65" t="n">
        <v>28.66</v>
      </c>
      <c r="L65" t="n">
        <v>27.83</v>
      </c>
      <c r="M65" t="n">
        <v>23.54</v>
      </c>
      <c r="N65" t="n">
        <v>2.98</v>
      </c>
      <c r="O65" t="n">
        <v>4.7</v>
      </c>
      <c r="P65" t="n">
        <v>5.15</v>
      </c>
      <c r="Q65" t="n">
        <v>6.23</v>
      </c>
      <c r="R65" t="n">
        <v>4.71</v>
      </c>
      <c r="S65" t="n">
        <v>3.94</v>
      </c>
      <c r="T65" t="n">
        <v>3.13</v>
      </c>
      <c r="U65" t="n">
        <v>3.42</v>
      </c>
      <c r="V65" t="n">
        <v>2.66</v>
      </c>
      <c r="W65" t="n">
        <v>3.42</v>
      </c>
    </row>
    <row r="66">
      <c r="A66" s="5" t="inlineStr">
        <is>
          <t>Fremdkapitalquote in %</t>
        </is>
      </c>
      <c r="B66" s="5" t="inlineStr">
        <is>
          <t>Debt Ratio in %</t>
        </is>
      </c>
      <c r="C66" t="n">
        <v>72.94</v>
      </c>
      <c r="D66" t="n">
        <v>73.06999999999999</v>
      </c>
      <c r="E66" t="n">
        <v>67.31999999999999</v>
      </c>
      <c r="F66" t="n">
        <v>71.05</v>
      </c>
      <c r="G66" t="n">
        <v>70.86</v>
      </c>
      <c r="H66" t="n">
        <v>74.65000000000001</v>
      </c>
      <c r="I66" t="n">
        <v>72.22</v>
      </c>
      <c r="J66" t="n">
        <v>64.97</v>
      </c>
      <c r="K66" t="n">
        <v>71.34</v>
      </c>
      <c r="L66" t="n">
        <v>72.17</v>
      </c>
      <c r="M66" t="n">
        <v>76.45999999999999</v>
      </c>
      <c r="N66" t="n">
        <v>97.02</v>
      </c>
      <c r="O66" t="n">
        <v>95.3</v>
      </c>
      <c r="P66" t="n">
        <v>94.84999999999999</v>
      </c>
      <c r="Q66" t="n">
        <v>93.77</v>
      </c>
      <c r="R66" t="n">
        <v>95.29000000000001</v>
      </c>
      <c r="S66" t="n">
        <v>96.06</v>
      </c>
      <c r="T66" t="n">
        <v>96.87</v>
      </c>
      <c r="U66" t="n">
        <v>96.58</v>
      </c>
      <c r="V66" t="n">
        <v>97.34</v>
      </c>
      <c r="W66" t="n">
        <v>96.58</v>
      </c>
    </row>
    <row r="67">
      <c r="A67" s="5" t="inlineStr">
        <is>
          <t>Verschuldungsgrad in %</t>
        </is>
      </c>
      <c r="B67" s="5" t="inlineStr">
        <is>
          <t>Finance Gearing in %</t>
        </is>
      </c>
      <c r="C67" t="n">
        <v>269.55</v>
      </c>
      <c r="D67" t="n">
        <v>271.38</v>
      </c>
      <c r="E67" t="n">
        <v>206.02</v>
      </c>
      <c r="F67" t="n">
        <v>245.4</v>
      </c>
      <c r="G67" t="n">
        <v>243.21</v>
      </c>
      <c r="H67" t="n">
        <v>294.4</v>
      </c>
      <c r="I67" t="n">
        <v>259.93</v>
      </c>
      <c r="J67" t="n">
        <v>185.51</v>
      </c>
      <c r="K67" t="n">
        <v>248.88</v>
      </c>
      <c r="L67" t="n">
        <v>259.27</v>
      </c>
      <c r="M67" t="n">
        <v>324.88</v>
      </c>
      <c r="N67" t="n">
        <v>3260</v>
      </c>
      <c r="O67" t="n">
        <v>2029</v>
      </c>
      <c r="P67" t="n">
        <v>1840</v>
      </c>
      <c r="Q67" t="n">
        <v>1505</v>
      </c>
      <c r="R67" t="n">
        <v>2025</v>
      </c>
      <c r="S67" t="n">
        <v>2437</v>
      </c>
      <c r="T67" t="n">
        <v>3092</v>
      </c>
      <c r="U67" t="n">
        <v>2827</v>
      </c>
      <c r="V67" t="n">
        <v>3656</v>
      </c>
      <c r="W67" t="n">
        <v>2826</v>
      </c>
    </row>
    <row r="68">
      <c r="A68" s="5" t="inlineStr"/>
      <c r="B68" s="5" t="inlineStr"/>
    </row>
    <row r="69">
      <c r="A69" s="5" t="inlineStr">
        <is>
          <t>Kurzfristige Vermögensquote in %</t>
        </is>
      </c>
      <c r="B69" s="5" t="inlineStr">
        <is>
          <t>Current Assets Ratio in %</t>
        </is>
      </c>
      <c r="C69" t="n">
        <v>28.85</v>
      </c>
      <c r="D69" t="n">
        <v>31.04</v>
      </c>
      <c r="E69" t="n">
        <v>38.16</v>
      </c>
      <c r="F69" t="n">
        <v>36.9</v>
      </c>
      <c r="G69" t="n">
        <v>37.35</v>
      </c>
      <c r="H69" t="n">
        <v>38.07</v>
      </c>
      <c r="I69" t="n">
        <v>39.78</v>
      </c>
      <c r="J69" t="n">
        <v>36.02</v>
      </c>
      <c r="K69" t="n">
        <v>44.74</v>
      </c>
      <c r="L69" t="n">
        <v>35.14</v>
      </c>
      <c r="M69" t="n">
        <v>36.61</v>
      </c>
      <c r="N69" t="n">
        <v>92.2</v>
      </c>
      <c r="O69" t="n">
        <v>89.06999999999999</v>
      </c>
      <c r="P69" t="n">
        <v>88.02</v>
      </c>
      <c r="Q69" t="n">
        <v>85.76000000000001</v>
      </c>
      <c r="R69" t="n">
        <v>89.05</v>
      </c>
      <c r="S69" t="n">
        <v>89.11</v>
      </c>
      <c r="T69" t="n">
        <v>90.17</v>
      </c>
      <c r="U69" t="n">
        <v>91.2</v>
      </c>
      <c r="V69" t="n">
        <v>91.42</v>
      </c>
    </row>
    <row r="70">
      <c r="A70" s="5" t="inlineStr">
        <is>
          <t>Nettogewinn Marge in %</t>
        </is>
      </c>
      <c r="B70" s="5" t="inlineStr">
        <is>
          <t>Net Profit Marge in %</t>
        </is>
      </c>
      <c r="C70" t="n">
        <v>5120.05</v>
      </c>
      <c r="D70" t="n">
        <v>4168.34</v>
      </c>
      <c r="E70" t="n">
        <v>5515.35</v>
      </c>
      <c r="F70" t="n">
        <v>5712.12</v>
      </c>
      <c r="G70" t="n">
        <v>3153.15</v>
      </c>
      <c r="H70" t="n">
        <v>4429</v>
      </c>
      <c r="I70" t="n">
        <v>4589.55</v>
      </c>
      <c r="J70" t="n">
        <v>3610.63</v>
      </c>
      <c r="K70" t="n">
        <v>2661.33</v>
      </c>
      <c r="L70" t="n">
        <v>5967.59</v>
      </c>
      <c r="M70" t="n">
        <v>1685.42</v>
      </c>
      <c r="N70" t="n">
        <v>-3746.12</v>
      </c>
      <c r="O70" t="n">
        <v>2537.45</v>
      </c>
      <c r="P70" t="n">
        <v>3635.67</v>
      </c>
      <c r="Q70" t="n">
        <v>5521.25</v>
      </c>
      <c r="R70" t="n">
        <v>3968.02</v>
      </c>
      <c r="S70" t="n">
        <v>3534.02</v>
      </c>
      <c r="T70" t="n">
        <v>1735.12</v>
      </c>
      <c r="U70" t="n">
        <v>5039.8</v>
      </c>
      <c r="V70" t="n">
        <v>4960.63</v>
      </c>
    </row>
    <row r="71">
      <c r="A71" s="5" t="inlineStr">
        <is>
          <t>Operative Ergebnis Marge in %</t>
        </is>
      </c>
      <c r="B71" s="5" t="inlineStr">
        <is>
          <t>EBIT Marge in %</t>
        </is>
      </c>
      <c r="C71" t="n">
        <v>8073.39</v>
      </c>
      <c r="D71" t="n">
        <v>6353.96</v>
      </c>
      <c r="E71" t="n">
        <v>7601.14</v>
      </c>
      <c r="F71" t="n">
        <v>7547.62</v>
      </c>
      <c r="G71" t="n">
        <v>4932.43</v>
      </c>
      <c r="H71" t="n">
        <v>6330.2</v>
      </c>
      <c r="I71" t="n">
        <v>6279.63</v>
      </c>
      <c r="J71" t="n">
        <v>5803.57</v>
      </c>
      <c r="K71" t="n">
        <v>5574.37</v>
      </c>
      <c r="L71" t="n">
        <v>4309.53</v>
      </c>
      <c r="M71" t="n">
        <v>604.55</v>
      </c>
      <c r="N71" t="n">
        <v>-1258.32</v>
      </c>
      <c r="O71" t="n">
        <v>5849.47</v>
      </c>
      <c r="P71" t="n">
        <v>7347.25</v>
      </c>
      <c r="Q71" t="n">
        <v>9276.190000000001</v>
      </c>
      <c r="R71" t="n">
        <v>7438.78</v>
      </c>
      <c r="S71" t="n">
        <v>7170.63</v>
      </c>
      <c r="T71" t="n">
        <v>5192.21</v>
      </c>
      <c r="U71" t="n">
        <v>7583.57</v>
      </c>
      <c r="V71" t="n">
        <v>7332.68</v>
      </c>
    </row>
    <row r="72">
      <c r="A72" s="5" t="inlineStr">
        <is>
          <t>Vermögensumsschlag in %</t>
        </is>
      </c>
      <c r="B72" s="5" t="inlineStr">
        <is>
          <t>Asset Turnover in %</t>
        </is>
      </c>
      <c r="C72" t="n">
        <v>0.1</v>
      </c>
      <c r="D72" t="n">
        <v>0.1</v>
      </c>
      <c r="E72" t="n">
        <v>0.13</v>
      </c>
      <c r="F72" t="n">
        <v>0.12</v>
      </c>
      <c r="G72" t="n">
        <v>0.13</v>
      </c>
      <c r="H72" t="n">
        <v>0.13</v>
      </c>
      <c r="I72" t="n">
        <v>0.13</v>
      </c>
      <c r="J72" t="n">
        <v>0.13</v>
      </c>
      <c r="K72" t="n">
        <v>0.11</v>
      </c>
      <c r="L72" t="n">
        <v>0.11</v>
      </c>
      <c r="M72" t="n">
        <v>0.11</v>
      </c>
      <c r="N72" t="n">
        <v>0.02</v>
      </c>
      <c r="O72" t="n">
        <v>0.02</v>
      </c>
      <c r="P72" t="n">
        <v>0.02</v>
      </c>
      <c r="Q72" t="n">
        <v>0.02</v>
      </c>
      <c r="R72" t="n">
        <v>0.03</v>
      </c>
      <c r="S72" t="n">
        <v>0.02</v>
      </c>
      <c r="T72" t="n">
        <v>0.02</v>
      </c>
      <c r="U72" t="n">
        <v>0.02</v>
      </c>
      <c r="V72" t="n">
        <v>0.02</v>
      </c>
    </row>
    <row r="73">
      <c r="A73" s="5" t="inlineStr">
        <is>
          <t>Langfristige Vermögensquote in %</t>
        </is>
      </c>
      <c r="B73" s="5" t="inlineStr">
        <is>
          <t>Non-Current Assets Ratio in %</t>
        </is>
      </c>
      <c r="C73" t="n">
        <v>66.31</v>
      </c>
      <c r="D73" t="n">
        <v>63.94</v>
      </c>
      <c r="E73" t="n">
        <v>55.97</v>
      </c>
      <c r="F73" t="n">
        <v>57.38</v>
      </c>
      <c r="G73" t="n">
        <v>57.35</v>
      </c>
      <c r="H73" t="n">
        <v>57.19</v>
      </c>
      <c r="I73" t="n">
        <v>56.48</v>
      </c>
      <c r="J73" t="n">
        <v>60.3</v>
      </c>
      <c r="K73" t="n">
        <v>52.26</v>
      </c>
      <c r="L73" t="n">
        <v>62.28</v>
      </c>
      <c r="M73" t="n">
        <v>61.47</v>
      </c>
      <c r="N73" t="n">
        <v>7.41</v>
      </c>
      <c r="O73" t="n">
        <v>10.5</v>
      </c>
      <c r="P73" t="n">
        <v>11.73</v>
      </c>
      <c r="Q73" t="n">
        <v>13.72</v>
      </c>
      <c r="R73" t="n">
        <v>10.45</v>
      </c>
      <c r="S73" t="n">
        <v>10.3</v>
      </c>
      <c r="T73" t="n">
        <v>8.94</v>
      </c>
      <c r="U73" t="n">
        <v>7.85</v>
      </c>
      <c r="V73" t="n">
        <v>7.37</v>
      </c>
    </row>
    <row r="74">
      <c r="A74" s="5" t="inlineStr">
        <is>
          <t>Gesamtkapitalrentabilität</t>
        </is>
      </c>
      <c r="B74" s="5" t="inlineStr">
        <is>
          <t>ROA Return on Assets in %</t>
        </is>
      </c>
      <c r="C74" t="n">
        <v>5.03</v>
      </c>
      <c r="D74" t="n">
        <v>4.11</v>
      </c>
      <c r="E74" t="n">
        <v>7.02</v>
      </c>
      <c r="F74" t="n">
        <v>6.89</v>
      </c>
      <c r="G74" t="n">
        <v>4.07</v>
      </c>
      <c r="H74" t="n">
        <v>5.6</v>
      </c>
      <c r="I74" t="n">
        <v>5.89</v>
      </c>
      <c r="J74" t="n">
        <v>4.86</v>
      </c>
      <c r="K74" t="n">
        <v>3.03</v>
      </c>
      <c r="L74" t="n">
        <v>6.73</v>
      </c>
      <c r="M74" t="n">
        <v>1.85</v>
      </c>
      <c r="N74" t="n">
        <v>-0.64</v>
      </c>
      <c r="O74" t="n">
        <v>0.59</v>
      </c>
      <c r="P74" t="n">
        <v>0.88</v>
      </c>
      <c r="Q74" t="n">
        <v>1.3</v>
      </c>
      <c r="R74" t="n">
        <v>1.04</v>
      </c>
      <c r="S74" t="n">
        <v>0.84</v>
      </c>
      <c r="T74" t="n">
        <v>0.41</v>
      </c>
      <c r="U74" t="n">
        <v>1.01</v>
      </c>
      <c r="V74" t="n">
        <v>1.01</v>
      </c>
    </row>
    <row r="75">
      <c r="A75" s="5" t="inlineStr">
        <is>
          <t>Ertrag des eingesetzten Kapitals</t>
        </is>
      </c>
      <c r="B75" s="5" t="inlineStr">
        <is>
          <t>ROCE Return on Cap. Empl. in %</t>
        </is>
      </c>
      <c r="C75" t="n">
        <v>11.72</v>
      </c>
      <c r="D75" t="n">
        <v>9.300000000000001</v>
      </c>
      <c r="E75" t="n">
        <v>15.4</v>
      </c>
      <c r="F75" t="n">
        <v>14.85</v>
      </c>
      <c r="G75" t="n">
        <v>10.03</v>
      </c>
      <c r="H75" t="n">
        <v>12.66</v>
      </c>
      <c r="I75" t="n">
        <v>13.24</v>
      </c>
      <c r="J75" t="n">
        <v>12.4</v>
      </c>
      <c r="K75" t="n">
        <v>12.31</v>
      </c>
      <c r="L75" t="n">
        <v>7.48</v>
      </c>
      <c r="M75" t="n">
        <v>1.03</v>
      </c>
      <c r="N75" t="n">
        <v>-2.63</v>
      </c>
      <c r="O75" t="n">
        <v>9.58</v>
      </c>
      <c r="P75" t="n">
        <v>11.04</v>
      </c>
      <c r="Q75" t="n">
        <v>12.29</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40.81</v>
      </c>
      <c r="D76" t="n">
        <v>42.11</v>
      </c>
      <c r="E76" t="n">
        <v>58.39</v>
      </c>
      <c r="F76" t="n">
        <v>50.46</v>
      </c>
      <c r="G76" t="n">
        <v>50.8</v>
      </c>
      <c r="H76" t="n">
        <v>44.33</v>
      </c>
      <c r="I76" t="n">
        <v>49.19</v>
      </c>
      <c r="J76" t="n">
        <v>58.09</v>
      </c>
      <c r="K76" t="n">
        <v>54.85</v>
      </c>
      <c r="L76" t="n">
        <v>44.69</v>
      </c>
      <c r="M76" t="n">
        <v>38.29</v>
      </c>
      <c r="N76" t="n">
        <v>40.17</v>
      </c>
      <c r="O76" t="n">
        <v>44.73</v>
      </c>
      <c r="P76" t="n">
        <v>43.94</v>
      </c>
      <c r="Q76" t="n">
        <v>45.39</v>
      </c>
      <c r="R76" t="n">
        <v>45.03</v>
      </c>
      <c r="S76" t="n">
        <v>38.27</v>
      </c>
      <c r="T76" t="n">
        <v>35.05</v>
      </c>
      <c r="U76" t="n">
        <v>43.51</v>
      </c>
      <c r="V76" t="n">
        <v>36.11</v>
      </c>
    </row>
    <row r="77">
      <c r="A77" s="5" t="inlineStr">
        <is>
          <t>Liquidität Dritten Grades</t>
        </is>
      </c>
      <c r="B77" s="5" t="inlineStr">
        <is>
          <t>Current Ratio in %</t>
        </is>
      </c>
      <c r="C77" t="n">
        <v>89.20999999999999</v>
      </c>
      <c r="D77" t="n">
        <v>95.14</v>
      </c>
      <c r="E77" t="n">
        <v>102.48</v>
      </c>
      <c r="F77" t="n">
        <v>95.34999999999999</v>
      </c>
      <c r="G77" t="n">
        <v>102.18</v>
      </c>
      <c r="H77" t="n">
        <v>103.55</v>
      </c>
      <c r="I77" t="n">
        <v>101.7</v>
      </c>
      <c r="J77" t="n">
        <v>97.34</v>
      </c>
      <c r="K77" t="n">
        <v>92.27</v>
      </c>
      <c r="L77" t="n">
        <v>100.36</v>
      </c>
      <c r="M77" t="n">
        <v>102.86</v>
      </c>
      <c r="N77" t="n">
        <v>100.43</v>
      </c>
      <c r="O77" t="n">
        <v>103.8</v>
      </c>
      <c r="P77" t="n">
        <v>104.93</v>
      </c>
      <c r="Q77" t="n">
        <v>104.31</v>
      </c>
      <c r="R77" t="inlineStr">
        <is>
          <t>-</t>
        </is>
      </c>
      <c r="S77" t="inlineStr">
        <is>
          <t>-</t>
        </is>
      </c>
      <c r="T77" t="inlineStr">
        <is>
          <t>-</t>
        </is>
      </c>
      <c r="U77" t="inlineStr">
        <is>
          <t>-</t>
        </is>
      </c>
      <c r="V77" t="inlineStr">
        <is>
          <t>-</t>
        </is>
      </c>
    </row>
    <row r="78">
      <c r="A78" s="5" t="inlineStr">
        <is>
          <t>Operativer Cashflow</t>
        </is>
      </c>
      <c r="B78" s="5" t="inlineStr">
        <is>
          <t>Operating Cashflow in M</t>
        </is>
      </c>
      <c r="C78" t="n">
        <v>8597.15</v>
      </c>
      <c r="D78" t="n">
        <v>6308.7</v>
      </c>
      <c r="E78" t="n">
        <v>18201.49</v>
      </c>
      <c r="F78" t="n">
        <v>19719.49</v>
      </c>
      <c r="G78" t="n">
        <v>11086.82</v>
      </c>
      <c r="H78" t="n">
        <v>13054.58</v>
      </c>
      <c r="I78" t="n">
        <v>12936.3</v>
      </c>
      <c r="J78" t="n">
        <v>-119521.74</v>
      </c>
      <c r="K78" t="n">
        <v>7326.54</v>
      </c>
      <c r="L78" t="n">
        <v>9635.73</v>
      </c>
      <c r="M78" t="n">
        <v>-33743.19</v>
      </c>
      <c r="N78" t="n">
        <v>8982.869999999999</v>
      </c>
      <c r="O78" t="n">
        <v>6656.08</v>
      </c>
      <c r="P78" t="n">
        <v>8414</v>
      </c>
      <c r="Q78" t="n">
        <v>8172.049999999999</v>
      </c>
      <c r="R78" t="n">
        <v>8959.650000000001</v>
      </c>
      <c r="S78" t="n">
        <v>6733.65</v>
      </c>
      <c r="T78" t="n">
        <v>4585.56</v>
      </c>
      <c r="U78" t="n">
        <v>6388.62</v>
      </c>
      <c r="V78" t="n">
        <v>13957.02</v>
      </c>
    </row>
    <row r="79">
      <c r="A79" s="5" t="inlineStr">
        <is>
          <t>Aktienrückkauf</t>
        </is>
      </c>
      <c r="B79" s="5" t="inlineStr">
        <is>
          <t>Share Buyback in M</t>
        </is>
      </c>
      <c r="C79" t="n">
        <v>0</v>
      </c>
      <c r="D79" t="n">
        <v>-8</v>
      </c>
      <c r="E79" t="n">
        <v>12</v>
      </c>
      <c r="F79" t="n">
        <v>-28</v>
      </c>
      <c r="G79" t="n">
        <v>-2</v>
      </c>
      <c r="H79" t="n">
        <v>-2</v>
      </c>
      <c r="I79" t="n">
        <v>0</v>
      </c>
      <c r="J79" t="n">
        <v>0</v>
      </c>
      <c r="K79" t="n">
        <v>0</v>
      </c>
      <c r="L79" t="n">
        <v>0</v>
      </c>
      <c r="M79" t="n">
        <v>0</v>
      </c>
      <c r="N79" t="n">
        <v>-1</v>
      </c>
      <c r="O79" t="n">
        <v>-6</v>
      </c>
      <c r="P79" t="n">
        <v>-9</v>
      </c>
      <c r="Q79" t="n">
        <v>-80</v>
      </c>
      <c r="R79" t="n">
        <v>0</v>
      </c>
      <c r="S79" t="n">
        <v>0</v>
      </c>
      <c r="T79" t="n">
        <v>0</v>
      </c>
      <c r="U79" t="n">
        <v>0</v>
      </c>
      <c r="V79" t="inlineStr">
        <is>
          <t>-</t>
        </is>
      </c>
    </row>
    <row r="80">
      <c r="A80" s="5" t="inlineStr">
        <is>
          <t>Umsatzwachstum 1J in %</t>
        </is>
      </c>
      <c r="B80" s="5" t="inlineStr">
        <is>
          <t>Revenue Growth 1Y in %</t>
        </is>
      </c>
      <c r="C80" t="n">
        <v>2.91</v>
      </c>
      <c r="D80" t="n">
        <v>1.2</v>
      </c>
      <c r="E80" t="n">
        <v>6.47</v>
      </c>
      <c r="F80" t="n">
        <v>-5.41</v>
      </c>
      <c r="G80" t="n">
        <v>4.45</v>
      </c>
      <c r="H80" t="n">
        <v>2.63</v>
      </c>
      <c r="I80" t="n">
        <v>-0.78</v>
      </c>
      <c r="J80" t="n">
        <v>5.08</v>
      </c>
      <c r="K80" t="n">
        <v>2.63</v>
      </c>
      <c r="L80" t="n">
        <v>11.44</v>
      </c>
      <c r="M80" t="n">
        <v>-15.2</v>
      </c>
      <c r="N80" t="n">
        <v>-17.68</v>
      </c>
      <c r="O80" t="n">
        <v>3.87</v>
      </c>
      <c r="P80" t="n">
        <v>30.19</v>
      </c>
      <c r="Q80" t="n">
        <v>1.15</v>
      </c>
      <c r="R80" t="n">
        <v>8.050000000000001</v>
      </c>
      <c r="S80" t="n">
        <v>-2.47</v>
      </c>
      <c r="T80" t="n">
        <v>20.92</v>
      </c>
      <c r="U80" t="n">
        <v>3.05</v>
      </c>
      <c r="V80" t="inlineStr">
        <is>
          <t>-</t>
        </is>
      </c>
    </row>
    <row r="81">
      <c r="A81" s="5" t="inlineStr">
        <is>
          <t>Umsatzwachstum 3J in %</t>
        </is>
      </c>
      <c r="B81" s="5" t="inlineStr">
        <is>
          <t>Revenue Growth 3Y in %</t>
        </is>
      </c>
      <c r="C81" t="n">
        <v>3.53</v>
      </c>
      <c r="D81" t="n">
        <v>0.75</v>
      </c>
      <c r="E81" t="n">
        <v>1.84</v>
      </c>
      <c r="F81" t="n">
        <v>0.5600000000000001</v>
      </c>
      <c r="G81" t="n">
        <v>2.1</v>
      </c>
      <c r="H81" t="n">
        <v>2.31</v>
      </c>
      <c r="I81" t="n">
        <v>2.31</v>
      </c>
      <c r="J81" t="n">
        <v>6.38</v>
      </c>
      <c r="K81" t="n">
        <v>-0.38</v>
      </c>
      <c r="L81" t="n">
        <v>-7.15</v>
      </c>
      <c r="M81" t="n">
        <v>-9.67</v>
      </c>
      <c r="N81" t="n">
        <v>5.46</v>
      </c>
      <c r="O81" t="n">
        <v>11.74</v>
      </c>
      <c r="P81" t="n">
        <v>13.13</v>
      </c>
      <c r="Q81" t="n">
        <v>2.24</v>
      </c>
      <c r="R81" t="n">
        <v>8.83</v>
      </c>
      <c r="S81" t="n">
        <v>7.17</v>
      </c>
      <c r="T81" t="inlineStr">
        <is>
          <t>-</t>
        </is>
      </c>
      <c r="U81" t="inlineStr">
        <is>
          <t>-</t>
        </is>
      </c>
      <c r="V81" t="inlineStr">
        <is>
          <t>-</t>
        </is>
      </c>
    </row>
    <row r="82">
      <c r="A82" s="5" t="inlineStr">
        <is>
          <t>Umsatzwachstum 5J in %</t>
        </is>
      </c>
      <c r="B82" s="5" t="inlineStr">
        <is>
          <t>Revenue Growth 5Y in %</t>
        </is>
      </c>
      <c r="C82" t="n">
        <v>1.92</v>
      </c>
      <c r="D82" t="n">
        <v>1.87</v>
      </c>
      <c r="E82" t="n">
        <v>1.47</v>
      </c>
      <c r="F82" t="n">
        <v>1.19</v>
      </c>
      <c r="G82" t="n">
        <v>2.8</v>
      </c>
      <c r="H82" t="n">
        <v>4.2</v>
      </c>
      <c r="I82" t="n">
        <v>0.63</v>
      </c>
      <c r="J82" t="n">
        <v>-2.75</v>
      </c>
      <c r="K82" t="n">
        <v>-2.99</v>
      </c>
      <c r="L82" t="n">
        <v>2.52</v>
      </c>
      <c r="M82" t="n">
        <v>0.47</v>
      </c>
      <c r="N82" t="n">
        <v>5.12</v>
      </c>
      <c r="O82" t="n">
        <v>8.16</v>
      </c>
      <c r="P82" t="n">
        <v>11.57</v>
      </c>
      <c r="Q82" t="n">
        <v>6.14</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3.06</v>
      </c>
      <c r="D83" t="n">
        <v>1.25</v>
      </c>
      <c r="E83" t="n">
        <v>-0.64</v>
      </c>
      <c r="F83" t="n">
        <v>-0.9</v>
      </c>
      <c r="G83" t="n">
        <v>2.66</v>
      </c>
      <c r="H83" t="n">
        <v>2.33</v>
      </c>
      <c r="I83" t="n">
        <v>2.88</v>
      </c>
      <c r="J83" t="n">
        <v>2.71</v>
      </c>
      <c r="K83" t="n">
        <v>4.29</v>
      </c>
      <c r="L83" t="n">
        <v>4.33</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26.41</v>
      </c>
      <c r="D84" t="n">
        <v>-23.52</v>
      </c>
      <c r="E84" t="n">
        <v>2.8</v>
      </c>
      <c r="F84" t="n">
        <v>71.36</v>
      </c>
      <c r="G84" t="n">
        <v>-25.64</v>
      </c>
      <c r="H84" t="n">
        <v>-0.96</v>
      </c>
      <c r="I84" t="n">
        <v>26.12</v>
      </c>
      <c r="J84" t="n">
        <v>42.56</v>
      </c>
      <c r="K84" t="n">
        <v>-54.23</v>
      </c>
      <c r="L84" t="n">
        <v>294.57</v>
      </c>
      <c r="M84" t="n">
        <v>-138.15</v>
      </c>
      <c r="N84" t="n">
        <v>-221.53</v>
      </c>
      <c r="O84" t="n">
        <v>-27.51</v>
      </c>
      <c r="P84" t="n">
        <v>-14.27</v>
      </c>
      <c r="Q84" t="n">
        <v>40.74</v>
      </c>
      <c r="R84" t="n">
        <v>21.31</v>
      </c>
      <c r="S84" t="n">
        <v>98.63</v>
      </c>
      <c r="T84" t="n">
        <v>-58.37</v>
      </c>
      <c r="U84" t="n">
        <v>4.7</v>
      </c>
      <c r="V84" t="n">
        <v>47.66</v>
      </c>
    </row>
    <row r="85">
      <c r="A85" s="5" t="inlineStr">
        <is>
          <t>Gewinnwachstum 3J in %</t>
        </is>
      </c>
      <c r="B85" s="5" t="inlineStr">
        <is>
          <t>Earnings Growth 3Y in %</t>
        </is>
      </c>
      <c r="C85" t="n">
        <v>1.9</v>
      </c>
      <c r="D85" t="n">
        <v>16.88</v>
      </c>
      <c r="E85" t="n">
        <v>16.17</v>
      </c>
      <c r="F85" t="n">
        <v>14.92</v>
      </c>
      <c r="G85" t="n">
        <v>-0.16</v>
      </c>
      <c r="H85" t="n">
        <v>22.57</v>
      </c>
      <c r="I85" t="n">
        <v>4.82</v>
      </c>
      <c r="J85" t="n">
        <v>94.3</v>
      </c>
      <c r="K85" t="n">
        <v>34.06</v>
      </c>
      <c r="L85" t="n">
        <v>-21.7</v>
      </c>
      <c r="M85" t="n">
        <v>-129.06</v>
      </c>
      <c r="N85" t="n">
        <v>-87.77</v>
      </c>
      <c r="O85" t="n">
        <v>-0.35</v>
      </c>
      <c r="P85" t="n">
        <v>15.93</v>
      </c>
      <c r="Q85" t="n">
        <v>53.56</v>
      </c>
      <c r="R85" t="n">
        <v>20.52</v>
      </c>
      <c r="S85" t="n">
        <v>14.99</v>
      </c>
      <c r="T85" t="n">
        <v>-2</v>
      </c>
      <c r="U85" t="inlineStr">
        <is>
          <t>-</t>
        </is>
      </c>
      <c r="V85" t="inlineStr">
        <is>
          <t>-</t>
        </is>
      </c>
    </row>
    <row r="86">
      <c r="A86" s="5" t="inlineStr">
        <is>
          <t>Gewinnwachstum 5J in %</t>
        </is>
      </c>
      <c r="B86" s="5" t="inlineStr">
        <is>
          <t>Earnings Growth 5Y in %</t>
        </is>
      </c>
      <c r="C86" t="n">
        <v>10.28</v>
      </c>
      <c r="D86" t="n">
        <v>4.81</v>
      </c>
      <c r="E86" t="n">
        <v>14.74</v>
      </c>
      <c r="F86" t="n">
        <v>22.69</v>
      </c>
      <c r="G86" t="n">
        <v>-2.43</v>
      </c>
      <c r="H86" t="n">
        <v>61.61</v>
      </c>
      <c r="I86" t="n">
        <v>34.17</v>
      </c>
      <c r="J86" t="n">
        <v>-15.36</v>
      </c>
      <c r="K86" t="n">
        <v>-29.37</v>
      </c>
      <c r="L86" t="n">
        <v>-21.38</v>
      </c>
      <c r="M86" t="n">
        <v>-72.14</v>
      </c>
      <c r="N86" t="n">
        <v>-40.25</v>
      </c>
      <c r="O86" t="n">
        <v>23.78</v>
      </c>
      <c r="P86" t="n">
        <v>17.61</v>
      </c>
      <c r="Q86" t="n">
        <v>21.4</v>
      </c>
      <c r="R86" t="n">
        <v>22.79</v>
      </c>
      <c r="S86" t="inlineStr">
        <is>
          <t>-</t>
        </is>
      </c>
      <c r="T86" t="inlineStr">
        <is>
          <t>-</t>
        </is>
      </c>
      <c r="U86" t="inlineStr">
        <is>
          <t>-</t>
        </is>
      </c>
      <c r="V86" t="inlineStr">
        <is>
          <t>-</t>
        </is>
      </c>
    </row>
    <row r="87">
      <c r="A87" s="5" t="inlineStr">
        <is>
          <t>Gewinnwachstum 10J in %</t>
        </is>
      </c>
      <c r="B87" s="5" t="inlineStr">
        <is>
          <t>Earnings Growth 10Y in %</t>
        </is>
      </c>
      <c r="C87" t="n">
        <v>35.95</v>
      </c>
      <c r="D87" t="n">
        <v>19.49</v>
      </c>
      <c r="E87" t="n">
        <v>-0.31</v>
      </c>
      <c r="F87" t="n">
        <v>-3.34</v>
      </c>
      <c r="G87" t="n">
        <v>-11.9</v>
      </c>
      <c r="H87" t="n">
        <v>-5.27</v>
      </c>
      <c r="I87" t="n">
        <v>-3.04</v>
      </c>
      <c r="J87" t="n">
        <v>4.21</v>
      </c>
      <c r="K87" t="n">
        <v>-5.88</v>
      </c>
      <c r="L87" t="n">
        <v>0.01</v>
      </c>
      <c r="M87" t="n">
        <v>-24.68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1.56</v>
      </c>
      <c r="D88" t="n">
        <v>2.93</v>
      </c>
      <c r="E88" t="n">
        <v>1.2</v>
      </c>
      <c r="F88" t="n">
        <v>0.63</v>
      </c>
      <c r="G88" t="n">
        <v>-8.4</v>
      </c>
      <c r="H88" t="n">
        <v>0.26</v>
      </c>
      <c r="I88" t="n">
        <v>0.45</v>
      </c>
      <c r="J88" t="n">
        <v>-0.79</v>
      </c>
      <c r="K88" t="n">
        <v>-0.42</v>
      </c>
      <c r="L88" t="n">
        <v>-0.28</v>
      </c>
      <c r="M88" t="n">
        <v>-0.35</v>
      </c>
      <c r="N88" t="inlineStr">
        <is>
          <t>-</t>
        </is>
      </c>
      <c r="O88" t="n">
        <v>0.86</v>
      </c>
      <c r="P88" t="n">
        <v>0.8100000000000001</v>
      </c>
      <c r="Q88" t="n">
        <v>0.48</v>
      </c>
      <c r="R88" t="n">
        <v>0.52</v>
      </c>
      <c r="S88" t="inlineStr">
        <is>
          <t>-</t>
        </is>
      </c>
      <c r="T88" t="inlineStr">
        <is>
          <t>-</t>
        </is>
      </c>
      <c r="U88" t="inlineStr">
        <is>
          <t>-</t>
        </is>
      </c>
      <c r="V88" t="inlineStr">
        <is>
          <t>-</t>
        </is>
      </c>
    </row>
    <row r="89">
      <c r="A89" s="5" t="inlineStr">
        <is>
          <t>EBIT-Wachstum 1J in %</t>
        </is>
      </c>
      <c r="B89" s="5" t="inlineStr">
        <is>
          <t>EBIT Growth 1Y in %</t>
        </is>
      </c>
      <c r="C89" t="n">
        <v>30.76</v>
      </c>
      <c r="D89" t="n">
        <v>-15.41</v>
      </c>
      <c r="E89" t="n">
        <v>7.23</v>
      </c>
      <c r="F89" t="n">
        <v>44.75</v>
      </c>
      <c r="G89" t="n">
        <v>-18.61</v>
      </c>
      <c r="H89" t="n">
        <v>3.46</v>
      </c>
      <c r="I89" t="n">
        <v>7.35</v>
      </c>
      <c r="J89" t="n">
        <v>9.4</v>
      </c>
      <c r="K89" t="n">
        <v>32.75</v>
      </c>
      <c r="L89" t="n">
        <v>694.37</v>
      </c>
      <c r="M89" t="n">
        <v>-140.74</v>
      </c>
      <c r="N89" t="n">
        <v>-117.71</v>
      </c>
      <c r="O89" t="n">
        <v>-17.3</v>
      </c>
      <c r="P89" t="n">
        <v>3.12</v>
      </c>
      <c r="Q89" t="n">
        <v>26.13</v>
      </c>
      <c r="R89" t="n">
        <v>12.09</v>
      </c>
      <c r="S89" t="n">
        <v>34.69</v>
      </c>
      <c r="T89" t="n">
        <v>-17.21</v>
      </c>
      <c r="U89" t="n">
        <v>6.58</v>
      </c>
      <c r="V89" t="n">
        <v>162.63</v>
      </c>
    </row>
    <row r="90">
      <c r="A90" s="5" t="inlineStr">
        <is>
          <t>EBIT-Wachstum 3J in %</t>
        </is>
      </c>
      <c r="B90" s="5" t="inlineStr">
        <is>
          <t>EBIT Growth 3Y in %</t>
        </is>
      </c>
      <c r="C90" t="n">
        <v>7.53</v>
      </c>
      <c r="D90" t="n">
        <v>12.19</v>
      </c>
      <c r="E90" t="n">
        <v>11.12</v>
      </c>
      <c r="F90" t="n">
        <v>9.869999999999999</v>
      </c>
      <c r="G90" t="n">
        <v>-2.6</v>
      </c>
      <c r="H90" t="n">
        <v>6.74</v>
      </c>
      <c r="I90" t="n">
        <v>16.5</v>
      </c>
      <c r="J90" t="n">
        <v>245.51</v>
      </c>
      <c r="K90" t="n">
        <v>195.46</v>
      </c>
      <c r="L90" t="n">
        <v>145.31</v>
      </c>
      <c r="M90" t="n">
        <v>-91.92</v>
      </c>
      <c r="N90" t="n">
        <v>-43.96</v>
      </c>
      <c r="O90" t="n">
        <v>3.98</v>
      </c>
      <c r="P90" t="n">
        <v>13.78</v>
      </c>
      <c r="Q90" t="n">
        <v>24.3</v>
      </c>
      <c r="R90" t="n">
        <v>9.859999999999999</v>
      </c>
      <c r="S90" t="n">
        <v>8.02</v>
      </c>
      <c r="T90" t="n">
        <v>50.67</v>
      </c>
      <c r="U90" t="inlineStr">
        <is>
          <t>-</t>
        </is>
      </c>
      <c r="V90" t="inlineStr">
        <is>
          <t>-</t>
        </is>
      </c>
    </row>
    <row r="91">
      <c r="A91" s="5" t="inlineStr">
        <is>
          <t>EBIT-Wachstum 5J in %</t>
        </is>
      </c>
      <c r="B91" s="5" t="inlineStr">
        <is>
          <t>EBIT Growth 5Y in %</t>
        </is>
      </c>
      <c r="C91" t="n">
        <v>9.74</v>
      </c>
      <c r="D91" t="n">
        <v>4.28</v>
      </c>
      <c r="E91" t="n">
        <v>8.84</v>
      </c>
      <c r="F91" t="n">
        <v>9.27</v>
      </c>
      <c r="G91" t="n">
        <v>6.87</v>
      </c>
      <c r="H91" t="n">
        <v>149.47</v>
      </c>
      <c r="I91" t="n">
        <v>120.63</v>
      </c>
      <c r="J91" t="n">
        <v>95.61</v>
      </c>
      <c r="K91" t="n">
        <v>90.27</v>
      </c>
      <c r="L91" t="n">
        <v>84.34999999999999</v>
      </c>
      <c r="M91" t="n">
        <v>-49.3</v>
      </c>
      <c r="N91" t="n">
        <v>-18.73</v>
      </c>
      <c r="O91" t="n">
        <v>11.75</v>
      </c>
      <c r="P91" t="n">
        <v>11.76</v>
      </c>
      <c r="Q91" t="n">
        <v>12.46</v>
      </c>
      <c r="R91" t="n">
        <v>39.76</v>
      </c>
      <c r="S91" t="inlineStr">
        <is>
          <t>-</t>
        </is>
      </c>
      <c r="T91" t="inlineStr">
        <is>
          <t>-</t>
        </is>
      </c>
      <c r="U91" t="inlineStr">
        <is>
          <t>-</t>
        </is>
      </c>
      <c r="V91" t="inlineStr">
        <is>
          <t>-</t>
        </is>
      </c>
    </row>
    <row r="92">
      <c r="A92" s="5" t="inlineStr">
        <is>
          <t>EBIT-Wachstum 10J in %</t>
        </is>
      </c>
      <c r="B92" s="5" t="inlineStr">
        <is>
          <t>EBIT Growth 10Y in %</t>
        </is>
      </c>
      <c r="C92" t="n">
        <v>79.59999999999999</v>
      </c>
      <c r="D92" t="n">
        <v>62.45</v>
      </c>
      <c r="E92" t="n">
        <v>52.23</v>
      </c>
      <c r="F92" t="n">
        <v>49.77</v>
      </c>
      <c r="G92" t="n">
        <v>45.61</v>
      </c>
      <c r="H92" t="n">
        <v>50.08</v>
      </c>
      <c r="I92" t="n">
        <v>50.95</v>
      </c>
      <c r="J92" t="n">
        <v>53.68</v>
      </c>
      <c r="K92" t="n">
        <v>51.02</v>
      </c>
      <c r="L92" t="n">
        <v>48.4</v>
      </c>
      <c r="M92" t="n">
        <v>-4.77</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36.27</v>
      </c>
      <c r="D93" t="n">
        <v>-65.56</v>
      </c>
      <c r="E93" t="n">
        <v>-6.8</v>
      </c>
      <c r="F93" t="n">
        <v>73.84999999999999</v>
      </c>
      <c r="G93" t="n">
        <v>-15.21</v>
      </c>
      <c r="H93" t="n">
        <v>0.75</v>
      </c>
      <c r="I93" t="n">
        <v>-110.82</v>
      </c>
      <c r="J93" t="n">
        <v>-1731.35</v>
      </c>
      <c r="K93" t="n">
        <v>-23.96</v>
      </c>
      <c r="L93" t="n">
        <v>-128.56</v>
      </c>
      <c r="M93" t="n">
        <v>-475.64</v>
      </c>
      <c r="N93" t="n">
        <v>34.85</v>
      </c>
      <c r="O93" t="n">
        <v>-21.29</v>
      </c>
      <c r="P93" t="n">
        <v>2.19</v>
      </c>
      <c r="Q93" t="n">
        <v>-14.91</v>
      </c>
      <c r="R93" t="n">
        <v>33.06</v>
      </c>
      <c r="S93" t="n">
        <v>46.84</v>
      </c>
      <c r="T93" t="n">
        <v>-28.22</v>
      </c>
      <c r="U93" t="n">
        <v>-54.23</v>
      </c>
      <c r="V93" t="inlineStr">
        <is>
          <t>-</t>
        </is>
      </c>
    </row>
    <row r="94">
      <c r="A94" s="5" t="inlineStr">
        <is>
          <t>Op.Cashflow Wachstum 3J in %</t>
        </is>
      </c>
      <c r="B94" s="5" t="inlineStr">
        <is>
          <t>Op.Cashflow Wachstum 3Y in %</t>
        </is>
      </c>
      <c r="C94" t="n">
        <v>-12.03</v>
      </c>
      <c r="D94" t="n">
        <v>0.5</v>
      </c>
      <c r="E94" t="n">
        <v>17.28</v>
      </c>
      <c r="F94" t="n">
        <v>19.8</v>
      </c>
      <c r="G94" t="n">
        <v>-41.76</v>
      </c>
      <c r="H94" t="n">
        <v>-613.8099999999999</v>
      </c>
      <c r="I94" t="n">
        <v>-622.04</v>
      </c>
      <c r="J94" t="n">
        <v>-627.96</v>
      </c>
      <c r="K94" t="n">
        <v>-209.39</v>
      </c>
      <c r="L94" t="n">
        <v>-189.78</v>
      </c>
      <c r="M94" t="n">
        <v>-154.03</v>
      </c>
      <c r="N94" t="n">
        <v>5.25</v>
      </c>
      <c r="O94" t="n">
        <v>-11.34</v>
      </c>
      <c r="P94" t="n">
        <v>6.78</v>
      </c>
      <c r="Q94" t="n">
        <v>21.66</v>
      </c>
      <c r="R94" t="n">
        <v>17.23</v>
      </c>
      <c r="S94" t="n">
        <v>-11.87</v>
      </c>
      <c r="T94" t="inlineStr">
        <is>
          <t>-</t>
        </is>
      </c>
      <c r="U94" t="inlineStr">
        <is>
          <t>-</t>
        </is>
      </c>
      <c r="V94" t="inlineStr">
        <is>
          <t>-</t>
        </is>
      </c>
    </row>
    <row r="95">
      <c r="A95" s="5" t="inlineStr">
        <is>
          <t>Op.Cashflow Wachstum 5J in %</t>
        </is>
      </c>
      <c r="B95" s="5" t="inlineStr">
        <is>
          <t>Op.Cashflow Wachstum 5Y in %</t>
        </is>
      </c>
      <c r="C95" t="n">
        <v>4.51</v>
      </c>
      <c r="D95" t="n">
        <v>-2.59</v>
      </c>
      <c r="E95" t="n">
        <v>-11.65</v>
      </c>
      <c r="F95" t="n">
        <v>-356.56</v>
      </c>
      <c r="G95" t="n">
        <v>-376.12</v>
      </c>
      <c r="H95" t="n">
        <v>-398.79</v>
      </c>
      <c r="I95" t="n">
        <v>-494.07</v>
      </c>
      <c r="J95" t="n">
        <v>-464.93</v>
      </c>
      <c r="K95" t="n">
        <v>-122.92</v>
      </c>
      <c r="L95" t="n">
        <v>-117.69</v>
      </c>
      <c r="M95" t="n">
        <v>-94.95999999999999</v>
      </c>
      <c r="N95" t="n">
        <v>6.78</v>
      </c>
      <c r="O95" t="n">
        <v>9.18</v>
      </c>
      <c r="P95" t="n">
        <v>7.79</v>
      </c>
      <c r="Q95" t="n">
        <v>-3.49</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-197.14</v>
      </c>
      <c r="D96" t="n">
        <v>-248.33</v>
      </c>
      <c r="E96" t="n">
        <v>-238.29</v>
      </c>
      <c r="F96" t="n">
        <v>-239.74</v>
      </c>
      <c r="G96" t="n">
        <v>-246.9</v>
      </c>
      <c r="H96" t="n">
        <v>-246.87</v>
      </c>
      <c r="I96" t="n">
        <v>-243.64</v>
      </c>
      <c r="J96" t="n">
        <v>-227.88</v>
      </c>
      <c r="K96" t="n">
        <v>-57.56</v>
      </c>
      <c r="L96" t="n">
        <v>-60.59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-1821</v>
      </c>
      <c r="D97" t="n">
        <v>-800</v>
      </c>
      <c r="E97" t="n">
        <v>357</v>
      </c>
      <c r="F97" t="n">
        <v>-689</v>
      </c>
      <c r="G97" t="n">
        <v>302</v>
      </c>
      <c r="H97" t="n">
        <v>482</v>
      </c>
      <c r="I97" t="n">
        <v>236</v>
      </c>
      <c r="J97" t="n">
        <v>-336</v>
      </c>
      <c r="K97" t="n">
        <v>-1439</v>
      </c>
      <c r="L97" t="n">
        <v>47</v>
      </c>
      <c r="M97" t="n">
        <v>353</v>
      </c>
      <c r="N97" t="n">
        <v>1049</v>
      </c>
      <c r="O97" t="n">
        <v>7674</v>
      </c>
      <c r="P97" t="n">
        <v>8998</v>
      </c>
      <c r="Q97" t="n">
        <v>6090</v>
      </c>
      <c r="R97" t="n">
        <v>136565</v>
      </c>
      <c r="S97" t="n">
        <v>138060</v>
      </c>
      <c r="T97" t="n">
        <v>146665</v>
      </c>
      <c r="U97" t="n">
        <v>142906</v>
      </c>
      <c r="V97" t="n">
        <v>137381</v>
      </c>
      <c r="W97" t="n">
        <v>62957</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20"/>
    <col customWidth="1" max="19" min="19" width="10"/>
    <col customWidth="1" max="20" min="20" width="20"/>
    <col customWidth="1" max="21" min="21" width="20"/>
    <col customWidth="1" max="22" min="22" width="10"/>
    <col customWidth="1" max="23" min="23" width="9"/>
  </cols>
  <sheetData>
    <row r="1">
      <c r="A1" s="1" t="inlineStr">
        <is>
          <t xml:space="preserve">DEUTSCHE TELEKOM </t>
        </is>
      </c>
      <c r="B1" s="2" t="inlineStr">
        <is>
          <t>WKN: 555750  ISIN: DE0005557508  Symbol:DTE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+49-0228-181-0</t>
        </is>
      </c>
      <c r="G4" t="inlineStr">
        <is>
          <t>19.02.2020</t>
        </is>
      </c>
      <c r="H4" t="inlineStr">
        <is>
          <t>Publication Of Annual Report</t>
        </is>
      </c>
      <c r="J4" t="inlineStr">
        <is>
          <t>Kreditanstalt für Wiederaufbau</t>
        </is>
      </c>
      <c r="L4" t="inlineStr">
        <is>
          <t>17,40%</t>
        </is>
      </c>
    </row>
    <row r="5">
      <c r="A5" s="5" t="inlineStr">
        <is>
          <t>Ticker</t>
        </is>
      </c>
      <c r="B5" t="inlineStr">
        <is>
          <t>DTE</t>
        </is>
      </c>
      <c r="C5" s="5" t="inlineStr">
        <is>
          <t>Fax</t>
        </is>
      </c>
      <c r="D5" s="5" t="inlineStr"/>
      <c r="E5" t="inlineStr">
        <is>
          <t>+49-0228-181-94004</t>
        </is>
      </c>
      <c r="G5" t="inlineStr">
        <is>
          <t>14.05.2020</t>
        </is>
      </c>
      <c r="H5" t="inlineStr">
        <is>
          <t>Result Q1</t>
        </is>
      </c>
      <c r="J5" t="inlineStr">
        <is>
          <t>Bund</t>
        </is>
      </c>
      <c r="L5" t="inlineStr">
        <is>
          <t>14,50%</t>
        </is>
      </c>
    </row>
    <row r="6">
      <c r="A6" s="5" t="inlineStr">
        <is>
          <t>Gelistet Seit / Listed Since</t>
        </is>
      </c>
      <c r="B6" t="inlineStr">
        <is>
          <t>18.11.1996</t>
        </is>
      </c>
      <c r="C6" s="5" t="inlineStr">
        <is>
          <t>Internet</t>
        </is>
      </c>
      <c r="D6" s="5" t="inlineStr"/>
      <c r="E6" t="inlineStr">
        <is>
          <t>http://www.telekom.com</t>
        </is>
      </c>
      <c r="G6" t="inlineStr">
        <is>
          <t>19.06.2020</t>
        </is>
      </c>
      <c r="H6" t="inlineStr">
        <is>
          <t>Annual General Meeting</t>
        </is>
      </c>
      <c r="J6" t="inlineStr">
        <is>
          <t>BlackRock, Inc.</t>
        </is>
      </c>
      <c r="L6" t="inlineStr">
        <is>
          <t>4,91%</t>
        </is>
      </c>
    </row>
    <row r="7">
      <c r="A7" s="5" t="inlineStr">
        <is>
          <t>Nominalwert / Nominal Value</t>
        </is>
      </c>
      <c r="B7" t="inlineStr">
        <is>
          <t>-</t>
        </is>
      </c>
      <c r="C7" s="5" t="inlineStr">
        <is>
          <t>Inv. Relations Telefon / Phone</t>
        </is>
      </c>
      <c r="D7" s="5" t="inlineStr"/>
      <c r="E7" t="inlineStr">
        <is>
          <t>+49-0228-181-88880</t>
        </is>
      </c>
      <c r="G7" t="inlineStr">
        <is>
          <t>22.06.2020</t>
        </is>
      </c>
      <c r="H7" t="inlineStr">
        <is>
          <t>Ex Dividend</t>
        </is>
      </c>
      <c r="J7" t="inlineStr">
        <is>
          <t>Freefloat</t>
        </is>
      </c>
      <c r="L7" t="inlineStr">
        <is>
          <t>63,19%</t>
        </is>
      </c>
    </row>
    <row r="8">
      <c r="A8" s="5" t="inlineStr">
        <is>
          <t>Land / Country</t>
        </is>
      </c>
      <c r="B8" t="inlineStr">
        <is>
          <t>Deutschland</t>
        </is>
      </c>
      <c r="C8" s="5" t="inlineStr">
        <is>
          <t>Inv. Relations E-Mail</t>
        </is>
      </c>
      <c r="D8" s="5" t="inlineStr"/>
      <c r="E8" t="inlineStr">
        <is>
          <t>investor.relations@telekom.de</t>
        </is>
      </c>
      <c r="G8" t="inlineStr">
        <is>
          <t>24.06.2020</t>
        </is>
      </c>
      <c r="H8" t="inlineStr">
        <is>
          <t>Dividend Payout</t>
        </is>
      </c>
    </row>
    <row r="9">
      <c r="A9" s="5" t="inlineStr">
        <is>
          <t>Währung / Currency</t>
        </is>
      </c>
      <c r="B9" t="inlineStr">
        <is>
          <t>EUR</t>
        </is>
      </c>
      <c r="C9" s="5" t="inlineStr">
        <is>
          <t>Kontaktperson / Contact Person</t>
        </is>
      </c>
      <c r="D9" s="5" t="inlineStr"/>
      <c r="E9" t="inlineStr">
        <is>
          <t>-</t>
        </is>
      </c>
      <c r="G9" t="inlineStr">
        <is>
          <t>13.08.2020</t>
        </is>
      </c>
      <c r="H9" t="inlineStr">
        <is>
          <t>Score Half Year</t>
        </is>
      </c>
    </row>
    <row r="10">
      <c r="A10" s="5" t="inlineStr">
        <is>
          <t>Branche / Industry</t>
        </is>
      </c>
      <c r="B10" t="inlineStr">
        <is>
          <t>Telecommunications Provider</t>
        </is>
      </c>
      <c r="C10" s="5" t="inlineStr">
        <is>
          <t>12.11.2020</t>
        </is>
      </c>
      <c r="D10" s="5" t="inlineStr">
        <is>
          <t>Q3 Earnings</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Deutsche Telekom AGFriedrich-Ebert-Allee 140  D-53113 Bonn</t>
        </is>
      </c>
    </row>
    <row r="14">
      <c r="A14" s="5" t="inlineStr">
        <is>
          <t>Management</t>
        </is>
      </c>
      <c r="B14" t="inlineStr">
        <is>
          <t>Timotheus Höttges, Adel Al-Saleh, Birgit Bohle, Srini Gopalan, Christian P. Illek, Thorsten Langheim, Claudia Nemat, Dirk Wössner</t>
        </is>
      </c>
    </row>
    <row r="15">
      <c r="A15" s="5" t="inlineStr">
        <is>
          <t>Aufsichtsrat / Board</t>
        </is>
      </c>
      <c r="B15" t="inlineStr">
        <is>
          <t>Prof. Dr. Ulrich Lehner, Frank Sauerland, Dr. Rolf Bösinger, Dr. Günther Bräunig, Odysseus D. Chatzidis, Constantin Greve, Lars Hinrichs, Dr. Helga Jung, Prof. Dr. Michael Kaschke, Nicole Koch, Dagmar P. Kollmann, Petra Steffi Kreusel, Harald Krüger, Kerstin Marx, Lothar Schröder, Nicole Seelemann-Wandtke, Sibylle Spoo, Karl-Heinz Streibich, Margret Suckale, Karin Topel</t>
        </is>
      </c>
    </row>
    <row r="16">
      <c r="A16" s="5" t="inlineStr">
        <is>
          <t>Beschreibung</t>
        </is>
      </c>
      <c r="B16" t="inlineStr">
        <is>
          <t>Die Deutsche Telekom AG ist ein weltweit führendes Dienstleistungs-Unternehmen der Telekommunikations- und Informationstechnologie-Branche. Der Konzern bietet seinen Kunden die gesamte Palette der Telekommunikations- und IT-Branche aus einer Hand, was Festnetztelefonie, Breitbandinternet, Mobilfunk, TV oder komplexen ICT-Lösungen für Geschäftskunden umfasst. Die Gesellschaft ist international ausgerichtet und in rund 50 Ländern vertreten. Der wachsenden Konvergenz der Technologien trägt die Gesellschaft mit einem zunehmend integrierten Produktportfolio Rechnung, das den Zugriff auf persönliche Daten wie Musik, Videos oder auch Adressen über alle Endgeräte hinweg ermöglicht. Kunden werden sowohl Netzzugänge wie auch Kommunikations- und Mehrwertdienste über Festnetz und Mobilfunk zur Verfügung gestellt. Das Stammgeschäft machen dabei klassische Anschlüsse aus. Die Gesellschaft ist auch in der Erschließung des Smart Grid Marktes, mit IT-Services sowie mit Internet- und Netzwerkdiensten tätig. Des Weiteren betreibt T-Systems, die Großkundensparte des Unternehmens, das Geschäft mit netzzentrierten ICT-Lösungen. Für einen Transaktionswert von 300 Millionen Euro verkauft die Deutsche Telekom 2015 das Internetportal T-Online sowie den Digitalvermarkter Interactive Media an die Werbefirma Ströer. Copyright 2014 FINANCE BASE AG</t>
        </is>
      </c>
    </row>
    <row r="17">
      <c r="A17" s="5" t="inlineStr">
        <is>
          <t>Profile</t>
        </is>
      </c>
      <c r="B17" t="inlineStr">
        <is>
          <t>The German Telekom AG is a leading global services company in the telecommunications and information technology industry. The Group offers its customers the full range of telecommunications and IT industry from a single source, which includes fixed telephony, broadband Internet, mobile, TV or complex ICT solutions for business customers. The company is internationally oriented and present in over 50 countries. The growing convergence of technologies borne by the company with an increasingly integrated product portfolio account, which provides access to personal data such as music, videos and addresses of all devices across. Customers will be provided both network access as well as communications and value-added services over fixed and mobile networks available. The core business of making this classic ports. The company is also active in the development of the smart grid market, with IT services as well as Internet and network services. Furthermore, T-Systems, the corporate customer arm of the company, the business of network-centric ICT solutions. the German Telekom in 2015 sold the Internet portal T-Online and the digital marketing Interactive Media at the advertising company Ströer for a transaction value of 300 million euros.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80531</v>
      </c>
      <c r="D20" t="n">
        <v>75656</v>
      </c>
      <c r="E20" t="n">
        <v>74947</v>
      </c>
      <c r="F20" t="n">
        <v>73095</v>
      </c>
      <c r="G20" t="n">
        <v>69228</v>
      </c>
      <c r="H20" t="n">
        <v>62658</v>
      </c>
      <c r="I20" t="n">
        <v>60132</v>
      </c>
      <c r="J20" t="n">
        <v>58169</v>
      </c>
      <c r="K20" t="n">
        <v>58653</v>
      </c>
      <c r="L20" t="n">
        <v>62421</v>
      </c>
      <c r="M20" t="n">
        <v>64602</v>
      </c>
      <c r="N20" t="n">
        <v>61666</v>
      </c>
      <c r="O20" t="n">
        <v>62516</v>
      </c>
      <c r="P20" t="n">
        <v>61347</v>
      </c>
      <c r="Q20" t="n">
        <v>59604</v>
      </c>
      <c r="R20" t="n">
        <v>57880</v>
      </c>
      <c r="S20" t="n">
        <v>55838</v>
      </c>
      <c r="T20" t="n">
        <v>53689</v>
      </c>
      <c r="U20" t="n">
        <v>48309</v>
      </c>
      <c r="V20" t="n">
        <v>40939</v>
      </c>
      <c r="W20" t="n">
        <v>35470</v>
      </c>
    </row>
    <row r="21">
      <c r="A21" s="5" t="inlineStr">
        <is>
          <t>Operatives Ergebnis (EBIT)</t>
        </is>
      </c>
      <c r="B21" s="5" t="inlineStr">
        <is>
          <t>EBIT Earning Before Interest &amp; Tax</t>
        </is>
      </c>
      <c r="C21" t="n">
        <v>9457</v>
      </c>
      <c r="D21" t="n">
        <v>8001</v>
      </c>
      <c r="E21" t="n">
        <v>9383</v>
      </c>
      <c r="F21" t="n">
        <v>9164</v>
      </c>
      <c r="G21" t="n">
        <v>7028</v>
      </c>
      <c r="H21" t="n">
        <v>7247</v>
      </c>
      <c r="I21" t="n">
        <v>4930</v>
      </c>
      <c r="J21" t="n">
        <v>-3810</v>
      </c>
      <c r="K21" t="n">
        <v>5586</v>
      </c>
      <c r="L21" t="n">
        <v>5505</v>
      </c>
      <c r="M21" t="n">
        <v>6012</v>
      </c>
      <c r="N21" t="n">
        <v>7040</v>
      </c>
      <c r="O21" t="n">
        <v>5286</v>
      </c>
      <c r="P21" t="n">
        <v>5287</v>
      </c>
      <c r="Q21" t="n">
        <v>7622</v>
      </c>
      <c r="R21" t="n">
        <v>9868</v>
      </c>
      <c r="S21" t="n">
        <v>5429</v>
      </c>
      <c r="T21" t="n">
        <v>-20764</v>
      </c>
      <c r="U21" t="n">
        <v>2844</v>
      </c>
      <c r="V21" t="n">
        <v>7722</v>
      </c>
      <c r="W21" t="n">
        <v>6073</v>
      </c>
    </row>
    <row r="22">
      <c r="A22" s="5" t="inlineStr">
        <is>
          <t>Finanzergebnis</t>
        </is>
      </c>
      <c r="B22" s="5" t="inlineStr">
        <is>
          <t>Financial Result</t>
        </is>
      </c>
      <c r="C22" t="n">
        <v>-2197</v>
      </c>
      <c r="D22" t="n">
        <v>-2848</v>
      </c>
      <c r="E22" t="n">
        <v>-4389</v>
      </c>
      <c r="F22" t="n">
        <v>-4617</v>
      </c>
      <c r="G22" t="n">
        <v>-2250</v>
      </c>
      <c r="H22" t="n">
        <v>-2897</v>
      </c>
      <c r="I22" t="n">
        <v>-2802</v>
      </c>
      <c r="J22" t="n">
        <v>-2420</v>
      </c>
      <c r="K22" t="n">
        <v>-2567</v>
      </c>
      <c r="L22" t="n">
        <v>-2810</v>
      </c>
      <c r="M22" t="n">
        <v>-3357</v>
      </c>
      <c r="N22" t="n">
        <v>-3588</v>
      </c>
      <c r="O22" t="n">
        <v>-2834</v>
      </c>
      <c r="P22" t="n">
        <v>-2683</v>
      </c>
      <c r="Q22" t="n">
        <v>-1410</v>
      </c>
      <c r="R22" t="n">
        <v>-3327</v>
      </c>
      <c r="S22" t="n">
        <v>-4031</v>
      </c>
      <c r="T22" t="n">
        <v>-6022</v>
      </c>
      <c r="U22" t="n">
        <v>-5348</v>
      </c>
      <c r="V22" t="n">
        <v>-1230</v>
      </c>
      <c r="W22" t="n">
        <v>-2889</v>
      </c>
    </row>
    <row r="23">
      <c r="A23" s="5" t="inlineStr">
        <is>
          <t>Ergebnis vor Steuer (EBT)</t>
        </is>
      </c>
      <c r="B23" s="5" t="inlineStr">
        <is>
          <t>EBT Earning Before Tax</t>
        </is>
      </c>
      <c r="C23" t="n">
        <v>7260</v>
      </c>
      <c r="D23" t="n">
        <v>5153</v>
      </c>
      <c r="E23" t="n">
        <v>4994</v>
      </c>
      <c r="F23" t="n">
        <v>4547</v>
      </c>
      <c r="G23" t="n">
        <v>4778</v>
      </c>
      <c r="H23" t="n">
        <v>4350</v>
      </c>
      <c r="I23" t="n">
        <v>2128</v>
      </c>
      <c r="J23" t="n">
        <v>-6230</v>
      </c>
      <c r="K23" t="n">
        <v>3019</v>
      </c>
      <c r="L23" t="n">
        <v>2695</v>
      </c>
      <c r="M23" t="n">
        <v>2655</v>
      </c>
      <c r="N23" t="n">
        <v>3452</v>
      </c>
      <c r="O23" t="n">
        <v>2452</v>
      </c>
      <c r="P23" t="n">
        <v>2604</v>
      </c>
      <c r="Q23" t="n">
        <v>6212</v>
      </c>
      <c r="R23" t="n">
        <v>6541</v>
      </c>
      <c r="S23" t="n">
        <v>1398</v>
      </c>
      <c r="T23" t="n">
        <v>-26786</v>
      </c>
      <c r="U23" t="n">
        <v>-2504</v>
      </c>
      <c r="V23" t="n">
        <v>6492</v>
      </c>
      <c r="W23" t="n">
        <v>3184</v>
      </c>
    </row>
    <row r="24">
      <c r="A24" s="5" t="inlineStr">
        <is>
          <t>Steuern auf Einkommen und Ertrag</t>
        </is>
      </c>
      <c r="B24" s="5" t="inlineStr">
        <is>
          <t>Taxes on income and earnings</t>
        </is>
      </c>
      <c r="C24" t="n">
        <v>1993</v>
      </c>
      <c r="D24" t="n">
        <v>1824</v>
      </c>
      <c r="E24" t="n">
        <v>-558</v>
      </c>
      <c r="F24" t="n">
        <v>1443</v>
      </c>
      <c r="G24" t="n">
        <v>1276</v>
      </c>
      <c r="H24" t="n">
        <v>1106</v>
      </c>
      <c r="I24" t="n">
        <v>924</v>
      </c>
      <c r="J24" t="n">
        <v>-1473</v>
      </c>
      <c r="K24" t="n">
        <v>2349</v>
      </c>
      <c r="L24" t="n">
        <v>935</v>
      </c>
      <c r="M24" t="n">
        <v>1782</v>
      </c>
      <c r="N24" t="n">
        <v>1428</v>
      </c>
      <c r="O24" t="n">
        <v>1374</v>
      </c>
      <c r="P24" t="n">
        <v>-970</v>
      </c>
      <c r="Q24" t="n">
        <v>196</v>
      </c>
      <c r="R24" t="n">
        <v>1608</v>
      </c>
      <c r="S24" t="n">
        <v>-225</v>
      </c>
      <c r="T24" t="n">
        <v>-2483</v>
      </c>
      <c r="U24" t="n">
        <v>808</v>
      </c>
      <c r="V24" t="n">
        <v>318</v>
      </c>
      <c r="W24" t="n">
        <v>1420</v>
      </c>
    </row>
    <row r="25">
      <c r="A25" s="5" t="inlineStr">
        <is>
          <t>Ergebnis nach Steuer</t>
        </is>
      </c>
      <c r="B25" s="5" t="inlineStr">
        <is>
          <t>Earnings after tax</t>
        </is>
      </c>
      <c r="C25" t="n">
        <v>5268</v>
      </c>
      <c r="D25" t="n">
        <v>3329</v>
      </c>
      <c r="E25" t="n">
        <v>5551</v>
      </c>
      <c r="F25" t="n">
        <v>3104</v>
      </c>
      <c r="G25" t="n">
        <v>3502</v>
      </c>
      <c r="H25" t="n">
        <v>3244</v>
      </c>
      <c r="I25" t="n">
        <v>1204</v>
      </c>
      <c r="J25" t="n">
        <v>-4757</v>
      </c>
      <c r="K25" t="n">
        <v>670</v>
      </c>
      <c r="L25" t="n">
        <v>1760</v>
      </c>
      <c r="M25" t="n">
        <v>873</v>
      </c>
      <c r="N25" t="n">
        <v>2024</v>
      </c>
      <c r="O25" t="n">
        <v>1078</v>
      </c>
      <c r="P25" t="n">
        <v>3574</v>
      </c>
      <c r="Q25" t="n">
        <v>6016</v>
      </c>
      <c r="R25" t="n">
        <v>4933</v>
      </c>
      <c r="S25" t="n">
        <v>1623</v>
      </c>
      <c r="T25" t="n">
        <v>-24303</v>
      </c>
      <c r="U25" t="n">
        <v>-3312</v>
      </c>
      <c r="V25" t="n">
        <v>6174</v>
      </c>
      <c r="W25" t="n">
        <v>1764</v>
      </c>
    </row>
    <row r="26">
      <c r="A26" s="5" t="inlineStr">
        <is>
          <t>Minderheitenanteil</t>
        </is>
      </c>
      <c r="B26" s="5" t="inlineStr">
        <is>
          <t>Minority Share</t>
        </is>
      </c>
      <c r="C26" t="n">
        <v>-1401</v>
      </c>
      <c r="D26" t="n">
        <v>-1163</v>
      </c>
      <c r="E26" t="n">
        <v>-2090</v>
      </c>
      <c r="F26" t="n">
        <v>-429</v>
      </c>
      <c r="G26" t="n">
        <v>-248</v>
      </c>
      <c r="H26" t="n">
        <v>-320</v>
      </c>
      <c r="I26" t="n">
        <v>-274</v>
      </c>
      <c r="J26" t="n">
        <v>-498</v>
      </c>
      <c r="K26" t="n">
        <v>-113</v>
      </c>
      <c r="L26" t="n">
        <v>-65</v>
      </c>
      <c r="M26" t="n">
        <v>-520</v>
      </c>
      <c r="N26" t="n">
        <v>-541</v>
      </c>
      <c r="O26" t="n">
        <v>-509</v>
      </c>
      <c r="P26" t="n">
        <v>-409</v>
      </c>
      <c r="Q26" t="n">
        <v>-432</v>
      </c>
      <c r="R26" t="n">
        <v>-299</v>
      </c>
      <c r="S26" t="n">
        <v>-370</v>
      </c>
      <c r="T26" t="n">
        <v>-284</v>
      </c>
      <c r="U26" t="n">
        <v>-142</v>
      </c>
      <c r="V26" t="n">
        <v>-89</v>
      </c>
      <c r="W26" t="n">
        <v>-271</v>
      </c>
    </row>
    <row r="27">
      <c r="A27" s="5" t="inlineStr">
        <is>
          <t>Jahresüberschuss/-fehlbetrag</t>
        </is>
      </c>
      <c r="B27" s="5" t="inlineStr">
        <is>
          <t>Net Profit</t>
        </is>
      </c>
      <c r="C27" t="n">
        <v>3867</v>
      </c>
      <c r="D27" t="n">
        <v>2166</v>
      </c>
      <c r="E27" t="n">
        <v>3461</v>
      </c>
      <c r="F27" t="n">
        <v>2675</v>
      </c>
      <c r="G27" t="n">
        <v>3254</v>
      </c>
      <c r="H27" t="n">
        <v>2924</v>
      </c>
      <c r="I27" t="n">
        <v>930</v>
      </c>
      <c r="J27" t="n">
        <v>-5255</v>
      </c>
      <c r="K27" t="n">
        <v>557</v>
      </c>
      <c r="L27" t="n">
        <v>1695</v>
      </c>
      <c r="M27" t="n">
        <v>353</v>
      </c>
      <c r="N27" t="n">
        <v>1483</v>
      </c>
      <c r="O27" t="n">
        <v>569</v>
      </c>
      <c r="P27" t="n">
        <v>3165</v>
      </c>
      <c r="Q27" t="n">
        <v>5584</v>
      </c>
      <c r="R27" t="n">
        <v>4634</v>
      </c>
      <c r="S27" t="n">
        <v>1253</v>
      </c>
      <c r="T27" t="n">
        <v>-24587</v>
      </c>
      <c r="U27" t="n">
        <v>-3454</v>
      </c>
      <c r="V27" t="n">
        <v>5926</v>
      </c>
      <c r="W27" t="n">
        <v>1253</v>
      </c>
    </row>
    <row r="28">
      <c r="A28" s="5" t="inlineStr">
        <is>
          <t>Summe Umlaufvermögen</t>
        </is>
      </c>
      <c r="B28" s="5" t="inlineStr">
        <is>
          <t>Current Assets</t>
        </is>
      </c>
      <c r="C28" t="n">
        <v>24689</v>
      </c>
      <c r="D28" t="n">
        <v>21870</v>
      </c>
      <c r="E28" t="n">
        <v>20392</v>
      </c>
      <c r="F28" t="n">
        <v>26638</v>
      </c>
      <c r="G28" t="n">
        <v>32184</v>
      </c>
      <c r="H28" t="n">
        <v>29798</v>
      </c>
      <c r="I28" t="n">
        <v>21963</v>
      </c>
      <c r="J28" t="n">
        <v>15019</v>
      </c>
      <c r="K28" t="n">
        <v>15865</v>
      </c>
      <c r="L28" t="n">
        <v>15243</v>
      </c>
      <c r="M28" t="n">
        <v>23012</v>
      </c>
      <c r="N28" t="n">
        <v>15908</v>
      </c>
      <c r="O28" t="n">
        <v>15945</v>
      </c>
      <c r="P28" t="n">
        <v>15951</v>
      </c>
      <c r="Q28" t="n">
        <v>16668</v>
      </c>
      <c r="R28" t="n">
        <v>16652</v>
      </c>
      <c r="S28" t="n">
        <v>19656</v>
      </c>
      <c r="T28" t="n">
        <v>13524</v>
      </c>
      <c r="U28" t="n">
        <v>17033</v>
      </c>
      <c r="V28" t="n">
        <v>16680</v>
      </c>
      <c r="W28" t="n">
        <v>11723</v>
      </c>
    </row>
    <row r="29">
      <c r="A29" s="5" t="inlineStr">
        <is>
          <t>Summe Anlagevermögen</t>
        </is>
      </c>
      <c r="B29" s="5" t="inlineStr">
        <is>
          <t>Fixed Assets</t>
        </is>
      </c>
      <c r="C29" t="n">
        <v>145983</v>
      </c>
      <c r="D29" t="n">
        <v>123505</v>
      </c>
      <c r="E29" t="n">
        <v>120942</v>
      </c>
      <c r="F29" t="n">
        <v>121847</v>
      </c>
      <c r="G29" t="n">
        <v>111736</v>
      </c>
      <c r="H29" t="n">
        <v>99562</v>
      </c>
      <c r="I29" t="n">
        <v>96185</v>
      </c>
      <c r="J29" t="n">
        <v>92923</v>
      </c>
      <c r="K29" t="n">
        <v>106677</v>
      </c>
      <c r="L29" t="n">
        <v>112569</v>
      </c>
      <c r="M29" t="n">
        <v>104762</v>
      </c>
      <c r="N29" t="n">
        <v>107232</v>
      </c>
      <c r="O29" t="n">
        <v>104719</v>
      </c>
      <c r="P29" t="n">
        <v>114209</v>
      </c>
      <c r="Q29" t="n">
        <v>111212</v>
      </c>
      <c r="R29" t="n">
        <v>90437</v>
      </c>
      <c r="S29" t="n">
        <v>95651</v>
      </c>
      <c r="T29" t="n">
        <v>111526</v>
      </c>
      <c r="U29" t="n">
        <v>146716</v>
      </c>
      <c r="V29" t="n">
        <v>106606</v>
      </c>
      <c r="W29" t="n">
        <v>81983</v>
      </c>
    </row>
    <row r="30">
      <c r="A30" s="5" t="inlineStr">
        <is>
          <t>Summe Aktiva</t>
        </is>
      </c>
      <c r="B30" s="5" t="inlineStr">
        <is>
          <t>Total Assets</t>
        </is>
      </c>
      <c r="C30" t="n">
        <v>170672</v>
      </c>
      <c r="D30" t="n">
        <v>145375</v>
      </c>
      <c r="E30" t="n">
        <v>141334</v>
      </c>
      <c r="F30" t="n">
        <v>148485</v>
      </c>
      <c r="G30" t="n">
        <v>143920</v>
      </c>
      <c r="H30" t="n">
        <v>129360</v>
      </c>
      <c r="I30" t="n">
        <v>118148</v>
      </c>
      <c r="J30" t="n">
        <v>107942</v>
      </c>
      <c r="K30" t="n">
        <v>122542</v>
      </c>
      <c r="L30" t="n">
        <v>127812</v>
      </c>
      <c r="M30" t="n">
        <v>127774</v>
      </c>
      <c r="N30" t="n">
        <v>123140</v>
      </c>
      <c r="O30" t="n">
        <v>120664</v>
      </c>
      <c r="P30" t="n">
        <v>130160</v>
      </c>
      <c r="Q30" t="n">
        <v>127880</v>
      </c>
      <c r="R30" t="n">
        <v>107816</v>
      </c>
      <c r="S30" t="n">
        <v>116079</v>
      </c>
      <c r="T30" t="n">
        <v>125821</v>
      </c>
      <c r="U30" t="n">
        <v>164562</v>
      </c>
      <c r="V30" t="n">
        <v>124242</v>
      </c>
      <c r="W30" t="n">
        <v>94637</v>
      </c>
    </row>
    <row r="31">
      <c r="A31" s="5" t="inlineStr">
        <is>
          <t>Summe kurzfristiges Fremdkapital</t>
        </is>
      </c>
      <c r="B31" s="5" t="inlineStr">
        <is>
          <t>Short-Term Debt</t>
        </is>
      </c>
      <c r="C31" t="n">
        <v>32913</v>
      </c>
      <c r="D31" t="n">
        <v>29144</v>
      </c>
      <c r="E31" t="n">
        <v>27366</v>
      </c>
      <c r="F31" t="n">
        <v>33126</v>
      </c>
      <c r="G31" t="n">
        <v>33548</v>
      </c>
      <c r="H31" t="n">
        <v>28198</v>
      </c>
      <c r="I31" t="n">
        <v>22496</v>
      </c>
      <c r="J31" t="n">
        <v>23008</v>
      </c>
      <c r="K31" t="n">
        <v>24338</v>
      </c>
      <c r="L31" t="n">
        <v>26452</v>
      </c>
      <c r="M31" t="n">
        <v>24794</v>
      </c>
      <c r="N31" t="n">
        <v>24866</v>
      </c>
      <c r="O31" t="n">
        <v>23215</v>
      </c>
      <c r="P31" t="n">
        <v>22088</v>
      </c>
      <c r="Q31" t="n">
        <v>24958</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91528</v>
      </c>
      <c r="D32" t="n">
        <v>72794</v>
      </c>
      <c r="E32" t="n">
        <v>71498</v>
      </c>
      <c r="F32" t="n">
        <v>76514</v>
      </c>
      <c r="G32" t="n">
        <v>72222</v>
      </c>
      <c r="H32" t="n">
        <v>67096</v>
      </c>
      <c r="I32" t="n">
        <v>63589</v>
      </c>
      <c r="J32" t="n">
        <v>54391</v>
      </c>
      <c r="K32" t="n">
        <v>58263</v>
      </c>
      <c r="L32" t="n">
        <v>58332</v>
      </c>
      <c r="M32" t="n">
        <v>61043</v>
      </c>
      <c r="N32" t="n">
        <v>55162</v>
      </c>
      <c r="O32" t="n">
        <v>52214</v>
      </c>
      <c r="P32" t="n">
        <v>58402</v>
      </c>
      <c r="Q32" t="n">
        <v>53340</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124441</v>
      </c>
      <c r="D33" t="n">
        <v>101938</v>
      </c>
      <c r="E33" t="n">
        <v>98864</v>
      </c>
      <c r="F33" t="n">
        <v>109640</v>
      </c>
      <c r="G33" t="n">
        <v>105770</v>
      </c>
      <c r="H33" t="n">
        <v>95294</v>
      </c>
      <c r="I33" t="n">
        <v>86085</v>
      </c>
      <c r="J33" t="n">
        <v>77399</v>
      </c>
      <c r="K33" t="n">
        <v>82601</v>
      </c>
      <c r="L33" t="n">
        <v>84784</v>
      </c>
      <c r="M33" t="n">
        <v>85837</v>
      </c>
      <c r="N33" t="n">
        <v>80028</v>
      </c>
      <c r="O33" t="n">
        <v>75429</v>
      </c>
      <c r="P33" t="n">
        <v>80490</v>
      </c>
      <c r="Q33" t="n">
        <v>78298</v>
      </c>
      <c r="R33" t="n">
        <v>69875</v>
      </c>
      <c r="S33" t="n">
        <v>82268</v>
      </c>
      <c r="T33" t="n">
        <v>90405</v>
      </c>
      <c r="U33" t="n">
        <v>98261</v>
      </c>
      <c r="V33" t="n">
        <v>81526</v>
      </c>
      <c r="W33" t="n">
        <v>58948</v>
      </c>
    </row>
    <row r="34">
      <c r="A34" s="5" t="inlineStr">
        <is>
          <t>Minderheitenanteil</t>
        </is>
      </c>
      <c r="B34" s="5" t="inlineStr">
        <is>
          <t>Minority Share</t>
        </is>
      </c>
      <c r="C34" t="n">
        <v>14524</v>
      </c>
      <c r="D34" t="n">
        <v>12530</v>
      </c>
      <c r="E34" t="n">
        <v>11737</v>
      </c>
      <c r="F34" t="n">
        <v>9540</v>
      </c>
      <c r="G34" t="n">
        <v>8750</v>
      </c>
      <c r="H34" t="n">
        <v>8629</v>
      </c>
      <c r="I34" t="n">
        <v>8184</v>
      </c>
      <c r="J34" t="n">
        <v>4623</v>
      </c>
      <c r="K34" t="n">
        <v>4647</v>
      </c>
      <c r="L34" t="n">
        <v>5012</v>
      </c>
      <c r="M34" t="n">
        <v>5583</v>
      </c>
      <c r="N34" t="n">
        <v>3115</v>
      </c>
      <c r="O34" t="n">
        <v>3115</v>
      </c>
      <c r="P34" t="n">
        <v>3100</v>
      </c>
      <c r="Q34" t="n">
        <v>3511</v>
      </c>
      <c r="R34" t="n">
        <v>4023</v>
      </c>
      <c r="S34" t="n">
        <v>4053</v>
      </c>
      <c r="T34" t="n">
        <v>3988</v>
      </c>
      <c r="U34" t="n">
        <v>5307</v>
      </c>
      <c r="V34" t="n">
        <v>4302</v>
      </c>
      <c r="W34" t="n">
        <v>988</v>
      </c>
    </row>
    <row r="35">
      <c r="A35" s="5" t="inlineStr">
        <is>
          <t>Summe Eigenkapital</t>
        </is>
      </c>
      <c r="B35" s="5" t="inlineStr">
        <is>
          <t>Equity</t>
        </is>
      </c>
      <c r="C35" t="n">
        <v>31707</v>
      </c>
      <c r="D35" t="n">
        <v>30907</v>
      </c>
      <c r="E35" t="n">
        <v>30733</v>
      </c>
      <c r="F35" t="n">
        <v>29305</v>
      </c>
      <c r="G35" t="n">
        <v>29400</v>
      </c>
      <c r="H35" t="n">
        <v>25437</v>
      </c>
      <c r="I35" t="n">
        <v>23879</v>
      </c>
      <c r="J35" t="n">
        <v>25920</v>
      </c>
      <c r="K35" t="n">
        <v>35294</v>
      </c>
      <c r="L35" t="n">
        <v>38016</v>
      </c>
      <c r="M35" t="n">
        <v>36354</v>
      </c>
      <c r="N35" t="n">
        <v>39997</v>
      </c>
      <c r="O35" t="n">
        <v>42120</v>
      </c>
      <c r="P35" t="n">
        <v>46570</v>
      </c>
      <c r="Q35" t="n">
        <v>46071</v>
      </c>
      <c r="R35" t="n">
        <v>33918</v>
      </c>
      <c r="S35" t="n">
        <v>29758</v>
      </c>
      <c r="T35" t="n">
        <v>31428</v>
      </c>
      <c r="U35" t="n">
        <v>60994</v>
      </c>
      <c r="V35" t="n">
        <v>38414</v>
      </c>
      <c r="W35" t="n">
        <v>34701</v>
      </c>
    </row>
    <row r="36">
      <c r="A36" s="5" t="inlineStr">
        <is>
          <t>Summe Passiva</t>
        </is>
      </c>
      <c r="B36" s="5" t="inlineStr">
        <is>
          <t>Liabilities &amp; Shareholder Equity</t>
        </is>
      </c>
      <c r="C36" t="n">
        <v>170672</v>
      </c>
      <c r="D36" t="n">
        <v>145375</v>
      </c>
      <c r="E36" t="n">
        <v>141334</v>
      </c>
      <c r="F36" t="n">
        <v>148485</v>
      </c>
      <c r="G36" t="n">
        <v>143920</v>
      </c>
      <c r="H36" t="n">
        <v>129360</v>
      </c>
      <c r="I36" t="n">
        <v>118148</v>
      </c>
      <c r="J36" t="n">
        <v>107942</v>
      </c>
      <c r="K36" t="n">
        <v>122542</v>
      </c>
      <c r="L36" t="n">
        <v>127812</v>
      </c>
      <c r="M36" t="n">
        <v>127774</v>
      </c>
      <c r="N36" t="n">
        <v>123140</v>
      </c>
      <c r="O36" t="n">
        <v>120664</v>
      </c>
      <c r="P36" t="n">
        <v>130160</v>
      </c>
      <c r="Q36" t="n">
        <v>127880</v>
      </c>
      <c r="R36" t="n">
        <v>107816</v>
      </c>
      <c r="S36" t="n">
        <v>116079</v>
      </c>
      <c r="T36" t="n">
        <v>125821</v>
      </c>
      <c r="U36" t="n">
        <v>164562</v>
      </c>
      <c r="V36" t="n">
        <v>124242</v>
      </c>
      <c r="W36" t="n">
        <v>94637</v>
      </c>
    </row>
    <row r="37">
      <c r="A37" s="5" t="inlineStr">
        <is>
          <t>Mio.Aktien im Umlauf</t>
        </is>
      </c>
      <c r="B37" s="5" t="inlineStr">
        <is>
          <t>Million shares outstanding</t>
        </is>
      </c>
      <c r="C37" t="n">
        <v>4761</v>
      </c>
      <c r="D37" t="n">
        <v>4761</v>
      </c>
      <c r="E37" t="n">
        <v>4761</v>
      </c>
      <c r="F37" t="n">
        <v>4677</v>
      </c>
      <c r="G37" t="n">
        <v>4607</v>
      </c>
      <c r="H37" t="n">
        <v>4536</v>
      </c>
      <c r="I37" t="n">
        <v>4451</v>
      </c>
      <c r="J37" t="n">
        <v>4321</v>
      </c>
      <c r="K37" t="n">
        <v>4321</v>
      </c>
      <c r="L37" t="n">
        <v>4321</v>
      </c>
      <c r="M37" t="n">
        <v>4361</v>
      </c>
      <c r="N37" t="n">
        <v>4361</v>
      </c>
      <c r="O37" t="n">
        <v>4361</v>
      </c>
      <c r="P37" t="n">
        <v>4361</v>
      </c>
      <c r="Q37" t="n">
        <v>4198</v>
      </c>
      <c r="R37" t="n">
        <v>4198</v>
      </c>
      <c r="S37" t="n">
        <v>4198</v>
      </c>
      <c r="T37" t="n">
        <v>4198</v>
      </c>
      <c r="U37" t="n">
        <v>3715</v>
      </c>
      <c r="V37" t="n">
        <v>3030</v>
      </c>
      <c r="W37" t="inlineStr">
        <is>
          <t>-</t>
        </is>
      </c>
    </row>
    <row r="38">
      <c r="A38" s="5" t="inlineStr">
        <is>
          <t>Ergebnis je Aktie (brutto)</t>
        </is>
      </c>
      <c r="B38" s="5" t="inlineStr">
        <is>
          <t>Earnings per share</t>
        </is>
      </c>
      <c r="C38" t="n">
        <v>1.52</v>
      </c>
      <c r="D38" t="n">
        <v>1.08</v>
      </c>
      <c r="E38" t="n">
        <v>1.05</v>
      </c>
      <c r="F38" t="n">
        <v>0.97</v>
      </c>
      <c r="G38" t="n">
        <v>1.04</v>
      </c>
      <c r="H38" t="n">
        <v>0.96</v>
      </c>
      <c r="I38" t="n">
        <v>0.48</v>
      </c>
      <c r="J38" t="n">
        <v>-1.44</v>
      </c>
      <c r="K38" t="n">
        <v>0.7</v>
      </c>
      <c r="L38" t="n">
        <v>0.62</v>
      </c>
      <c r="M38" t="n">
        <v>0.61</v>
      </c>
      <c r="N38" t="n">
        <v>0.79</v>
      </c>
      <c r="O38" t="n">
        <v>0.5600000000000001</v>
      </c>
      <c r="P38" t="n">
        <v>0.6</v>
      </c>
      <c r="Q38" t="n">
        <v>1.48</v>
      </c>
      <c r="R38" t="n">
        <v>1.56</v>
      </c>
      <c r="S38" t="n">
        <v>0.33</v>
      </c>
      <c r="T38" t="n">
        <v>-6.38</v>
      </c>
      <c r="U38" t="n">
        <v>-0.67</v>
      </c>
      <c r="V38" t="n">
        <v>2.14</v>
      </c>
      <c r="W38" t="inlineStr">
        <is>
          <t>-</t>
        </is>
      </c>
    </row>
    <row r="39">
      <c r="A39" s="5" t="inlineStr">
        <is>
          <t>Ergebnis je Aktie (unverwässert)</t>
        </is>
      </c>
      <c r="B39" s="5" t="inlineStr">
        <is>
          <t>Basic Earnings per share</t>
        </is>
      </c>
      <c r="C39" t="n">
        <v>0.82</v>
      </c>
      <c r="D39" t="n">
        <v>0.46</v>
      </c>
      <c r="E39" t="n">
        <v>0.74</v>
      </c>
      <c r="F39" t="n">
        <v>0.58</v>
      </c>
      <c r="G39" t="n">
        <v>0.71</v>
      </c>
      <c r="H39" t="n">
        <v>0.65</v>
      </c>
      <c r="I39" t="n">
        <v>0.21</v>
      </c>
      <c r="J39" t="n">
        <v>-1.22</v>
      </c>
      <c r="K39" t="n">
        <v>0.13</v>
      </c>
      <c r="L39" t="n">
        <v>0.39</v>
      </c>
      <c r="M39" t="n">
        <v>0.08</v>
      </c>
      <c r="N39" t="n">
        <v>0.34</v>
      </c>
      <c r="O39" t="n">
        <v>0.13</v>
      </c>
      <c r="P39" t="n">
        <v>0.74</v>
      </c>
      <c r="Q39" t="n">
        <v>1.31</v>
      </c>
      <c r="R39" t="n">
        <v>1.1</v>
      </c>
      <c r="S39" t="n">
        <v>0.3</v>
      </c>
      <c r="T39" t="n">
        <v>-5.86</v>
      </c>
      <c r="U39" t="n">
        <v>-0.93</v>
      </c>
      <c r="V39" t="n">
        <v>1.96</v>
      </c>
      <c r="W39" t="n">
        <v>0.43</v>
      </c>
    </row>
    <row r="40">
      <c r="A40" s="5" t="inlineStr">
        <is>
          <t>Ergebnis je Aktie (verwässert)</t>
        </is>
      </c>
      <c r="B40" s="5" t="inlineStr">
        <is>
          <t>Diluted Earnings per share</t>
        </is>
      </c>
      <c r="C40" t="n">
        <v>0.82</v>
      </c>
      <c r="D40" t="n">
        <v>0.46</v>
      </c>
      <c r="E40" t="n">
        <v>0.74</v>
      </c>
      <c r="F40" t="n">
        <v>0.58</v>
      </c>
      <c r="G40" t="n">
        <v>0.71</v>
      </c>
      <c r="H40" t="n">
        <v>0.65</v>
      </c>
      <c r="I40" t="n">
        <v>0.21</v>
      </c>
      <c r="J40" t="n">
        <v>-1.22</v>
      </c>
      <c r="K40" t="n">
        <v>0.13</v>
      </c>
      <c r="L40" t="n">
        <v>0.39</v>
      </c>
      <c r="M40" t="n">
        <v>0.08</v>
      </c>
      <c r="N40" t="n">
        <v>0.34</v>
      </c>
      <c r="O40" t="n">
        <v>0.13</v>
      </c>
      <c r="P40" t="n">
        <v>0.74</v>
      </c>
      <c r="Q40" t="n">
        <v>1.31</v>
      </c>
      <c r="R40" t="n">
        <v>1.1</v>
      </c>
      <c r="S40" t="n">
        <v>0.3</v>
      </c>
      <c r="T40" t="n">
        <v>-5.86</v>
      </c>
      <c r="U40" t="n">
        <v>-0.93</v>
      </c>
      <c r="V40" t="n">
        <v>1.96</v>
      </c>
      <c r="W40" t="n">
        <v>0.43</v>
      </c>
    </row>
    <row r="41">
      <c r="A41" s="5" t="inlineStr">
        <is>
          <t>Dividende je Aktie</t>
        </is>
      </c>
      <c r="B41" s="5" t="inlineStr">
        <is>
          <t>Dividend per share</t>
        </is>
      </c>
      <c r="C41" t="n">
        <v>0.6</v>
      </c>
      <c r="D41" t="n">
        <v>0.7</v>
      </c>
      <c r="E41" t="n">
        <v>0.65</v>
      </c>
      <c r="F41" t="n">
        <v>0.6</v>
      </c>
      <c r="G41" t="n">
        <v>0.55</v>
      </c>
      <c r="H41" t="n">
        <v>0.5</v>
      </c>
      <c r="I41" t="n">
        <v>0.5</v>
      </c>
      <c r="J41" t="n">
        <v>0.7</v>
      </c>
      <c r="K41" t="n">
        <v>0.7</v>
      </c>
      <c r="L41" t="n">
        <v>0.7</v>
      </c>
      <c r="M41" t="n">
        <v>0.78</v>
      </c>
      <c r="N41" t="n">
        <v>0.78</v>
      </c>
      <c r="O41" t="n">
        <v>0.78</v>
      </c>
      <c r="P41" t="n">
        <v>0.72</v>
      </c>
      <c r="Q41" t="n">
        <v>0.72</v>
      </c>
      <c r="R41" t="n">
        <v>0.62</v>
      </c>
      <c r="S41" t="inlineStr">
        <is>
          <t>-</t>
        </is>
      </c>
      <c r="T41" t="inlineStr">
        <is>
          <t>-</t>
        </is>
      </c>
      <c r="U41" t="n">
        <v>0.37</v>
      </c>
      <c r="V41" t="n">
        <v>0.62</v>
      </c>
      <c r="W41" t="inlineStr">
        <is>
          <t>-</t>
        </is>
      </c>
    </row>
    <row r="42">
      <c r="A42" s="5" t="inlineStr">
        <is>
          <t>Dividendenausschüttung in Mio</t>
        </is>
      </c>
      <c r="B42" s="5" t="inlineStr">
        <is>
          <t>Dividend Payment in M</t>
        </is>
      </c>
      <c r="C42" t="n">
        <v>2846</v>
      </c>
      <c r="D42" t="n">
        <v>3320</v>
      </c>
      <c r="E42" t="n">
        <v>3083</v>
      </c>
      <c r="F42" t="n">
        <v>2794</v>
      </c>
      <c r="G42" t="n">
        <v>2523</v>
      </c>
      <c r="H42" t="n">
        <v>2257</v>
      </c>
      <c r="I42" t="n">
        <v>2243</v>
      </c>
      <c r="J42" t="n">
        <v>3010</v>
      </c>
      <c r="K42" t="n">
        <v>3010</v>
      </c>
      <c r="L42" t="n">
        <v>3011</v>
      </c>
      <c r="M42" t="n">
        <v>3386</v>
      </c>
      <c r="N42" t="n">
        <v>3386</v>
      </c>
      <c r="O42" t="n">
        <v>3386</v>
      </c>
      <c r="P42" t="n">
        <v>3124</v>
      </c>
      <c r="Q42" t="n">
        <v>3005</v>
      </c>
      <c r="R42" t="n">
        <v>2586</v>
      </c>
      <c r="S42" t="inlineStr">
        <is>
          <t>-</t>
        </is>
      </c>
      <c r="T42" t="inlineStr">
        <is>
          <t>-</t>
        </is>
      </c>
      <c r="U42" t="n">
        <v>1537</v>
      </c>
      <c r="V42" t="n">
        <v>1910</v>
      </c>
      <c r="W42" t="inlineStr">
        <is>
          <t>-</t>
        </is>
      </c>
    </row>
    <row r="43">
      <c r="A43" s="5" t="inlineStr">
        <is>
          <t>Umsatz</t>
        </is>
      </c>
      <c r="B43" s="5" t="inlineStr">
        <is>
          <t>Revenue</t>
        </is>
      </c>
      <c r="C43" t="n">
        <v>16.91</v>
      </c>
      <c r="D43" t="n">
        <v>15.89</v>
      </c>
      <c r="E43" t="n">
        <v>15.74</v>
      </c>
      <c r="F43" t="n">
        <v>15.63</v>
      </c>
      <c r="G43" t="n">
        <v>15.03</v>
      </c>
      <c r="H43" t="n">
        <v>13.81</v>
      </c>
      <c r="I43" t="n">
        <v>13.51</v>
      </c>
      <c r="J43" t="n">
        <v>13.46</v>
      </c>
      <c r="K43" t="n">
        <v>13.57</v>
      </c>
      <c r="L43" t="n">
        <v>14.44</v>
      </c>
      <c r="M43" t="n">
        <v>14.81</v>
      </c>
      <c r="N43" t="n">
        <v>14.14</v>
      </c>
      <c r="O43" t="n">
        <v>14.33</v>
      </c>
      <c r="P43" t="n">
        <v>14.07</v>
      </c>
      <c r="Q43" t="n">
        <v>14.2</v>
      </c>
      <c r="R43" t="n">
        <v>13.79</v>
      </c>
      <c r="S43" t="n">
        <v>13.3</v>
      </c>
      <c r="T43" t="n">
        <v>12.79</v>
      </c>
      <c r="U43" t="n">
        <v>13</v>
      </c>
      <c r="V43" t="n">
        <v>13.51</v>
      </c>
      <c r="W43" t="inlineStr">
        <is>
          <t>-</t>
        </is>
      </c>
    </row>
    <row r="44">
      <c r="A44" s="5" t="inlineStr">
        <is>
          <t>Buchwert je Aktie</t>
        </is>
      </c>
      <c r="B44" s="5" t="inlineStr">
        <is>
          <t>Book value per share</t>
        </is>
      </c>
      <c r="C44" t="n">
        <v>9.710000000000001</v>
      </c>
      <c r="D44" t="n">
        <v>9.119999999999999</v>
      </c>
      <c r="E44" t="n">
        <v>8.92</v>
      </c>
      <c r="F44" t="n">
        <v>8.31</v>
      </c>
      <c r="G44" t="n">
        <v>8.279999999999999</v>
      </c>
      <c r="H44" t="n">
        <v>7.51</v>
      </c>
      <c r="I44" t="n">
        <v>7.2</v>
      </c>
      <c r="J44" t="n">
        <v>7.07</v>
      </c>
      <c r="K44" t="n">
        <v>9.24</v>
      </c>
      <c r="L44" t="n">
        <v>9.960000000000001</v>
      </c>
      <c r="M44" t="n">
        <v>9.619999999999999</v>
      </c>
      <c r="N44" t="n">
        <v>9.890000000000001</v>
      </c>
      <c r="O44" t="n">
        <v>10.37</v>
      </c>
      <c r="P44" t="n">
        <v>11.39</v>
      </c>
      <c r="Q44" t="n">
        <v>11.81</v>
      </c>
      <c r="R44" t="n">
        <v>9.039999999999999</v>
      </c>
      <c r="S44" t="n">
        <v>8.050000000000001</v>
      </c>
      <c r="T44" t="n">
        <v>8.44</v>
      </c>
      <c r="U44" t="n">
        <v>17.85</v>
      </c>
      <c r="V44" t="n">
        <v>14.1</v>
      </c>
      <c r="W44" t="inlineStr">
        <is>
          <t>-</t>
        </is>
      </c>
    </row>
    <row r="45">
      <c r="A45" s="5" t="inlineStr">
        <is>
          <t>Cashflow je Aktie</t>
        </is>
      </c>
      <c r="B45" s="5" t="inlineStr">
        <is>
          <t>Cashflow per share</t>
        </is>
      </c>
      <c r="C45" t="n">
        <v>4.85</v>
      </c>
      <c r="D45" t="n">
        <v>3.77</v>
      </c>
      <c r="E45" t="n">
        <v>3.61</v>
      </c>
      <c r="F45" t="n">
        <v>3.32</v>
      </c>
      <c r="G45" t="n">
        <v>3.26</v>
      </c>
      <c r="H45" t="n">
        <v>2.95</v>
      </c>
      <c r="I45" t="n">
        <v>2.92</v>
      </c>
      <c r="J45" t="n">
        <v>3.14</v>
      </c>
      <c r="K45" t="n">
        <v>3.75</v>
      </c>
      <c r="L45" t="n">
        <v>3.41</v>
      </c>
      <c r="M45" t="n">
        <v>3.62</v>
      </c>
      <c r="N45" t="n">
        <v>3.52</v>
      </c>
      <c r="O45" t="n">
        <v>3.14</v>
      </c>
      <c r="P45" t="n">
        <v>3.25</v>
      </c>
      <c r="Q45" t="n">
        <v>3.57</v>
      </c>
      <c r="R45" t="n">
        <v>3.88</v>
      </c>
      <c r="S45" t="n">
        <v>3.41</v>
      </c>
      <c r="T45" t="n">
        <v>2.97</v>
      </c>
      <c r="U45" t="n">
        <v>3.21</v>
      </c>
      <c r="V45" t="n">
        <v>3.3</v>
      </c>
      <c r="W45" t="inlineStr">
        <is>
          <t>-</t>
        </is>
      </c>
    </row>
    <row r="46">
      <c r="A46" s="5" t="inlineStr">
        <is>
          <t>Bilanzsumme je Aktie</t>
        </is>
      </c>
      <c r="B46" s="5" t="inlineStr">
        <is>
          <t>Total assets per share</t>
        </is>
      </c>
      <c r="C46" t="n">
        <v>35.84</v>
      </c>
      <c r="D46" t="n">
        <v>30.53</v>
      </c>
      <c r="E46" t="n">
        <v>29.68</v>
      </c>
      <c r="F46" t="n">
        <v>31.75</v>
      </c>
      <c r="G46" t="n">
        <v>31.24</v>
      </c>
      <c r="H46" t="n">
        <v>28.52</v>
      </c>
      <c r="I46" t="n">
        <v>26.54</v>
      </c>
      <c r="J46" t="n">
        <v>24.98</v>
      </c>
      <c r="K46" t="n">
        <v>28.36</v>
      </c>
      <c r="L46" t="n">
        <v>29.58</v>
      </c>
      <c r="M46" t="n">
        <v>29.3</v>
      </c>
      <c r="N46" t="n">
        <v>28.23</v>
      </c>
      <c r="O46" t="n">
        <v>27.67</v>
      </c>
      <c r="P46" t="n">
        <v>29.85</v>
      </c>
      <c r="Q46" t="n">
        <v>30.46</v>
      </c>
      <c r="R46" t="n">
        <v>25.68</v>
      </c>
      <c r="S46" t="n">
        <v>27.65</v>
      </c>
      <c r="T46" t="n">
        <v>29.97</v>
      </c>
      <c r="U46" t="n">
        <v>44.3</v>
      </c>
      <c r="V46" t="n">
        <v>41</v>
      </c>
      <c r="W46" t="inlineStr">
        <is>
          <t>-</t>
        </is>
      </c>
    </row>
    <row r="47">
      <c r="A47" s="5" t="inlineStr">
        <is>
          <t>Personal am Ende des Jahres</t>
        </is>
      </c>
      <c r="B47" s="5" t="inlineStr">
        <is>
          <t>Staff at the end of year</t>
        </is>
      </c>
      <c r="C47" t="n">
        <v>212846</v>
      </c>
      <c r="D47" t="n">
        <v>216369</v>
      </c>
      <c r="E47" t="n">
        <v>216454</v>
      </c>
      <c r="F47" t="n">
        <v>221000</v>
      </c>
      <c r="G47" t="n">
        <v>266332</v>
      </c>
      <c r="H47" t="n">
        <v>228248</v>
      </c>
      <c r="I47" t="n">
        <v>230000</v>
      </c>
      <c r="J47" t="n">
        <v>232342</v>
      </c>
      <c r="K47" t="n">
        <v>240369</v>
      </c>
      <c r="L47" t="n">
        <v>252494</v>
      </c>
      <c r="M47" t="n">
        <v>258000</v>
      </c>
      <c r="N47" t="n">
        <v>235000</v>
      </c>
      <c r="O47" t="n">
        <v>244000</v>
      </c>
      <c r="P47" t="n">
        <v>248000</v>
      </c>
      <c r="Q47" t="n">
        <v>244000</v>
      </c>
      <c r="R47" t="n">
        <v>248000</v>
      </c>
      <c r="S47" t="n">
        <v>251000</v>
      </c>
      <c r="T47" t="n">
        <v>256000</v>
      </c>
      <c r="U47" t="n">
        <v>257000</v>
      </c>
      <c r="V47" t="n">
        <v>227000</v>
      </c>
      <c r="W47" t="inlineStr">
        <is>
          <t>-</t>
        </is>
      </c>
    </row>
    <row r="48">
      <c r="A48" s="5" t="inlineStr">
        <is>
          <t>Personalaufwand in Mio. EUR</t>
        </is>
      </c>
      <c r="B48" s="5" t="inlineStr">
        <is>
          <t>Personnel expenses in M</t>
        </is>
      </c>
      <c r="C48" t="n">
        <v>16723</v>
      </c>
      <c r="D48" t="n">
        <v>16436</v>
      </c>
      <c r="E48" t="n">
        <v>15504</v>
      </c>
      <c r="F48" t="n">
        <v>16463</v>
      </c>
      <c r="G48" t="n">
        <v>15856</v>
      </c>
      <c r="H48" t="n">
        <v>14683</v>
      </c>
      <c r="I48" t="n">
        <v>15144</v>
      </c>
      <c r="J48" t="n">
        <v>14726</v>
      </c>
      <c r="K48" t="n">
        <v>14743</v>
      </c>
      <c r="L48" t="n">
        <v>15071</v>
      </c>
      <c r="M48" t="n">
        <v>14333</v>
      </c>
      <c r="N48" t="n">
        <v>14078</v>
      </c>
      <c r="O48" t="n">
        <v>15387</v>
      </c>
      <c r="P48" t="n">
        <v>16542</v>
      </c>
      <c r="Q48" t="n">
        <v>14254</v>
      </c>
      <c r="R48" t="n">
        <v>13535</v>
      </c>
      <c r="S48" t="n">
        <v>13917</v>
      </c>
      <c r="T48" t="n">
        <v>13480</v>
      </c>
      <c r="U48" t="n">
        <v>12144</v>
      </c>
      <c r="V48" t="n">
        <v>9700</v>
      </c>
      <c r="W48" t="inlineStr">
        <is>
          <t>-</t>
        </is>
      </c>
    </row>
    <row r="49">
      <c r="A49" s="5" t="inlineStr">
        <is>
          <t>Aufwand je Mitarbeiter in EUR</t>
        </is>
      </c>
      <c r="B49" s="5" t="inlineStr">
        <is>
          <t>Effort per employee</t>
        </is>
      </c>
      <c r="C49" t="n">
        <v>78569</v>
      </c>
      <c r="D49" t="n">
        <v>75963</v>
      </c>
      <c r="E49" t="n">
        <v>71627</v>
      </c>
      <c r="F49" t="n">
        <v>74493</v>
      </c>
      <c r="G49" t="n">
        <v>59535</v>
      </c>
      <c r="H49" t="n">
        <v>64329</v>
      </c>
      <c r="I49" t="n">
        <v>65843</v>
      </c>
      <c r="J49" t="n">
        <v>63381</v>
      </c>
      <c r="K49" t="n">
        <v>61335</v>
      </c>
      <c r="L49" t="n">
        <v>59689</v>
      </c>
      <c r="M49" t="n">
        <v>55554</v>
      </c>
      <c r="N49" t="n">
        <v>59906</v>
      </c>
      <c r="O49" t="n">
        <v>63061</v>
      </c>
      <c r="P49" t="n">
        <v>66702</v>
      </c>
      <c r="Q49" t="n">
        <v>58418</v>
      </c>
      <c r="R49" t="n">
        <v>54577</v>
      </c>
      <c r="S49" t="n">
        <v>55446</v>
      </c>
      <c r="T49" t="n">
        <v>52656</v>
      </c>
      <c r="U49" t="n">
        <v>47253</v>
      </c>
      <c r="V49" t="n">
        <v>42731</v>
      </c>
      <c r="W49" t="inlineStr">
        <is>
          <t>-</t>
        </is>
      </c>
    </row>
    <row r="50">
      <c r="A50" s="5" t="inlineStr">
        <is>
          <t>Umsatz je Aktie</t>
        </is>
      </c>
      <c r="B50" s="5" t="inlineStr">
        <is>
          <t>Revenue per share</t>
        </is>
      </c>
      <c r="C50" t="n">
        <v>378353</v>
      </c>
      <c r="D50" t="n">
        <v>350259</v>
      </c>
      <c r="E50" t="n">
        <v>346977</v>
      </c>
      <c r="F50" t="n">
        <v>330747</v>
      </c>
      <c r="G50" t="n">
        <v>259931</v>
      </c>
      <c r="H50" t="n">
        <v>274517</v>
      </c>
      <c r="I50" t="n">
        <v>261443</v>
      </c>
      <c r="J50" t="n">
        <v>250359</v>
      </c>
      <c r="K50" t="n">
        <v>244012</v>
      </c>
      <c r="L50" t="n">
        <v>247218</v>
      </c>
      <c r="M50" t="n">
        <v>250395</v>
      </c>
      <c r="N50" t="n">
        <v>262408</v>
      </c>
      <c r="O50" t="n">
        <v>256213</v>
      </c>
      <c r="P50" t="n">
        <v>247366</v>
      </c>
      <c r="Q50" t="n">
        <v>244278</v>
      </c>
      <c r="R50" t="n">
        <v>233387</v>
      </c>
      <c r="S50" t="n">
        <v>222000</v>
      </c>
      <c r="T50" t="n">
        <v>210000</v>
      </c>
      <c r="U50" t="n">
        <v>199000</v>
      </c>
      <c r="V50" t="n">
        <v>201000</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18168</v>
      </c>
      <c r="D52" t="n">
        <v>10011</v>
      </c>
      <c r="E52" t="n">
        <v>15990</v>
      </c>
      <c r="F52" t="n">
        <v>12104</v>
      </c>
      <c r="G52" t="n">
        <v>12218</v>
      </c>
      <c r="H52" t="n">
        <v>12811</v>
      </c>
      <c r="I52" t="n">
        <v>4043</v>
      </c>
      <c r="J52" t="n">
        <v>-22618</v>
      </c>
      <c r="K52" t="n">
        <v>2317</v>
      </c>
      <c r="L52" t="n">
        <v>6713</v>
      </c>
      <c r="M52" t="n">
        <v>1368</v>
      </c>
      <c r="N52" t="n">
        <v>6311</v>
      </c>
      <c r="O52" t="n">
        <v>2332</v>
      </c>
      <c r="P52" t="n">
        <v>12762</v>
      </c>
      <c r="Q52" t="n">
        <v>22885</v>
      </c>
      <c r="R52" t="n">
        <v>18685</v>
      </c>
      <c r="S52" t="n">
        <v>4992</v>
      </c>
      <c r="T52" t="n">
        <v>-96043</v>
      </c>
      <c r="U52" t="n">
        <v>-13440</v>
      </c>
      <c r="V52" t="n">
        <v>26106</v>
      </c>
      <c r="W52" t="inlineStr">
        <is>
          <t>-</t>
        </is>
      </c>
    </row>
    <row r="53">
      <c r="A53" s="5" t="inlineStr">
        <is>
          <t>KGV (Kurs/Gewinn)</t>
        </is>
      </c>
      <c r="B53" s="5" t="inlineStr">
        <is>
          <t>PE (price/earnings)</t>
        </is>
      </c>
      <c r="C53" t="n">
        <v>17.8</v>
      </c>
      <c r="D53" t="n">
        <v>32.2</v>
      </c>
      <c r="E53" t="n">
        <v>20</v>
      </c>
      <c r="F53" t="n">
        <v>28.2</v>
      </c>
      <c r="G53" t="n">
        <v>23.5</v>
      </c>
      <c r="H53" t="n">
        <v>20.4</v>
      </c>
      <c r="I53" t="n">
        <v>59.2</v>
      </c>
      <c r="J53" t="inlineStr">
        <is>
          <t>-</t>
        </is>
      </c>
      <c r="K53" t="n">
        <v>68.2</v>
      </c>
      <c r="L53" t="n">
        <v>24.7</v>
      </c>
      <c r="M53" t="n">
        <v>128.6</v>
      </c>
      <c r="N53" t="n">
        <v>31.6</v>
      </c>
      <c r="O53" t="n">
        <v>115.5</v>
      </c>
      <c r="P53" t="n">
        <v>18.7</v>
      </c>
      <c r="Q53" t="n">
        <v>10.7</v>
      </c>
      <c r="R53" t="n">
        <v>15.1</v>
      </c>
      <c r="S53" t="n">
        <v>48.4</v>
      </c>
      <c r="T53" t="inlineStr">
        <is>
          <t>-</t>
        </is>
      </c>
      <c r="U53" t="inlineStr">
        <is>
          <t>-</t>
        </is>
      </c>
      <c r="V53" t="n">
        <v>16.4</v>
      </c>
      <c r="W53" t="n">
        <v>165.1</v>
      </c>
    </row>
    <row r="54">
      <c r="A54" s="5" t="inlineStr">
        <is>
          <t>KUV (Kurs/Umsatz)</t>
        </is>
      </c>
      <c r="B54" s="5" t="inlineStr">
        <is>
          <t>PS (price/sales)</t>
        </is>
      </c>
      <c r="C54" t="n">
        <v>0.86</v>
      </c>
      <c r="D54" t="n">
        <v>0.93</v>
      </c>
      <c r="E54" t="n">
        <v>0.9399999999999999</v>
      </c>
      <c r="F54" t="n">
        <v>1.05</v>
      </c>
      <c r="G54" t="n">
        <v>1.11</v>
      </c>
      <c r="H54" t="n">
        <v>0.96</v>
      </c>
      <c r="I54" t="n">
        <v>0.92</v>
      </c>
      <c r="J54" t="n">
        <v>0.64</v>
      </c>
      <c r="K54" t="n">
        <v>0.65</v>
      </c>
      <c r="L54" t="n">
        <v>0.67</v>
      </c>
      <c r="M54" t="n">
        <v>0.6899999999999999</v>
      </c>
      <c r="N54" t="n">
        <v>0.76</v>
      </c>
      <c r="O54" t="n">
        <v>1.05</v>
      </c>
      <c r="P54" t="n">
        <v>0.98</v>
      </c>
      <c r="Q54" t="n">
        <v>0.99</v>
      </c>
      <c r="R54" t="n">
        <v>1.21</v>
      </c>
      <c r="S54" t="n">
        <v>1.09</v>
      </c>
      <c r="T54" t="n">
        <v>0.96</v>
      </c>
      <c r="U54" t="n">
        <v>1.48</v>
      </c>
      <c r="V54" t="n">
        <v>2.38</v>
      </c>
      <c r="W54" t="inlineStr">
        <is>
          <t>-</t>
        </is>
      </c>
    </row>
    <row r="55">
      <c r="A55" s="5" t="inlineStr">
        <is>
          <t>KBV (Kurs/Buchwert)</t>
        </is>
      </c>
      <c r="B55" s="5" t="inlineStr">
        <is>
          <t>PB (price/book value)</t>
        </is>
      </c>
      <c r="C55" t="n">
        <v>2.19</v>
      </c>
      <c r="D55" t="n">
        <v>2.28</v>
      </c>
      <c r="E55" t="n">
        <v>2.29</v>
      </c>
      <c r="F55" t="n">
        <v>2.61</v>
      </c>
      <c r="G55" t="n">
        <v>2.62</v>
      </c>
      <c r="H55" t="n">
        <v>2.36</v>
      </c>
      <c r="I55" t="n">
        <v>2.32</v>
      </c>
      <c r="J55" t="n">
        <v>1.43</v>
      </c>
      <c r="K55" t="n">
        <v>1.08</v>
      </c>
      <c r="L55" t="n">
        <v>1.1</v>
      </c>
      <c r="M55" t="n">
        <v>1.23</v>
      </c>
      <c r="N55" t="n">
        <v>1.17</v>
      </c>
      <c r="O55" t="n">
        <v>1.56</v>
      </c>
      <c r="P55" t="n">
        <v>1.3</v>
      </c>
      <c r="Q55" t="n">
        <v>1.28</v>
      </c>
      <c r="R55" t="n">
        <v>2.06</v>
      </c>
      <c r="S55" t="n">
        <v>2.05</v>
      </c>
      <c r="T55" t="n">
        <v>1.64</v>
      </c>
      <c r="U55" t="n">
        <v>1.18</v>
      </c>
      <c r="V55" t="n">
        <v>2.53</v>
      </c>
      <c r="W55" t="inlineStr">
        <is>
          <t>-</t>
        </is>
      </c>
    </row>
    <row r="56">
      <c r="A56" s="5" t="inlineStr">
        <is>
          <t>KCV (Kurs/Cashflow)</t>
        </is>
      </c>
      <c r="B56" s="5" t="inlineStr">
        <is>
          <t>PC (price/cashflow)</t>
        </is>
      </c>
      <c r="C56" t="n">
        <v>3.01</v>
      </c>
      <c r="D56" t="n">
        <v>3.93</v>
      </c>
      <c r="E56" t="n">
        <v>4.1</v>
      </c>
      <c r="F56" t="n">
        <v>4.92</v>
      </c>
      <c r="G56" t="n">
        <v>5.13</v>
      </c>
      <c r="H56" t="n">
        <v>4.49</v>
      </c>
      <c r="I56" t="n">
        <v>4.25</v>
      </c>
      <c r="J56" t="n">
        <v>2.74</v>
      </c>
      <c r="K56" t="n">
        <v>2.36</v>
      </c>
      <c r="L56" t="n">
        <v>2.83</v>
      </c>
      <c r="M56" t="n">
        <v>2.84</v>
      </c>
      <c r="N56" t="n">
        <v>3.05</v>
      </c>
      <c r="O56" t="n">
        <v>4.78</v>
      </c>
      <c r="P56" t="n">
        <v>4.25</v>
      </c>
      <c r="Q56" t="n">
        <v>3.94</v>
      </c>
      <c r="R56" t="n">
        <v>4.29</v>
      </c>
      <c r="S56" t="n">
        <v>4.25</v>
      </c>
      <c r="T56" t="n">
        <v>4.13</v>
      </c>
      <c r="U56" t="n">
        <v>6.01</v>
      </c>
      <c r="V56" t="n">
        <v>9.73</v>
      </c>
      <c r="W56" t="inlineStr">
        <is>
          <t>-</t>
        </is>
      </c>
    </row>
    <row r="57">
      <c r="A57" s="5" t="inlineStr">
        <is>
          <t>Dividendenrendite in %</t>
        </is>
      </c>
      <c r="B57" s="5" t="inlineStr">
        <is>
          <t>Dividend Yield in %</t>
        </is>
      </c>
      <c r="C57" t="n">
        <v>4.12</v>
      </c>
      <c r="D57" t="n">
        <v>4.72</v>
      </c>
      <c r="E57" t="n">
        <v>4.39</v>
      </c>
      <c r="F57" t="n">
        <v>3.67</v>
      </c>
      <c r="G57" t="n">
        <v>3.3</v>
      </c>
      <c r="H57" t="n">
        <v>3.77</v>
      </c>
      <c r="I57" t="n">
        <v>4.02</v>
      </c>
      <c r="J57" t="n">
        <v>8.140000000000001</v>
      </c>
      <c r="K57" t="n">
        <v>7.9</v>
      </c>
      <c r="L57" t="n">
        <v>7.25</v>
      </c>
      <c r="M57" t="n">
        <v>7.58</v>
      </c>
      <c r="N57" t="n">
        <v>7.26</v>
      </c>
      <c r="O57" t="n">
        <v>5.19</v>
      </c>
      <c r="P57" t="n">
        <v>5.2</v>
      </c>
      <c r="Q57" t="n">
        <v>5.11</v>
      </c>
      <c r="R57" t="n">
        <v>3.72</v>
      </c>
      <c r="S57" t="inlineStr">
        <is>
          <t>-</t>
        </is>
      </c>
      <c r="T57" t="inlineStr">
        <is>
          <t>-</t>
        </is>
      </c>
      <c r="U57" t="n">
        <v>1.92</v>
      </c>
      <c r="V57" t="n">
        <v>1.93</v>
      </c>
      <c r="W57" t="inlineStr">
        <is>
          <t>-</t>
        </is>
      </c>
    </row>
    <row r="58">
      <c r="A58" s="5" t="inlineStr">
        <is>
          <t>Gewinnrendite in %</t>
        </is>
      </c>
      <c r="B58" s="5" t="inlineStr">
        <is>
          <t>Return on profit in %</t>
        </is>
      </c>
      <c r="C58" t="n">
        <v>5.6</v>
      </c>
      <c r="D58" t="n">
        <v>3.1</v>
      </c>
      <c r="E58" t="n">
        <v>5</v>
      </c>
      <c r="F58" t="n">
        <v>3.5</v>
      </c>
      <c r="G58" t="n">
        <v>4.3</v>
      </c>
      <c r="H58" t="n">
        <v>4.9</v>
      </c>
      <c r="I58" t="n">
        <v>1.7</v>
      </c>
      <c r="J58" t="n">
        <v>-14.2</v>
      </c>
      <c r="K58" t="n">
        <v>1.5</v>
      </c>
      <c r="L58" t="n">
        <v>4</v>
      </c>
      <c r="M58" t="n">
        <v>0.8</v>
      </c>
      <c r="N58" t="n">
        <v>3.2</v>
      </c>
      <c r="O58" t="n">
        <v>0.9</v>
      </c>
      <c r="P58" t="n">
        <v>5.3</v>
      </c>
      <c r="Q58" t="n">
        <v>9.300000000000001</v>
      </c>
      <c r="R58" t="n">
        <v>6.6</v>
      </c>
      <c r="S58" t="n">
        <v>2.1</v>
      </c>
      <c r="T58" t="n">
        <v>-47.8</v>
      </c>
      <c r="U58" t="n">
        <v>-4.8</v>
      </c>
      <c r="V58" t="n">
        <v>6.1</v>
      </c>
      <c r="W58" t="n">
        <v>0.6</v>
      </c>
    </row>
    <row r="59">
      <c r="A59" s="5" t="inlineStr">
        <is>
          <t>Eigenkapitalrendite in %</t>
        </is>
      </c>
      <c r="B59" s="5" t="inlineStr">
        <is>
          <t>Return on Equity in %</t>
        </is>
      </c>
      <c r="C59" t="n">
        <v>8.359999999999999</v>
      </c>
      <c r="D59" t="n">
        <v>4.99</v>
      </c>
      <c r="E59" t="n">
        <v>8.15</v>
      </c>
      <c r="F59" t="n">
        <v>6.89</v>
      </c>
      <c r="G59" t="n">
        <v>8.529999999999999</v>
      </c>
      <c r="H59" t="n">
        <v>8.58</v>
      </c>
      <c r="I59" t="n">
        <v>2.9</v>
      </c>
      <c r="J59" t="n">
        <v>-17.21</v>
      </c>
      <c r="K59" t="n">
        <v>1.39</v>
      </c>
      <c r="L59" t="n">
        <v>3.94</v>
      </c>
      <c r="M59" t="n">
        <v>0.84</v>
      </c>
      <c r="N59" t="n">
        <v>3.44</v>
      </c>
      <c r="O59" t="n">
        <v>1.26</v>
      </c>
      <c r="P59" t="n">
        <v>6.37</v>
      </c>
      <c r="Q59" t="n">
        <v>11.26</v>
      </c>
      <c r="R59" t="n">
        <v>12.21</v>
      </c>
      <c r="S59" t="n">
        <v>3.71</v>
      </c>
      <c r="T59" t="n">
        <v>-69.42</v>
      </c>
      <c r="U59" t="n">
        <v>-5.21</v>
      </c>
      <c r="V59" t="n">
        <v>13.87</v>
      </c>
      <c r="W59" t="n">
        <v>3.51</v>
      </c>
    </row>
    <row r="60">
      <c r="A60" s="5" t="inlineStr">
        <is>
          <t>Umsatzrendite in %</t>
        </is>
      </c>
      <c r="B60" s="5" t="inlineStr">
        <is>
          <t>Return on sales in %</t>
        </is>
      </c>
      <c r="C60" t="n">
        <v>4.8</v>
      </c>
      <c r="D60" t="n">
        <v>2.86</v>
      </c>
      <c r="E60" t="n">
        <v>4.62</v>
      </c>
      <c r="F60" t="n">
        <v>3.66</v>
      </c>
      <c r="G60" t="n">
        <v>4.7</v>
      </c>
      <c r="H60" t="n">
        <v>4.67</v>
      </c>
      <c r="I60" t="n">
        <v>1.55</v>
      </c>
      <c r="J60" t="n">
        <v>-9.029999999999999</v>
      </c>
      <c r="K60" t="n">
        <v>0.95</v>
      </c>
      <c r="L60" t="n">
        <v>2.72</v>
      </c>
      <c r="M60" t="n">
        <v>0.55</v>
      </c>
      <c r="N60" t="n">
        <v>2.4</v>
      </c>
      <c r="O60" t="n">
        <v>0.91</v>
      </c>
      <c r="P60" t="n">
        <v>5.16</v>
      </c>
      <c r="Q60" t="n">
        <v>9.369999999999999</v>
      </c>
      <c r="R60" t="n">
        <v>16.01</v>
      </c>
      <c r="S60" t="n">
        <v>2.24</v>
      </c>
      <c r="T60" t="n">
        <v>-45.8</v>
      </c>
      <c r="U60" t="n">
        <v>-7.15</v>
      </c>
      <c r="V60" t="n">
        <v>14.48</v>
      </c>
      <c r="W60" t="n">
        <v>3.53</v>
      </c>
    </row>
    <row r="61">
      <c r="A61" s="5" t="inlineStr">
        <is>
          <t>Gesamtkapitalrendite in %</t>
        </is>
      </c>
      <c r="B61" s="5" t="inlineStr">
        <is>
          <t>Total Return on Investment in %</t>
        </is>
      </c>
      <c r="C61" t="n">
        <v>3.85</v>
      </c>
      <c r="D61" t="n">
        <v>2.93</v>
      </c>
      <c r="E61" t="n">
        <v>4.23</v>
      </c>
      <c r="F61" t="n">
        <v>3.63</v>
      </c>
      <c r="G61" t="n">
        <v>4.07</v>
      </c>
      <c r="H61" t="n">
        <v>4.32</v>
      </c>
      <c r="I61" t="n">
        <v>2.81</v>
      </c>
      <c r="J61" t="n">
        <v>-2.7</v>
      </c>
      <c r="K61" t="n">
        <v>2.57</v>
      </c>
      <c r="L61" t="n">
        <v>1.33</v>
      </c>
      <c r="M61" t="n">
        <v>0.28</v>
      </c>
      <c r="N61" t="n">
        <v>1.2</v>
      </c>
      <c r="O61" t="n">
        <v>0.47</v>
      </c>
      <c r="P61" t="n">
        <v>2.43</v>
      </c>
      <c r="Q61" t="n">
        <v>4.37</v>
      </c>
      <c r="R61" t="n">
        <v>4.3</v>
      </c>
      <c r="S61" t="n">
        <v>1.08</v>
      </c>
      <c r="T61" t="n">
        <v>-19.54</v>
      </c>
      <c r="U61" t="n">
        <v>-2.1</v>
      </c>
      <c r="V61" t="n">
        <v>4.77</v>
      </c>
      <c r="W61" t="n">
        <v>1.32</v>
      </c>
    </row>
    <row r="62">
      <c r="A62" s="5" t="inlineStr">
        <is>
          <t>Return on Investment in %</t>
        </is>
      </c>
      <c r="B62" s="5" t="inlineStr">
        <is>
          <t>Return on Investment in %</t>
        </is>
      </c>
      <c r="C62" t="n">
        <v>2.27</v>
      </c>
      <c r="D62" t="n">
        <v>1.49</v>
      </c>
      <c r="E62" t="n">
        <v>2.45</v>
      </c>
      <c r="F62" t="n">
        <v>1.8</v>
      </c>
      <c r="G62" t="n">
        <v>2.26</v>
      </c>
      <c r="H62" t="n">
        <v>2.26</v>
      </c>
      <c r="I62" t="n">
        <v>0.79</v>
      </c>
      <c r="J62" t="n">
        <v>-4.87</v>
      </c>
      <c r="K62" t="n">
        <v>0.45</v>
      </c>
      <c r="L62" t="n">
        <v>1.33</v>
      </c>
      <c r="M62" t="n">
        <v>0.28</v>
      </c>
      <c r="N62" t="n">
        <v>1.2</v>
      </c>
      <c r="O62" t="n">
        <v>0.47</v>
      </c>
      <c r="P62" t="n">
        <v>2.43</v>
      </c>
      <c r="Q62" t="n">
        <v>4.37</v>
      </c>
      <c r="R62" t="n">
        <v>4.3</v>
      </c>
      <c r="S62" t="n">
        <v>1.08</v>
      </c>
      <c r="T62" t="n">
        <v>-19.54</v>
      </c>
      <c r="U62" t="n">
        <v>-2.1</v>
      </c>
      <c r="V62" t="n">
        <v>4.77</v>
      </c>
      <c r="W62" t="n">
        <v>1.32</v>
      </c>
    </row>
    <row r="63">
      <c r="A63" s="5" t="inlineStr">
        <is>
          <t>Arbeitsintensität in %</t>
        </is>
      </c>
      <c r="B63" s="5" t="inlineStr">
        <is>
          <t>Work Intensity in %</t>
        </is>
      </c>
      <c r="C63" t="n">
        <v>14.47</v>
      </c>
      <c r="D63" t="n">
        <v>15.04</v>
      </c>
      <c r="E63" t="n">
        <v>14.43</v>
      </c>
      <c r="F63" t="n">
        <v>17.94</v>
      </c>
      <c r="G63" t="n">
        <v>22.36</v>
      </c>
      <c r="H63" t="n">
        <v>23.03</v>
      </c>
      <c r="I63" t="n">
        <v>18.59</v>
      </c>
      <c r="J63" t="n">
        <v>13.91</v>
      </c>
      <c r="K63" t="n">
        <v>12.95</v>
      </c>
      <c r="L63" t="n">
        <v>11.93</v>
      </c>
      <c r="M63" t="n">
        <v>18.01</v>
      </c>
      <c r="N63" t="n">
        <v>12.92</v>
      </c>
      <c r="O63" t="n">
        <v>13.21</v>
      </c>
      <c r="P63" t="n">
        <v>12.25</v>
      </c>
      <c r="Q63" t="n">
        <v>13.03</v>
      </c>
      <c r="R63" t="n">
        <v>15.44</v>
      </c>
      <c r="S63" t="n">
        <v>16.93</v>
      </c>
      <c r="T63" t="n">
        <v>10.75</v>
      </c>
      <c r="U63" t="n">
        <v>10.35</v>
      </c>
      <c r="V63" t="n">
        <v>13.43</v>
      </c>
      <c r="W63" t="n">
        <v>12.39</v>
      </c>
    </row>
    <row r="64">
      <c r="A64" s="5" t="inlineStr">
        <is>
          <t>Eigenkapitalquote in %</t>
        </is>
      </c>
      <c r="B64" s="5" t="inlineStr">
        <is>
          <t>Equity Ratio in %</t>
        </is>
      </c>
      <c r="C64" t="n">
        <v>27.09</v>
      </c>
      <c r="D64" t="n">
        <v>29.88</v>
      </c>
      <c r="E64" t="n">
        <v>30.05</v>
      </c>
      <c r="F64" t="n">
        <v>26.16</v>
      </c>
      <c r="G64" t="n">
        <v>26.51</v>
      </c>
      <c r="H64" t="n">
        <v>26.33</v>
      </c>
      <c r="I64" t="n">
        <v>27.14</v>
      </c>
      <c r="J64" t="n">
        <v>28.3</v>
      </c>
      <c r="K64" t="n">
        <v>32.59</v>
      </c>
      <c r="L64" t="n">
        <v>33.67</v>
      </c>
      <c r="M64" t="n">
        <v>32.82</v>
      </c>
      <c r="N64" t="n">
        <v>35.01</v>
      </c>
      <c r="O64" t="n">
        <v>37.49</v>
      </c>
      <c r="P64" t="n">
        <v>38.16</v>
      </c>
      <c r="Q64" t="n">
        <v>38.77</v>
      </c>
      <c r="R64" t="n">
        <v>35.19</v>
      </c>
      <c r="S64" t="n">
        <v>29.13</v>
      </c>
      <c r="T64" t="n">
        <v>28.15</v>
      </c>
      <c r="U64" t="n">
        <v>40.29</v>
      </c>
      <c r="V64" t="n">
        <v>34.38</v>
      </c>
      <c r="W64" t="n">
        <v>37.71</v>
      </c>
    </row>
    <row r="65">
      <c r="A65" s="5" t="inlineStr">
        <is>
          <t>Fremdkapitalquote in %</t>
        </is>
      </c>
      <c r="B65" s="5" t="inlineStr">
        <is>
          <t>Debt Ratio in %</t>
        </is>
      </c>
      <c r="C65" t="n">
        <v>72.91</v>
      </c>
      <c r="D65" t="n">
        <v>70.12</v>
      </c>
      <c r="E65" t="n">
        <v>69.95</v>
      </c>
      <c r="F65" t="n">
        <v>73.84</v>
      </c>
      <c r="G65" t="n">
        <v>73.48999999999999</v>
      </c>
      <c r="H65" t="n">
        <v>73.67</v>
      </c>
      <c r="I65" t="n">
        <v>72.86</v>
      </c>
      <c r="J65" t="n">
        <v>71.7</v>
      </c>
      <c r="K65" t="n">
        <v>67.41</v>
      </c>
      <c r="L65" t="n">
        <v>66.33</v>
      </c>
      <c r="M65" t="n">
        <v>67.18000000000001</v>
      </c>
      <c r="N65" t="n">
        <v>64.98999999999999</v>
      </c>
      <c r="O65" t="n">
        <v>62.51</v>
      </c>
      <c r="P65" t="n">
        <v>61.84</v>
      </c>
      <c r="Q65" t="n">
        <v>61.23</v>
      </c>
      <c r="R65" t="n">
        <v>64.81</v>
      </c>
      <c r="S65" t="n">
        <v>70.87</v>
      </c>
      <c r="T65" t="n">
        <v>71.84999999999999</v>
      </c>
      <c r="U65" t="n">
        <v>59.71</v>
      </c>
      <c r="V65" t="n">
        <v>65.62</v>
      </c>
      <c r="W65" t="n">
        <v>62.29</v>
      </c>
    </row>
    <row r="66">
      <c r="A66" s="5" t="inlineStr">
        <is>
          <t>Verschuldungsgrad in %</t>
        </is>
      </c>
      <c r="B66" s="5" t="inlineStr">
        <is>
          <t>Finance Gearing in %</t>
        </is>
      </c>
      <c r="C66" t="n">
        <v>269.17</v>
      </c>
      <c r="D66" t="n">
        <v>234.68</v>
      </c>
      <c r="E66" t="n">
        <v>232.79</v>
      </c>
      <c r="F66" t="n">
        <v>282.25</v>
      </c>
      <c r="G66" t="n">
        <v>277.25</v>
      </c>
      <c r="H66" t="n">
        <v>279.73</v>
      </c>
      <c r="I66" t="n">
        <v>268.49</v>
      </c>
      <c r="J66" t="n">
        <v>253.41</v>
      </c>
      <c r="K66" t="n">
        <v>206.81</v>
      </c>
      <c r="L66" t="n">
        <v>197.04</v>
      </c>
      <c r="M66" t="n">
        <v>204.68</v>
      </c>
      <c r="N66" t="n">
        <v>185.63</v>
      </c>
      <c r="O66" t="n">
        <v>166.75</v>
      </c>
      <c r="P66" t="n">
        <v>162.05</v>
      </c>
      <c r="Q66" t="n">
        <v>157.92</v>
      </c>
      <c r="R66" t="n">
        <v>184.17</v>
      </c>
      <c r="S66" t="n">
        <v>243.32</v>
      </c>
      <c r="T66" t="n">
        <v>255.27</v>
      </c>
      <c r="U66" t="n">
        <v>148.2</v>
      </c>
      <c r="V66" t="n">
        <v>190.86</v>
      </c>
      <c r="W66" t="n">
        <v>165.17</v>
      </c>
    </row>
    <row r="67">
      <c r="A67" s="5" t="inlineStr"/>
      <c r="B67" s="5" t="inlineStr"/>
    </row>
    <row r="68">
      <c r="A68" s="5" t="inlineStr">
        <is>
          <t>Kurzfristige Vermögensquote in %</t>
        </is>
      </c>
      <c r="B68" s="5" t="inlineStr">
        <is>
          <t>Current Assets Ratio in %</t>
        </is>
      </c>
      <c r="C68" t="n">
        <v>14.47</v>
      </c>
      <c r="D68" t="n">
        <v>15.04</v>
      </c>
      <c r="E68" t="n">
        <v>14.43</v>
      </c>
      <c r="F68" t="n">
        <v>17.94</v>
      </c>
      <c r="G68" t="n">
        <v>22.36</v>
      </c>
      <c r="H68" t="n">
        <v>23.03</v>
      </c>
      <c r="I68" t="n">
        <v>18.59</v>
      </c>
      <c r="J68" t="n">
        <v>13.91</v>
      </c>
      <c r="K68" t="n">
        <v>12.95</v>
      </c>
      <c r="L68" t="n">
        <v>11.93</v>
      </c>
      <c r="M68" t="n">
        <v>18.01</v>
      </c>
      <c r="N68" t="n">
        <v>12.92</v>
      </c>
      <c r="O68" t="n">
        <v>13.21</v>
      </c>
      <c r="P68" t="n">
        <v>12.25</v>
      </c>
      <c r="Q68" t="n">
        <v>13.03</v>
      </c>
      <c r="R68" t="n">
        <v>15.44</v>
      </c>
      <c r="S68" t="n">
        <v>16.93</v>
      </c>
      <c r="T68" t="n">
        <v>10.75</v>
      </c>
      <c r="U68" t="n">
        <v>10.35</v>
      </c>
      <c r="V68" t="n">
        <v>13.43</v>
      </c>
    </row>
    <row r="69">
      <c r="A69" s="5" t="inlineStr">
        <is>
          <t>Nettogewinn Marge in %</t>
        </is>
      </c>
      <c r="B69" s="5" t="inlineStr">
        <is>
          <t>Net Profit Marge in %</t>
        </is>
      </c>
      <c r="C69" t="n">
        <v>22868.13</v>
      </c>
      <c r="D69" t="n">
        <v>13631.21</v>
      </c>
      <c r="E69" t="n">
        <v>21988.56</v>
      </c>
      <c r="F69" t="n">
        <v>17114.52</v>
      </c>
      <c r="G69" t="n">
        <v>21650.03</v>
      </c>
      <c r="H69" t="n">
        <v>21173.06</v>
      </c>
      <c r="I69" t="n">
        <v>6883.79</v>
      </c>
      <c r="J69" t="n">
        <v>-39041.6</v>
      </c>
      <c r="K69" t="n">
        <v>4104.64</v>
      </c>
      <c r="L69" t="n">
        <v>11738.23</v>
      </c>
      <c r="M69" t="n">
        <v>2383.52</v>
      </c>
      <c r="N69" t="n">
        <v>10487.98</v>
      </c>
      <c r="O69" t="n">
        <v>3970.69</v>
      </c>
      <c r="P69" t="n">
        <v>22494.67</v>
      </c>
      <c r="Q69" t="n">
        <v>39323.94</v>
      </c>
      <c r="R69" t="n">
        <v>33604.06</v>
      </c>
      <c r="S69" t="n">
        <v>9421.049999999999</v>
      </c>
      <c r="T69" t="n">
        <v>-192236.12</v>
      </c>
      <c r="U69" t="n">
        <v>-26569.23</v>
      </c>
      <c r="V69" t="n">
        <v>43863.8</v>
      </c>
    </row>
    <row r="70">
      <c r="A70" s="5" t="inlineStr">
        <is>
          <t>Operative Ergebnis Marge in %</t>
        </is>
      </c>
      <c r="B70" s="5" t="inlineStr">
        <is>
          <t>EBIT Marge in %</t>
        </is>
      </c>
      <c r="C70" t="n">
        <v>55925.49</v>
      </c>
      <c r="D70" t="n">
        <v>50352.42</v>
      </c>
      <c r="E70" t="n">
        <v>59612.45</v>
      </c>
      <c r="F70" t="n">
        <v>58630.84</v>
      </c>
      <c r="G70" t="n">
        <v>46759.81</v>
      </c>
      <c r="H70" t="n">
        <v>52476.47</v>
      </c>
      <c r="I70" t="n">
        <v>36491.49</v>
      </c>
      <c r="J70" t="n">
        <v>-28306.09</v>
      </c>
      <c r="K70" t="n">
        <v>41164.33</v>
      </c>
      <c r="L70" t="n">
        <v>38123.27</v>
      </c>
      <c r="M70" t="n">
        <v>40594.19</v>
      </c>
      <c r="N70" t="n">
        <v>49787.84</v>
      </c>
      <c r="O70" t="n">
        <v>36887.65</v>
      </c>
      <c r="P70" t="n">
        <v>37576.4</v>
      </c>
      <c r="Q70" t="n">
        <v>53676.06</v>
      </c>
      <c r="R70" t="n">
        <v>71559.10000000001</v>
      </c>
      <c r="S70" t="n">
        <v>40819.55</v>
      </c>
      <c r="T70" t="n">
        <v>-162345.58</v>
      </c>
      <c r="U70" t="n">
        <v>21876.92</v>
      </c>
      <c r="V70" t="n">
        <v>57157.66</v>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n">
        <v>0.01</v>
      </c>
      <c r="P71" t="n">
        <v>0.01</v>
      </c>
      <c r="Q71" t="n">
        <v>0.01</v>
      </c>
      <c r="R71" t="n">
        <v>0.01</v>
      </c>
      <c r="S71" t="n">
        <v>0.01</v>
      </c>
      <c r="T71" t="n">
        <v>0.01</v>
      </c>
      <c r="U71" t="n">
        <v>0.01</v>
      </c>
      <c r="V71" t="n">
        <v>0.01</v>
      </c>
    </row>
    <row r="72">
      <c r="A72" s="5" t="inlineStr">
        <is>
          <t>Langfristige Vermögensquote in %</t>
        </is>
      </c>
      <c r="B72" s="5" t="inlineStr">
        <is>
          <t>Non-Current Assets Ratio in %</t>
        </is>
      </c>
      <c r="C72" t="n">
        <v>85.53</v>
      </c>
      <c r="D72" t="n">
        <v>84.95999999999999</v>
      </c>
      <c r="E72" t="n">
        <v>85.56999999999999</v>
      </c>
      <c r="F72" t="n">
        <v>82.06</v>
      </c>
      <c r="G72" t="n">
        <v>77.64</v>
      </c>
      <c r="H72" t="n">
        <v>76.97</v>
      </c>
      <c r="I72" t="n">
        <v>81.41</v>
      </c>
      <c r="J72" t="n">
        <v>86.09</v>
      </c>
      <c r="K72" t="n">
        <v>87.05</v>
      </c>
      <c r="L72" t="n">
        <v>88.06999999999999</v>
      </c>
      <c r="M72" t="n">
        <v>81.98999999999999</v>
      </c>
      <c r="N72" t="n">
        <v>87.08</v>
      </c>
      <c r="O72" t="n">
        <v>86.79000000000001</v>
      </c>
      <c r="P72" t="n">
        <v>87.75</v>
      </c>
      <c r="Q72" t="n">
        <v>86.97</v>
      </c>
      <c r="R72" t="n">
        <v>83.88</v>
      </c>
      <c r="S72" t="n">
        <v>82.40000000000001</v>
      </c>
      <c r="T72" t="n">
        <v>88.64</v>
      </c>
      <c r="U72" t="n">
        <v>89.16</v>
      </c>
      <c r="V72" t="n">
        <v>85.81</v>
      </c>
    </row>
    <row r="73">
      <c r="A73" s="5" t="inlineStr">
        <is>
          <t>Gesamtkapitalrentabilität</t>
        </is>
      </c>
      <c r="B73" s="5" t="inlineStr">
        <is>
          <t>ROA Return on Assets in %</t>
        </is>
      </c>
      <c r="C73" t="n">
        <v>2.27</v>
      </c>
      <c r="D73" t="n">
        <v>1.49</v>
      </c>
      <c r="E73" t="n">
        <v>2.45</v>
      </c>
      <c r="F73" t="n">
        <v>1.8</v>
      </c>
      <c r="G73" t="n">
        <v>2.26</v>
      </c>
      <c r="H73" t="n">
        <v>2.26</v>
      </c>
      <c r="I73" t="n">
        <v>0.79</v>
      </c>
      <c r="J73" t="n">
        <v>-4.87</v>
      </c>
      <c r="K73" t="n">
        <v>0.45</v>
      </c>
      <c r="L73" t="n">
        <v>1.33</v>
      </c>
      <c r="M73" t="n">
        <v>0.28</v>
      </c>
      <c r="N73" t="n">
        <v>1.2</v>
      </c>
      <c r="O73" t="n">
        <v>0.47</v>
      </c>
      <c r="P73" t="n">
        <v>2.43</v>
      </c>
      <c r="Q73" t="n">
        <v>4.37</v>
      </c>
      <c r="R73" t="n">
        <v>4.3</v>
      </c>
      <c r="S73" t="n">
        <v>1.08</v>
      </c>
      <c r="T73" t="n">
        <v>-19.54</v>
      </c>
      <c r="U73" t="n">
        <v>-2.1</v>
      </c>
      <c r="V73" t="n">
        <v>4.77</v>
      </c>
    </row>
    <row r="74">
      <c r="A74" s="5" t="inlineStr">
        <is>
          <t>Ertrag des eingesetzten Kapitals</t>
        </is>
      </c>
      <c r="B74" s="5" t="inlineStr">
        <is>
          <t>ROCE Return on Cap. Empl. in %</t>
        </is>
      </c>
      <c r="C74" t="n">
        <v>6.86</v>
      </c>
      <c r="D74" t="n">
        <v>6.88</v>
      </c>
      <c r="E74" t="n">
        <v>8.23</v>
      </c>
      <c r="F74" t="n">
        <v>7.94</v>
      </c>
      <c r="G74" t="n">
        <v>6.37</v>
      </c>
      <c r="H74" t="n">
        <v>7.16</v>
      </c>
      <c r="I74" t="n">
        <v>5.15</v>
      </c>
      <c r="J74" t="n">
        <v>-4.49</v>
      </c>
      <c r="K74" t="n">
        <v>5.69</v>
      </c>
      <c r="L74" t="n">
        <v>5.43</v>
      </c>
      <c r="M74" t="n">
        <v>5.84</v>
      </c>
      <c r="N74" t="n">
        <v>7.16</v>
      </c>
      <c r="O74" t="n">
        <v>5.42</v>
      </c>
      <c r="P74" t="n">
        <v>4.89</v>
      </c>
      <c r="Q74" t="n">
        <v>7.41</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21.72</v>
      </c>
      <c r="D75" t="n">
        <v>25.02</v>
      </c>
      <c r="E75" t="n">
        <v>25.41</v>
      </c>
      <c r="F75" t="n">
        <v>24.05</v>
      </c>
      <c r="G75" t="n">
        <v>26.31</v>
      </c>
      <c r="H75" t="n">
        <v>25.55</v>
      </c>
      <c r="I75" t="n">
        <v>24.83</v>
      </c>
      <c r="J75" t="n">
        <v>27.89</v>
      </c>
      <c r="K75" t="n">
        <v>33.08</v>
      </c>
      <c r="L75" t="n">
        <v>33.77</v>
      </c>
      <c r="M75" t="n">
        <v>34.7</v>
      </c>
      <c r="N75" t="n">
        <v>37.3</v>
      </c>
      <c r="O75" t="n">
        <v>40.22</v>
      </c>
      <c r="P75" t="n">
        <v>40.78</v>
      </c>
      <c r="Q75" t="n">
        <v>41.43</v>
      </c>
      <c r="R75" t="n">
        <v>37.5</v>
      </c>
      <c r="S75" t="n">
        <v>31.11</v>
      </c>
      <c r="T75" t="n">
        <v>28.18</v>
      </c>
      <c r="U75" t="n">
        <v>41.57</v>
      </c>
      <c r="V75" t="n">
        <v>36.03</v>
      </c>
    </row>
    <row r="76">
      <c r="A76" s="5" t="inlineStr">
        <is>
          <t>Liquidität Dritten Grades</t>
        </is>
      </c>
      <c r="B76" s="5" t="inlineStr">
        <is>
          <t>Current Ratio in %</t>
        </is>
      </c>
      <c r="C76" t="n">
        <v>75.01000000000001</v>
      </c>
      <c r="D76" t="n">
        <v>75.04000000000001</v>
      </c>
      <c r="E76" t="n">
        <v>74.52</v>
      </c>
      <c r="F76" t="n">
        <v>80.41</v>
      </c>
      <c r="G76" t="n">
        <v>95.93000000000001</v>
      </c>
      <c r="H76" t="n">
        <v>105.67</v>
      </c>
      <c r="I76" t="n">
        <v>97.63</v>
      </c>
      <c r="J76" t="n">
        <v>65.28</v>
      </c>
      <c r="K76" t="n">
        <v>65.19</v>
      </c>
      <c r="L76" t="n">
        <v>57.63</v>
      </c>
      <c r="M76" t="n">
        <v>92.81</v>
      </c>
      <c r="N76" t="n">
        <v>63.97</v>
      </c>
      <c r="O76" t="n">
        <v>68.68000000000001</v>
      </c>
      <c r="P76" t="n">
        <v>72.22</v>
      </c>
      <c r="Q76" t="n">
        <v>66.78</v>
      </c>
      <c r="R76" t="inlineStr">
        <is>
          <t>-</t>
        </is>
      </c>
      <c r="S76" t="inlineStr">
        <is>
          <t>-</t>
        </is>
      </c>
      <c r="T76" t="inlineStr">
        <is>
          <t>-</t>
        </is>
      </c>
      <c r="U76" t="inlineStr">
        <is>
          <t>-</t>
        </is>
      </c>
      <c r="V76" t="inlineStr">
        <is>
          <t>-</t>
        </is>
      </c>
    </row>
    <row r="77">
      <c r="A77" s="5" t="inlineStr">
        <is>
          <t>Operativer Cashflow</t>
        </is>
      </c>
      <c r="B77" s="5" t="inlineStr">
        <is>
          <t>Operating Cashflow in M</t>
        </is>
      </c>
      <c r="C77" t="n">
        <v>14330.61</v>
      </c>
      <c r="D77" t="n">
        <v>18710.73</v>
      </c>
      <c r="E77" t="n">
        <v>19520.1</v>
      </c>
      <c r="F77" t="n">
        <v>23010.84</v>
      </c>
      <c r="G77" t="n">
        <v>23633.91</v>
      </c>
      <c r="H77" t="n">
        <v>20366.64</v>
      </c>
      <c r="I77" t="n">
        <v>18916.75</v>
      </c>
      <c r="J77" t="n">
        <v>11839.54</v>
      </c>
      <c r="K77" t="n">
        <v>10197.56</v>
      </c>
      <c r="L77" t="n">
        <v>12228.43</v>
      </c>
      <c r="M77" t="n">
        <v>12385.24</v>
      </c>
      <c r="N77" t="n">
        <v>13301.05</v>
      </c>
      <c r="O77" t="n">
        <v>20845.58</v>
      </c>
      <c r="P77" t="n">
        <v>18534.25</v>
      </c>
      <c r="Q77" t="n">
        <v>16540.12</v>
      </c>
      <c r="R77" t="n">
        <v>18009.42</v>
      </c>
      <c r="S77" t="n">
        <v>17841.5</v>
      </c>
      <c r="T77" t="n">
        <v>17337.74</v>
      </c>
      <c r="U77" t="n">
        <v>22327.15</v>
      </c>
      <c r="V77" t="n">
        <v>29481.9</v>
      </c>
    </row>
    <row r="78">
      <c r="A78" s="5" t="inlineStr">
        <is>
          <t>Aktienrückkauf</t>
        </is>
      </c>
      <c r="B78" s="5" t="inlineStr">
        <is>
          <t>Share Buyback in M</t>
        </is>
      </c>
      <c r="C78" t="n">
        <v>0</v>
      </c>
      <c r="D78" t="n">
        <v>0</v>
      </c>
      <c r="E78" t="n">
        <v>-84</v>
      </c>
      <c r="F78" t="n">
        <v>-70</v>
      </c>
      <c r="G78" t="n">
        <v>-71</v>
      </c>
      <c r="H78" t="n">
        <v>-85</v>
      </c>
      <c r="I78" t="n">
        <v>-130</v>
      </c>
      <c r="J78" t="n">
        <v>0</v>
      </c>
      <c r="K78" t="n">
        <v>0</v>
      </c>
      <c r="L78" t="n">
        <v>40</v>
      </c>
      <c r="M78" t="n">
        <v>0</v>
      </c>
      <c r="N78" t="n">
        <v>0</v>
      </c>
      <c r="O78" t="n">
        <v>0</v>
      </c>
      <c r="P78" t="n">
        <v>-163</v>
      </c>
      <c r="Q78" t="n">
        <v>0</v>
      </c>
      <c r="R78" t="n">
        <v>0</v>
      </c>
      <c r="S78" t="n">
        <v>0</v>
      </c>
      <c r="T78" t="n">
        <v>-483</v>
      </c>
      <c r="U78" t="n">
        <v>-685</v>
      </c>
      <c r="V78" t="inlineStr">
        <is>
          <t>-</t>
        </is>
      </c>
    </row>
    <row r="79">
      <c r="A79" s="5" t="inlineStr">
        <is>
          <t>Umsatzwachstum 1J in %</t>
        </is>
      </c>
      <c r="B79" s="5" t="inlineStr">
        <is>
          <t>Revenue Growth 1Y in %</t>
        </is>
      </c>
      <c r="C79" t="n">
        <v>6.42</v>
      </c>
      <c r="D79" t="n">
        <v>0.95</v>
      </c>
      <c r="E79" t="n">
        <v>0.7</v>
      </c>
      <c r="F79" t="n">
        <v>3.99</v>
      </c>
      <c r="G79" t="n">
        <v>8.83</v>
      </c>
      <c r="H79" t="n">
        <v>2.22</v>
      </c>
      <c r="I79" t="n">
        <v>0.37</v>
      </c>
      <c r="J79" t="n">
        <v>-0.8100000000000001</v>
      </c>
      <c r="K79" t="n">
        <v>-6.02</v>
      </c>
      <c r="L79" t="n">
        <v>-2.5</v>
      </c>
      <c r="M79" t="n">
        <v>4.74</v>
      </c>
      <c r="N79" t="n">
        <v>-1.33</v>
      </c>
      <c r="O79" t="n">
        <v>1.85</v>
      </c>
      <c r="P79" t="n">
        <v>-0.92</v>
      </c>
      <c r="Q79" t="n">
        <v>2.97</v>
      </c>
      <c r="R79" t="n">
        <v>3.68</v>
      </c>
      <c r="S79" t="n">
        <v>3.99</v>
      </c>
      <c r="T79" t="n">
        <v>-1.62</v>
      </c>
      <c r="U79" t="n">
        <v>-3.77</v>
      </c>
      <c r="V79" t="inlineStr">
        <is>
          <t>-</t>
        </is>
      </c>
    </row>
    <row r="80">
      <c r="A80" s="5" t="inlineStr">
        <is>
          <t>Umsatzwachstum 3J in %</t>
        </is>
      </c>
      <c r="B80" s="5" t="inlineStr">
        <is>
          <t>Revenue Growth 3Y in %</t>
        </is>
      </c>
      <c r="C80" t="n">
        <v>2.69</v>
      </c>
      <c r="D80" t="n">
        <v>1.88</v>
      </c>
      <c r="E80" t="n">
        <v>4.51</v>
      </c>
      <c r="F80" t="n">
        <v>5.01</v>
      </c>
      <c r="G80" t="n">
        <v>3.81</v>
      </c>
      <c r="H80" t="n">
        <v>0.59</v>
      </c>
      <c r="I80" t="n">
        <v>-2.15</v>
      </c>
      <c r="J80" t="n">
        <v>-3.11</v>
      </c>
      <c r="K80" t="n">
        <v>-1.26</v>
      </c>
      <c r="L80" t="n">
        <v>0.3</v>
      </c>
      <c r="M80" t="n">
        <v>1.75</v>
      </c>
      <c r="N80" t="n">
        <v>-0.13</v>
      </c>
      <c r="O80" t="n">
        <v>1.3</v>
      </c>
      <c r="P80" t="n">
        <v>1.91</v>
      </c>
      <c r="Q80" t="n">
        <v>3.55</v>
      </c>
      <c r="R80" t="n">
        <v>2.02</v>
      </c>
      <c r="S80" t="n">
        <v>-0.47</v>
      </c>
      <c r="T80" t="inlineStr">
        <is>
          <t>-</t>
        </is>
      </c>
      <c r="U80" t="inlineStr">
        <is>
          <t>-</t>
        </is>
      </c>
      <c r="V80" t="inlineStr">
        <is>
          <t>-</t>
        </is>
      </c>
    </row>
    <row r="81">
      <c r="A81" s="5" t="inlineStr">
        <is>
          <t>Umsatzwachstum 5J in %</t>
        </is>
      </c>
      <c r="B81" s="5" t="inlineStr">
        <is>
          <t>Revenue Growth 5Y in %</t>
        </is>
      </c>
      <c r="C81" t="n">
        <v>4.18</v>
      </c>
      <c r="D81" t="n">
        <v>3.34</v>
      </c>
      <c r="E81" t="n">
        <v>3.22</v>
      </c>
      <c r="F81" t="n">
        <v>2.92</v>
      </c>
      <c r="G81" t="n">
        <v>0.92</v>
      </c>
      <c r="H81" t="n">
        <v>-1.35</v>
      </c>
      <c r="I81" t="n">
        <v>-0.84</v>
      </c>
      <c r="J81" t="n">
        <v>-1.18</v>
      </c>
      <c r="K81" t="n">
        <v>-0.65</v>
      </c>
      <c r="L81" t="n">
        <v>0.37</v>
      </c>
      <c r="M81" t="n">
        <v>1.46</v>
      </c>
      <c r="N81" t="n">
        <v>1.25</v>
      </c>
      <c r="O81" t="n">
        <v>2.31</v>
      </c>
      <c r="P81" t="n">
        <v>1.62</v>
      </c>
      <c r="Q81" t="n">
        <v>1.05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1.42</v>
      </c>
      <c r="D82" t="n">
        <v>1.25</v>
      </c>
      <c r="E82" t="n">
        <v>1.02</v>
      </c>
      <c r="F82" t="n">
        <v>1.13</v>
      </c>
      <c r="G82" t="n">
        <v>0.64</v>
      </c>
      <c r="H82" t="n">
        <v>0.06</v>
      </c>
      <c r="I82" t="n">
        <v>0.2</v>
      </c>
      <c r="J82" t="n">
        <v>0.57</v>
      </c>
      <c r="K82" t="n">
        <v>0.48</v>
      </c>
      <c r="L82" t="n">
        <v>0.71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78.53</v>
      </c>
      <c r="D83" t="n">
        <v>-37.42</v>
      </c>
      <c r="E83" t="n">
        <v>29.38</v>
      </c>
      <c r="F83" t="n">
        <v>-17.79</v>
      </c>
      <c r="G83" t="n">
        <v>11.29</v>
      </c>
      <c r="H83" t="n">
        <v>214.41</v>
      </c>
      <c r="I83" t="n">
        <v>-117.7</v>
      </c>
      <c r="J83" t="n">
        <v>-1043.45</v>
      </c>
      <c r="K83" t="n">
        <v>-67.14</v>
      </c>
      <c r="L83" t="n">
        <v>380.17</v>
      </c>
      <c r="M83" t="n">
        <v>-76.2</v>
      </c>
      <c r="N83" t="n">
        <v>160.63</v>
      </c>
      <c r="O83" t="n">
        <v>-82.02</v>
      </c>
      <c r="P83" t="n">
        <v>-43.32</v>
      </c>
      <c r="Q83" t="n">
        <v>20.5</v>
      </c>
      <c r="R83" t="n">
        <v>269.83</v>
      </c>
      <c r="S83" t="n">
        <v>-105.1</v>
      </c>
      <c r="T83" t="n">
        <v>611.84</v>
      </c>
      <c r="U83" t="n">
        <v>-158.29</v>
      </c>
      <c r="V83" t="n">
        <v>372.94</v>
      </c>
    </row>
    <row r="84">
      <c r="A84" s="5" t="inlineStr">
        <is>
          <t>Gewinnwachstum 3J in %</t>
        </is>
      </c>
      <c r="B84" s="5" t="inlineStr">
        <is>
          <t>Earnings Growth 3Y in %</t>
        </is>
      </c>
      <c r="C84" t="n">
        <v>23.5</v>
      </c>
      <c r="D84" t="n">
        <v>-8.609999999999999</v>
      </c>
      <c r="E84" t="n">
        <v>7.63</v>
      </c>
      <c r="F84" t="n">
        <v>69.3</v>
      </c>
      <c r="G84" t="n">
        <v>36</v>
      </c>
      <c r="H84" t="n">
        <v>-315.58</v>
      </c>
      <c r="I84" t="n">
        <v>-409.43</v>
      </c>
      <c r="J84" t="n">
        <v>-243.47</v>
      </c>
      <c r="K84" t="n">
        <v>78.94</v>
      </c>
      <c r="L84" t="n">
        <v>154.87</v>
      </c>
      <c r="M84" t="n">
        <v>0.8</v>
      </c>
      <c r="N84" t="n">
        <v>11.76</v>
      </c>
      <c r="O84" t="n">
        <v>-34.95</v>
      </c>
      <c r="P84" t="n">
        <v>82.34</v>
      </c>
      <c r="Q84" t="n">
        <v>61.74</v>
      </c>
      <c r="R84" t="n">
        <v>258.86</v>
      </c>
      <c r="S84" t="n">
        <v>116.15</v>
      </c>
      <c r="T84" t="n">
        <v>275.5</v>
      </c>
      <c r="U84" t="inlineStr">
        <is>
          <t>-</t>
        </is>
      </c>
      <c r="V84" t="inlineStr">
        <is>
          <t>-</t>
        </is>
      </c>
    </row>
    <row r="85">
      <c r="A85" s="5" t="inlineStr">
        <is>
          <t>Gewinnwachstum 5J in %</t>
        </is>
      </c>
      <c r="B85" s="5" t="inlineStr">
        <is>
          <t>Earnings Growth 5Y in %</t>
        </is>
      </c>
      <c r="C85" t="n">
        <v>12.8</v>
      </c>
      <c r="D85" t="n">
        <v>39.97</v>
      </c>
      <c r="E85" t="n">
        <v>23.92</v>
      </c>
      <c r="F85" t="n">
        <v>-190.65</v>
      </c>
      <c r="G85" t="n">
        <v>-200.52</v>
      </c>
      <c r="H85" t="n">
        <v>-126.74</v>
      </c>
      <c r="I85" t="n">
        <v>-184.86</v>
      </c>
      <c r="J85" t="n">
        <v>-129.2</v>
      </c>
      <c r="K85" t="n">
        <v>63.09</v>
      </c>
      <c r="L85" t="n">
        <v>67.84999999999999</v>
      </c>
      <c r="M85" t="n">
        <v>-4.08</v>
      </c>
      <c r="N85" t="n">
        <v>65.12</v>
      </c>
      <c r="O85" t="n">
        <v>11.98</v>
      </c>
      <c r="P85" t="n">
        <v>150.75</v>
      </c>
      <c r="Q85" t="n">
        <v>127.76</v>
      </c>
      <c r="R85" t="n">
        <v>198.24</v>
      </c>
      <c r="S85" t="inlineStr">
        <is>
          <t>-</t>
        </is>
      </c>
      <c r="T85" t="inlineStr">
        <is>
          <t>-</t>
        </is>
      </c>
      <c r="U85" t="inlineStr">
        <is>
          <t>-</t>
        </is>
      </c>
      <c r="V85" t="inlineStr">
        <is>
          <t>-</t>
        </is>
      </c>
    </row>
    <row r="86">
      <c r="A86" s="5" t="inlineStr">
        <is>
          <t>Gewinnwachstum 10J in %</t>
        </is>
      </c>
      <c r="B86" s="5" t="inlineStr">
        <is>
          <t>Earnings Growth 10Y in %</t>
        </is>
      </c>
      <c r="C86" t="n">
        <v>-56.97</v>
      </c>
      <c r="D86" t="n">
        <v>-72.45</v>
      </c>
      <c r="E86" t="n">
        <v>-52.64</v>
      </c>
      <c r="F86" t="n">
        <v>-63.78</v>
      </c>
      <c r="G86" t="n">
        <v>-66.33</v>
      </c>
      <c r="H86" t="n">
        <v>-65.41</v>
      </c>
      <c r="I86" t="n">
        <v>-59.87</v>
      </c>
      <c r="J86" t="n">
        <v>-58.61</v>
      </c>
      <c r="K86" t="n">
        <v>106.92</v>
      </c>
      <c r="L86" t="n">
        <v>97.8</v>
      </c>
      <c r="M86" t="n">
        <v>97.08</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1.39</v>
      </c>
      <c r="D87" t="n">
        <v>0.8100000000000001</v>
      </c>
      <c r="E87" t="n">
        <v>0.84</v>
      </c>
      <c r="F87" t="n">
        <v>-0.15</v>
      </c>
      <c r="G87" t="n">
        <v>-0.12</v>
      </c>
      <c r="H87" t="n">
        <v>-0.16</v>
      </c>
      <c r="I87" t="n">
        <v>-0.32</v>
      </c>
      <c r="J87" t="inlineStr">
        <is>
          <t>-</t>
        </is>
      </c>
      <c r="K87" t="n">
        <v>1.08</v>
      </c>
      <c r="L87" t="n">
        <v>0.36</v>
      </c>
      <c r="M87" t="n">
        <v>-31.52</v>
      </c>
      <c r="N87" t="n">
        <v>0.49</v>
      </c>
      <c r="O87" t="n">
        <v>9.640000000000001</v>
      </c>
      <c r="P87" t="n">
        <v>0.12</v>
      </c>
      <c r="Q87" t="n">
        <v>0.08</v>
      </c>
      <c r="R87" t="n">
        <v>0.08</v>
      </c>
      <c r="S87" t="inlineStr">
        <is>
          <t>-</t>
        </is>
      </c>
      <c r="T87" t="inlineStr">
        <is>
          <t>-</t>
        </is>
      </c>
      <c r="U87" t="inlineStr">
        <is>
          <t>-</t>
        </is>
      </c>
      <c r="V87" t="inlineStr">
        <is>
          <t>-</t>
        </is>
      </c>
    </row>
    <row r="88">
      <c r="A88" s="5" t="inlineStr">
        <is>
          <t>EBIT-Wachstum 1J in %</t>
        </is>
      </c>
      <c r="B88" s="5" t="inlineStr">
        <is>
          <t>EBIT Growth 1Y in %</t>
        </is>
      </c>
      <c r="C88" t="n">
        <v>18.2</v>
      </c>
      <c r="D88" t="n">
        <v>-14.73</v>
      </c>
      <c r="E88" t="n">
        <v>2.39</v>
      </c>
      <c r="F88" t="n">
        <v>30.39</v>
      </c>
      <c r="G88" t="n">
        <v>-3.02</v>
      </c>
      <c r="H88" t="n">
        <v>47</v>
      </c>
      <c r="I88" t="n">
        <v>-229.4</v>
      </c>
      <c r="J88" t="n">
        <v>-168.21</v>
      </c>
      <c r="K88" t="n">
        <v>1.47</v>
      </c>
      <c r="L88" t="n">
        <v>-8.43</v>
      </c>
      <c r="M88" t="n">
        <v>-14.6</v>
      </c>
      <c r="N88" t="n">
        <v>33.18</v>
      </c>
      <c r="O88" t="n">
        <v>-0.02</v>
      </c>
      <c r="P88" t="n">
        <v>-30.64</v>
      </c>
      <c r="Q88" t="n">
        <v>-22.76</v>
      </c>
      <c r="R88" t="n">
        <v>81.76000000000001</v>
      </c>
      <c r="S88" t="n">
        <v>-126.15</v>
      </c>
      <c r="T88" t="n">
        <v>-830.1</v>
      </c>
      <c r="U88" t="n">
        <v>-63.17</v>
      </c>
      <c r="V88" t="n">
        <v>27.15</v>
      </c>
    </row>
    <row r="89">
      <c r="A89" s="5" t="inlineStr">
        <is>
          <t>EBIT-Wachstum 3J in %</t>
        </is>
      </c>
      <c r="B89" s="5" t="inlineStr">
        <is>
          <t>EBIT Growth 3Y in %</t>
        </is>
      </c>
      <c r="C89" t="n">
        <v>1.95</v>
      </c>
      <c r="D89" t="n">
        <v>6.02</v>
      </c>
      <c r="E89" t="n">
        <v>9.92</v>
      </c>
      <c r="F89" t="n">
        <v>24.79</v>
      </c>
      <c r="G89" t="n">
        <v>-61.81</v>
      </c>
      <c r="H89" t="n">
        <v>-116.87</v>
      </c>
      <c r="I89" t="n">
        <v>-132.05</v>
      </c>
      <c r="J89" t="n">
        <v>-58.39</v>
      </c>
      <c r="K89" t="n">
        <v>-7.19</v>
      </c>
      <c r="L89" t="n">
        <v>3.38</v>
      </c>
      <c r="M89" t="n">
        <v>6.19</v>
      </c>
      <c r="N89" t="n">
        <v>0.84</v>
      </c>
      <c r="O89" t="n">
        <v>-17.81</v>
      </c>
      <c r="P89" t="n">
        <v>9.449999999999999</v>
      </c>
      <c r="Q89" t="n">
        <v>-22.38</v>
      </c>
      <c r="R89" t="n">
        <v>-291.5</v>
      </c>
      <c r="S89" t="n">
        <v>-339.81</v>
      </c>
      <c r="T89" t="n">
        <v>-288.71</v>
      </c>
      <c r="U89" t="inlineStr">
        <is>
          <t>-</t>
        </is>
      </c>
      <c r="V89" t="inlineStr">
        <is>
          <t>-</t>
        </is>
      </c>
    </row>
    <row r="90">
      <c r="A90" s="5" t="inlineStr">
        <is>
          <t>EBIT-Wachstum 5J in %</t>
        </is>
      </c>
      <c r="B90" s="5" t="inlineStr">
        <is>
          <t>EBIT Growth 5Y in %</t>
        </is>
      </c>
      <c r="C90" t="n">
        <v>6.65</v>
      </c>
      <c r="D90" t="n">
        <v>12.41</v>
      </c>
      <c r="E90" t="n">
        <v>-30.53</v>
      </c>
      <c r="F90" t="n">
        <v>-64.65000000000001</v>
      </c>
      <c r="G90" t="n">
        <v>-70.43000000000001</v>
      </c>
      <c r="H90" t="n">
        <v>-71.51000000000001</v>
      </c>
      <c r="I90" t="n">
        <v>-83.83</v>
      </c>
      <c r="J90" t="n">
        <v>-31.32</v>
      </c>
      <c r="K90" t="n">
        <v>2.32</v>
      </c>
      <c r="L90" t="n">
        <v>-4.1</v>
      </c>
      <c r="M90" t="n">
        <v>-6.97</v>
      </c>
      <c r="N90" t="n">
        <v>12.3</v>
      </c>
      <c r="O90" t="n">
        <v>-19.56</v>
      </c>
      <c r="P90" t="n">
        <v>-185.58</v>
      </c>
      <c r="Q90" t="n">
        <v>-192.08</v>
      </c>
      <c r="R90" t="n">
        <v>-182.1</v>
      </c>
      <c r="S90" t="inlineStr">
        <is>
          <t>-</t>
        </is>
      </c>
      <c r="T90" t="inlineStr">
        <is>
          <t>-</t>
        </is>
      </c>
      <c r="U90" t="inlineStr">
        <is>
          <t>-</t>
        </is>
      </c>
      <c r="V90" t="inlineStr">
        <is>
          <t>-</t>
        </is>
      </c>
    </row>
    <row r="91">
      <c r="A91" s="5" t="inlineStr">
        <is>
          <t>EBIT-Wachstum 10J in %</t>
        </is>
      </c>
      <c r="B91" s="5" t="inlineStr">
        <is>
          <t>EBIT Growth 10Y in %</t>
        </is>
      </c>
      <c r="C91" t="n">
        <v>-32.43</v>
      </c>
      <c r="D91" t="n">
        <v>-35.71</v>
      </c>
      <c r="E91" t="n">
        <v>-30.92</v>
      </c>
      <c r="F91" t="n">
        <v>-31.16</v>
      </c>
      <c r="G91" t="n">
        <v>-37.27</v>
      </c>
      <c r="H91" t="n">
        <v>-39.24</v>
      </c>
      <c r="I91" t="n">
        <v>-35.77</v>
      </c>
      <c r="J91" t="n">
        <v>-25.44</v>
      </c>
      <c r="K91" t="n">
        <v>-91.63</v>
      </c>
      <c r="L91" t="n">
        <v>-98.09</v>
      </c>
      <c r="M91" t="n">
        <v>-94.53</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-23.41</v>
      </c>
      <c r="D92" t="n">
        <v>-4.15</v>
      </c>
      <c r="E92" t="n">
        <v>-16.67</v>
      </c>
      <c r="F92" t="n">
        <v>-4.09</v>
      </c>
      <c r="G92" t="n">
        <v>14.25</v>
      </c>
      <c r="H92" t="n">
        <v>5.65</v>
      </c>
      <c r="I92" t="n">
        <v>55.11</v>
      </c>
      <c r="J92" t="n">
        <v>16.1</v>
      </c>
      <c r="K92" t="n">
        <v>-16.61</v>
      </c>
      <c r="L92" t="n">
        <v>-0.35</v>
      </c>
      <c r="M92" t="n">
        <v>-6.89</v>
      </c>
      <c r="N92" t="n">
        <v>-36.19</v>
      </c>
      <c r="O92" t="n">
        <v>12.47</v>
      </c>
      <c r="P92" t="n">
        <v>7.87</v>
      </c>
      <c r="Q92" t="n">
        <v>-8.16</v>
      </c>
      <c r="R92" t="n">
        <v>0.9399999999999999</v>
      </c>
      <c r="S92" t="n">
        <v>2.91</v>
      </c>
      <c r="T92" t="n">
        <v>-31.28</v>
      </c>
      <c r="U92" t="n">
        <v>-38.23</v>
      </c>
      <c r="V92" t="inlineStr">
        <is>
          <t>-</t>
        </is>
      </c>
    </row>
    <row r="93">
      <c r="A93" s="5" t="inlineStr">
        <is>
          <t>Op.Cashflow Wachstum 3J in %</t>
        </is>
      </c>
      <c r="B93" s="5" t="inlineStr">
        <is>
          <t>Op.Cashflow Wachstum 3Y in %</t>
        </is>
      </c>
      <c r="C93" t="n">
        <v>-14.74</v>
      </c>
      <c r="D93" t="n">
        <v>-8.300000000000001</v>
      </c>
      <c r="E93" t="n">
        <v>-2.17</v>
      </c>
      <c r="F93" t="n">
        <v>5.27</v>
      </c>
      <c r="G93" t="n">
        <v>25</v>
      </c>
      <c r="H93" t="n">
        <v>25.62</v>
      </c>
      <c r="I93" t="n">
        <v>18.2</v>
      </c>
      <c r="J93" t="n">
        <v>-0.29</v>
      </c>
      <c r="K93" t="n">
        <v>-7.95</v>
      </c>
      <c r="L93" t="n">
        <v>-14.48</v>
      </c>
      <c r="M93" t="n">
        <v>-10.2</v>
      </c>
      <c r="N93" t="n">
        <v>-5.28</v>
      </c>
      <c r="O93" t="n">
        <v>4.06</v>
      </c>
      <c r="P93" t="n">
        <v>0.22</v>
      </c>
      <c r="Q93" t="n">
        <v>-1.44</v>
      </c>
      <c r="R93" t="n">
        <v>-9.140000000000001</v>
      </c>
      <c r="S93" t="n">
        <v>-22.2</v>
      </c>
      <c r="T93" t="inlineStr">
        <is>
          <t>-</t>
        </is>
      </c>
      <c r="U93" t="inlineStr">
        <is>
          <t>-</t>
        </is>
      </c>
      <c r="V93" t="inlineStr">
        <is>
          <t>-</t>
        </is>
      </c>
    </row>
    <row r="94">
      <c r="A94" s="5" t="inlineStr">
        <is>
          <t>Op.Cashflow Wachstum 5J in %</t>
        </is>
      </c>
      <c r="B94" s="5" t="inlineStr">
        <is>
          <t>Op.Cashflow Wachstum 5Y in %</t>
        </is>
      </c>
      <c r="C94" t="n">
        <v>-6.81</v>
      </c>
      <c r="D94" t="n">
        <v>-1</v>
      </c>
      <c r="E94" t="n">
        <v>10.85</v>
      </c>
      <c r="F94" t="n">
        <v>17.4</v>
      </c>
      <c r="G94" t="n">
        <v>14.9</v>
      </c>
      <c r="H94" t="n">
        <v>11.98</v>
      </c>
      <c r="I94" t="n">
        <v>9.470000000000001</v>
      </c>
      <c r="J94" t="n">
        <v>-8.789999999999999</v>
      </c>
      <c r="K94" t="n">
        <v>-9.51</v>
      </c>
      <c r="L94" t="n">
        <v>-4.62</v>
      </c>
      <c r="M94" t="n">
        <v>-6.18</v>
      </c>
      <c r="N94" t="n">
        <v>-4.61</v>
      </c>
      <c r="O94" t="n">
        <v>3.21</v>
      </c>
      <c r="P94" t="n">
        <v>-5.54</v>
      </c>
      <c r="Q94" t="n">
        <v>-14.76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2.58</v>
      </c>
      <c r="D95" t="n">
        <v>4.24</v>
      </c>
      <c r="E95" t="n">
        <v>1.03</v>
      </c>
      <c r="F95" t="n">
        <v>3.95</v>
      </c>
      <c r="G95" t="n">
        <v>5.14</v>
      </c>
      <c r="H95" t="n">
        <v>2.9</v>
      </c>
      <c r="I95" t="n">
        <v>2.43</v>
      </c>
      <c r="J95" t="n">
        <v>-2.79</v>
      </c>
      <c r="K95" t="n">
        <v>-7.53</v>
      </c>
      <c r="L95" t="n">
        <v>-9.69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-8224</v>
      </c>
      <c r="D96" t="n">
        <v>-7274</v>
      </c>
      <c r="E96" t="n">
        <v>-6974</v>
      </c>
      <c r="F96" t="n">
        <v>-6488</v>
      </c>
      <c r="G96" t="n">
        <v>-1364</v>
      </c>
      <c r="H96" t="n">
        <v>1600</v>
      </c>
      <c r="I96" t="n">
        <v>-533</v>
      </c>
      <c r="J96" t="n">
        <v>-7989</v>
      </c>
      <c r="K96" t="n">
        <v>-8473</v>
      </c>
      <c r="L96" t="n">
        <v>-11209</v>
      </c>
      <c r="M96" t="n">
        <v>-1782</v>
      </c>
      <c r="N96" t="n">
        <v>-8958</v>
      </c>
      <c r="O96" t="n">
        <v>-7270</v>
      </c>
      <c r="P96" t="n">
        <v>-6137</v>
      </c>
      <c r="Q96" t="n">
        <v>-8290</v>
      </c>
      <c r="R96" t="n">
        <v>16652</v>
      </c>
      <c r="S96" t="n">
        <v>19656</v>
      </c>
      <c r="T96" t="n">
        <v>13524</v>
      </c>
      <c r="U96" t="n">
        <v>17033</v>
      </c>
      <c r="V96" t="n">
        <v>16680</v>
      </c>
      <c r="W96" t="n">
        <v>11723</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V93"/>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20"/>
    <col customWidth="1" max="15" min="15" width="11"/>
    <col customWidth="1" max="16" min="16" width="10"/>
    <col customWidth="1" max="17" min="17" width="11"/>
    <col customWidth="1" max="18" min="18" width="11"/>
    <col customWidth="1" max="19" min="19" width="10"/>
    <col customWidth="1" max="20" min="20" width="20"/>
    <col customWidth="1" max="21" min="21" width="10"/>
    <col customWidth="1" max="22" min="22" width="10"/>
  </cols>
  <sheetData>
    <row r="1">
      <c r="A1" s="1" t="inlineStr">
        <is>
          <t xml:space="preserve">ENEL </t>
        </is>
      </c>
      <c r="B1" s="2" t="inlineStr">
        <is>
          <t>WKN: 928624  ISIN: IT0003128367  US-Symbol:ESOCF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1962</t>
        </is>
      </c>
      <c r="C4" s="5" t="inlineStr">
        <is>
          <t>Telefon / Phone</t>
        </is>
      </c>
      <c r="D4" s="5" t="inlineStr"/>
      <c r="E4" t="inlineStr">
        <is>
          <t>+39-06-8509-2081</t>
        </is>
      </c>
      <c r="G4" t="inlineStr">
        <is>
          <t>20.01.2020</t>
        </is>
      </c>
      <c r="H4" t="inlineStr">
        <is>
          <t>Ex Dividend</t>
        </is>
      </c>
      <c r="J4" t="inlineStr">
        <is>
          <t>Ministry of Economy</t>
        </is>
      </c>
      <c r="L4" t="inlineStr">
        <is>
          <t>23,59%</t>
        </is>
      </c>
    </row>
    <row r="5">
      <c r="A5" s="5" t="inlineStr">
        <is>
          <t>Ticker</t>
        </is>
      </c>
      <c r="B5" t="inlineStr">
        <is>
          <t>ENL</t>
        </is>
      </c>
      <c r="C5" s="5" t="inlineStr">
        <is>
          <t>Fax</t>
        </is>
      </c>
      <c r="D5" s="5" t="inlineStr"/>
      <c r="E5" t="inlineStr">
        <is>
          <t>+39-06-8509-2129</t>
        </is>
      </c>
      <c r="G5" t="inlineStr">
        <is>
          <t>22.01.2020</t>
        </is>
      </c>
      <c r="H5" t="inlineStr">
        <is>
          <t>Dividend Payout</t>
        </is>
      </c>
      <c r="J5" t="inlineStr">
        <is>
          <t>BlackRock Inc.</t>
        </is>
      </c>
      <c r="L5" t="inlineStr">
        <is>
          <t>4,83%</t>
        </is>
      </c>
    </row>
    <row r="6">
      <c r="A6" s="5" t="inlineStr">
        <is>
          <t>Gelistet Seit / Listed Since</t>
        </is>
      </c>
      <c r="B6" t="inlineStr">
        <is>
          <t>-</t>
        </is>
      </c>
      <c r="C6" s="5" t="inlineStr">
        <is>
          <t>Internet</t>
        </is>
      </c>
      <c r="D6" s="5" t="inlineStr"/>
      <c r="E6" t="inlineStr">
        <is>
          <t>http://www.enel.com/</t>
        </is>
      </c>
      <c r="G6" t="inlineStr">
        <is>
          <t>06.02.2020</t>
        </is>
      </c>
      <c r="H6" t="inlineStr">
        <is>
          <t>Q4 Result</t>
        </is>
      </c>
      <c r="J6" t="inlineStr">
        <is>
          <t>Freefloat</t>
        </is>
      </c>
      <c r="L6" t="inlineStr">
        <is>
          <t>71,59%</t>
        </is>
      </c>
    </row>
    <row r="7">
      <c r="A7" s="5" t="inlineStr">
        <is>
          <t>Nominalwert / Nominal Value</t>
        </is>
      </c>
      <c r="B7" t="inlineStr">
        <is>
          <t>1,00</t>
        </is>
      </c>
      <c r="C7" s="5" t="inlineStr">
        <is>
          <t>E-Mail</t>
        </is>
      </c>
      <c r="D7" s="5" t="inlineStr"/>
      <c r="E7" t="inlineStr">
        <is>
          <t>investor.relations@enel.com</t>
        </is>
      </c>
      <c r="G7" t="inlineStr">
        <is>
          <t>19.03.2020</t>
        </is>
      </c>
      <c r="H7" t="inlineStr">
        <is>
          <t>Publication Of Annual Report</t>
        </is>
      </c>
    </row>
    <row r="8">
      <c r="A8" s="5" t="inlineStr">
        <is>
          <t>Land / Country</t>
        </is>
      </c>
      <c r="B8" t="inlineStr">
        <is>
          <t>Italien</t>
        </is>
      </c>
      <c r="C8" s="5" t="inlineStr">
        <is>
          <t>Inv. Relations Telefon / Phone</t>
        </is>
      </c>
      <c r="D8" s="5" t="inlineStr"/>
      <c r="E8" t="inlineStr">
        <is>
          <t>+39-06-83051</t>
        </is>
      </c>
      <c r="G8" t="inlineStr">
        <is>
          <t>06.05.2020</t>
        </is>
      </c>
      <c r="H8" t="inlineStr">
        <is>
          <t>Result Q1</t>
        </is>
      </c>
    </row>
    <row r="9">
      <c r="A9" s="5" t="inlineStr">
        <is>
          <t>Währung / Currency</t>
        </is>
      </c>
      <c r="B9" t="inlineStr">
        <is>
          <t>EUR</t>
        </is>
      </c>
      <c r="C9" s="5" t="inlineStr">
        <is>
          <t>Kontaktperson / Contact Person</t>
        </is>
      </c>
      <c r="D9" s="5" t="inlineStr"/>
      <c r="E9" t="inlineStr">
        <is>
          <t>Monica Girardi</t>
        </is>
      </c>
      <c r="G9" t="inlineStr">
        <is>
          <t>20.07.2020</t>
        </is>
      </c>
      <c r="H9" t="inlineStr">
        <is>
          <t>Ex Dividend</t>
        </is>
      </c>
    </row>
    <row r="10">
      <c r="A10" s="5" t="inlineStr">
        <is>
          <t>Branche / Industry</t>
        </is>
      </c>
      <c r="B10" t="inlineStr">
        <is>
          <t>Conglomerates</t>
        </is>
      </c>
      <c r="C10" s="5" t="inlineStr">
        <is>
          <t>22.07.2020</t>
        </is>
      </c>
      <c r="D10" s="5" t="inlineStr">
        <is>
          <t>Dividend Payout</t>
        </is>
      </c>
    </row>
    <row r="11">
      <c r="A11" s="5" t="inlineStr">
        <is>
          <t>Sektor / Sector</t>
        </is>
      </c>
      <c r="B11" t="inlineStr">
        <is>
          <t>Various</t>
        </is>
      </c>
      <c r="C11" t="inlineStr">
        <is>
          <t>29.07.2020</t>
        </is>
      </c>
      <c r="D11" t="inlineStr">
        <is>
          <t>Score Half Year</t>
        </is>
      </c>
    </row>
    <row r="12">
      <c r="A12" s="5" t="inlineStr">
        <is>
          <t>Typ / Genre</t>
        </is>
      </c>
      <c r="B12" t="inlineStr">
        <is>
          <t>Namensaktie</t>
        </is>
      </c>
      <c r="C12" t="inlineStr">
        <is>
          <t>05.11.2020</t>
        </is>
      </c>
      <c r="D12" t="inlineStr">
        <is>
          <t>Q3 Earnings</t>
        </is>
      </c>
    </row>
    <row r="13">
      <c r="A13" s="5" t="inlineStr">
        <is>
          <t>Adresse / Address</t>
        </is>
      </c>
      <c r="B13" t="inlineStr">
        <is>
          <t>Enel S.p.AViale Regina Margherita 137  I-00198 Roma</t>
        </is>
      </c>
    </row>
    <row r="14">
      <c r="A14" s="5" t="inlineStr">
        <is>
          <t>Management</t>
        </is>
      </c>
      <c r="B14" t="inlineStr">
        <is>
          <t>Francesco Starace, Maria Patrizia Grieco, Alfredo Antoniozzi, Alberto Bianchi, Cesare Calari, Paola Girdinio, Alberto Pera, Anna Chiara Svelto, Angelo Taraborrelli</t>
        </is>
      </c>
    </row>
    <row r="15">
      <c r="A15" s="5" t="inlineStr">
        <is>
          <t>Aufsichtsrat / Board</t>
        </is>
      </c>
      <c r="B15" t="inlineStr">
        <is>
          <t>Barbara Tadolini, Claudio Sottoriva, Maurizio De Filippo, Romina Guglielmetti, Francesca Di Donato, Piera Vitali</t>
        </is>
      </c>
    </row>
    <row r="16">
      <c r="A16" s="5" t="inlineStr">
        <is>
          <t>Beschreibung</t>
        </is>
      </c>
      <c r="B16" t="inlineStr">
        <is>
          <t>Enel S.p.A. ist eine in Italien angesiedelte internationale Gruppe von Stromanbietern, mit Aktivitäten in den Bereichen Stromerzeugung, Transport, Verteilung und Stromversorgung. Das Unternehmen betreibt Wasser-, Thermal-, Kern-, Wind- und Solarkraftwerke in über 30 Ländern auf fünf Kontinenten und konzentriert sich insbesondere auf Energiegewinnung durch erneuerbare Energien. Das Tochterunternehmen Enel Green Power und betreibt ausschließlich Kraftwerke auf Wasser-, Wind-, Geothermie-, Solar- und Biomassebasis in Europa und Amerika. Die Gruppe hat für den gesamten italienischen Kundenstamm die traditionellen elektromechanischen Messgeräte durch verbrauchsorientierte Smart-Meters ersetzt. Die globalen Tätigkeiten des Unternehmens erstrecken sich auf Europa – insbesondere Italien und Spanien, Latein- und Nordamerika und Afrika. Anfang April 2016 gab das Unternehmen die erneute Verschmelzung mit seiner ehemaligen Tochtergesellschaft Enel Green Power S.A. bekannt. Der Energieversorger Enel Green Power war 2010 aus der Enel Gruppe ausgegliedert worden. Copyright 2014 FINANCE BASE AG</t>
        </is>
      </c>
    </row>
    <row r="17">
      <c r="A17" s="5" t="inlineStr">
        <is>
          <t>Profile</t>
        </is>
      </c>
      <c r="B17" t="inlineStr">
        <is>
          <t>Enel SpA is based in Italy international group of power companies, with activities in the fields of power generation, transmission, distribution and power supply. The company generates hydropower, thermal, nuclear, wind and solar power plants in over 30 countries on five continents and focuses in particular on energy from renewable sources. The subsidiary Enel Green Power and operates exclusively power plants to hydro, wind, geothermal, solar and biomass based in Europe and America. The group has replaced the traditional electromechanical instruments by consumption-oriented smart meters for the entire Italian customer base. The global activities of the company extend to Europe - especially Italy and Spain, Latin and North America and Africa. In early April 2016, the company announced the re-merger with its former subsidiary Enel Green Power S.A. known. The energy company Enel Green Power had been spun off from Enel Group of 2010.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77366</v>
      </c>
      <c r="D20" t="n">
        <v>73134</v>
      </c>
      <c r="E20" t="n">
        <v>72664</v>
      </c>
      <c r="F20" t="n">
        <v>68604</v>
      </c>
      <c r="G20" t="n">
        <v>73076</v>
      </c>
      <c r="H20" t="n">
        <v>73328</v>
      </c>
      <c r="I20" t="n">
        <v>77258</v>
      </c>
      <c r="J20" t="n">
        <v>82699</v>
      </c>
      <c r="K20" t="n">
        <v>77573</v>
      </c>
      <c r="L20" t="n">
        <v>71943</v>
      </c>
      <c r="M20" t="n">
        <v>62171</v>
      </c>
      <c r="N20" t="n">
        <v>59577</v>
      </c>
      <c r="O20" t="n">
        <v>42695</v>
      </c>
      <c r="P20" t="n">
        <v>37497</v>
      </c>
      <c r="Q20" t="n">
        <v>32272</v>
      </c>
      <c r="R20" t="n">
        <v>34329</v>
      </c>
      <c r="S20" t="n">
        <v>28937</v>
      </c>
      <c r="T20" t="n">
        <v>28415</v>
      </c>
      <c r="U20" t="n">
        <v>27725</v>
      </c>
      <c r="V20" t="n">
        <v>24591</v>
      </c>
    </row>
    <row r="21">
      <c r="A21" s="5" t="inlineStr">
        <is>
          <t>Operatives Ergebnis (EBIT)</t>
        </is>
      </c>
      <c r="B21" s="5" t="inlineStr">
        <is>
          <t>EBIT Earning Before Interest &amp; Tax</t>
        </is>
      </c>
      <c r="C21" t="n">
        <v>6878</v>
      </c>
      <c r="D21" t="n">
        <v>9900</v>
      </c>
      <c r="E21" t="n">
        <v>9792</v>
      </c>
      <c r="F21" t="n">
        <v>8921</v>
      </c>
      <c r="G21" t="n">
        <v>7685</v>
      </c>
      <c r="H21" t="n">
        <v>3087</v>
      </c>
      <c r="I21" t="n">
        <v>9944</v>
      </c>
      <c r="J21" t="n">
        <v>7735</v>
      </c>
      <c r="K21" t="n">
        <v>11366</v>
      </c>
      <c r="L21" t="n">
        <v>11258</v>
      </c>
      <c r="M21" t="n">
        <v>10491</v>
      </c>
      <c r="N21" t="n">
        <v>9561</v>
      </c>
      <c r="O21" t="n">
        <v>6990</v>
      </c>
      <c r="P21" t="n">
        <v>5819</v>
      </c>
      <c r="Q21" t="n">
        <v>5538</v>
      </c>
      <c r="R21" t="n">
        <v>6325</v>
      </c>
      <c r="S21" t="n">
        <v>4732</v>
      </c>
      <c r="T21" t="n">
        <v>2880</v>
      </c>
      <c r="U21" t="n">
        <v>3478</v>
      </c>
      <c r="V21" t="n">
        <v>4753</v>
      </c>
    </row>
    <row r="22">
      <c r="A22" s="5" t="inlineStr">
        <is>
          <t>Finanzergebnis</t>
        </is>
      </c>
      <c r="B22" s="5" t="inlineStr">
        <is>
          <t>Financial Result</t>
        </is>
      </c>
      <c r="C22" t="n">
        <v>-2566</v>
      </c>
      <c r="D22" t="n">
        <v>-1699</v>
      </c>
      <c r="E22" t="n">
        <v>-2581</v>
      </c>
      <c r="F22" t="n">
        <v>-3141</v>
      </c>
      <c r="G22" t="n">
        <v>-2404</v>
      </c>
      <c r="H22" t="n">
        <v>-3165</v>
      </c>
      <c r="I22" t="n">
        <v>-2727</v>
      </c>
      <c r="J22" t="n">
        <v>-2915</v>
      </c>
      <c r="K22" t="n">
        <v>-2928</v>
      </c>
      <c r="L22" t="n">
        <v>-3184</v>
      </c>
      <c r="M22" t="n">
        <v>-1423</v>
      </c>
      <c r="N22" t="n">
        <v>-3182</v>
      </c>
      <c r="O22" t="n">
        <v>-902</v>
      </c>
      <c r="P22" t="n">
        <v>-651</v>
      </c>
      <c r="Q22" t="n">
        <v>-744</v>
      </c>
      <c r="R22" t="n">
        <v>-1142</v>
      </c>
      <c r="S22" t="n">
        <v>-1203</v>
      </c>
      <c r="T22" t="n">
        <v>-1163</v>
      </c>
      <c r="U22" t="n">
        <v>-1110</v>
      </c>
      <c r="V22" t="n">
        <v>-648</v>
      </c>
    </row>
    <row r="23">
      <c r="A23" s="5" t="inlineStr">
        <is>
          <t>Ergebnis vor Steuer (EBT)</t>
        </is>
      </c>
      <c r="B23" s="5" t="inlineStr">
        <is>
          <t>EBT Earning Before Tax</t>
        </is>
      </c>
      <c r="C23" t="n">
        <v>4312</v>
      </c>
      <c r="D23" t="n">
        <v>8201</v>
      </c>
      <c r="E23" t="n">
        <v>7211</v>
      </c>
      <c r="F23" t="n">
        <v>5780</v>
      </c>
      <c r="G23" t="n">
        <v>5281</v>
      </c>
      <c r="H23" t="n">
        <v>-78</v>
      </c>
      <c r="I23" t="n">
        <v>7217</v>
      </c>
      <c r="J23" t="n">
        <v>4820</v>
      </c>
      <c r="K23" t="n">
        <v>8438</v>
      </c>
      <c r="L23" t="n">
        <v>8074</v>
      </c>
      <c r="M23" t="n">
        <v>9068</v>
      </c>
      <c r="N23" t="n">
        <v>6379</v>
      </c>
      <c r="O23" t="n">
        <v>6088</v>
      </c>
      <c r="P23" t="n">
        <v>5168</v>
      </c>
      <c r="Q23" t="n">
        <v>4794</v>
      </c>
      <c r="R23" t="n">
        <v>5183</v>
      </c>
      <c r="S23" t="n">
        <v>3529</v>
      </c>
      <c r="T23" t="n">
        <v>1717</v>
      </c>
      <c r="U23" t="n">
        <v>2368</v>
      </c>
      <c r="V23" t="n">
        <v>4105</v>
      </c>
    </row>
    <row r="24">
      <c r="A24" s="5" t="inlineStr">
        <is>
          <t>Steuern auf Einkommen und Ertrag</t>
        </is>
      </c>
      <c r="B24" s="5" t="inlineStr">
        <is>
          <t>Taxes on income and earnings</t>
        </is>
      </c>
      <c r="C24" t="n">
        <v>836</v>
      </c>
      <c r="D24" t="n">
        <v>1851</v>
      </c>
      <c r="E24" t="n">
        <v>1882</v>
      </c>
      <c r="F24" t="n">
        <v>1993</v>
      </c>
      <c r="G24" t="n">
        <v>1909</v>
      </c>
      <c r="H24" t="n">
        <v>-850</v>
      </c>
      <c r="I24" t="n">
        <v>2437</v>
      </c>
      <c r="J24" t="n">
        <v>2745</v>
      </c>
      <c r="K24" t="n">
        <v>3080</v>
      </c>
      <c r="L24" t="n">
        <v>2401</v>
      </c>
      <c r="M24" t="n">
        <v>2520</v>
      </c>
      <c r="N24" t="n">
        <v>585</v>
      </c>
      <c r="O24" t="n">
        <v>2002</v>
      </c>
      <c r="P24" t="n">
        <v>2067</v>
      </c>
      <c r="Q24" t="n">
        <v>1934</v>
      </c>
      <c r="R24" t="n">
        <v>1533</v>
      </c>
      <c r="S24" t="n">
        <v>966</v>
      </c>
      <c r="T24" t="n">
        <v>608</v>
      </c>
      <c r="U24" t="n">
        <v>649</v>
      </c>
      <c r="V24" t="n">
        <v>1649</v>
      </c>
    </row>
    <row r="25">
      <c r="A25" s="5" t="inlineStr">
        <is>
          <t>Ergebnis nach Steuer</t>
        </is>
      </c>
      <c r="B25" s="5" t="inlineStr">
        <is>
          <t>Earnings after tax</t>
        </is>
      </c>
      <c r="C25" t="n">
        <v>3476</v>
      </c>
      <c r="D25" t="n">
        <v>6350</v>
      </c>
      <c r="E25" t="n">
        <v>5329</v>
      </c>
      <c r="F25" t="n">
        <v>3787</v>
      </c>
      <c r="G25" t="n">
        <v>3372</v>
      </c>
      <c r="H25" t="n">
        <v>772</v>
      </c>
      <c r="I25" t="n">
        <v>4780</v>
      </c>
      <c r="J25" t="n">
        <v>2075</v>
      </c>
      <c r="K25" t="n">
        <v>5358</v>
      </c>
      <c r="L25" t="n">
        <v>5673</v>
      </c>
      <c r="M25" t="n">
        <v>6548</v>
      </c>
      <c r="N25" t="n">
        <v>5794</v>
      </c>
      <c r="O25" t="n">
        <v>4086</v>
      </c>
      <c r="P25" t="n">
        <v>3101</v>
      </c>
      <c r="Q25" t="n">
        <v>2860</v>
      </c>
      <c r="R25" t="n">
        <v>3650</v>
      </c>
      <c r="S25" t="n">
        <v>2563</v>
      </c>
      <c r="T25" t="n">
        <v>1109</v>
      </c>
      <c r="U25" t="n">
        <v>1719</v>
      </c>
      <c r="V25" t="n">
        <v>2456</v>
      </c>
    </row>
    <row r="26">
      <c r="A26" s="5" t="inlineStr">
        <is>
          <t>Minderheitenanteil</t>
        </is>
      </c>
      <c r="B26" s="5" t="inlineStr">
        <is>
          <t>Minority Share</t>
        </is>
      </c>
      <c r="C26" t="n">
        <v>-1302</v>
      </c>
      <c r="D26" t="n">
        <v>-1561</v>
      </c>
      <c r="E26" t="n">
        <v>-1550</v>
      </c>
      <c r="F26" t="n">
        <v>-1217</v>
      </c>
      <c r="G26" t="n">
        <v>-1176</v>
      </c>
      <c r="H26" t="n">
        <v>-255</v>
      </c>
      <c r="I26" t="n">
        <v>-1545</v>
      </c>
      <c r="J26" t="n">
        <v>-1210</v>
      </c>
      <c r="K26" t="n">
        <v>-1210</v>
      </c>
      <c r="L26" t="n">
        <v>-1283</v>
      </c>
      <c r="M26" t="n">
        <v>-995</v>
      </c>
      <c r="N26" t="n">
        <v>-741</v>
      </c>
      <c r="O26" t="n">
        <v>-236</v>
      </c>
      <c r="P26" t="n">
        <v>-65</v>
      </c>
      <c r="Q26" t="n">
        <v>-237</v>
      </c>
      <c r="R26" t="n">
        <v>-126</v>
      </c>
      <c r="S26" t="n">
        <v>82</v>
      </c>
      <c r="T26" t="n">
        <v>237</v>
      </c>
      <c r="U26" t="n">
        <v>274</v>
      </c>
      <c r="V26" t="n">
        <v>-2</v>
      </c>
    </row>
    <row r="27">
      <c r="A27" s="5" t="inlineStr">
        <is>
          <t>Jahresüberschuss/-fehlbetrag</t>
        </is>
      </c>
      <c r="B27" s="5" t="inlineStr">
        <is>
          <t>Net Profit</t>
        </is>
      </c>
      <c r="C27" t="n">
        <v>2174</v>
      </c>
      <c r="D27" t="n">
        <v>4789</v>
      </c>
      <c r="E27" t="n">
        <v>3779</v>
      </c>
      <c r="F27" t="n">
        <v>2570</v>
      </c>
      <c r="G27" t="n">
        <v>2196</v>
      </c>
      <c r="H27" t="n">
        <v>517</v>
      </c>
      <c r="I27" t="n">
        <v>3235</v>
      </c>
      <c r="J27" t="n">
        <v>865</v>
      </c>
      <c r="K27" t="n">
        <v>4148</v>
      </c>
      <c r="L27" t="n">
        <v>4390</v>
      </c>
      <c r="M27" t="n">
        <v>5395</v>
      </c>
      <c r="N27" t="n">
        <v>5293</v>
      </c>
      <c r="O27" t="n">
        <v>3977</v>
      </c>
      <c r="P27" t="n">
        <v>3036</v>
      </c>
      <c r="Q27" t="n">
        <v>3895</v>
      </c>
      <c r="R27" t="n">
        <v>2706</v>
      </c>
      <c r="S27" t="n">
        <v>2509</v>
      </c>
      <c r="T27" t="n">
        <v>2008</v>
      </c>
      <c r="U27" t="n">
        <v>4226</v>
      </c>
      <c r="V27" t="n">
        <v>2188</v>
      </c>
    </row>
    <row r="28">
      <c r="A28" s="5" t="inlineStr">
        <is>
          <t>Summe Umlaufvermögen</t>
        </is>
      </c>
      <c r="B28" s="5" t="inlineStr">
        <is>
          <t>Current Assets</t>
        </is>
      </c>
      <c r="C28" t="n">
        <v>36703</v>
      </c>
      <c r="D28" t="n">
        <v>35887</v>
      </c>
      <c r="E28" t="n">
        <v>34467</v>
      </c>
      <c r="F28" t="n">
        <v>35281</v>
      </c>
      <c r="G28" t="n">
        <v>37328</v>
      </c>
      <c r="H28" t="n">
        <v>42181</v>
      </c>
      <c r="I28" t="n">
        <v>35323</v>
      </c>
      <c r="J28" t="n">
        <v>38222</v>
      </c>
      <c r="K28" t="n">
        <v>35585</v>
      </c>
      <c r="L28" t="n">
        <v>36157</v>
      </c>
      <c r="M28" t="n">
        <v>28890</v>
      </c>
      <c r="N28" t="n">
        <v>27652</v>
      </c>
      <c r="O28" t="n">
        <v>22176</v>
      </c>
      <c r="P28" t="n">
        <v>13000</v>
      </c>
      <c r="Q28" t="n">
        <v>12746</v>
      </c>
      <c r="R28" t="n">
        <v>18914</v>
      </c>
      <c r="S28" t="n">
        <v>16621</v>
      </c>
      <c r="T28" t="n">
        <v>16380</v>
      </c>
      <c r="U28" t="n">
        <v>13562</v>
      </c>
      <c r="V28" t="n">
        <v>11658</v>
      </c>
    </row>
    <row r="29">
      <c r="A29" s="5" t="inlineStr">
        <is>
          <t>Summe Anlagevermögen</t>
        </is>
      </c>
      <c r="B29" s="5" t="inlineStr">
        <is>
          <t>Fixed Assets</t>
        </is>
      </c>
      <c r="C29" t="n">
        <v>134723</v>
      </c>
      <c r="D29" t="n">
        <v>129537</v>
      </c>
      <c r="E29" t="n">
        <v>121174</v>
      </c>
      <c r="F29" t="n">
        <v>120315</v>
      </c>
      <c r="G29" t="n">
        <v>123851</v>
      </c>
      <c r="H29" t="n">
        <v>124453</v>
      </c>
      <c r="I29" t="n">
        <v>128825</v>
      </c>
      <c r="J29" t="n">
        <v>133434</v>
      </c>
      <c r="K29" t="n">
        <v>134220</v>
      </c>
      <c r="L29" t="n">
        <v>131895</v>
      </c>
      <c r="M29" t="n">
        <v>131567</v>
      </c>
      <c r="N29" t="n">
        <v>105555</v>
      </c>
      <c r="O29" t="n">
        <v>101572</v>
      </c>
      <c r="P29" t="n">
        <v>41500</v>
      </c>
      <c r="Q29" t="n">
        <v>37756</v>
      </c>
      <c r="R29" t="n">
        <v>50038</v>
      </c>
      <c r="S29" t="n">
        <v>52791</v>
      </c>
      <c r="T29" t="n">
        <v>51162</v>
      </c>
      <c r="U29" t="n">
        <v>50316</v>
      </c>
      <c r="V29" t="n">
        <v>40002</v>
      </c>
    </row>
    <row r="30">
      <c r="A30" s="5" t="inlineStr">
        <is>
          <t>Summe Aktiva</t>
        </is>
      </c>
      <c r="B30" s="5" t="inlineStr">
        <is>
          <t>Total Assets</t>
        </is>
      </c>
      <c r="C30" t="n">
        <v>171426</v>
      </c>
      <c r="D30" t="n">
        <v>165424</v>
      </c>
      <c r="E30" t="n">
        <v>155641</v>
      </c>
      <c r="F30" t="n">
        <v>155596</v>
      </c>
      <c r="G30" t="n">
        <v>161179</v>
      </c>
      <c r="H30" t="n">
        <v>166634</v>
      </c>
      <c r="I30" t="n">
        <v>164148</v>
      </c>
      <c r="J30" t="n">
        <v>171656</v>
      </c>
      <c r="K30" t="n">
        <v>169805</v>
      </c>
      <c r="L30" t="n">
        <v>168052</v>
      </c>
      <c r="M30" t="n">
        <v>160457</v>
      </c>
      <c r="N30" t="n">
        <v>133207</v>
      </c>
      <c r="O30" t="n">
        <v>123748</v>
      </c>
      <c r="P30" t="n">
        <v>54500</v>
      </c>
      <c r="Q30" t="n">
        <v>50502</v>
      </c>
      <c r="R30" t="n">
        <v>69385</v>
      </c>
      <c r="S30" t="n">
        <v>69839</v>
      </c>
      <c r="T30" t="n">
        <v>67937</v>
      </c>
      <c r="U30" t="n">
        <v>64105</v>
      </c>
      <c r="V30" t="n">
        <v>51819</v>
      </c>
    </row>
    <row r="31">
      <c r="A31" s="5" t="inlineStr">
        <is>
          <t>Summe Fremdkapital</t>
        </is>
      </c>
      <c r="B31" s="5" t="inlineStr">
        <is>
          <t>Total Liabilities</t>
        </is>
      </c>
      <c r="C31" t="n">
        <v>124488</v>
      </c>
      <c r="D31" t="n">
        <v>117572</v>
      </c>
      <c r="E31" t="n">
        <v>103480</v>
      </c>
      <c r="F31" t="n">
        <v>103021</v>
      </c>
      <c r="G31" t="n">
        <v>109428</v>
      </c>
      <c r="H31" t="n">
        <v>115489</v>
      </c>
      <c r="I31" t="n">
        <v>111309</v>
      </c>
      <c r="J31" t="n">
        <v>118498</v>
      </c>
      <c r="K31" t="n">
        <v>115365</v>
      </c>
      <c r="L31" t="n">
        <v>114507</v>
      </c>
      <c r="M31" t="n">
        <v>116104</v>
      </c>
      <c r="N31" t="n">
        <v>106912</v>
      </c>
      <c r="O31" t="n">
        <v>99959</v>
      </c>
      <c r="P31" t="n">
        <v>35475</v>
      </c>
      <c r="Q31" t="n">
        <v>31086</v>
      </c>
      <c r="R31" t="n">
        <v>48407</v>
      </c>
      <c r="S31" t="n">
        <v>48524</v>
      </c>
      <c r="T31" t="n">
        <v>47095</v>
      </c>
      <c r="U31" t="n">
        <v>42996</v>
      </c>
      <c r="V31" t="n">
        <v>33490</v>
      </c>
    </row>
    <row r="32">
      <c r="A32" s="5" t="inlineStr">
        <is>
          <t>Minderheitenanteil</t>
        </is>
      </c>
      <c r="B32" s="5" t="inlineStr">
        <is>
          <t>Minority Share</t>
        </is>
      </c>
      <c r="C32" t="n">
        <v>16561</v>
      </c>
      <c r="D32" t="n">
        <v>16132</v>
      </c>
      <c r="E32" t="n">
        <v>17366</v>
      </c>
      <c r="F32" t="n">
        <v>17772</v>
      </c>
      <c r="G32" t="n">
        <v>19375</v>
      </c>
      <c r="H32" t="n">
        <v>19639</v>
      </c>
      <c r="I32" t="n">
        <v>16898</v>
      </c>
      <c r="J32" t="n">
        <v>16387</v>
      </c>
      <c r="K32" t="n">
        <v>15650</v>
      </c>
      <c r="L32" t="n">
        <v>15684</v>
      </c>
      <c r="M32" t="n">
        <v>11848</v>
      </c>
      <c r="N32" t="n">
        <v>5897</v>
      </c>
      <c r="O32" t="n">
        <v>4158</v>
      </c>
      <c r="P32" t="n">
        <v>565</v>
      </c>
      <c r="Q32" t="n">
        <v>359</v>
      </c>
      <c r="R32" t="n">
        <v>1131</v>
      </c>
      <c r="S32" t="n">
        <v>191</v>
      </c>
      <c r="T32" t="n">
        <v>70</v>
      </c>
      <c r="U32" t="n">
        <v>143</v>
      </c>
      <c r="V32" t="n">
        <v>17</v>
      </c>
    </row>
    <row r="33">
      <c r="A33" s="5" t="inlineStr">
        <is>
          <t>Summe Eigenkapital</t>
        </is>
      </c>
      <c r="B33" s="5" t="inlineStr">
        <is>
          <t>Equity</t>
        </is>
      </c>
      <c r="C33" t="n">
        <v>30377</v>
      </c>
      <c r="D33" t="n">
        <v>31720</v>
      </c>
      <c r="E33" t="n">
        <v>34795</v>
      </c>
      <c r="F33" t="n">
        <v>34803</v>
      </c>
      <c r="G33" t="n">
        <v>32376</v>
      </c>
      <c r="H33" t="n">
        <v>31506</v>
      </c>
      <c r="I33" t="n">
        <v>35941</v>
      </c>
      <c r="J33" t="n">
        <v>36771</v>
      </c>
      <c r="K33" t="n">
        <v>38790</v>
      </c>
      <c r="L33" t="n">
        <v>37861</v>
      </c>
      <c r="M33" t="n">
        <v>32505</v>
      </c>
      <c r="N33" t="n">
        <v>20398</v>
      </c>
      <c r="O33" t="n">
        <v>19631</v>
      </c>
      <c r="P33" t="n">
        <v>18460</v>
      </c>
      <c r="Q33" t="n">
        <v>19057</v>
      </c>
      <c r="R33" t="n">
        <v>19847</v>
      </c>
      <c r="S33" t="n">
        <v>21124</v>
      </c>
      <c r="T33" t="n">
        <v>20772</v>
      </c>
      <c r="U33" t="n">
        <v>20966</v>
      </c>
      <c r="V33" t="n">
        <v>18312</v>
      </c>
    </row>
    <row r="34">
      <c r="A34" s="5" t="inlineStr">
        <is>
          <t>Summe Passiva</t>
        </is>
      </c>
      <c r="B34" s="5" t="inlineStr">
        <is>
          <t>Liabilities &amp; Shareholder Equity</t>
        </is>
      </c>
      <c r="C34" t="n">
        <v>171426</v>
      </c>
      <c r="D34" t="n">
        <v>165424</v>
      </c>
      <c r="E34" t="n">
        <v>155641</v>
      </c>
      <c r="F34" t="n">
        <v>155596</v>
      </c>
      <c r="G34" t="n">
        <v>161179</v>
      </c>
      <c r="H34" t="n">
        <v>166634</v>
      </c>
      <c r="I34" t="n">
        <v>164148</v>
      </c>
      <c r="J34" t="n">
        <v>171656</v>
      </c>
      <c r="K34" t="n">
        <v>169805</v>
      </c>
      <c r="L34" t="n">
        <v>168052</v>
      </c>
      <c r="M34" t="n">
        <v>160457</v>
      </c>
      <c r="N34" t="n">
        <v>133207</v>
      </c>
      <c r="O34" t="n">
        <v>123748</v>
      </c>
      <c r="P34" t="n">
        <v>54500</v>
      </c>
      <c r="Q34" t="n">
        <v>50502</v>
      </c>
      <c r="R34" t="n">
        <v>69385</v>
      </c>
      <c r="S34" t="n">
        <v>69839</v>
      </c>
      <c r="T34" t="n">
        <v>67937</v>
      </c>
      <c r="U34" t="n">
        <v>64105</v>
      </c>
      <c r="V34" t="n">
        <v>51819</v>
      </c>
    </row>
    <row r="35">
      <c r="A35" s="5" t="inlineStr">
        <is>
          <t>Mio.Aktien im Umlauf</t>
        </is>
      </c>
      <c r="B35" s="5" t="inlineStr">
        <is>
          <t>Million shares outstanding</t>
        </is>
      </c>
      <c r="C35" t="n">
        <v>10167</v>
      </c>
      <c r="D35" t="n">
        <v>10167</v>
      </c>
      <c r="E35" t="n">
        <v>10167</v>
      </c>
      <c r="F35" t="n">
        <v>9403</v>
      </c>
      <c r="G35" t="n">
        <v>9403</v>
      </c>
      <c r="H35" t="n">
        <v>9403</v>
      </c>
      <c r="I35" t="n">
        <v>9403</v>
      </c>
      <c r="J35" t="n">
        <v>9403</v>
      </c>
      <c r="K35" t="n">
        <v>9403</v>
      </c>
      <c r="L35" t="n">
        <v>9403</v>
      </c>
      <c r="M35" t="n">
        <v>9403</v>
      </c>
      <c r="N35" t="n">
        <v>6186</v>
      </c>
      <c r="O35" t="n">
        <v>6184</v>
      </c>
      <c r="P35" t="n">
        <v>6176</v>
      </c>
      <c r="Q35" t="n">
        <v>6157</v>
      </c>
      <c r="R35" t="n">
        <v>6104</v>
      </c>
      <c r="S35" t="n">
        <v>6063</v>
      </c>
      <c r="T35" t="n">
        <v>6063</v>
      </c>
      <c r="U35" t="n">
        <v>6063</v>
      </c>
      <c r="V35" t="n">
        <v>6073</v>
      </c>
    </row>
    <row r="36">
      <c r="A36" s="5" t="inlineStr">
        <is>
          <t>Ergebnis je Aktie (brutto)</t>
        </is>
      </c>
      <c r="B36" s="5" t="inlineStr">
        <is>
          <t>Earnings per share</t>
        </is>
      </c>
      <c r="C36" t="n">
        <v>0.42</v>
      </c>
      <c r="D36" t="n">
        <v>0.8100000000000001</v>
      </c>
      <c r="E36" t="n">
        <v>0.71</v>
      </c>
      <c r="F36" t="n">
        <v>0.61</v>
      </c>
      <c r="G36" t="n">
        <v>0.5600000000000001</v>
      </c>
      <c r="H36" t="n">
        <v>-0.01</v>
      </c>
      <c r="I36" t="n">
        <v>0.77</v>
      </c>
      <c r="J36" t="n">
        <v>0.51</v>
      </c>
      <c r="K36" t="n">
        <v>0.9</v>
      </c>
      <c r="L36" t="n">
        <v>0.86</v>
      </c>
      <c r="M36" t="n">
        <v>0.96</v>
      </c>
      <c r="N36" t="n">
        <v>1.03</v>
      </c>
      <c r="O36" t="n">
        <v>0.98</v>
      </c>
      <c r="P36" t="n">
        <v>0.84</v>
      </c>
      <c r="Q36" t="n">
        <v>0.78</v>
      </c>
      <c r="R36" t="n">
        <v>0.85</v>
      </c>
      <c r="S36" t="n">
        <v>0.58</v>
      </c>
      <c r="T36" t="n">
        <v>0.28</v>
      </c>
      <c r="U36" t="n">
        <v>0.39</v>
      </c>
      <c r="V36" t="n">
        <v>0.68</v>
      </c>
    </row>
    <row r="37">
      <c r="A37" s="5" t="inlineStr">
        <is>
          <t>Ergebnis je Aktie (unverwässert)</t>
        </is>
      </c>
      <c r="B37" s="5" t="inlineStr">
        <is>
          <t>Basic Earnings per share</t>
        </is>
      </c>
      <c r="C37" t="n">
        <v>0.21</v>
      </c>
      <c r="D37" t="n">
        <v>0.47</v>
      </c>
      <c r="E37" t="n">
        <v>0.37</v>
      </c>
      <c r="F37" t="n">
        <v>0.26</v>
      </c>
      <c r="G37" t="n">
        <v>0.23</v>
      </c>
      <c r="H37" t="n">
        <v>0.05</v>
      </c>
      <c r="I37" t="n">
        <v>0.34</v>
      </c>
      <c r="J37" t="n">
        <v>0.09</v>
      </c>
      <c r="K37" t="n">
        <v>0.44</v>
      </c>
      <c r="L37" t="n">
        <v>0.47</v>
      </c>
      <c r="M37" t="n">
        <v>0.57</v>
      </c>
      <c r="N37" t="n">
        <v>0.98</v>
      </c>
      <c r="O37" t="n">
        <v>0.68</v>
      </c>
      <c r="P37" t="n">
        <v>0.49</v>
      </c>
      <c r="Q37" t="n">
        <v>0.63</v>
      </c>
      <c r="R37" t="n">
        <v>0.44</v>
      </c>
      <c r="S37" t="n">
        <v>0.41</v>
      </c>
      <c r="T37" t="n">
        <v>0.33</v>
      </c>
      <c r="U37" t="n">
        <v>0.7</v>
      </c>
      <c r="V37" t="n">
        <v>0.26</v>
      </c>
    </row>
    <row r="38">
      <c r="A38" s="5" t="inlineStr">
        <is>
          <t>Ergebnis je Aktie (verwässert)</t>
        </is>
      </c>
      <c r="B38" s="5" t="inlineStr">
        <is>
          <t>Diluted Earnings per share</t>
        </is>
      </c>
      <c r="C38" t="n">
        <v>0.21</v>
      </c>
      <c r="D38" t="n">
        <v>0.47</v>
      </c>
      <c r="E38" t="n">
        <v>0.37</v>
      </c>
      <c r="F38" t="n">
        <v>0.26</v>
      </c>
      <c r="G38" t="n">
        <v>0.23</v>
      </c>
      <c r="H38" t="n">
        <v>0.05</v>
      </c>
      <c r="I38" t="n">
        <v>0.34</v>
      </c>
      <c r="J38" t="n">
        <v>0.09</v>
      </c>
      <c r="K38" t="n">
        <v>0.44</v>
      </c>
      <c r="L38" t="n">
        <v>0.47</v>
      </c>
      <c r="M38" t="n">
        <v>0.57</v>
      </c>
      <c r="N38" t="n">
        <v>0.98</v>
      </c>
      <c r="O38" t="n">
        <v>0.67</v>
      </c>
      <c r="P38" t="n">
        <v>0.49</v>
      </c>
      <c r="Q38" t="n">
        <v>0.63</v>
      </c>
      <c r="R38" t="n">
        <v>0.44</v>
      </c>
      <c r="S38" t="n">
        <v>0.41</v>
      </c>
      <c r="T38" t="n">
        <v>0.33</v>
      </c>
      <c r="U38" t="n">
        <v>0.7</v>
      </c>
      <c r="V38" t="n">
        <v>0.26</v>
      </c>
    </row>
    <row r="39">
      <c r="A39" s="5" t="inlineStr">
        <is>
          <t>Dividende je Aktie</t>
        </is>
      </c>
      <c r="B39" s="5" t="inlineStr">
        <is>
          <t>Dividend per share</t>
        </is>
      </c>
      <c r="C39" t="n">
        <v>0.28</v>
      </c>
      <c r="D39" t="n">
        <v>0.28</v>
      </c>
      <c r="E39" t="n">
        <v>0.24</v>
      </c>
      <c r="F39" t="n">
        <v>0.18</v>
      </c>
      <c r="G39" t="n">
        <v>0.16</v>
      </c>
      <c r="H39" t="n">
        <v>0.14</v>
      </c>
      <c r="I39" t="n">
        <v>0.13</v>
      </c>
      <c r="J39" t="n">
        <v>0.15</v>
      </c>
      <c r="K39" t="n">
        <v>0.26</v>
      </c>
      <c r="L39" t="n">
        <v>0.28</v>
      </c>
      <c r="M39" t="n">
        <v>0.25</v>
      </c>
      <c r="N39" t="n">
        <v>0.49</v>
      </c>
      <c r="O39" t="n">
        <v>0.49</v>
      </c>
      <c r="P39" t="n">
        <v>0.49</v>
      </c>
      <c r="Q39" t="n">
        <v>0.63</v>
      </c>
      <c r="R39" t="n">
        <v>0.6899999999999999</v>
      </c>
      <c r="S39" t="n">
        <v>0.36</v>
      </c>
      <c r="T39" t="n">
        <v>0.36</v>
      </c>
      <c r="U39" t="n">
        <v>0.36</v>
      </c>
      <c r="V39" t="n">
        <v>0.26</v>
      </c>
    </row>
    <row r="40">
      <c r="A40" s="5" t="inlineStr">
        <is>
          <t>Dividendenausschüttung in Mio</t>
        </is>
      </c>
      <c r="B40" s="5" t="inlineStr">
        <is>
          <t>Dividend Payment in M</t>
        </is>
      </c>
      <c r="C40" t="n">
        <v>2847</v>
      </c>
      <c r="D40" t="n">
        <v>2410</v>
      </c>
      <c r="E40" t="n">
        <v>1830</v>
      </c>
      <c r="F40" t="n">
        <v>1830</v>
      </c>
      <c r="G40" t="n">
        <v>1627</v>
      </c>
      <c r="H40" t="n">
        <v>2297</v>
      </c>
      <c r="I40" t="n">
        <v>2573</v>
      </c>
      <c r="J40" t="n">
        <v>2044</v>
      </c>
      <c r="K40" t="n">
        <v>2229</v>
      </c>
      <c r="L40" t="n">
        <v>3517</v>
      </c>
      <c r="M40" t="n">
        <v>3135</v>
      </c>
      <c r="N40" t="n">
        <v>3401</v>
      </c>
      <c r="O40" t="n">
        <v>3401</v>
      </c>
      <c r="P40" t="n">
        <v>3180</v>
      </c>
      <c r="Q40" t="n">
        <v>3959</v>
      </c>
      <c r="R40" t="n">
        <v>3472</v>
      </c>
      <c r="S40" t="inlineStr">
        <is>
          <t>-</t>
        </is>
      </c>
      <c r="T40" t="inlineStr">
        <is>
          <t>-</t>
        </is>
      </c>
      <c r="U40" t="inlineStr">
        <is>
          <t>-</t>
        </is>
      </c>
      <c r="V40" t="inlineStr">
        <is>
          <t>-</t>
        </is>
      </c>
    </row>
    <row r="41">
      <c r="A41" s="5" t="inlineStr">
        <is>
          <t>Umsatz</t>
        </is>
      </c>
      <c r="B41" s="5" t="inlineStr">
        <is>
          <t>Revenue</t>
        </is>
      </c>
      <c r="C41" t="n">
        <v>7.61</v>
      </c>
      <c r="D41" t="n">
        <v>7.19</v>
      </c>
      <c r="E41" t="n">
        <v>7.15</v>
      </c>
      <c r="F41" t="n">
        <v>7.3</v>
      </c>
      <c r="G41" t="n">
        <v>7.77</v>
      </c>
      <c r="H41" t="n">
        <v>7.8</v>
      </c>
      <c r="I41" t="n">
        <v>8.220000000000001</v>
      </c>
      <c r="J41" t="n">
        <v>8.789999999999999</v>
      </c>
      <c r="K41" t="n">
        <v>8.25</v>
      </c>
      <c r="L41" t="n">
        <v>7.65</v>
      </c>
      <c r="M41" t="n">
        <v>6.61</v>
      </c>
      <c r="N41" t="n">
        <v>9.630000000000001</v>
      </c>
      <c r="O41" t="n">
        <v>6.9</v>
      </c>
      <c r="P41" t="n">
        <v>6.07</v>
      </c>
      <c r="Q41" t="n">
        <v>5.24</v>
      </c>
      <c r="R41" t="n">
        <v>5.62</v>
      </c>
      <c r="S41" t="n">
        <v>4.77</v>
      </c>
      <c r="T41" t="n">
        <v>4.69</v>
      </c>
      <c r="U41" t="n">
        <v>4.57</v>
      </c>
      <c r="V41" t="n">
        <v>4.05</v>
      </c>
    </row>
    <row r="42">
      <c r="A42" s="5" t="inlineStr">
        <is>
          <t>Buchwert je Aktie</t>
        </is>
      </c>
      <c r="B42" s="5" t="inlineStr">
        <is>
          <t>Book value per share</t>
        </is>
      </c>
      <c r="C42" t="n">
        <v>2.99</v>
      </c>
      <c r="D42" t="n">
        <v>3.12</v>
      </c>
      <c r="E42" t="n">
        <v>3.42</v>
      </c>
      <c r="F42" t="n">
        <v>3.7</v>
      </c>
      <c r="G42" t="n">
        <v>3.44</v>
      </c>
      <c r="H42" t="n">
        <v>3.35</v>
      </c>
      <c r="I42" t="n">
        <v>3.82</v>
      </c>
      <c r="J42" t="n">
        <v>3.91</v>
      </c>
      <c r="K42" t="n">
        <v>4.13</v>
      </c>
      <c r="L42" t="n">
        <v>4.03</v>
      </c>
      <c r="M42" t="n">
        <v>3.46</v>
      </c>
      <c r="N42" t="n">
        <v>3.3</v>
      </c>
      <c r="O42" t="n">
        <v>3.17</v>
      </c>
      <c r="P42" t="n">
        <v>2.99</v>
      </c>
      <c r="Q42" t="n">
        <v>3.1</v>
      </c>
      <c r="R42" t="n">
        <v>3.25</v>
      </c>
      <c r="S42" t="n">
        <v>3.48</v>
      </c>
      <c r="T42" t="n">
        <v>3.43</v>
      </c>
      <c r="U42" t="n">
        <v>3.46</v>
      </c>
      <c r="V42" t="n">
        <v>3.02</v>
      </c>
    </row>
    <row r="43">
      <c r="A43" s="5" t="inlineStr">
        <is>
          <t>Cashflow je Aktie</t>
        </is>
      </c>
      <c r="B43" s="5" t="inlineStr">
        <is>
          <t>Cashflow per share</t>
        </is>
      </c>
      <c r="C43" t="n">
        <v>1.11</v>
      </c>
      <c r="D43" t="n">
        <v>1.09</v>
      </c>
      <c r="E43" t="n">
        <v>1</v>
      </c>
      <c r="F43" t="n">
        <v>1.05</v>
      </c>
      <c r="G43" t="n">
        <v>1.02</v>
      </c>
      <c r="H43" t="n">
        <v>1.07</v>
      </c>
      <c r="I43" t="n">
        <v>0.77</v>
      </c>
      <c r="J43" t="n">
        <v>1.11</v>
      </c>
      <c r="K43" t="n">
        <v>1.25</v>
      </c>
      <c r="L43" t="n">
        <v>1.25</v>
      </c>
      <c r="M43" t="n">
        <v>0.95</v>
      </c>
      <c r="N43" t="n">
        <v>1.7</v>
      </c>
      <c r="O43" t="n">
        <v>0.98</v>
      </c>
      <c r="P43" t="n">
        <v>1.09</v>
      </c>
      <c r="Q43" t="n">
        <v>0.92</v>
      </c>
      <c r="R43" t="n">
        <v>0.88</v>
      </c>
      <c r="S43" t="n">
        <v>1.18</v>
      </c>
      <c r="T43" t="n">
        <v>0.79</v>
      </c>
      <c r="U43" t="n">
        <v>1.02</v>
      </c>
      <c r="V43" t="n">
        <v>0.8100000000000001</v>
      </c>
    </row>
    <row r="44">
      <c r="A44" s="5" t="inlineStr">
        <is>
          <t>Bilanzsumme je Aktie</t>
        </is>
      </c>
      <c r="B44" s="5" t="inlineStr">
        <is>
          <t>Total assets per share</t>
        </is>
      </c>
      <c r="C44" t="n">
        <v>16.86</v>
      </c>
      <c r="D44" t="n">
        <v>16.27</v>
      </c>
      <c r="E44" t="n">
        <v>15.31</v>
      </c>
      <c r="F44" t="n">
        <v>16.55</v>
      </c>
      <c r="G44" t="n">
        <v>17.14</v>
      </c>
      <c r="H44" t="n">
        <v>17.72</v>
      </c>
      <c r="I44" t="n">
        <v>17.46</v>
      </c>
      <c r="J44" t="n">
        <v>18.25</v>
      </c>
      <c r="K44" t="n">
        <v>18.06</v>
      </c>
      <c r="L44" t="n">
        <v>17.87</v>
      </c>
      <c r="M44" t="n">
        <v>17.06</v>
      </c>
      <c r="N44" t="n">
        <v>21.53</v>
      </c>
      <c r="O44" t="n">
        <v>20.01</v>
      </c>
      <c r="P44" t="n">
        <v>8.82</v>
      </c>
      <c r="Q44" t="n">
        <v>8.199999999999999</v>
      </c>
      <c r="R44" t="n">
        <v>11.37</v>
      </c>
      <c r="S44" t="n">
        <v>11.52</v>
      </c>
      <c r="T44" t="n">
        <v>11.2</v>
      </c>
      <c r="U44" t="n">
        <v>10.57</v>
      </c>
      <c r="V44" t="n">
        <v>8.529999999999999</v>
      </c>
    </row>
    <row r="45">
      <c r="A45" s="5" t="inlineStr">
        <is>
          <t>Personal am Ende des Jahres</t>
        </is>
      </c>
      <c r="B45" s="5" t="inlineStr">
        <is>
          <t>Staff at the end of year</t>
        </is>
      </c>
      <c r="C45" t="n">
        <v>68253</v>
      </c>
      <c r="D45" t="n">
        <v>69272</v>
      </c>
      <c r="E45" t="n">
        <v>62900</v>
      </c>
      <c r="F45" t="n">
        <v>62080</v>
      </c>
      <c r="G45" t="n">
        <v>67914</v>
      </c>
      <c r="H45" t="n">
        <v>68961</v>
      </c>
      <c r="I45" t="n">
        <v>71394</v>
      </c>
      <c r="J45" t="n">
        <v>73702</v>
      </c>
      <c r="K45" t="n">
        <v>75360</v>
      </c>
      <c r="L45" t="n">
        <v>78313</v>
      </c>
      <c r="M45" t="n">
        <v>81208</v>
      </c>
      <c r="N45" t="n">
        <v>75981</v>
      </c>
      <c r="O45" t="n">
        <v>73500</v>
      </c>
      <c r="P45" t="n">
        <v>58548</v>
      </c>
      <c r="Q45" t="n">
        <v>51778</v>
      </c>
      <c r="R45" t="n">
        <v>61898</v>
      </c>
      <c r="S45" t="n">
        <v>64770</v>
      </c>
      <c r="T45" t="n">
        <v>71204</v>
      </c>
      <c r="U45" t="n">
        <v>72661</v>
      </c>
      <c r="V45" t="n">
        <v>81168</v>
      </c>
    </row>
    <row r="46">
      <c r="A46" s="5" t="inlineStr">
        <is>
          <t>Personalaufwand in Mio. EUR</t>
        </is>
      </c>
      <c r="B46" s="5" t="inlineStr">
        <is>
          <t>Personnel expenses in M</t>
        </is>
      </c>
      <c r="C46" t="n">
        <v>4634</v>
      </c>
      <c r="D46" t="n">
        <v>4581</v>
      </c>
      <c r="E46" t="n">
        <v>4504</v>
      </c>
      <c r="F46" t="n">
        <v>4637</v>
      </c>
      <c r="G46" t="n">
        <v>5313</v>
      </c>
      <c r="H46" t="n">
        <v>4864</v>
      </c>
      <c r="I46" t="n">
        <v>4596</v>
      </c>
      <c r="J46" t="n">
        <v>4860</v>
      </c>
      <c r="K46" t="n">
        <v>4296</v>
      </c>
      <c r="L46" t="n">
        <v>4907</v>
      </c>
      <c r="M46" t="n">
        <v>4908</v>
      </c>
      <c r="N46" t="n">
        <v>4049</v>
      </c>
      <c r="O46" t="n">
        <v>3326</v>
      </c>
      <c r="P46" t="n">
        <v>3210</v>
      </c>
      <c r="Q46" t="n">
        <v>2762</v>
      </c>
      <c r="R46" t="n">
        <v>3224</v>
      </c>
      <c r="S46" t="inlineStr">
        <is>
          <t>-</t>
        </is>
      </c>
      <c r="T46" t="inlineStr">
        <is>
          <t>-</t>
        </is>
      </c>
      <c r="U46" t="inlineStr">
        <is>
          <t>-</t>
        </is>
      </c>
      <c r="V46" t="inlineStr">
        <is>
          <t>-</t>
        </is>
      </c>
    </row>
    <row r="47">
      <c r="A47" s="5" t="inlineStr">
        <is>
          <t>Aufwand je Mitarbeiter in EUR</t>
        </is>
      </c>
      <c r="B47" s="5" t="inlineStr">
        <is>
          <t>Effort per employee</t>
        </is>
      </c>
      <c r="C47" t="n">
        <v>67894</v>
      </c>
      <c r="D47" t="n">
        <v>66131</v>
      </c>
      <c r="E47" t="n">
        <v>71606</v>
      </c>
      <c r="F47" t="n">
        <v>74694</v>
      </c>
      <c r="G47" t="n">
        <v>78231</v>
      </c>
      <c r="H47" t="n">
        <v>70533</v>
      </c>
      <c r="I47" t="n">
        <v>64375</v>
      </c>
      <c r="J47" t="n">
        <v>65941</v>
      </c>
      <c r="K47" t="n">
        <v>57006</v>
      </c>
      <c r="L47" t="n">
        <v>62659</v>
      </c>
      <c r="M47" t="n">
        <v>60437</v>
      </c>
      <c r="N47" t="n">
        <v>53290</v>
      </c>
      <c r="O47" t="n">
        <v>45252</v>
      </c>
      <c r="P47" t="n">
        <v>54827</v>
      </c>
      <c r="Q47" t="n">
        <v>53343</v>
      </c>
      <c r="R47" t="n">
        <v>52086</v>
      </c>
      <c r="S47" t="inlineStr">
        <is>
          <t>-</t>
        </is>
      </c>
      <c r="T47" t="inlineStr">
        <is>
          <t>-</t>
        </is>
      </c>
      <c r="U47" t="inlineStr">
        <is>
          <t>-</t>
        </is>
      </c>
      <c r="V47" t="inlineStr">
        <is>
          <t>-</t>
        </is>
      </c>
    </row>
    <row r="48">
      <c r="A48" s="5" t="inlineStr">
        <is>
          <t>Umsatz je Aktie</t>
        </is>
      </c>
      <c r="B48" s="5" t="inlineStr">
        <is>
          <t>Revenue per share</t>
        </is>
      </c>
      <c r="C48" t="n">
        <v>1180000</v>
      </c>
      <c r="D48" t="n">
        <v>847657</v>
      </c>
      <c r="E48" t="n">
        <v>1190000</v>
      </c>
      <c r="F48" t="n">
        <v>1140000</v>
      </c>
      <c r="G48" t="n">
        <v>1110000</v>
      </c>
      <c r="H48" t="n">
        <v>1100000</v>
      </c>
      <c r="I48" t="n">
        <v>1130000</v>
      </c>
      <c r="J48" t="n">
        <v>1120000</v>
      </c>
      <c r="K48" t="n">
        <v>1030000</v>
      </c>
      <c r="L48" t="n">
        <v>918660</v>
      </c>
      <c r="M48" t="n">
        <v>765577</v>
      </c>
      <c r="N48" t="n">
        <v>784103</v>
      </c>
      <c r="O48" t="n">
        <v>580884</v>
      </c>
      <c r="P48" t="n">
        <v>640448</v>
      </c>
      <c r="Q48" t="n">
        <v>623276</v>
      </c>
      <c r="R48" t="n">
        <v>554605</v>
      </c>
      <c r="S48" t="n">
        <v>446765</v>
      </c>
      <c r="T48" t="n">
        <v>399064</v>
      </c>
      <c r="U48" t="n">
        <v>396099</v>
      </c>
      <c r="V48" t="n">
        <v>329686</v>
      </c>
    </row>
    <row r="49">
      <c r="A49" s="5" t="inlineStr">
        <is>
          <t>Bruttoergebnis je Mitarbeiter in EUR</t>
        </is>
      </c>
      <c r="B49" s="5" t="inlineStr">
        <is>
          <t>Gross Profit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row>
    <row r="50">
      <c r="A50" s="5" t="inlineStr">
        <is>
          <t>Gewinn je Mitarbeiter in EUR</t>
        </is>
      </c>
      <c r="B50" s="5" t="inlineStr">
        <is>
          <t>Earnings per employee</t>
        </is>
      </c>
      <c r="C50" t="n">
        <v>31852</v>
      </c>
      <c r="D50" t="n">
        <v>69133</v>
      </c>
      <c r="E50" t="n">
        <v>60079</v>
      </c>
      <c r="F50" t="n">
        <v>41398</v>
      </c>
      <c r="G50" t="n">
        <v>32335</v>
      </c>
      <c r="H50" t="n">
        <v>7497</v>
      </c>
      <c r="I50" t="n">
        <v>45312</v>
      </c>
      <c r="J50" t="n">
        <v>11736</v>
      </c>
      <c r="K50" t="n">
        <v>55042</v>
      </c>
      <c r="L50" t="n">
        <v>56057</v>
      </c>
      <c r="M50" t="n">
        <v>66434</v>
      </c>
      <c r="N50" t="n">
        <v>69662</v>
      </c>
      <c r="O50" t="n">
        <v>54109</v>
      </c>
      <c r="P50" t="n">
        <v>51855</v>
      </c>
      <c r="Q50" t="n">
        <v>75225</v>
      </c>
      <c r="R50" t="n">
        <v>43717</v>
      </c>
      <c r="S50" t="n">
        <v>38737</v>
      </c>
      <c r="T50" t="n">
        <v>28201</v>
      </c>
      <c r="U50" t="n">
        <v>58161</v>
      </c>
      <c r="V50" t="n">
        <v>26956</v>
      </c>
    </row>
    <row r="51">
      <c r="A51" s="5" t="inlineStr">
        <is>
          <t>KGV (Kurs/Gewinn)</t>
        </is>
      </c>
      <c r="B51" s="5" t="inlineStr">
        <is>
          <t>PE (price/earnings)</t>
        </is>
      </c>
      <c r="C51" t="n">
        <v>33.7</v>
      </c>
      <c r="D51" t="n">
        <v>10.7</v>
      </c>
      <c r="E51" t="n">
        <v>13.9</v>
      </c>
      <c r="F51" t="n">
        <v>16.1</v>
      </c>
      <c r="G51" t="n">
        <v>16.9</v>
      </c>
      <c r="H51" t="n">
        <v>74</v>
      </c>
      <c r="I51" t="n">
        <v>9.300000000000001</v>
      </c>
      <c r="J51" t="n">
        <v>34.9</v>
      </c>
      <c r="K51" t="n">
        <v>7.1</v>
      </c>
      <c r="L51" t="n">
        <v>8</v>
      </c>
      <c r="M51" t="n">
        <v>7.1</v>
      </c>
      <c r="N51" t="n">
        <v>4.6</v>
      </c>
      <c r="O51" t="n">
        <v>12</v>
      </c>
      <c r="P51" t="n">
        <v>15.9</v>
      </c>
      <c r="Q51" t="n">
        <v>10.7</v>
      </c>
      <c r="R51" t="n">
        <v>16.1</v>
      </c>
      <c r="S51" t="n">
        <v>13.1</v>
      </c>
      <c r="T51" t="n">
        <v>15</v>
      </c>
      <c r="U51" t="n">
        <v>9</v>
      </c>
      <c r="V51" t="n">
        <v>30.8</v>
      </c>
    </row>
    <row r="52">
      <c r="A52" s="5" t="inlineStr">
        <is>
          <t>KUV (Kurs/Umsatz)</t>
        </is>
      </c>
      <c r="B52" s="5" t="inlineStr">
        <is>
          <t>PS (price/sales)</t>
        </is>
      </c>
      <c r="C52" t="n">
        <v>0.93</v>
      </c>
      <c r="D52" t="n">
        <v>0.7</v>
      </c>
      <c r="E52" t="n">
        <v>0.72</v>
      </c>
      <c r="F52" t="n">
        <v>0.57</v>
      </c>
      <c r="G52" t="n">
        <v>0.5</v>
      </c>
      <c r="H52" t="n">
        <v>0.47</v>
      </c>
      <c r="I52" t="n">
        <v>0.39</v>
      </c>
      <c r="J52" t="n">
        <v>0.36</v>
      </c>
      <c r="K52" t="n">
        <v>0.38</v>
      </c>
      <c r="L52" t="n">
        <v>0.49</v>
      </c>
      <c r="M52" t="n">
        <v>0.61</v>
      </c>
      <c r="N52" t="n">
        <v>0.47</v>
      </c>
      <c r="O52" t="n">
        <v>1.18</v>
      </c>
      <c r="P52" t="n">
        <v>1.28</v>
      </c>
      <c r="Q52" t="n">
        <v>1.29</v>
      </c>
      <c r="R52" t="n">
        <v>1.26</v>
      </c>
      <c r="S52" t="n">
        <v>1.13</v>
      </c>
      <c r="T52" t="n">
        <v>1.06</v>
      </c>
      <c r="U52" t="n">
        <v>1.38</v>
      </c>
      <c r="V52" t="n">
        <v>1.98</v>
      </c>
    </row>
    <row r="53">
      <c r="A53" s="5" t="inlineStr">
        <is>
          <t>KBV (Kurs/Buchwert)</t>
        </is>
      </c>
      <c r="B53" s="5" t="inlineStr">
        <is>
          <t>PB (price/book value)</t>
        </is>
      </c>
      <c r="C53" t="n">
        <v>2.37</v>
      </c>
      <c r="D53" t="n">
        <v>1.62</v>
      </c>
      <c r="E53" t="n">
        <v>1.5</v>
      </c>
      <c r="F53" t="n">
        <v>1.13</v>
      </c>
      <c r="G53" t="n">
        <v>1.13</v>
      </c>
      <c r="H53" t="n">
        <v>1.1</v>
      </c>
      <c r="I53" t="n">
        <v>0.83</v>
      </c>
      <c r="J53" t="n">
        <v>0.8</v>
      </c>
      <c r="K53" t="n">
        <v>0.76</v>
      </c>
      <c r="L53" t="n">
        <v>0.93</v>
      </c>
      <c r="M53" t="n">
        <v>1.17</v>
      </c>
      <c r="N53" t="n">
        <v>1.37</v>
      </c>
      <c r="O53" t="n">
        <v>2.58</v>
      </c>
      <c r="P53" t="n">
        <v>2.6</v>
      </c>
      <c r="Q53" t="n">
        <v>2.18</v>
      </c>
      <c r="R53" t="n">
        <v>2.17</v>
      </c>
      <c r="S53" t="n">
        <v>1.55</v>
      </c>
      <c r="T53" t="n">
        <v>1.45</v>
      </c>
      <c r="U53" t="n">
        <v>1.83</v>
      </c>
      <c r="V53" t="n">
        <v>2.66</v>
      </c>
    </row>
    <row r="54">
      <c r="A54" s="5" t="inlineStr">
        <is>
          <t>KCV (Kurs/Cashflow)</t>
        </is>
      </c>
      <c r="B54" s="5" t="inlineStr">
        <is>
          <t>PC (price/cashflow)</t>
        </is>
      </c>
      <c r="C54" t="n">
        <v>6.39</v>
      </c>
      <c r="D54" t="n">
        <v>4.63</v>
      </c>
      <c r="E54" t="n">
        <v>5.15</v>
      </c>
      <c r="F54" t="n">
        <v>4</v>
      </c>
      <c r="G54" t="n">
        <v>3.82</v>
      </c>
      <c r="H54" t="n">
        <v>3.46</v>
      </c>
      <c r="I54" t="n">
        <v>4.12</v>
      </c>
      <c r="J54" t="n">
        <v>2.84</v>
      </c>
      <c r="K54" t="n">
        <v>2.52</v>
      </c>
      <c r="L54" t="n">
        <v>3</v>
      </c>
      <c r="M54" t="n">
        <v>4.27</v>
      </c>
      <c r="N54" t="n">
        <v>2.66</v>
      </c>
      <c r="O54" t="n">
        <v>8.33</v>
      </c>
      <c r="P54" t="n">
        <v>7.1</v>
      </c>
      <c r="Q54" t="n">
        <v>7.3</v>
      </c>
      <c r="R54" t="n">
        <v>8</v>
      </c>
      <c r="S54" t="n">
        <v>4.56</v>
      </c>
      <c r="T54" t="n">
        <v>6.27</v>
      </c>
      <c r="U54" t="n">
        <v>6.22</v>
      </c>
      <c r="V54" t="n">
        <v>9.94</v>
      </c>
    </row>
    <row r="55">
      <c r="A55" s="5" t="inlineStr">
        <is>
          <t>Dividendenrendite in %</t>
        </is>
      </c>
      <c r="B55" s="5" t="inlineStr">
        <is>
          <t>Dividend Yield in %</t>
        </is>
      </c>
      <c r="C55" t="n">
        <v>3.96</v>
      </c>
      <c r="D55" t="n">
        <v>5.55</v>
      </c>
      <c r="E55" t="n">
        <v>4.62</v>
      </c>
      <c r="F55" t="n">
        <v>4.3</v>
      </c>
      <c r="G55" t="n">
        <v>4.11</v>
      </c>
      <c r="H55" t="n">
        <v>3.78</v>
      </c>
      <c r="I55" t="n">
        <v>4.1</v>
      </c>
      <c r="J55" t="n">
        <v>4.78</v>
      </c>
      <c r="K55" t="n">
        <v>8.279999999999999</v>
      </c>
      <c r="L55" t="n">
        <v>7.49</v>
      </c>
      <c r="M55" t="n">
        <v>6.17</v>
      </c>
      <c r="N55" t="n">
        <v>10.84</v>
      </c>
      <c r="O55" t="n">
        <v>5.99</v>
      </c>
      <c r="P55" t="n">
        <v>6.31</v>
      </c>
      <c r="Q55" t="n">
        <v>9.33</v>
      </c>
      <c r="R55" t="n">
        <v>9.76</v>
      </c>
      <c r="S55" t="n">
        <v>6.68</v>
      </c>
      <c r="T55" t="n">
        <v>7.26</v>
      </c>
      <c r="U55" t="n">
        <v>5.7</v>
      </c>
      <c r="V55" t="n">
        <v>3.24</v>
      </c>
    </row>
    <row r="56">
      <c r="A56" s="5" t="inlineStr">
        <is>
          <t>Gewinnrendite in %</t>
        </is>
      </c>
      <c r="B56" s="5" t="inlineStr">
        <is>
          <t>Return on profit in %</t>
        </is>
      </c>
      <c r="C56" t="n">
        <v>3</v>
      </c>
      <c r="D56" t="n">
        <v>9.300000000000001</v>
      </c>
      <c r="E56" t="n">
        <v>7.2</v>
      </c>
      <c r="F56" t="n">
        <v>6.2</v>
      </c>
      <c r="G56" t="n">
        <v>5.9</v>
      </c>
      <c r="H56" t="n">
        <v>1.4</v>
      </c>
      <c r="I56" t="n">
        <v>10.7</v>
      </c>
      <c r="J56" t="n">
        <v>2.9</v>
      </c>
      <c r="K56" t="n">
        <v>14</v>
      </c>
      <c r="L56" t="n">
        <v>12.6</v>
      </c>
      <c r="M56" t="n">
        <v>14.1</v>
      </c>
      <c r="N56" t="n">
        <v>21.7</v>
      </c>
      <c r="O56" t="n">
        <v>8.300000000000001</v>
      </c>
      <c r="P56" t="n">
        <v>6.3</v>
      </c>
      <c r="Q56" t="n">
        <v>9.300000000000001</v>
      </c>
      <c r="R56" t="n">
        <v>6.2</v>
      </c>
      <c r="S56" t="n">
        <v>7.6</v>
      </c>
      <c r="T56" t="n">
        <v>6.7</v>
      </c>
      <c r="U56" t="n">
        <v>11.1</v>
      </c>
      <c r="V56" t="n">
        <v>3.2</v>
      </c>
    </row>
    <row r="57">
      <c r="A57" s="5" t="inlineStr">
        <is>
          <t>Eigenkapitalrendite in %</t>
        </is>
      </c>
      <c r="B57" s="5" t="inlineStr">
        <is>
          <t>Return on Equity in %</t>
        </is>
      </c>
      <c r="C57" t="n">
        <v>7.16</v>
      </c>
      <c r="D57" t="n">
        <v>15.1</v>
      </c>
      <c r="E57" t="n">
        <v>10.86</v>
      </c>
      <c r="F57" t="n">
        <v>7.38</v>
      </c>
      <c r="G57" t="n">
        <v>6.78</v>
      </c>
      <c r="H57" t="n">
        <v>1.64</v>
      </c>
      <c r="I57" t="n">
        <v>9</v>
      </c>
      <c r="J57" t="n">
        <v>2.35</v>
      </c>
      <c r="K57" t="n">
        <v>10.69</v>
      </c>
      <c r="L57" t="n">
        <v>11.6</v>
      </c>
      <c r="M57" t="n">
        <v>16.6</v>
      </c>
      <c r="N57" t="n">
        <v>25.95</v>
      </c>
      <c r="O57" t="n">
        <v>20.26</v>
      </c>
      <c r="P57" t="n">
        <v>16.45</v>
      </c>
      <c r="Q57" t="n">
        <v>20.44</v>
      </c>
      <c r="R57" t="n">
        <v>13.63</v>
      </c>
      <c r="S57" t="n">
        <v>11.88</v>
      </c>
      <c r="T57" t="n">
        <v>9.67</v>
      </c>
      <c r="U57" t="n">
        <v>20.16</v>
      </c>
      <c r="V57" t="n">
        <v>11.95</v>
      </c>
    </row>
    <row r="58">
      <c r="A58" s="5" t="inlineStr">
        <is>
          <t>Umsatzrendite in %</t>
        </is>
      </c>
      <c r="B58" s="5" t="inlineStr">
        <is>
          <t>Return on sales in %</t>
        </is>
      </c>
      <c r="C58" t="n">
        <v>2.81</v>
      </c>
      <c r="D58" t="n">
        <v>6.55</v>
      </c>
      <c r="E58" t="n">
        <v>5.2</v>
      </c>
      <c r="F58" t="n">
        <v>3.75</v>
      </c>
      <c r="G58" t="n">
        <v>3.01</v>
      </c>
      <c r="H58" t="n">
        <v>0.71</v>
      </c>
      <c r="I58" t="n">
        <v>4.19</v>
      </c>
      <c r="J58" t="n">
        <v>1.05</v>
      </c>
      <c r="K58" t="n">
        <v>5.35</v>
      </c>
      <c r="L58" t="n">
        <v>6.1</v>
      </c>
      <c r="M58" t="n">
        <v>8.68</v>
      </c>
      <c r="N58" t="n">
        <v>8.880000000000001</v>
      </c>
      <c r="O58" t="n">
        <v>9.31</v>
      </c>
      <c r="P58" t="n">
        <v>8.1</v>
      </c>
      <c r="Q58" t="n">
        <v>12.07</v>
      </c>
      <c r="R58" t="n">
        <v>9.9</v>
      </c>
      <c r="S58" t="n">
        <v>8.67</v>
      </c>
      <c r="T58" t="n">
        <v>7.07</v>
      </c>
      <c r="U58" t="n">
        <v>15.24</v>
      </c>
      <c r="V58" t="n">
        <v>8.9</v>
      </c>
    </row>
    <row r="59">
      <c r="A59" s="5" t="inlineStr">
        <is>
          <t>Gesamtkapitalrendite in %</t>
        </is>
      </c>
      <c r="B59" s="5" t="inlineStr">
        <is>
          <t>Total Return on Investment in %</t>
        </is>
      </c>
      <c r="C59" t="n">
        <v>4.57</v>
      </c>
      <c r="D59" t="n">
        <v>6.37</v>
      </c>
      <c r="E59" t="n">
        <v>6.72</v>
      </c>
      <c r="F59" t="n">
        <v>6.25</v>
      </c>
      <c r="G59" t="n">
        <v>5.38</v>
      </c>
      <c r="H59" t="n">
        <v>4.18</v>
      </c>
      <c r="I59" t="n">
        <v>5.18</v>
      </c>
      <c r="J59" t="n">
        <v>3.58</v>
      </c>
      <c r="K59" t="n">
        <v>5.81</v>
      </c>
      <c r="L59" t="n">
        <v>2.61</v>
      </c>
      <c r="M59" t="n">
        <v>3.36</v>
      </c>
      <c r="N59" t="n">
        <v>3.97</v>
      </c>
      <c r="O59" t="n">
        <v>3.21</v>
      </c>
      <c r="P59" t="n">
        <v>5.57</v>
      </c>
      <c r="Q59" t="n">
        <v>7.71</v>
      </c>
      <c r="R59" t="n">
        <v>3.9</v>
      </c>
      <c r="S59" t="n">
        <v>3.59</v>
      </c>
      <c r="T59" t="n">
        <v>2.96</v>
      </c>
      <c r="U59" t="n">
        <v>6.59</v>
      </c>
      <c r="V59" t="n">
        <v>4.22</v>
      </c>
    </row>
    <row r="60">
      <c r="A60" s="5" t="inlineStr">
        <is>
          <t>Return on Investment in %</t>
        </is>
      </c>
      <c r="B60" s="5" t="inlineStr">
        <is>
          <t>Return on Investment in %</t>
        </is>
      </c>
      <c r="C60" t="n">
        <v>1.27</v>
      </c>
      <c r="D60" t="n">
        <v>2.89</v>
      </c>
      <c r="E60" t="n">
        <v>2.43</v>
      </c>
      <c r="F60" t="n">
        <v>1.65</v>
      </c>
      <c r="G60" t="n">
        <v>1.36</v>
      </c>
      <c r="H60" t="n">
        <v>0.31</v>
      </c>
      <c r="I60" t="n">
        <v>1.97</v>
      </c>
      <c r="J60" t="n">
        <v>0.5</v>
      </c>
      <c r="K60" t="n">
        <v>2.44</v>
      </c>
      <c r="L60" t="n">
        <v>2.61</v>
      </c>
      <c r="M60" t="n">
        <v>3.36</v>
      </c>
      <c r="N60" t="n">
        <v>3.97</v>
      </c>
      <c r="O60" t="n">
        <v>3.21</v>
      </c>
      <c r="P60" t="n">
        <v>5.57</v>
      </c>
      <c r="Q60" t="n">
        <v>7.71</v>
      </c>
      <c r="R60" t="n">
        <v>3.9</v>
      </c>
      <c r="S60" t="n">
        <v>3.59</v>
      </c>
      <c r="T60" t="n">
        <v>2.96</v>
      </c>
      <c r="U60" t="n">
        <v>6.59</v>
      </c>
      <c r="V60" t="n">
        <v>4.22</v>
      </c>
    </row>
    <row r="61">
      <c r="A61" s="5" t="inlineStr">
        <is>
          <t>Arbeitsintensität in %</t>
        </is>
      </c>
      <c r="B61" s="5" t="inlineStr">
        <is>
          <t>Work Intensity in %</t>
        </is>
      </c>
      <c r="C61" t="n">
        <v>21.41</v>
      </c>
      <c r="D61" t="n">
        <v>21.69</v>
      </c>
      <c r="E61" t="n">
        <v>22.15</v>
      </c>
      <c r="F61" t="n">
        <v>22.67</v>
      </c>
      <c r="G61" t="n">
        <v>23.16</v>
      </c>
      <c r="H61" t="n">
        <v>25.31</v>
      </c>
      <c r="I61" t="n">
        <v>21.52</v>
      </c>
      <c r="J61" t="n">
        <v>22.27</v>
      </c>
      <c r="K61" t="n">
        <v>20.96</v>
      </c>
      <c r="L61" t="n">
        <v>21.52</v>
      </c>
      <c r="M61" t="n">
        <v>18</v>
      </c>
      <c r="N61" t="n">
        <v>20.76</v>
      </c>
      <c r="O61" t="n">
        <v>17.92</v>
      </c>
      <c r="P61" t="n">
        <v>23.85</v>
      </c>
      <c r="Q61" t="n">
        <v>25.24</v>
      </c>
      <c r="R61" t="n">
        <v>27.26</v>
      </c>
      <c r="S61" t="n">
        <v>23.8</v>
      </c>
      <c r="T61" t="n">
        <v>24.11</v>
      </c>
      <c r="U61" t="n">
        <v>21.16</v>
      </c>
      <c r="V61" t="n">
        <v>22.5</v>
      </c>
    </row>
    <row r="62">
      <c r="A62" s="5" t="inlineStr">
        <is>
          <t>Eigenkapitalquote in %</t>
        </is>
      </c>
      <c r="B62" s="5" t="inlineStr">
        <is>
          <t>Equity Ratio in %</t>
        </is>
      </c>
      <c r="C62" t="n">
        <v>17.72</v>
      </c>
      <c r="D62" t="n">
        <v>19.17</v>
      </c>
      <c r="E62" t="n">
        <v>22.36</v>
      </c>
      <c r="F62" t="n">
        <v>22.37</v>
      </c>
      <c r="G62" t="n">
        <v>20.09</v>
      </c>
      <c r="H62" t="n">
        <v>18.91</v>
      </c>
      <c r="I62" t="n">
        <v>21.9</v>
      </c>
      <c r="J62" t="n">
        <v>21.42</v>
      </c>
      <c r="K62" t="n">
        <v>22.84</v>
      </c>
      <c r="L62" t="n">
        <v>22.53</v>
      </c>
      <c r="M62" t="n">
        <v>20.26</v>
      </c>
      <c r="N62" t="n">
        <v>15.31</v>
      </c>
      <c r="O62" t="n">
        <v>15.86</v>
      </c>
      <c r="P62" t="n">
        <v>33.87</v>
      </c>
      <c r="Q62" t="n">
        <v>37.74</v>
      </c>
      <c r="R62" t="n">
        <v>28.6</v>
      </c>
      <c r="S62" t="n">
        <v>30.25</v>
      </c>
      <c r="T62" t="n">
        <v>30.58</v>
      </c>
      <c r="U62" t="n">
        <v>32.71</v>
      </c>
      <c r="V62" t="n">
        <v>35.34</v>
      </c>
    </row>
    <row r="63">
      <c r="A63" s="5" t="inlineStr">
        <is>
          <t>Fremdkapitalquote in %</t>
        </is>
      </c>
      <c r="B63" s="5" t="inlineStr">
        <is>
          <t>Debt Ratio in %</t>
        </is>
      </c>
      <c r="C63" t="n">
        <v>82.28</v>
      </c>
      <c r="D63" t="n">
        <v>80.83</v>
      </c>
      <c r="E63" t="n">
        <v>77.64</v>
      </c>
      <c r="F63" t="n">
        <v>77.63</v>
      </c>
      <c r="G63" t="n">
        <v>79.91</v>
      </c>
      <c r="H63" t="n">
        <v>81.09</v>
      </c>
      <c r="I63" t="n">
        <v>78.09999999999999</v>
      </c>
      <c r="J63" t="n">
        <v>78.58</v>
      </c>
      <c r="K63" t="n">
        <v>77.16</v>
      </c>
      <c r="L63" t="n">
        <v>77.47</v>
      </c>
      <c r="M63" t="n">
        <v>79.73999999999999</v>
      </c>
      <c r="N63" t="n">
        <v>84.69</v>
      </c>
      <c r="O63" t="n">
        <v>84.14</v>
      </c>
      <c r="P63" t="n">
        <v>66.13</v>
      </c>
      <c r="Q63" t="n">
        <v>62.26</v>
      </c>
      <c r="R63" t="n">
        <v>71.40000000000001</v>
      </c>
      <c r="S63" t="n">
        <v>69.75</v>
      </c>
      <c r="T63" t="n">
        <v>69.42</v>
      </c>
      <c r="U63" t="n">
        <v>67.29000000000001</v>
      </c>
      <c r="V63" t="n">
        <v>64.66</v>
      </c>
    </row>
    <row r="64">
      <c r="A64" s="5" t="inlineStr"/>
      <c r="B64" s="5" t="inlineStr"/>
    </row>
    <row r="65">
      <c r="A65" s="5" t="inlineStr">
        <is>
          <t>Kurzfristige Vermögensquote in %</t>
        </is>
      </c>
      <c r="B65" s="5" t="inlineStr">
        <is>
          <t>Current Assets Ratio in %</t>
        </is>
      </c>
      <c r="C65" t="n">
        <v>21.41</v>
      </c>
      <c r="D65" t="n">
        <v>21.69</v>
      </c>
      <c r="E65" t="n">
        <v>22.15</v>
      </c>
      <c r="F65" t="n">
        <v>22.67</v>
      </c>
      <c r="G65" t="n">
        <v>23.16</v>
      </c>
      <c r="H65" t="n">
        <v>25.31</v>
      </c>
      <c r="I65" t="n">
        <v>21.52</v>
      </c>
      <c r="J65" t="n">
        <v>22.27</v>
      </c>
      <c r="K65" t="n">
        <v>20.96</v>
      </c>
      <c r="L65" t="n">
        <v>21.52</v>
      </c>
      <c r="M65" t="n">
        <v>18</v>
      </c>
      <c r="N65" t="n">
        <v>20.76</v>
      </c>
      <c r="O65" t="n">
        <v>17.92</v>
      </c>
      <c r="P65" t="n">
        <v>23.85</v>
      </c>
      <c r="Q65" t="n">
        <v>25.24</v>
      </c>
      <c r="R65" t="n">
        <v>27.26</v>
      </c>
      <c r="S65" t="n">
        <v>23.8</v>
      </c>
      <c r="T65" t="n">
        <v>24.11</v>
      </c>
      <c r="U65" t="n">
        <v>21.16</v>
      </c>
    </row>
    <row r="66">
      <c r="A66" s="5" t="inlineStr">
        <is>
          <t>Nettogewinn Marge in %</t>
        </is>
      </c>
      <c r="B66" s="5" t="inlineStr">
        <is>
          <t>Net Profit Marge in %</t>
        </is>
      </c>
      <c r="C66" t="n">
        <v>28567.67</v>
      </c>
      <c r="D66" t="n">
        <v>66606.39999999999</v>
      </c>
      <c r="E66" t="n">
        <v>52853.15</v>
      </c>
      <c r="F66" t="n">
        <v>35205.48</v>
      </c>
      <c r="G66" t="n">
        <v>28262.55</v>
      </c>
      <c r="H66" t="n">
        <v>6628.21</v>
      </c>
      <c r="I66" t="n">
        <v>39355.23</v>
      </c>
      <c r="J66" t="n">
        <v>9840.73</v>
      </c>
      <c r="K66" t="n">
        <v>50278.79</v>
      </c>
      <c r="L66" t="n">
        <v>57385.62</v>
      </c>
      <c r="M66" t="n">
        <v>81618.75999999999</v>
      </c>
      <c r="N66" t="n">
        <v>54963.66</v>
      </c>
      <c r="O66" t="n">
        <v>57637.68</v>
      </c>
      <c r="P66" t="n">
        <v>50016.47</v>
      </c>
      <c r="Q66" t="n">
        <v>74332.06</v>
      </c>
      <c r="R66" t="n">
        <v>48149.47</v>
      </c>
      <c r="S66" t="n">
        <v>52599.58</v>
      </c>
      <c r="T66" t="n">
        <v>42814.5</v>
      </c>
      <c r="U66" t="n">
        <v>92472.64999999999</v>
      </c>
    </row>
    <row r="67">
      <c r="A67" s="5" t="inlineStr">
        <is>
          <t>Operative Ergebnis Marge in %</t>
        </is>
      </c>
      <c r="B67" s="5" t="inlineStr">
        <is>
          <t>EBIT Marge in %</t>
        </is>
      </c>
      <c r="C67" t="n">
        <v>90381.08</v>
      </c>
      <c r="D67" t="n">
        <v>137691.24</v>
      </c>
      <c r="E67" t="n">
        <v>136951.05</v>
      </c>
      <c r="F67" t="n">
        <v>122205.48</v>
      </c>
      <c r="G67" t="n">
        <v>98906.05</v>
      </c>
      <c r="H67" t="n">
        <v>39576.92</v>
      </c>
      <c r="I67" t="n">
        <v>120973.24</v>
      </c>
      <c r="J67" t="n">
        <v>87997.72</v>
      </c>
      <c r="K67" t="n">
        <v>137769.7</v>
      </c>
      <c r="L67" t="n">
        <v>147163.4</v>
      </c>
      <c r="M67" t="n">
        <v>158714.07</v>
      </c>
      <c r="N67" t="n">
        <v>99283.49000000001</v>
      </c>
      <c r="O67" t="n">
        <v>101304.35</v>
      </c>
      <c r="P67" t="n">
        <v>95864.91</v>
      </c>
      <c r="Q67" t="n">
        <v>105687.02</v>
      </c>
      <c r="R67" t="n">
        <v>112544.48</v>
      </c>
      <c r="S67" t="n">
        <v>99203.35000000001</v>
      </c>
      <c r="T67" t="n">
        <v>61407.25</v>
      </c>
      <c r="U67" t="n">
        <v>76105.03</v>
      </c>
    </row>
    <row r="68">
      <c r="A68" s="5" t="inlineStr">
        <is>
          <t>Vermögensumsschlag in %</t>
        </is>
      </c>
      <c r="B68" s="5" t="inlineStr">
        <is>
          <t>Asset Turnover in %</t>
        </is>
      </c>
      <c r="C68" t="n">
        <v>0</v>
      </c>
      <c r="D68" t="n">
        <v>0</v>
      </c>
      <c r="E68" t="n">
        <v>0</v>
      </c>
      <c r="F68" t="n">
        <v>0</v>
      </c>
      <c r="G68" t="n">
        <v>0</v>
      </c>
      <c r="H68" t="n">
        <v>0</v>
      </c>
      <c r="I68" t="n">
        <v>0.01</v>
      </c>
      <c r="J68" t="n">
        <v>0.01</v>
      </c>
      <c r="K68" t="n">
        <v>0</v>
      </c>
      <c r="L68" t="n">
        <v>0</v>
      </c>
      <c r="M68" t="n">
        <v>0</v>
      </c>
      <c r="N68" t="n">
        <v>0.01</v>
      </c>
      <c r="O68" t="n">
        <v>0.01</v>
      </c>
      <c r="P68" t="n">
        <v>0.01</v>
      </c>
      <c r="Q68" t="n">
        <v>0.01</v>
      </c>
      <c r="R68" t="n">
        <v>0.01</v>
      </c>
      <c r="S68" t="n">
        <v>0.01</v>
      </c>
      <c r="T68" t="n">
        <v>0.01</v>
      </c>
      <c r="U68" t="n">
        <v>0.01</v>
      </c>
    </row>
    <row r="69">
      <c r="A69" s="5" t="inlineStr">
        <is>
          <t>Langfristige Vermögensquote in %</t>
        </is>
      </c>
      <c r="B69" s="5" t="inlineStr">
        <is>
          <t>Non-Current Assets Ratio in %</t>
        </is>
      </c>
      <c r="C69" t="n">
        <v>78.59</v>
      </c>
      <c r="D69" t="n">
        <v>78.31</v>
      </c>
      <c r="E69" t="n">
        <v>77.84999999999999</v>
      </c>
      <c r="F69" t="n">
        <v>77.33</v>
      </c>
      <c r="G69" t="n">
        <v>76.84</v>
      </c>
      <c r="H69" t="n">
        <v>74.69</v>
      </c>
      <c r="I69" t="n">
        <v>78.48</v>
      </c>
      <c r="J69" t="n">
        <v>77.73</v>
      </c>
      <c r="K69" t="n">
        <v>79.04000000000001</v>
      </c>
      <c r="L69" t="n">
        <v>78.48</v>
      </c>
      <c r="M69" t="n">
        <v>82</v>
      </c>
      <c r="N69" t="n">
        <v>79.23999999999999</v>
      </c>
      <c r="O69" t="n">
        <v>82.08</v>
      </c>
      <c r="P69" t="n">
        <v>76.15000000000001</v>
      </c>
      <c r="Q69" t="n">
        <v>74.76000000000001</v>
      </c>
      <c r="R69" t="n">
        <v>72.12</v>
      </c>
      <c r="S69" t="n">
        <v>75.59</v>
      </c>
      <c r="T69" t="n">
        <v>75.31</v>
      </c>
      <c r="U69" t="n">
        <v>78.48999999999999</v>
      </c>
    </row>
    <row r="70">
      <c r="A70" s="5" t="inlineStr">
        <is>
          <t>Gesamtkapitalrentabilität</t>
        </is>
      </c>
      <c r="B70" s="5" t="inlineStr">
        <is>
          <t>ROA Return on Assets in %</t>
        </is>
      </c>
      <c r="C70" t="n">
        <v>1.27</v>
      </c>
      <c r="D70" t="n">
        <v>2.89</v>
      </c>
      <c r="E70" t="n">
        <v>2.43</v>
      </c>
      <c r="F70" t="n">
        <v>1.65</v>
      </c>
      <c r="G70" t="n">
        <v>1.36</v>
      </c>
      <c r="H70" t="n">
        <v>0.31</v>
      </c>
      <c r="I70" t="n">
        <v>1.97</v>
      </c>
      <c r="J70" t="n">
        <v>0.5</v>
      </c>
      <c r="K70" t="n">
        <v>2.44</v>
      </c>
      <c r="L70" t="n">
        <v>2.61</v>
      </c>
      <c r="M70" t="n">
        <v>3.36</v>
      </c>
      <c r="N70" t="n">
        <v>3.97</v>
      </c>
      <c r="O70" t="n">
        <v>3.21</v>
      </c>
      <c r="P70" t="n">
        <v>5.57</v>
      </c>
      <c r="Q70" t="n">
        <v>7.71</v>
      </c>
      <c r="R70" t="n">
        <v>3.9</v>
      </c>
      <c r="S70" t="n">
        <v>3.59</v>
      </c>
      <c r="T70" t="n">
        <v>2.96</v>
      </c>
      <c r="U70" t="n">
        <v>6.59</v>
      </c>
    </row>
    <row r="71">
      <c r="A71" s="5" t="inlineStr">
        <is>
          <t>Ertrag des eingesetzten Kapitals</t>
        </is>
      </c>
      <c r="B71" s="5" t="inlineStr">
        <is>
          <t>ROCE Return on Cap. Empl. in %</t>
        </is>
      </c>
      <c r="C71" t="n">
        <v>4.06</v>
      </c>
      <c r="D71" t="n">
        <v>6.06</v>
      </c>
      <c r="E71" t="n">
        <v>6.37</v>
      </c>
      <c r="F71" t="n">
        <v>5.81</v>
      </c>
      <c r="G71" t="n">
        <v>4.83</v>
      </c>
      <c r="H71" t="n">
        <v>1.88</v>
      </c>
      <c r="I71" t="n">
        <v>6.13</v>
      </c>
      <c r="J71" t="n">
        <v>4.56</v>
      </c>
      <c r="K71" t="n">
        <v>6.77</v>
      </c>
      <c r="L71" t="n">
        <v>6.78</v>
      </c>
      <c r="M71" t="n">
        <v>6.62</v>
      </c>
      <c r="N71" t="n">
        <v>7.29</v>
      </c>
      <c r="O71" t="n">
        <v>5.74</v>
      </c>
      <c r="P71" t="n">
        <v>11.09</v>
      </c>
      <c r="Q71" t="n">
        <v>11.42</v>
      </c>
      <c r="R71" t="n">
        <v>9.390000000000001</v>
      </c>
      <c r="S71" t="n">
        <v>6.98</v>
      </c>
      <c r="T71" t="n">
        <v>4.37</v>
      </c>
      <c r="U71" t="n">
        <v>5.6</v>
      </c>
    </row>
    <row r="72">
      <c r="A72" s="5" t="inlineStr">
        <is>
          <t>Eigenkapital zu Anlagevermögen</t>
        </is>
      </c>
      <c r="B72" s="5" t="inlineStr">
        <is>
          <t>Equity to Fixed Assets in %</t>
        </is>
      </c>
      <c r="C72" t="n">
        <v>22.55</v>
      </c>
      <c r="D72" t="n">
        <v>24.49</v>
      </c>
      <c r="E72" t="n">
        <v>28.71</v>
      </c>
      <c r="F72" t="n">
        <v>28.93</v>
      </c>
      <c r="G72" t="n">
        <v>26.14</v>
      </c>
      <c r="H72" t="n">
        <v>25.32</v>
      </c>
      <c r="I72" t="n">
        <v>27.9</v>
      </c>
      <c r="J72" t="n">
        <v>27.56</v>
      </c>
      <c r="K72" t="n">
        <v>28.9</v>
      </c>
      <c r="L72" t="n">
        <v>28.71</v>
      </c>
      <c r="M72" t="n">
        <v>24.71</v>
      </c>
      <c r="N72" t="n">
        <v>19.32</v>
      </c>
      <c r="O72" t="n">
        <v>19.33</v>
      </c>
      <c r="P72" t="n">
        <v>44.48</v>
      </c>
      <c r="Q72" t="n">
        <v>50.47</v>
      </c>
      <c r="R72" t="n">
        <v>39.66</v>
      </c>
      <c r="S72" t="n">
        <v>40.01</v>
      </c>
      <c r="T72" t="n">
        <v>40.6</v>
      </c>
      <c r="U72" t="n">
        <v>41.67</v>
      </c>
    </row>
    <row r="73">
      <c r="A73" s="5" t="inlineStr"/>
      <c r="B73" s="5" t="inlineStr"/>
    </row>
    <row r="74">
      <c r="A74" s="5" t="inlineStr">
        <is>
          <t>Operativer Cashflow</t>
        </is>
      </c>
      <c r="B74" s="5" t="inlineStr">
        <is>
          <t>Operating Cashflow in M</t>
        </is>
      </c>
      <c r="C74" t="n">
        <v>64967.13</v>
      </c>
      <c r="D74" t="n">
        <v>47073.21</v>
      </c>
      <c r="E74" t="n">
        <v>52360.05</v>
      </c>
      <c r="F74" t="n">
        <v>37612</v>
      </c>
      <c r="G74" t="n">
        <v>35919.46</v>
      </c>
      <c r="H74" t="n">
        <v>32534.38</v>
      </c>
      <c r="I74" t="n">
        <v>38740.36</v>
      </c>
      <c r="J74" t="n">
        <v>26704.52</v>
      </c>
      <c r="K74" t="n">
        <v>23695.56</v>
      </c>
      <c r="L74" t="n">
        <v>28209</v>
      </c>
      <c r="M74" t="n">
        <v>40150.81</v>
      </c>
      <c r="N74" t="n">
        <v>16454.76</v>
      </c>
      <c r="O74" t="n">
        <v>51512.72</v>
      </c>
      <c r="P74" t="n">
        <v>43849.6</v>
      </c>
      <c r="Q74" t="n">
        <v>44946.1</v>
      </c>
      <c r="R74" t="n">
        <v>48832</v>
      </c>
      <c r="S74" t="n">
        <v>27647.28</v>
      </c>
      <c r="T74" t="n">
        <v>38015.00999999999</v>
      </c>
      <c r="U74" t="n">
        <v>37711.86</v>
      </c>
    </row>
    <row r="75">
      <c r="A75" s="5" t="inlineStr">
        <is>
          <t>Aktienrückkauf</t>
        </is>
      </c>
      <c r="B75" s="5" t="inlineStr">
        <is>
          <t>Share Buyback in M</t>
        </is>
      </c>
      <c r="C75" t="n">
        <v>0</v>
      </c>
      <c r="D75" t="n">
        <v>0</v>
      </c>
      <c r="E75" t="n">
        <v>-764</v>
      </c>
      <c r="F75" t="n">
        <v>0</v>
      </c>
      <c r="G75" t="n">
        <v>0</v>
      </c>
      <c r="H75" t="n">
        <v>0</v>
      </c>
      <c r="I75" t="n">
        <v>0</v>
      </c>
      <c r="J75" t="n">
        <v>0</v>
      </c>
      <c r="K75" t="n">
        <v>0</v>
      </c>
      <c r="L75" t="n">
        <v>0</v>
      </c>
      <c r="M75" t="n">
        <v>-3217</v>
      </c>
      <c r="N75" t="n">
        <v>-2</v>
      </c>
      <c r="O75" t="n">
        <v>-8</v>
      </c>
      <c r="P75" t="n">
        <v>-19</v>
      </c>
      <c r="Q75" t="n">
        <v>-53</v>
      </c>
      <c r="R75" t="n">
        <v>-41</v>
      </c>
      <c r="S75" t="n">
        <v>0</v>
      </c>
      <c r="T75" t="n">
        <v>0</v>
      </c>
      <c r="U75" t="n">
        <v>10</v>
      </c>
    </row>
    <row r="76">
      <c r="A76" s="5" t="inlineStr">
        <is>
          <t>Umsatzwachstum 1J in %</t>
        </is>
      </c>
      <c r="B76" s="5" t="inlineStr">
        <is>
          <t>Revenue Growth 1Y in %</t>
        </is>
      </c>
      <c r="C76" t="n">
        <v>5.84</v>
      </c>
      <c r="D76" t="n">
        <v>0.5600000000000001</v>
      </c>
      <c r="E76" t="n">
        <v>-2.05</v>
      </c>
      <c r="F76" t="n">
        <v>-6.05</v>
      </c>
      <c r="G76" t="n">
        <v>-0.38</v>
      </c>
      <c r="H76" t="n">
        <v>-5.11</v>
      </c>
      <c r="I76" t="n">
        <v>-6.48</v>
      </c>
      <c r="J76" t="n">
        <v>6.55</v>
      </c>
      <c r="K76" t="n">
        <v>7.84</v>
      </c>
      <c r="L76" t="n">
        <v>15.73</v>
      </c>
      <c r="M76" t="n">
        <v>-31.36</v>
      </c>
      <c r="N76" t="n">
        <v>39.57</v>
      </c>
      <c r="O76" t="n">
        <v>13.67</v>
      </c>
      <c r="P76" t="n">
        <v>15.84</v>
      </c>
      <c r="Q76" t="n">
        <v>-6.76</v>
      </c>
      <c r="R76" t="n">
        <v>17.82</v>
      </c>
      <c r="S76" t="n">
        <v>1.71</v>
      </c>
      <c r="T76" t="n">
        <v>2.63</v>
      </c>
      <c r="U76" t="n">
        <v>12.84</v>
      </c>
    </row>
    <row r="77">
      <c r="A77" s="5" t="inlineStr">
        <is>
          <t>Umsatzwachstum 3J in %</t>
        </is>
      </c>
      <c r="B77" s="5" t="inlineStr">
        <is>
          <t>Revenue Growth 3Y in %</t>
        </is>
      </c>
      <c r="C77" t="n">
        <v>1.45</v>
      </c>
      <c r="D77" t="n">
        <v>-2.51</v>
      </c>
      <c r="E77" t="n">
        <v>-2.83</v>
      </c>
      <c r="F77" t="n">
        <v>-3.85</v>
      </c>
      <c r="G77" t="n">
        <v>-3.99</v>
      </c>
      <c r="H77" t="n">
        <v>-1.68</v>
      </c>
      <c r="I77" t="n">
        <v>2.64</v>
      </c>
      <c r="J77" t="n">
        <v>10.04</v>
      </c>
      <c r="K77" t="n">
        <v>-2.6</v>
      </c>
      <c r="L77" t="n">
        <v>7.98</v>
      </c>
      <c r="M77" t="n">
        <v>7.29</v>
      </c>
      <c r="N77" t="n">
        <v>23.03</v>
      </c>
      <c r="O77" t="n">
        <v>7.58</v>
      </c>
      <c r="P77" t="n">
        <v>8.970000000000001</v>
      </c>
      <c r="Q77" t="n">
        <v>4.26</v>
      </c>
      <c r="R77" t="n">
        <v>7.39</v>
      </c>
      <c r="S77" t="n">
        <v>5.73</v>
      </c>
      <c r="T77" t="inlineStr">
        <is>
          <t>-</t>
        </is>
      </c>
      <c r="U77" t="inlineStr">
        <is>
          <t>-</t>
        </is>
      </c>
    </row>
    <row r="78">
      <c r="A78" s="5" t="inlineStr">
        <is>
          <t>Umsatzwachstum 5J in %</t>
        </is>
      </c>
      <c r="B78" s="5" t="inlineStr">
        <is>
          <t>Revenue Growth 5Y in %</t>
        </is>
      </c>
      <c r="C78" t="n">
        <v>-0.42</v>
      </c>
      <c r="D78" t="n">
        <v>-2.61</v>
      </c>
      <c r="E78" t="n">
        <v>-4.01</v>
      </c>
      <c r="F78" t="n">
        <v>-2.29</v>
      </c>
      <c r="G78" t="n">
        <v>0.48</v>
      </c>
      <c r="H78" t="n">
        <v>3.71</v>
      </c>
      <c r="I78" t="n">
        <v>-1.54</v>
      </c>
      <c r="J78" t="n">
        <v>7.67</v>
      </c>
      <c r="K78" t="n">
        <v>9.09</v>
      </c>
      <c r="L78" t="n">
        <v>10.69</v>
      </c>
      <c r="M78" t="n">
        <v>6.19</v>
      </c>
      <c r="N78" t="n">
        <v>16.03</v>
      </c>
      <c r="O78" t="n">
        <v>8.460000000000001</v>
      </c>
      <c r="P78" t="n">
        <v>6.25</v>
      </c>
      <c r="Q78" t="n">
        <v>5.65</v>
      </c>
      <c r="R78" t="inlineStr">
        <is>
          <t>-</t>
        </is>
      </c>
      <c r="S78" t="inlineStr">
        <is>
          <t>-</t>
        </is>
      </c>
      <c r="T78" t="inlineStr">
        <is>
          <t>-</t>
        </is>
      </c>
      <c r="U78" t="inlineStr">
        <is>
          <t>-</t>
        </is>
      </c>
    </row>
    <row r="79">
      <c r="A79" s="5" t="inlineStr">
        <is>
          <t>Umsatzwachstum 10J in %</t>
        </is>
      </c>
      <c r="B79" s="5" t="inlineStr">
        <is>
          <t>Revenue Growth 10Y in %</t>
        </is>
      </c>
      <c r="C79" t="n">
        <v>1.65</v>
      </c>
      <c r="D79" t="n">
        <v>-2.07</v>
      </c>
      <c r="E79" t="n">
        <v>1.83</v>
      </c>
      <c r="F79" t="n">
        <v>3.4</v>
      </c>
      <c r="G79" t="n">
        <v>5.59</v>
      </c>
      <c r="H79" t="n">
        <v>4.95</v>
      </c>
      <c r="I79" t="n">
        <v>7.24</v>
      </c>
      <c r="J79" t="n">
        <v>8.06</v>
      </c>
      <c r="K79" t="n">
        <v>7.67</v>
      </c>
      <c r="L79" t="n">
        <v>8.17</v>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Gewinnwachstum 1J in %</t>
        </is>
      </c>
      <c r="B80" s="5" t="inlineStr">
        <is>
          <t>Earnings Growth 1Y in %</t>
        </is>
      </c>
      <c r="C80" t="n">
        <v>-54.6</v>
      </c>
      <c r="D80" t="n">
        <v>26.73</v>
      </c>
      <c r="E80" t="n">
        <v>47.04</v>
      </c>
      <c r="F80" t="n">
        <v>17.03</v>
      </c>
      <c r="G80" t="n">
        <v>324.76</v>
      </c>
      <c r="H80" t="n">
        <v>-84.02</v>
      </c>
      <c r="I80" t="n">
        <v>273.99</v>
      </c>
      <c r="J80" t="n">
        <v>-79.15000000000001</v>
      </c>
      <c r="K80" t="n">
        <v>-5.51</v>
      </c>
      <c r="L80" t="n">
        <v>-18.63</v>
      </c>
      <c r="M80" t="n">
        <v>1.93</v>
      </c>
      <c r="N80" t="n">
        <v>33.09</v>
      </c>
      <c r="O80" t="n">
        <v>30.99</v>
      </c>
      <c r="P80" t="n">
        <v>-22.05</v>
      </c>
      <c r="Q80" t="n">
        <v>43.94</v>
      </c>
      <c r="R80" t="n">
        <v>7.85</v>
      </c>
      <c r="S80" t="n">
        <v>24.95</v>
      </c>
      <c r="T80" t="n">
        <v>-52.48</v>
      </c>
      <c r="U80" t="n">
        <v>93.14</v>
      </c>
    </row>
    <row r="81">
      <c r="A81" s="5" t="inlineStr">
        <is>
          <t>Gewinnwachstum 3J in %</t>
        </is>
      </c>
      <c r="B81" s="5" t="inlineStr">
        <is>
          <t>Earnings Growth 3Y in %</t>
        </is>
      </c>
      <c r="C81" t="n">
        <v>6.39</v>
      </c>
      <c r="D81" t="n">
        <v>30.27</v>
      </c>
      <c r="E81" t="n">
        <v>129.61</v>
      </c>
      <c r="F81" t="n">
        <v>85.92</v>
      </c>
      <c r="G81" t="n">
        <v>171.58</v>
      </c>
      <c r="H81" t="n">
        <v>36.94</v>
      </c>
      <c r="I81" t="n">
        <v>63.11</v>
      </c>
      <c r="J81" t="n">
        <v>-34.43</v>
      </c>
      <c r="K81" t="n">
        <v>-7.4</v>
      </c>
      <c r="L81" t="n">
        <v>5.46</v>
      </c>
      <c r="M81" t="n">
        <v>22</v>
      </c>
      <c r="N81" t="n">
        <v>14.01</v>
      </c>
      <c r="O81" t="n">
        <v>17.63</v>
      </c>
      <c r="P81" t="n">
        <v>9.91</v>
      </c>
      <c r="Q81" t="n">
        <v>25.58</v>
      </c>
      <c r="R81" t="n">
        <v>-6.56</v>
      </c>
      <c r="S81" t="n">
        <v>21.87</v>
      </c>
      <c r="T81" t="inlineStr">
        <is>
          <t>-</t>
        </is>
      </c>
      <c r="U81" t="inlineStr">
        <is>
          <t>-</t>
        </is>
      </c>
    </row>
    <row r="82">
      <c r="A82" s="5" t="inlineStr">
        <is>
          <t>Gewinnwachstum 5J in %</t>
        </is>
      </c>
      <c r="B82" s="5" t="inlineStr">
        <is>
          <t>Earnings Growth 5Y in %</t>
        </is>
      </c>
      <c r="C82" t="n">
        <v>72.19</v>
      </c>
      <c r="D82" t="n">
        <v>66.31</v>
      </c>
      <c r="E82" t="n">
        <v>115.76</v>
      </c>
      <c r="F82" t="n">
        <v>90.52</v>
      </c>
      <c r="G82" t="n">
        <v>86.01000000000001</v>
      </c>
      <c r="H82" t="n">
        <v>17.34</v>
      </c>
      <c r="I82" t="n">
        <v>34.53</v>
      </c>
      <c r="J82" t="n">
        <v>-13.65</v>
      </c>
      <c r="K82" t="n">
        <v>8.369999999999999</v>
      </c>
      <c r="L82" t="n">
        <v>5.07</v>
      </c>
      <c r="M82" t="n">
        <v>17.58</v>
      </c>
      <c r="N82" t="n">
        <v>18.76</v>
      </c>
      <c r="O82" t="n">
        <v>17.14</v>
      </c>
      <c r="P82" t="n">
        <v>0.44</v>
      </c>
      <c r="Q82" t="n">
        <v>23.48</v>
      </c>
      <c r="R82" t="inlineStr">
        <is>
          <t>-</t>
        </is>
      </c>
      <c r="S82" t="inlineStr">
        <is>
          <t>-</t>
        </is>
      </c>
      <c r="T82" t="inlineStr">
        <is>
          <t>-</t>
        </is>
      </c>
      <c r="U82" t="inlineStr">
        <is>
          <t>-</t>
        </is>
      </c>
    </row>
    <row r="83">
      <c r="A83" s="5" t="inlineStr">
        <is>
          <t>Gewinnwachstum 10J in %</t>
        </is>
      </c>
      <c r="B83" s="5" t="inlineStr">
        <is>
          <t>Earnings Growth 10Y in %</t>
        </is>
      </c>
      <c r="C83" t="n">
        <v>44.76</v>
      </c>
      <c r="D83" t="n">
        <v>50.42</v>
      </c>
      <c r="E83" t="n">
        <v>51.05</v>
      </c>
      <c r="F83" t="n">
        <v>49.45</v>
      </c>
      <c r="G83" t="n">
        <v>45.54</v>
      </c>
      <c r="H83" t="n">
        <v>17.46</v>
      </c>
      <c r="I83" t="n">
        <v>26.65</v>
      </c>
      <c r="J83" t="n">
        <v>1.74</v>
      </c>
      <c r="K83" t="n">
        <v>4.41</v>
      </c>
      <c r="L83" t="n">
        <v>14.27</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PEG Ratio</t>
        </is>
      </c>
      <c r="B84" s="5" t="inlineStr">
        <is>
          <t>KGW Kurs/Gewinn/Wachstum</t>
        </is>
      </c>
      <c r="C84" t="n">
        <v>0.47</v>
      </c>
      <c r="D84" t="n">
        <v>0.16</v>
      </c>
      <c r="E84" t="n">
        <v>0.12</v>
      </c>
      <c r="F84" t="n">
        <v>0.18</v>
      </c>
      <c r="G84" t="n">
        <v>0.2</v>
      </c>
      <c r="H84" t="n">
        <v>4.27</v>
      </c>
      <c r="I84" t="n">
        <v>0.27</v>
      </c>
      <c r="J84" t="n">
        <v>-2.56</v>
      </c>
      <c r="K84" t="n">
        <v>0.85</v>
      </c>
      <c r="L84" t="n">
        <v>1.58</v>
      </c>
      <c r="M84" t="n">
        <v>0.4</v>
      </c>
      <c r="N84" t="n">
        <v>0.25</v>
      </c>
      <c r="O84" t="n">
        <v>0.7</v>
      </c>
      <c r="P84" t="n">
        <v>36.14</v>
      </c>
      <c r="Q84" t="n">
        <v>0.46</v>
      </c>
      <c r="R84" t="inlineStr">
        <is>
          <t>-</t>
        </is>
      </c>
      <c r="S84" t="inlineStr">
        <is>
          <t>-</t>
        </is>
      </c>
      <c r="T84" t="inlineStr">
        <is>
          <t>-</t>
        </is>
      </c>
      <c r="U84" t="inlineStr">
        <is>
          <t>-</t>
        </is>
      </c>
    </row>
    <row r="85">
      <c r="A85" s="5" t="inlineStr">
        <is>
          <t>EBIT-Wachstum 1J in %</t>
        </is>
      </c>
      <c r="B85" s="5" t="inlineStr">
        <is>
          <t>EBIT Growth 1Y in %</t>
        </is>
      </c>
      <c r="C85" t="n">
        <v>-30.53</v>
      </c>
      <c r="D85" t="n">
        <v>1.1</v>
      </c>
      <c r="E85" t="n">
        <v>9.76</v>
      </c>
      <c r="F85" t="n">
        <v>16.08</v>
      </c>
      <c r="G85" t="n">
        <v>148.95</v>
      </c>
      <c r="H85" t="n">
        <v>-68.95999999999999</v>
      </c>
      <c r="I85" t="n">
        <v>28.56</v>
      </c>
      <c r="J85" t="n">
        <v>-31.95</v>
      </c>
      <c r="K85" t="n">
        <v>0.96</v>
      </c>
      <c r="L85" t="n">
        <v>7.31</v>
      </c>
      <c r="M85" t="n">
        <v>9.73</v>
      </c>
      <c r="N85" t="n">
        <v>36.78</v>
      </c>
      <c r="O85" t="n">
        <v>20.12</v>
      </c>
      <c r="P85" t="n">
        <v>5.07</v>
      </c>
      <c r="Q85" t="n">
        <v>-12.44</v>
      </c>
      <c r="R85" t="n">
        <v>33.66</v>
      </c>
      <c r="S85" t="n">
        <v>64.31</v>
      </c>
      <c r="T85" t="n">
        <v>-17.19</v>
      </c>
      <c r="U85" t="n">
        <v>-26.83</v>
      </c>
    </row>
    <row r="86">
      <c r="A86" s="5" t="inlineStr">
        <is>
          <t>EBIT-Wachstum 3J in %</t>
        </is>
      </c>
      <c r="B86" s="5" t="inlineStr">
        <is>
          <t>EBIT Growth 3Y in %</t>
        </is>
      </c>
      <c r="C86" t="n">
        <v>-6.56</v>
      </c>
      <c r="D86" t="n">
        <v>8.98</v>
      </c>
      <c r="E86" t="n">
        <v>58.26</v>
      </c>
      <c r="F86" t="n">
        <v>32.02</v>
      </c>
      <c r="G86" t="n">
        <v>36.18</v>
      </c>
      <c r="H86" t="n">
        <v>-24.12</v>
      </c>
      <c r="I86" t="n">
        <v>-0.8100000000000001</v>
      </c>
      <c r="J86" t="n">
        <v>-7.89</v>
      </c>
      <c r="K86" t="n">
        <v>6</v>
      </c>
      <c r="L86" t="n">
        <v>17.94</v>
      </c>
      <c r="M86" t="n">
        <v>22.21</v>
      </c>
      <c r="N86" t="n">
        <v>20.66</v>
      </c>
      <c r="O86" t="n">
        <v>4.25</v>
      </c>
      <c r="P86" t="n">
        <v>8.76</v>
      </c>
      <c r="Q86" t="n">
        <v>28.51</v>
      </c>
      <c r="R86" t="n">
        <v>26.93</v>
      </c>
      <c r="S86" t="n">
        <v>6.76</v>
      </c>
      <c r="T86" t="inlineStr">
        <is>
          <t>-</t>
        </is>
      </c>
      <c r="U86" t="inlineStr">
        <is>
          <t>-</t>
        </is>
      </c>
    </row>
    <row r="87">
      <c r="A87" s="5" t="inlineStr">
        <is>
          <t>EBIT-Wachstum 5J in %</t>
        </is>
      </c>
      <c r="B87" s="5" t="inlineStr">
        <is>
          <t>EBIT Growth 5Y in %</t>
        </is>
      </c>
      <c r="C87" t="n">
        <v>29.07</v>
      </c>
      <c r="D87" t="n">
        <v>21.39</v>
      </c>
      <c r="E87" t="n">
        <v>26.88</v>
      </c>
      <c r="F87" t="n">
        <v>18.54</v>
      </c>
      <c r="G87" t="n">
        <v>15.51</v>
      </c>
      <c r="H87" t="n">
        <v>-12.82</v>
      </c>
      <c r="I87" t="n">
        <v>2.92</v>
      </c>
      <c r="J87" t="n">
        <v>4.57</v>
      </c>
      <c r="K87" t="n">
        <v>14.98</v>
      </c>
      <c r="L87" t="n">
        <v>15.8</v>
      </c>
      <c r="M87" t="n">
        <v>11.85</v>
      </c>
      <c r="N87" t="n">
        <v>16.64</v>
      </c>
      <c r="O87" t="n">
        <v>22.14</v>
      </c>
      <c r="P87" t="n">
        <v>14.68</v>
      </c>
      <c r="Q87" t="n">
        <v>8.300000000000001</v>
      </c>
      <c r="R87" t="inlineStr">
        <is>
          <t>-</t>
        </is>
      </c>
      <c r="S87" t="inlineStr">
        <is>
          <t>-</t>
        </is>
      </c>
      <c r="T87" t="inlineStr">
        <is>
          <t>-</t>
        </is>
      </c>
      <c r="U87" t="inlineStr">
        <is>
          <t>-</t>
        </is>
      </c>
    </row>
    <row r="88">
      <c r="A88" s="5" t="inlineStr">
        <is>
          <t>EBIT-Wachstum 10J in %</t>
        </is>
      </c>
      <c r="B88" s="5" t="inlineStr">
        <is>
          <t>EBIT Growth 10Y in %</t>
        </is>
      </c>
      <c r="C88" t="n">
        <v>8.130000000000001</v>
      </c>
      <c r="D88" t="n">
        <v>12.15</v>
      </c>
      <c r="E88" t="n">
        <v>15.72</v>
      </c>
      <c r="F88" t="n">
        <v>16.76</v>
      </c>
      <c r="G88" t="n">
        <v>15.66</v>
      </c>
      <c r="H88" t="n">
        <v>-0.48</v>
      </c>
      <c r="I88" t="n">
        <v>9.779999999999999</v>
      </c>
      <c r="J88" t="n">
        <v>13.36</v>
      </c>
      <c r="K88" t="n">
        <v>14.83</v>
      </c>
      <c r="L88" t="n">
        <v>12.05</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Op.Cashflow Wachstum 1J in %</t>
        </is>
      </c>
      <c r="B89" s="5" t="inlineStr">
        <is>
          <t>Op.Cashflow Wachstum 1Y in %</t>
        </is>
      </c>
      <c r="C89" t="n">
        <v>38.01</v>
      </c>
      <c r="D89" t="n">
        <v>-10.1</v>
      </c>
      <c r="E89" t="n">
        <v>28.75</v>
      </c>
      <c r="F89" t="n">
        <v>4.71</v>
      </c>
      <c r="G89" t="n">
        <v>10.4</v>
      </c>
      <c r="H89" t="n">
        <v>-16.02</v>
      </c>
      <c r="I89" t="n">
        <v>45.07</v>
      </c>
      <c r="J89" t="n">
        <v>12.7</v>
      </c>
      <c r="K89" t="n">
        <v>-16</v>
      </c>
      <c r="L89" t="n">
        <v>-29.74</v>
      </c>
      <c r="M89" t="n">
        <v>60.53</v>
      </c>
      <c r="N89" t="n">
        <v>-68.06999999999999</v>
      </c>
      <c r="O89" t="n">
        <v>17.32</v>
      </c>
      <c r="P89" t="n">
        <v>-2.74</v>
      </c>
      <c r="Q89" t="n">
        <v>-8.75</v>
      </c>
      <c r="R89" t="n">
        <v>75.44</v>
      </c>
      <c r="S89" t="n">
        <v>-27.27</v>
      </c>
      <c r="T89" t="n">
        <v>0.8</v>
      </c>
      <c r="U89" t="n">
        <v>-37.42</v>
      </c>
    </row>
    <row r="90">
      <c r="A90" s="5" t="inlineStr">
        <is>
          <t>Op.Cashflow Wachstum 3J in %</t>
        </is>
      </c>
      <c r="B90" s="5" t="inlineStr">
        <is>
          <t>Op.Cashflow Wachstum 3Y in %</t>
        </is>
      </c>
      <c r="C90" t="n">
        <v>18.89</v>
      </c>
      <c r="D90" t="n">
        <v>7.79</v>
      </c>
      <c r="E90" t="n">
        <v>14.62</v>
      </c>
      <c r="F90" t="n">
        <v>-0.3</v>
      </c>
      <c r="G90" t="n">
        <v>13.15</v>
      </c>
      <c r="H90" t="n">
        <v>13.92</v>
      </c>
      <c r="I90" t="n">
        <v>13.92</v>
      </c>
      <c r="J90" t="n">
        <v>-11.01</v>
      </c>
      <c r="K90" t="n">
        <v>4.93</v>
      </c>
      <c r="L90" t="n">
        <v>-12.43</v>
      </c>
      <c r="M90" t="n">
        <v>3.26</v>
      </c>
      <c r="N90" t="n">
        <v>-17.83</v>
      </c>
      <c r="O90" t="n">
        <v>1.94</v>
      </c>
      <c r="P90" t="n">
        <v>21.32</v>
      </c>
      <c r="Q90" t="n">
        <v>13.14</v>
      </c>
      <c r="R90" t="n">
        <v>16.32</v>
      </c>
      <c r="S90" t="n">
        <v>-21.3</v>
      </c>
      <c r="T90" t="inlineStr">
        <is>
          <t>-</t>
        </is>
      </c>
      <c r="U90" t="inlineStr">
        <is>
          <t>-</t>
        </is>
      </c>
    </row>
    <row r="91">
      <c r="A91" s="5" t="inlineStr">
        <is>
          <t>Op.Cashflow Wachstum 5J in %</t>
        </is>
      </c>
      <c r="B91" s="5" t="inlineStr">
        <is>
          <t>Op.Cashflow Wachstum 5Y in %</t>
        </is>
      </c>
      <c r="C91" t="n">
        <v>14.35</v>
      </c>
      <c r="D91" t="n">
        <v>3.55</v>
      </c>
      <c r="E91" t="n">
        <v>14.58</v>
      </c>
      <c r="F91" t="n">
        <v>11.37</v>
      </c>
      <c r="G91" t="n">
        <v>7.23</v>
      </c>
      <c r="H91" t="n">
        <v>-0.8</v>
      </c>
      <c r="I91" t="n">
        <v>14.51</v>
      </c>
      <c r="J91" t="n">
        <v>-8.119999999999999</v>
      </c>
      <c r="K91" t="n">
        <v>-7.19</v>
      </c>
      <c r="L91" t="n">
        <v>-4.54</v>
      </c>
      <c r="M91" t="n">
        <v>-0.34</v>
      </c>
      <c r="N91" t="n">
        <v>2.64</v>
      </c>
      <c r="O91" t="n">
        <v>10.8</v>
      </c>
      <c r="P91" t="n">
        <v>7.5</v>
      </c>
      <c r="Q91" t="n">
        <v>0.5600000000000001</v>
      </c>
      <c r="R91" t="inlineStr">
        <is>
          <t>-</t>
        </is>
      </c>
      <c r="S91" t="inlineStr">
        <is>
          <t>-</t>
        </is>
      </c>
      <c r="T91" t="inlineStr">
        <is>
          <t>-</t>
        </is>
      </c>
      <c r="U91" t="inlineStr">
        <is>
          <t>-</t>
        </is>
      </c>
    </row>
    <row r="92">
      <c r="A92" s="5" t="inlineStr">
        <is>
          <t>Op.Cashflow Wachstum 10J in %</t>
        </is>
      </c>
      <c r="B92" s="5" t="inlineStr">
        <is>
          <t>Op.Cashflow Wachstum 10Y in %</t>
        </is>
      </c>
      <c r="C92" t="n">
        <v>6.78</v>
      </c>
      <c r="D92" t="n">
        <v>9.029999999999999</v>
      </c>
      <c r="E92" t="n">
        <v>3.23</v>
      </c>
      <c r="F92" t="n">
        <v>2.09</v>
      </c>
      <c r="G92" t="n">
        <v>1.35</v>
      </c>
      <c r="H92" t="n">
        <v>-0.57</v>
      </c>
      <c r="I92" t="n">
        <v>8.58</v>
      </c>
      <c r="J92" t="n">
        <v>1.34</v>
      </c>
      <c r="K92" t="n">
        <v>0.15</v>
      </c>
      <c r="L92" t="n">
        <v>-1.99</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Verschuldungsgrad in %</t>
        </is>
      </c>
      <c r="B93" s="5" t="inlineStr">
        <is>
          <t>Finance Gearing in %</t>
        </is>
      </c>
      <c r="C93" t="n">
        <v>464.33</v>
      </c>
      <c r="D93" t="n">
        <v>421.51</v>
      </c>
      <c r="E93" t="n">
        <v>347.31</v>
      </c>
      <c r="F93" t="n">
        <v>347.08</v>
      </c>
      <c r="G93" t="n">
        <v>397.83</v>
      </c>
      <c r="H93" t="n">
        <v>428.9</v>
      </c>
      <c r="I93" t="n">
        <v>356.72</v>
      </c>
      <c r="J93" t="n">
        <v>366.82</v>
      </c>
      <c r="K93" t="n">
        <v>337.75</v>
      </c>
      <c r="L93" t="n">
        <v>343.87</v>
      </c>
      <c r="M93" t="n">
        <v>393.64</v>
      </c>
      <c r="N93" t="n">
        <v>553.04</v>
      </c>
      <c r="O93" t="n">
        <v>530.37</v>
      </c>
      <c r="P93" t="n">
        <v>195.23</v>
      </c>
      <c r="Q93" t="n">
        <v>165</v>
      </c>
      <c r="R93" t="n">
        <v>249.6</v>
      </c>
      <c r="S93" t="n">
        <v>230.61</v>
      </c>
      <c r="T93" t="n">
        <v>227.06</v>
      </c>
      <c r="U93" t="n">
        <v>205.76</v>
      </c>
      <c r="V93" t="n">
        <v>182.98</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W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10"/>
    <col customWidth="1" max="22" min="22" width="19"/>
    <col customWidth="1" max="23" min="23" width="10"/>
  </cols>
  <sheetData>
    <row r="1">
      <c r="A1" s="1" t="inlineStr">
        <is>
          <t xml:space="preserve">ENGIE </t>
        </is>
      </c>
      <c r="B1" s="2" t="inlineStr">
        <is>
          <t>WKN: A0ER6Q  ISIN: FR0010208488  US-Symbol:GDSZF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1885</t>
        </is>
      </c>
      <c r="C4" s="5" t="inlineStr">
        <is>
          <t>Telefon / Phone</t>
        </is>
      </c>
      <c r="D4" s="5" t="inlineStr"/>
      <c r="E4" t="inlineStr">
        <is>
          <t>+33-1-57-04-66-00</t>
        </is>
      </c>
      <c r="G4" t="inlineStr">
        <is>
          <t>27.02.2020</t>
        </is>
      </c>
      <c r="H4" t="inlineStr">
        <is>
          <t>Q4 Result</t>
        </is>
      </c>
      <c r="J4" t="inlineStr">
        <is>
          <t>französischer Staat</t>
        </is>
      </c>
      <c r="L4" t="inlineStr">
        <is>
          <t>36,70%</t>
        </is>
      </c>
    </row>
    <row r="5">
      <c r="A5" s="5" t="inlineStr">
        <is>
          <t>Ticker</t>
        </is>
      </c>
      <c r="B5" t="inlineStr">
        <is>
          <t>GZF</t>
        </is>
      </c>
      <c r="C5" s="5" t="inlineStr">
        <is>
          <t>Fax</t>
        </is>
      </c>
      <c r="D5" s="5" t="inlineStr"/>
      <c r="E5" t="inlineStr">
        <is>
          <t>+33-1-40-06-67-33</t>
        </is>
      </c>
      <c r="G5" t="inlineStr">
        <is>
          <t>30.03.2020</t>
        </is>
      </c>
      <c r="H5" t="inlineStr">
        <is>
          <t>Publication Of Annual Report</t>
        </is>
      </c>
      <c r="J5" t="inlineStr">
        <is>
          <t>GBL</t>
        </is>
      </c>
      <c r="L5" t="inlineStr">
        <is>
          <t>2,40%</t>
        </is>
      </c>
    </row>
    <row r="6">
      <c r="A6" s="5" t="inlineStr">
        <is>
          <t>Gelistet Seit / Listed Since</t>
        </is>
      </c>
      <c r="B6" t="inlineStr">
        <is>
          <t>-</t>
        </is>
      </c>
      <c r="C6" s="5" t="inlineStr">
        <is>
          <t>Internet</t>
        </is>
      </c>
      <c r="D6" s="5" t="inlineStr"/>
      <c r="E6" t="inlineStr">
        <is>
          <t>http://www.gdfsuez.com/</t>
        </is>
      </c>
      <c r="G6" t="inlineStr">
        <is>
          <t>11.05.2020</t>
        </is>
      </c>
      <c r="H6" t="inlineStr">
        <is>
          <t>Result Q1</t>
        </is>
      </c>
      <c r="J6" t="inlineStr">
        <is>
          <t>Mitarbeiter</t>
        </is>
      </c>
      <c r="L6" t="inlineStr">
        <is>
          <t>2,40%</t>
        </is>
      </c>
    </row>
    <row r="7">
      <c r="A7" s="5" t="inlineStr">
        <is>
          <t>Nominalwert / Nominal Value</t>
        </is>
      </c>
      <c r="B7" t="inlineStr">
        <is>
          <t>-</t>
        </is>
      </c>
      <c r="C7" s="5" t="inlineStr">
        <is>
          <t>Inv. Relations Telefon / Phone</t>
        </is>
      </c>
      <c r="D7" s="5" t="inlineStr"/>
      <c r="E7" t="inlineStr">
        <is>
          <t>+33-1-44-22-66-29</t>
        </is>
      </c>
      <c r="G7" t="inlineStr">
        <is>
          <t>14.05.2020</t>
        </is>
      </c>
      <c r="H7" t="inlineStr">
        <is>
          <t>Annual General Meeting</t>
        </is>
      </c>
      <c r="J7" t="inlineStr">
        <is>
          <t>eigene Aktien</t>
        </is>
      </c>
      <c r="L7" t="inlineStr">
        <is>
          <t>2,30%</t>
        </is>
      </c>
    </row>
    <row r="8">
      <c r="A8" s="5" t="inlineStr">
        <is>
          <t>Land / Country</t>
        </is>
      </c>
      <c r="B8" t="inlineStr">
        <is>
          <t>Frankreich</t>
        </is>
      </c>
      <c r="C8" s="5" t="inlineStr">
        <is>
          <t>Inv. Relations E-Mail</t>
        </is>
      </c>
      <c r="D8" s="5" t="inlineStr"/>
      <c r="E8" t="inlineStr">
        <is>
          <t>ir@engie.com</t>
        </is>
      </c>
      <c r="G8" t="inlineStr">
        <is>
          <t>19.05.2020</t>
        </is>
      </c>
      <c r="H8" t="inlineStr">
        <is>
          <t>Ex Dividend</t>
        </is>
      </c>
      <c r="J8" t="inlineStr">
        <is>
          <t>CDC Group</t>
        </is>
      </c>
      <c r="L8" t="inlineStr">
        <is>
          <t>1,90%</t>
        </is>
      </c>
    </row>
    <row r="9">
      <c r="A9" s="5" t="inlineStr">
        <is>
          <t>Währung / Currency</t>
        </is>
      </c>
      <c r="B9" t="inlineStr">
        <is>
          <t>EUR</t>
        </is>
      </c>
      <c r="C9" s="5" t="inlineStr">
        <is>
          <t>Kontaktperson / Contact Person</t>
        </is>
      </c>
      <c r="D9" s="5" t="inlineStr"/>
      <c r="E9" t="inlineStr">
        <is>
          <t>Gary D. Leibowitz</t>
        </is>
      </c>
      <c r="G9" t="inlineStr">
        <is>
          <t>21.05.2020</t>
        </is>
      </c>
      <c r="H9" t="inlineStr">
        <is>
          <t>Dividend Payout</t>
        </is>
      </c>
      <c r="J9" t="inlineStr">
        <is>
          <t>CNP Assurances Group</t>
        </is>
      </c>
      <c r="L9" t="inlineStr">
        <is>
          <t>1,00%</t>
        </is>
      </c>
    </row>
    <row r="10">
      <c r="A10" s="5" t="inlineStr">
        <is>
          <t>Branche / Industry</t>
        </is>
      </c>
      <c r="B10" t="inlineStr">
        <is>
          <t>Others Utilities</t>
        </is>
      </c>
      <c r="C10" s="5" t="inlineStr">
        <is>
          <t>30.07.2020</t>
        </is>
      </c>
      <c r="D10" s="5" t="inlineStr">
        <is>
          <t>Result Half (Previous Year)</t>
        </is>
      </c>
      <c r="J10" t="inlineStr">
        <is>
          <t>Sofina</t>
        </is>
      </c>
      <c r="L10" t="inlineStr">
        <is>
          <t>0,50%</t>
        </is>
      </c>
    </row>
    <row r="11">
      <c r="A11" s="5" t="inlineStr">
        <is>
          <t>Sektor / Sector</t>
        </is>
      </c>
      <c r="B11" t="inlineStr">
        <is>
          <t>Provider</t>
        </is>
      </c>
      <c r="J11" t="inlineStr">
        <is>
          <t>Freefloat</t>
        </is>
      </c>
      <c r="L11" t="inlineStr">
        <is>
          <t>52,80%</t>
        </is>
      </c>
    </row>
    <row r="12">
      <c r="A12" s="5" t="inlineStr">
        <is>
          <t>Typ / Genre</t>
        </is>
      </c>
      <c r="B12" t="inlineStr">
        <is>
          <t>Inhaberaktie</t>
        </is>
      </c>
    </row>
    <row r="13">
      <c r="A13" s="5" t="inlineStr">
        <is>
          <t>Adresse / Address</t>
        </is>
      </c>
      <c r="B13" t="inlineStr">
        <is>
          <t>ENGIE S.A.1, Place Samuel de Champlain, Faubourg de l’Arche  F-92930 Paris la Défense</t>
        </is>
      </c>
    </row>
    <row r="14">
      <c r="A14" s="5" t="inlineStr">
        <is>
          <t>Management</t>
        </is>
      </c>
      <c r="B14" t="inlineStr">
        <is>
          <t>Isabelle Kocher, Paulo Almirante, Gwenaelle Avice-Huet, Olivier Biancarelli, Franck Bruel, Ana Busto, Pierre Chareyre, Pierre Deheunynck, Judith Hartmann, Didier Holleaux, Shankar Krishnamoorthy, Yves Le Gélard, Claire Waysand, Wilfrid Petrie</t>
        </is>
      </c>
    </row>
    <row r="15">
      <c r="A15" s="5" t="inlineStr">
        <is>
          <t>Aufsichtsrat / Board</t>
        </is>
      </c>
      <c r="B15" t="inlineStr">
        <is>
          <t>Jean-Pierre Clamadieu, Isabelle Kocher, Fabrice Brégier, Françoise Malrieu, Ross McInnes, Marie-José Nadeau, Lord Peter Ricketts of Shortlands, Patrice Durand, Mari-Noëlle Jégo-Laveissière, Isabelle Bui, Christophe Agogué, Alain Beullier, Philippe Lepage, Christophe Aubert, Laurent Michel, Anne-Florie Le Clézio-Coron</t>
        </is>
      </c>
    </row>
    <row r="16">
      <c r="A16" s="5" t="inlineStr">
        <is>
          <t>Beschreibung</t>
        </is>
      </c>
      <c r="B16" t="inlineStr">
        <is>
          <t>ENGIE (vormals GDF Suez S.A.) ist eine internationale Unternehmensgruppe, die im Bereich Energieversorgung mit Strom und Erdgas international tätig ist. Als einer der größten Energieversorger weltweit ist sie in der Erschließung und Produktion von Erdgas, der Erzeugung von Strom, der Energiebeschaffung und dem Energiehandel wie auch im Infrastrukturmanagement engagiert. Dazu kommen Umweltprojekte und -angebote wie Wasserversorgung und Abfallwirtschaft. Das Unternehmen ist auf allen Kontinenten der Welt tätig. Mit einer Beteiligung von über 35 Prozent ist der französische Staat Hauptaktionär der Gesellschaft. Copyright 2014 FINANCE BASE AG</t>
        </is>
      </c>
    </row>
    <row r="17">
      <c r="A17" s="5" t="inlineStr">
        <is>
          <t>Profile</t>
        </is>
      </c>
      <c r="B17" t="inlineStr">
        <is>
          <t>Engie (formerly GDF Suez S.A.) is an international group of companies which operates internationally in the energy supply of electricity and natural gas. she is engaged in the exploration and production of natural gas, the production of electricity, energy procurement and energy trading as well as in infrastructure management as one of the largest energy suppliers worldwide. There are also environmental projects and offerings such as water supply and waste management. The company is active in all continents of the world. With a stake of over 35 percent, the French state the main shareholder of the company.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60058</v>
      </c>
      <c r="D20" t="n">
        <v>60596</v>
      </c>
      <c r="E20" t="n">
        <v>65029</v>
      </c>
      <c r="F20" t="n">
        <v>66639</v>
      </c>
      <c r="G20" t="n">
        <v>69883</v>
      </c>
      <c r="H20" t="n">
        <v>74686</v>
      </c>
      <c r="I20" t="n">
        <v>89300</v>
      </c>
      <c r="J20" t="n">
        <v>97038</v>
      </c>
      <c r="K20" t="n">
        <v>90673</v>
      </c>
      <c r="L20" t="n">
        <v>84478</v>
      </c>
      <c r="M20" t="n">
        <v>79908</v>
      </c>
      <c r="N20" t="n">
        <v>67924</v>
      </c>
      <c r="O20" t="n">
        <v>47475</v>
      </c>
      <c r="P20" t="n">
        <v>44289</v>
      </c>
      <c r="Q20" t="n">
        <v>41489</v>
      </c>
      <c r="R20" t="n">
        <v>40739</v>
      </c>
      <c r="S20" t="n">
        <v>39622</v>
      </c>
      <c r="T20" t="n">
        <v>46090</v>
      </c>
      <c r="U20" t="n">
        <v>42359</v>
      </c>
      <c r="V20" t="n">
        <v>34617</v>
      </c>
      <c r="W20" t="n">
        <v>31462</v>
      </c>
    </row>
    <row r="21">
      <c r="A21" s="5" t="inlineStr">
        <is>
          <t>Operatives Ergebnis (EBIT)</t>
        </is>
      </c>
      <c r="B21" s="5" t="inlineStr">
        <is>
          <t>EBIT Earning Before Interest &amp; Tax</t>
        </is>
      </c>
      <c r="C21" t="n">
        <v>3676</v>
      </c>
      <c r="D21" t="n">
        <v>2645</v>
      </c>
      <c r="E21" t="n">
        <v>2819</v>
      </c>
      <c r="F21" t="n">
        <v>2452</v>
      </c>
      <c r="G21" t="n">
        <v>-3242</v>
      </c>
      <c r="H21" t="n">
        <v>6574</v>
      </c>
      <c r="I21" t="n">
        <v>7828</v>
      </c>
      <c r="J21" t="n">
        <v>9520</v>
      </c>
      <c r="K21" t="n">
        <v>8978</v>
      </c>
      <c r="L21" t="n">
        <v>9497</v>
      </c>
      <c r="M21" t="n">
        <v>8174</v>
      </c>
      <c r="N21" t="n">
        <v>7679</v>
      </c>
      <c r="O21" t="n">
        <v>5408</v>
      </c>
      <c r="P21" t="n">
        <v>5368</v>
      </c>
      <c r="Q21" t="n">
        <v>3902</v>
      </c>
      <c r="R21" t="n">
        <v>3601</v>
      </c>
      <c r="S21" t="n">
        <v>3205</v>
      </c>
      <c r="T21" t="n">
        <v>3708</v>
      </c>
      <c r="U21" t="n">
        <v>4064</v>
      </c>
      <c r="V21" t="n">
        <v>3778</v>
      </c>
      <c r="W21" t="n">
        <v>2932</v>
      </c>
    </row>
    <row r="22">
      <c r="A22" s="5" t="inlineStr">
        <is>
          <t>Finanzergebnis</t>
        </is>
      </c>
      <c r="B22" s="5" t="inlineStr">
        <is>
          <t>Financial Result</t>
        </is>
      </c>
      <c r="C22" t="n">
        <v>-2667</v>
      </c>
      <c r="D22" t="n">
        <v>-1381</v>
      </c>
      <c r="E22" t="n">
        <v>-1296</v>
      </c>
      <c r="F22" t="n">
        <v>-1380</v>
      </c>
      <c r="G22" t="n">
        <v>-1547</v>
      </c>
      <c r="H22" t="n">
        <v>-1876</v>
      </c>
      <c r="I22" t="n">
        <v>-16500</v>
      </c>
      <c r="J22" t="n">
        <v>-5143</v>
      </c>
      <c r="K22" t="n">
        <v>-1899</v>
      </c>
      <c r="L22" t="n">
        <v>-2222</v>
      </c>
      <c r="M22" t="n">
        <v>-1628</v>
      </c>
      <c r="N22" t="n">
        <v>-1494</v>
      </c>
      <c r="O22" t="n">
        <v>-722.1</v>
      </c>
      <c r="P22" t="n">
        <v>-731</v>
      </c>
      <c r="Q22" t="n">
        <v>-105.9</v>
      </c>
      <c r="R22" t="n">
        <v>281.3</v>
      </c>
      <c r="S22" t="n">
        <v>-3638</v>
      </c>
      <c r="T22" t="n">
        <v>-2760</v>
      </c>
      <c r="U22" t="n">
        <v>-431.5</v>
      </c>
      <c r="V22" t="n">
        <v>-403.3</v>
      </c>
      <c r="W22" t="n">
        <v>334.4</v>
      </c>
    </row>
    <row r="23">
      <c r="A23" s="5" t="inlineStr">
        <is>
          <t>Ergebnis vor Steuer (EBT)</t>
        </is>
      </c>
      <c r="B23" s="5" t="inlineStr">
        <is>
          <t>EBT Earning Before Tax</t>
        </is>
      </c>
      <c r="C23" t="n">
        <v>1009</v>
      </c>
      <c r="D23" t="n">
        <v>1264</v>
      </c>
      <c r="E23" t="n">
        <v>1523</v>
      </c>
      <c r="F23" t="n">
        <v>1072</v>
      </c>
      <c r="G23" t="n">
        <v>-4789</v>
      </c>
      <c r="H23" t="n">
        <v>4698</v>
      </c>
      <c r="I23" t="n">
        <v>-8672</v>
      </c>
      <c r="J23" t="n">
        <v>4377</v>
      </c>
      <c r="K23" t="n">
        <v>7079</v>
      </c>
      <c r="L23" t="n">
        <v>7275</v>
      </c>
      <c r="M23" t="n">
        <v>6547</v>
      </c>
      <c r="N23" t="n">
        <v>6185</v>
      </c>
      <c r="O23" t="n">
        <v>4686</v>
      </c>
      <c r="P23" t="n">
        <v>4637</v>
      </c>
      <c r="Q23" t="n">
        <v>3796</v>
      </c>
      <c r="R23" t="n">
        <v>3883</v>
      </c>
      <c r="S23" t="n">
        <v>-432.6</v>
      </c>
      <c r="T23" t="n">
        <v>947.9</v>
      </c>
      <c r="U23" t="n">
        <v>3632</v>
      </c>
      <c r="V23" t="n">
        <v>3375</v>
      </c>
      <c r="W23" t="n">
        <v>3267</v>
      </c>
    </row>
    <row r="24">
      <c r="A24" s="5" t="inlineStr">
        <is>
          <t>Steuern auf Einkommen und Ertrag</t>
        </is>
      </c>
      <c r="B24" s="5" t="inlineStr">
        <is>
          <t>Taxes on income and earnings</t>
        </is>
      </c>
      <c r="C24" t="n">
        <v>640</v>
      </c>
      <c r="D24" t="n">
        <v>704</v>
      </c>
      <c r="E24" t="n">
        <v>-425</v>
      </c>
      <c r="F24" t="n">
        <v>909</v>
      </c>
      <c r="G24" t="n">
        <v>324</v>
      </c>
      <c r="H24" t="n">
        <v>1588</v>
      </c>
      <c r="I24" t="n">
        <v>727</v>
      </c>
      <c r="J24" t="n">
        <v>2054</v>
      </c>
      <c r="K24" t="n">
        <v>2119</v>
      </c>
      <c r="L24" t="n">
        <v>1913</v>
      </c>
      <c r="M24" t="n">
        <v>1719</v>
      </c>
      <c r="N24" t="n">
        <v>911.9</v>
      </c>
      <c r="O24" t="n">
        <v>527.5</v>
      </c>
      <c r="P24" t="n">
        <v>815.1</v>
      </c>
      <c r="Q24" t="n">
        <v>585.3</v>
      </c>
      <c r="R24" t="n">
        <v>936.8</v>
      </c>
      <c r="S24" t="n">
        <v>721</v>
      </c>
      <c r="T24" t="n">
        <v>657.1</v>
      </c>
      <c r="U24" t="n">
        <v>722</v>
      </c>
      <c r="V24" t="n">
        <v>662.5</v>
      </c>
      <c r="W24" t="n">
        <v>753.3</v>
      </c>
    </row>
    <row r="25">
      <c r="A25" s="5" t="inlineStr">
        <is>
          <t>Ergebnis nach Steuer</t>
        </is>
      </c>
      <c r="B25" s="5" t="inlineStr">
        <is>
          <t>Earnings after tax</t>
        </is>
      </c>
      <c r="C25" t="n">
        <v>1649</v>
      </c>
      <c r="D25" t="n">
        <v>560</v>
      </c>
      <c r="E25" t="n">
        <v>1948</v>
      </c>
      <c r="F25" t="n">
        <v>163</v>
      </c>
      <c r="G25" t="n">
        <v>-5113</v>
      </c>
      <c r="H25" t="n">
        <v>3110</v>
      </c>
      <c r="I25" t="n">
        <v>-9399</v>
      </c>
      <c r="J25" t="n">
        <v>2323</v>
      </c>
      <c r="K25" t="n">
        <v>4960</v>
      </c>
      <c r="L25" t="n">
        <v>5362</v>
      </c>
      <c r="M25" t="n">
        <v>4828</v>
      </c>
      <c r="N25" t="n">
        <v>5273</v>
      </c>
      <c r="O25" t="n">
        <v>4158</v>
      </c>
      <c r="P25" t="n">
        <v>3822</v>
      </c>
      <c r="Q25" t="n">
        <v>3211</v>
      </c>
      <c r="R25" t="n">
        <v>2946</v>
      </c>
      <c r="S25" t="n">
        <v>-1154</v>
      </c>
      <c r="T25" t="n">
        <v>290.8</v>
      </c>
      <c r="U25" t="n">
        <v>2910</v>
      </c>
      <c r="V25" t="n">
        <v>2712</v>
      </c>
      <c r="W25" t="n">
        <v>2513</v>
      </c>
    </row>
    <row r="26">
      <c r="A26" s="5" t="inlineStr">
        <is>
          <t>Minderheitenanteil</t>
        </is>
      </c>
      <c r="B26" s="5" t="inlineStr">
        <is>
          <t>Minority Share</t>
        </is>
      </c>
      <c r="C26" t="n">
        <v>-665</v>
      </c>
      <c r="D26" t="n">
        <v>-595</v>
      </c>
      <c r="E26" t="n">
        <v>-815</v>
      </c>
      <c r="F26" t="n">
        <v>-579</v>
      </c>
      <c r="G26" t="n">
        <v>496</v>
      </c>
      <c r="H26" t="n">
        <v>-669</v>
      </c>
      <c r="I26" t="n">
        <v>-380</v>
      </c>
      <c r="J26" t="n">
        <v>-1205</v>
      </c>
      <c r="K26" t="n">
        <v>-1418</v>
      </c>
      <c r="L26" t="n">
        <v>-1010</v>
      </c>
      <c r="M26" t="n">
        <v>-753.1</v>
      </c>
      <c r="N26" t="n">
        <v>-734</v>
      </c>
      <c r="O26" t="n">
        <v>-692.7</v>
      </c>
      <c r="P26" t="n">
        <v>-587.9</v>
      </c>
      <c r="Q26" t="n">
        <v>-1264</v>
      </c>
      <c r="R26" t="n">
        <v>-832.3</v>
      </c>
      <c r="S26" t="n">
        <v>-910.5</v>
      </c>
      <c r="T26" t="n">
        <v>-822.1</v>
      </c>
      <c r="U26" t="n">
        <v>-734.6</v>
      </c>
      <c r="V26" t="n">
        <v>-936</v>
      </c>
      <c r="W26" t="n">
        <v>-1248</v>
      </c>
    </row>
    <row r="27">
      <c r="A27" s="5" t="inlineStr">
        <is>
          <t>Jahresüberschuss/-fehlbetrag</t>
        </is>
      </c>
      <c r="B27" s="5" t="inlineStr">
        <is>
          <t>Net Profit</t>
        </is>
      </c>
      <c r="C27" t="n">
        <v>984</v>
      </c>
      <c r="D27" t="n">
        <v>1033</v>
      </c>
      <c r="E27" t="n">
        <v>1423</v>
      </c>
      <c r="F27" t="n">
        <v>-415</v>
      </c>
      <c r="G27" t="n">
        <v>-4617</v>
      </c>
      <c r="H27" t="n">
        <v>2440</v>
      </c>
      <c r="I27" t="n">
        <v>-9289</v>
      </c>
      <c r="J27" t="n">
        <v>1550</v>
      </c>
      <c r="K27" t="n">
        <v>4003</v>
      </c>
      <c r="L27" t="n">
        <v>4616</v>
      </c>
      <c r="M27" t="n">
        <v>4477</v>
      </c>
      <c r="N27" t="n">
        <v>4857</v>
      </c>
      <c r="O27" t="n">
        <v>3924</v>
      </c>
      <c r="P27" t="n">
        <v>3606</v>
      </c>
      <c r="Q27" t="n">
        <v>2513</v>
      </c>
      <c r="R27" t="n">
        <v>1804</v>
      </c>
      <c r="S27" t="n">
        <v>-2165</v>
      </c>
      <c r="T27" t="n">
        <v>-862.5</v>
      </c>
      <c r="U27" t="n">
        <v>2087</v>
      </c>
      <c r="V27" t="n">
        <v>1919</v>
      </c>
      <c r="W27" t="n">
        <v>1453</v>
      </c>
    </row>
    <row r="28">
      <c r="A28" s="5" t="inlineStr">
        <is>
          <t>Summe Umlaufvermögen</t>
        </is>
      </c>
      <c r="B28" s="5" t="inlineStr">
        <is>
          <t>Current Assets</t>
        </is>
      </c>
      <c r="C28" t="n">
        <v>60496</v>
      </c>
      <c r="D28" t="n">
        <v>61986</v>
      </c>
      <c r="E28" t="n">
        <v>58161</v>
      </c>
      <c r="F28" t="n">
        <v>59595</v>
      </c>
      <c r="G28" t="n">
        <v>59454</v>
      </c>
      <c r="H28" t="n">
        <v>55306</v>
      </c>
      <c r="I28" t="n">
        <v>52836</v>
      </c>
      <c r="J28" t="n">
        <v>60339</v>
      </c>
      <c r="K28" t="n">
        <v>63508</v>
      </c>
      <c r="L28" t="n">
        <v>51940</v>
      </c>
      <c r="M28" t="n">
        <v>49145</v>
      </c>
      <c r="N28" t="n">
        <v>52024</v>
      </c>
      <c r="O28" t="n">
        <v>27732</v>
      </c>
      <c r="P28" t="n">
        <v>26629</v>
      </c>
      <c r="Q28" t="n">
        <v>30335</v>
      </c>
      <c r="R28" t="n">
        <v>23791</v>
      </c>
      <c r="S28" t="n">
        <v>28321</v>
      </c>
      <c r="T28" t="n">
        <v>27162</v>
      </c>
      <c r="U28" t="n">
        <v>25772</v>
      </c>
      <c r="V28" t="n">
        <v>23739</v>
      </c>
      <c r="W28" t="n">
        <v>25195</v>
      </c>
    </row>
    <row r="29">
      <c r="A29" s="5" t="inlineStr">
        <is>
          <t>Summe Anlagevermögen</t>
        </is>
      </c>
      <c r="B29" s="5" t="inlineStr">
        <is>
          <t>Fixed Assets</t>
        </is>
      </c>
      <c r="C29" t="n">
        <v>99297</v>
      </c>
      <c r="D29" t="n">
        <v>91716</v>
      </c>
      <c r="E29" t="n">
        <v>92171</v>
      </c>
      <c r="F29" t="n">
        <v>98904</v>
      </c>
      <c r="G29" t="n">
        <v>101204</v>
      </c>
      <c r="H29" t="n">
        <v>109999</v>
      </c>
      <c r="I29" t="n">
        <v>106775</v>
      </c>
      <c r="J29" t="n">
        <v>145159</v>
      </c>
      <c r="K29" t="n">
        <v>149902</v>
      </c>
      <c r="L29" t="n">
        <v>132717</v>
      </c>
      <c r="M29" t="n">
        <v>122280</v>
      </c>
      <c r="N29" t="n">
        <v>115184</v>
      </c>
      <c r="O29" t="n">
        <v>51395</v>
      </c>
      <c r="P29" t="n">
        <v>46806</v>
      </c>
      <c r="Q29" t="n">
        <v>49947</v>
      </c>
      <c r="R29" t="n">
        <v>39191</v>
      </c>
      <c r="S29" t="n">
        <v>41630</v>
      </c>
      <c r="T29" t="n">
        <v>56990</v>
      </c>
      <c r="U29" t="n">
        <v>63709</v>
      </c>
      <c r="V29" t="n">
        <v>61759</v>
      </c>
      <c r="W29" t="n">
        <v>51702</v>
      </c>
    </row>
    <row r="30">
      <c r="A30" s="5" t="inlineStr">
        <is>
          <t>Summe Aktiva</t>
        </is>
      </c>
      <c r="B30" s="5" t="inlineStr">
        <is>
          <t>Total Assets</t>
        </is>
      </c>
      <c r="C30" t="n">
        <v>159793</v>
      </c>
      <c r="D30" t="n">
        <v>153702</v>
      </c>
      <c r="E30" t="n">
        <v>150332</v>
      </c>
      <c r="F30" t="n">
        <v>158499</v>
      </c>
      <c r="G30" t="n">
        <v>160658</v>
      </c>
      <c r="H30" t="n">
        <v>165305</v>
      </c>
      <c r="I30" t="n">
        <v>159611</v>
      </c>
      <c r="J30" t="n">
        <v>205498</v>
      </c>
      <c r="K30" t="n">
        <v>213410</v>
      </c>
      <c r="L30" t="n">
        <v>184657</v>
      </c>
      <c r="M30" t="n">
        <v>171425</v>
      </c>
      <c r="N30" t="n">
        <v>167208</v>
      </c>
      <c r="O30" t="n">
        <v>79127</v>
      </c>
      <c r="P30" t="n">
        <v>73435</v>
      </c>
      <c r="Q30" t="n">
        <v>80282</v>
      </c>
      <c r="R30" t="n">
        <v>62982</v>
      </c>
      <c r="S30" t="n">
        <v>69950</v>
      </c>
      <c r="T30" t="n">
        <v>84151</v>
      </c>
      <c r="U30" t="n">
        <v>89481</v>
      </c>
      <c r="V30" t="n">
        <v>85498</v>
      </c>
      <c r="W30" t="n">
        <v>76897</v>
      </c>
    </row>
    <row r="31">
      <c r="A31" s="5" t="inlineStr">
        <is>
          <t>Summe Fremdkapital</t>
        </is>
      </c>
      <c r="B31" s="5" t="inlineStr">
        <is>
          <t>Total Liabilities</t>
        </is>
      </c>
      <c r="C31" t="n">
        <v>121756</v>
      </c>
      <c r="D31" t="n">
        <v>112760</v>
      </c>
      <c r="E31" t="n">
        <v>107755</v>
      </c>
      <c r="F31" t="n">
        <v>113052</v>
      </c>
      <c r="G31" t="n">
        <v>111908</v>
      </c>
      <c r="H31" t="n">
        <v>109347</v>
      </c>
      <c r="I31" t="n">
        <v>106121</v>
      </c>
      <c r="J31" t="n">
        <v>134291</v>
      </c>
      <c r="K31" t="n">
        <v>133140</v>
      </c>
      <c r="L31" t="n">
        <v>113939</v>
      </c>
      <c r="M31" t="n">
        <v>105899</v>
      </c>
      <c r="N31" t="n">
        <v>104390</v>
      </c>
      <c r="O31" t="n">
        <v>54266</v>
      </c>
      <c r="P31" t="n">
        <v>50871</v>
      </c>
      <c r="Q31" t="n">
        <v>61192</v>
      </c>
      <c r="R31" t="n">
        <v>50289</v>
      </c>
      <c r="S31" t="n">
        <v>58207</v>
      </c>
      <c r="T31" t="n">
        <v>68383</v>
      </c>
      <c r="U31" t="n">
        <v>68637</v>
      </c>
      <c r="V31" t="n">
        <v>65274</v>
      </c>
      <c r="W31" t="n">
        <v>59208</v>
      </c>
    </row>
    <row r="32">
      <c r="A32" s="5" t="inlineStr">
        <is>
          <t>Minderheitenanteil</t>
        </is>
      </c>
      <c r="B32" s="5" t="inlineStr">
        <is>
          <t>Minority Share</t>
        </is>
      </c>
      <c r="C32" t="n">
        <v>4950</v>
      </c>
      <c r="D32" t="n">
        <v>5391</v>
      </c>
      <c r="E32" t="n">
        <v>5938</v>
      </c>
      <c r="F32" t="n">
        <v>5870</v>
      </c>
      <c r="G32" t="n">
        <v>5672</v>
      </c>
      <c r="H32" t="n">
        <v>6432</v>
      </c>
      <c r="I32" t="n">
        <v>5535</v>
      </c>
      <c r="J32" t="n">
        <v>11462</v>
      </c>
      <c r="K32" t="n">
        <v>17340</v>
      </c>
      <c r="L32" t="n">
        <v>8513</v>
      </c>
      <c r="M32" t="n">
        <v>5242</v>
      </c>
      <c r="N32" t="n">
        <v>5071</v>
      </c>
      <c r="O32" t="n">
        <v>2668</v>
      </c>
      <c r="P32" t="n">
        <v>3060</v>
      </c>
      <c r="Q32" t="n">
        <v>2578</v>
      </c>
      <c r="R32" t="n">
        <v>4771</v>
      </c>
      <c r="S32" t="n">
        <v>4847</v>
      </c>
      <c r="T32" t="n">
        <v>5191</v>
      </c>
      <c r="U32" t="n">
        <v>6447</v>
      </c>
      <c r="V32" t="n">
        <v>7089</v>
      </c>
      <c r="W32" t="n">
        <v>6418</v>
      </c>
    </row>
    <row r="33">
      <c r="A33" s="5" t="inlineStr">
        <is>
          <t>Summe Eigenkapital</t>
        </is>
      </c>
      <c r="B33" s="5" t="inlineStr">
        <is>
          <t>Equity</t>
        </is>
      </c>
      <c r="C33" t="n">
        <v>33087</v>
      </c>
      <c r="D33" t="n">
        <v>35551</v>
      </c>
      <c r="E33" t="n">
        <v>36639</v>
      </c>
      <c r="F33" t="n">
        <v>39578</v>
      </c>
      <c r="G33" t="n">
        <v>43078</v>
      </c>
      <c r="H33" t="n">
        <v>49527</v>
      </c>
      <c r="I33" t="n">
        <v>47955</v>
      </c>
      <c r="J33" t="n">
        <v>59745</v>
      </c>
      <c r="K33" t="n">
        <v>62930</v>
      </c>
      <c r="L33" t="n">
        <v>62205</v>
      </c>
      <c r="M33" t="n">
        <v>60285</v>
      </c>
      <c r="N33" t="n">
        <v>57748</v>
      </c>
      <c r="O33" t="n">
        <v>22193</v>
      </c>
      <c r="P33" t="n">
        <v>19504</v>
      </c>
      <c r="Q33" t="n">
        <v>16511</v>
      </c>
      <c r="R33" t="n">
        <v>7923</v>
      </c>
      <c r="S33" t="n">
        <v>6896</v>
      </c>
      <c r="T33" t="n">
        <v>10578</v>
      </c>
      <c r="U33" t="n">
        <v>14397</v>
      </c>
      <c r="V33" t="n">
        <v>13134</v>
      </c>
      <c r="W33" t="n">
        <v>11271</v>
      </c>
    </row>
    <row r="34">
      <c r="A34" s="5" t="inlineStr">
        <is>
          <t>Summe Passiva</t>
        </is>
      </c>
      <c r="B34" s="5" t="inlineStr">
        <is>
          <t>Liabilities &amp; Shareholder Equity</t>
        </is>
      </c>
      <c r="C34" t="n">
        <v>159793</v>
      </c>
      <c r="D34" t="n">
        <v>153702</v>
      </c>
      <c r="E34" t="n">
        <v>150332</v>
      </c>
      <c r="F34" t="n">
        <v>158499</v>
      </c>
      <c r="G34" t="n">
        <v>160658</v>
      </c>
      <c r="H34" t="n">
        <v>165305</v>
      </c>
      <c r="I34" t="n">
        <v>159611</v>
      </c>
      <c r="J34" t="n">
        <v>205498</v>
      </c>
      <c r="K34" t="n">
        <v>213410</v>
      </c>
      <c r="L34" t="n">
        <v>184657</v>
      </c>
      <c r="M34" t="n">
        <v>171425</v>
      </c>
      <c r="N34" t="n">
        <v>167208</v>
      </c>
      <c r="O34" t="n">
        <v>79127</v>
      </c>
      <c r="P34" t="n">
        <v>73435</v>
      </c>
      <c r="Q34" t="n">
        <v>80282</v>
      </c>
      <c r="R34" t="n">
        <v>62982</v>
      </c>
      <c r="S34" t="n">
        <v>69950</v>
      </c>
      <c r="T34" t="n">
        <v>84151</v>
      </c>
      <c r="U34" t="n">
        <v>89481</v>
      </c>
      <c r="V34" t="n">
        <v>85498</v>
      </c>
      <c r="W34" t="n">
        <v>76897</v>
      </c>
    </row>
    <row r="35">
      <c r="A35" s="5" t="inlineStr">
        <is>
          <t>Mio.Aktien im Umlauf</t>
        </is>
      </c>
      <c r="B35" s="5" t="inlineStr">
        <is>
          <t>Million shares outstanding</t>
        </is>
      </c>
      <c r="C35" t="n">
        <v>2413</v>
      </c>
      <c r="D35" t="n">
        <v>2411</v>
      </c>
      <c r="E35" t="n">
        <v>2388</v>
      </c>
      <c r="F35" t="n">
        <v>2398</v>
      </c>
      <c r="G35" t="n">
        <v>2435</v>
      </c>
      <c r="H35" t="n">
        <v>2435</v>
      </c>
      <c r="I35" t="n">
        <v>2413</v>
      </c>
      <c r="J35" t="n">
        <v>2413</v>
      </c>
      <c r="K35" t="n">
        <v>2253</v>
      </c>
      <c r="L35" t="n">
        <v>2250</v>
      </c>
      <c r="M35" t="n">
        <v>2261</v>
      </c>
      <c r="N35" t="n">
        <v>2194</v>
      </c>
      <c r="O35" t="n">
        <v>1307</v>
      </c>
      <c r="P35" t="n">
        <v>1277</v>
      </c>
      <c r="Q35" t="n">
        <v>1271</v>
      </c>
      <c r="R35" t="n">
        <v>1021</v>
      </c>
      <c r="S35" t="n">
        <v>1008</v>
      </c>
      <c r="T35" t="n">
        <v>1007</v>
      </c>
      <c r="U35" t="n">
        <v>1026</v>
      </c>
      <c r="V35" t="n">
        <v>1021</v>
      </c>
      <c r="W35" t="inlineStr">
        <is>
          <t>-</t>
        </is>
      </c>
    </row>
    <row r="36">
      <c r="A36" s="5" t="inlineStr">
        <is>
          <t>Ergebnis je Aktie (brutto)</t>
        </is>
      </c>
      <c r="B36" s="5" t="inlineStr">
        <is>
          <t>Earnings per share</t>
        </is>
      </c>
      <c r="C36" t="n">
        <v>0.42</v>
      </c>
      <c r="D36" t="n">
        <v>0.52</v>
      </c>
      <c r="E36" t="n">
        <v>0.64</v>
      </c>
      <c r="F36" t="n">
        <v>0.45</v>
      </c>
      <c r="G36" t="n">
        <v>-1.97</v>
      </c>
      <c r="H36" t="n">
        <v>1.93</v>
      </c>
      <c r="I36" t="n">
        <v>-3.59</v>
      </c>
      <c r="J36" t="n">
        <v>1.81</v>
      </c>
      <c r="K36" t="n">
        <v>3.14</v>
      </c>
      <c r="L36" t="n">
        <v>3.23</v>
      </c>
      <c r="M36" t="n">
        <v>2.9</v>
      </c>
      <c r="N36" t="n">
        <v>2.82</v>
      </c>
      <c r="O36" t="n">
        <v>3.59</v>
      </c>
      <c r="P36" t="n">
        <v>3.63</v>
      </c>
      <c r="Q36" t="n">
        <v>2.99</v>
      </c>
      <c r="R36" t="n">
        <v>3.8</v>
      </c>
      <c r="S36" t="n">
        <v>-0.43</v>
      </c>
      <c r="T36" t="n">
        <v>0.9399999999999999</v>
      </c>
      <c r="U36" t="n">
        <v>3.54</v>
      </c>
      <c r="V36" t="n">
        <v>3.3</v>
      </c>
      <c r="W36" t="inlineStr">
        <is>
          <t>-</t>
        </is>
      </c>
    </row>
    <row r="37">
      <c r="A37" s="5" t="inlineStr">
        <is>
          <t>Ergebnis je Aktie (unverwässert)</t>
        </is>
      </c>
      <c r="B37" s="5" t="inlineStr">
        <is>
          <t>Basic Earnings per share</t>
        </is>
      </c>
      <c r="C37" t="n">
        <v>0.34</v>
      </c>
      <c r="D37" t="n">
        <v>0.37</v>
      </c>
      <c r="E37" t="n">
        <v>0.53</v>
      </c>
      <c r="F37" t="n">
        <v>-0.23</v>
      </c>
      <c r="G37" t="n">
        <v>-1.99</v>
      </c>
      <c r="H37" t="n">
        <v>1</v>
      </c>
      <c r="I37" t="n">
        <v>-3.94</v>
      </c>
      <c r="J37" t="n">
        <v>0.68</v>
      </c>
      <c r="K37" t="n">
        <v>1.8</v>
      </c>
      <c r="L37" t="n">
        <v>2.11</v>
      </c>
      <c r="M37" t="n">
        <v>2.05</v>
      </c>
      <c r="N37" t="n">
        <v>2.98</v>
      </c>
      <c r="O37" t="n">
        <v>3.09</v>
      </c>
      <c r="P37" t="n">
        <v>2.86</v>
      </c>
      <c r="Q37" t="n">
        <v>2.39</v>
      </c>
      <c r="R37" t="n">
        <v>1.81</v>
      </c>
      <c r="S37" t="n">
        <v>-2.18</v>
      </c>
      <c r="T37" t="n">
        <v>-0.87</v>
      </c>
      <c r="U37" t="n">
        <v>2.12</v>
      </c>
      <c r="V37" t="n">
        <v>2.01</v>
      </c>
      <c r="W37" t="n">
        <v>1.89</v>
      </c>
    </row>
    <row r="38">
      <c r="A38" s="5" t="inlineStr">
        <is>
          <t>Ergebnis je Aktie (verwässert)</t>
        </is>
      </c>
      <c r="B38" s="5" t="inlineStr">
        <is>
          <t>Diluted Earnings per share</t>
        </is>
      </c>
      <c r="C38" t="n">
        <v>0.34</v>
      </c>
      <c r="D38" t="n">
        <v>0.37</v>
      </c>
      <c r="E38" t="n">
        <v>0.53</v>
      </c>
      <c r="F38" t="n">
        <v>-0.23</v>
      </c>
      <c r="G38" t="n">
        <v>-1.99</v>
      </c>
      <c r="H38" t="n">
        <v>1</v>
      </c>
      <c r="I38" t="n">
        <v>-3.91</v>
      </c>
      <c r="J38" t="n">
        <v>0.67</v>
      </c>
      <c r="K38" t="n">
        <v>1.8</v>
      </c>
      <c r="L38" t="n">
        <v>2.1</v>
      </c>
      <c r="M38" t="n">
        <v>2.03</v>
      </c>
      <c r="N38" t="n">
        <v>2.95</v>
      </c>
      <c r="O38" t="n">
        <v>3.04</v>
      </c>
      <c r="P38" t="n">
        <v>2.83</v>
      </c>
      <c r="Q38" t="n">
        <v>2.36</v>
      </c>
      <c r="R38" t="n">
        <v>1.8</v>
      </c>
      <c r="S38" t="n">
        <v>-2.18</v>
      </c>
      <c r="T38" t="n">
        <v>-0.87</v>
      </c>
      <c r="U38" t="n">
        <v>2.08</v>
      </c>
      <c r="V38" t="n">
        <v>1.94</v>
      </c>
      <c r="W38" t="n">
        <v>1.81</v>
      </c>
    </row>
    <row r="39">
      <c r="A39" s="5" t="inlineStr">
        <is>
          <t>Dividende je Aktie</t>
        </is>
      </c>
      <c r="B39" s="5" t="inlineStr">
        <is>
          <t>Dividend per share</t>
        </is>
      </c>
      <c r="C39" t="n">
        <v>0.8</v>
      </c>
      <c r="D39" t="n">
        <v>0.75</v>
      </c>
      <c r="E39" t="n">
        <v>0.7</v>
      </c>
      <c r="F39" t="n">
        <v>1</v>
      </c>
      <c r="G39" t="n">
        <v>1</v>
      </c>
      <c r="H39" t="n">
        <v>1</v>
      </c>
      <c r="I39" t="n">
        <v>1.5</v>
      </c>
      <c r="J39" t="n">
        <v>1.5</v>
      </c>
      <c r="K39" t="n">
        <v>1.5</v>
      </c>
      <c r="L39" t="n">
        <v>1.5</v>
      </c>
      <c r="M39" t="n">
        <v>1.47</v>
      </c>
      <c r="N39" t="n">
        <v>2.2</v>
      </c>
      <c r="O39" t="n">
        <v>1.36</v>
      </c>
      <c r="P39" t="n">
        <v>1.2</v>
      </c>
      <c r="Q39" t="n">
        <v>1</v>
      </c>
      <c r="R39" t="n">
        <v>0.8</v>
      </c>
      <c r="S39" t="n">
        <v>0.71</v>
      </c>
      <c r="T39" t="n">
        <v>0.71</v>
      </c>
      <c r="U39" t="n">
        <v>0.71</v>
      </c>
      <c r="V39" t="n">
        <v>0.66</v>
      </c>
      <c r="W39" t="n">
        <v>0.6</v>
      </c>
    </row>
    <row r="40">
      <c r="A40" s="5" t="inlineStr">
        <is>
          <t>Sonderdividende je Aktie</t>
        </is>
      </c>
      <c r="B40" s="5" t="inlineStr">
        <is>
          <t>Special Dividend per share</t>
        </is>
      </c>
      <c r="C40" t="inlineStr">
        <is>
          <t>-</t>
        </is>
      </c>
      <c r="D40" t="n">
        <v>0.37</v>
      </c>
      <c r="E40" t="inlineStr">
        <is>
          <t>-</t>
        </is>
      </c>
      <c r="F40" t="inlineStr">
        <is>
          <t>-</t>
        </is>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c r="W40" t="inlineStr">
        <is>
          <t>-</t>
        </is>
      </c>
    </row>
    <row r="41">
      <c r="A41" s="5" t="inlineStr">
        <is>
          <t>Dividendenausschüttung in Mio</t>
        </is>
      </c>
      <c r="B41" s="5" t="inlineStr">
        <is>
          <t>Dividend Payment in M</t>
        </is>
      </c>
      <c r="C41" t="n">
        <v>1948</v>
      </c>
      <c r="D41" t="n">
        <v>2718</v>
      </c>
      <c r="E41" t="n">
        <v>2871</v>
      </c>
      <c r="F41" t="n">
        <v>3155</v>
      </c>
      <c r="G41" t="n">
        <v>3107</v>
      </c>
      <c r="H41" t="n">
        <v>3720</v>
      </c>
      <c r="I41" t="n">
        <v>4346</v>
      </c>
      <c r="J41" t="n">
        <v>4694</v>
      </c>
      <c r="K41" t="n">
        <v>2117</v>
      </c>
      <c r="L41" t="n">
        <v>4363</v>
      </c>
      <c r="M41" t="n">
        <v>3918</v>
      </c>
      <c r="N41" t="n">
        <v>4028</v>
      </c>
      <c r="O41" t="n">
        <v>3900</v>
      </c>
      <c r="P41" t="n">
        <v>1969</v>
      </c>
      <c r="Q41" t="n">
        <v>1721</v>
      </c>
      <c r="R41" t="n">
        <v>1522</v>
      </c>
      <c r="S41" t="n">
        <v>1490</v>
      </c>
      <c r="T41" t="n">
        <v>1593</v>
      </c>
      <c r="U41" t="n">
        <v>1646</v>
      </c>
      <c r="V41" t="n">
        <v>1569</v>
      </c>
      <c r="W41" t="inlineStr">
        <is>
          <t>-</t>
        </is>
      </c>
    </row>
    <row r="42">
      <c r="A42" s="5" t="inlineStr">
        <is>
          <t>Umsatz</t>
        </is>
      </c>
      <c r="B42" s="5" t="inlineStr">
        <is>
          <t>Revenue</t>
        </is>
      </c>
      <c r="C42" t="n">
        <v>24.89</v>
      </c>
      <c r="D42" t="n">
        <v>25.13</v>
      </c>
      <c r="E42" t="n">
        <v>27.23</v>
      </c>
      <c r="F42" t="n">
        <v>27.79</v>
      </c>
      <c r="G42" t="n">
        <v>28.7</v>
      </c>
      <c r="H42" t="n">
        <v>30.67</v>
      </c>
      <c r="I42" t="n">
        <v>37.01</v>
      </c>
      <c r="J42" t="n">
        <v>40.22</v>
      </c>
      <c r="K42" t="n">
        <v>40.25</v>
      </c>
      <c r="L42" t="n">
        <v>37.54</v>
      </c>
      <c r="M42" t="n">
        <v>35.34</v>
      </c>
      <c r="N42" t="n">
        <v>30.96</v>
      </c>
      <c r="O42" t="n">
        <v>36.32</v>
      </c>
      <c r="P42" t="n">
        <v>34.67</v>
      </c>
      <c r="Q42" t="n">
        <v>32.65</v>
      </c>
      <c r="R42" t="n">
        <v>39.92</v>
      </c>
      <c r="S42" t="n">
        <v>39.32</v>
      </c>
      <c r="T42" t="n">
        <v>45.75</v>
      </c>
      <c r="U42" t="n">
        <v>41.27</v>
      </c>
      <c r="V42" t="n">
        <v>33.9</v>
      </c>
      <c r="W42" t="inlineStr">
        <is>
          <t>-</t>
        </is>
      </c>
    </row>
    <row r="43">
      <c r="A43" s="5" t="inlineStr">
        <is>
          <t>Buchwert je Aktie</t>
        </is>
      </c>
      <c r="B43" s="5" t="inlineStr">
        <is>
          <t>Book value per share</t>
        </is>
      </c>
      <c r="C43" t="n">
        <v>13.71</v>
      </c>
      <c r="D43" t="n">
        <v>14.74</v>
      </c>
      <c r="E43" t="n">
        <v>15.34</v>
      </c>
      <c r="F43" t="n">
        <v>16.51</v>
      </c>
      <c r="G43" t="n">
        <v>17.69</v>
      </c>
      <c r="H43" t="n">
        <v>20.34</v>
      </c>
      <c r="I43" t="n">
        <v>19.88</v>
      </c>
      <c r="J43" t="n">
        <v>24.76</v>
      </c>
      <c r="K43" t="n">
        <v>27.94</v>
      </c>
      <c r="L43" t="n">
        <v>27.64</v>
      </c>
      <c r="M43" t="n">
        <v>26.66</v>
      </c>
      <c r="N43" t="n">
        <v>26.33</v>
      </c>
      <c r="O43" t="n">
        <v>16.98</v>
      </c>
      <c r="P43" t="n">
        <v>15.27</v>
      </c>
      <c r="Q43" t="n">
        <v>12.99</v>
      </c>
      <c r="R43" t="n">
        <v>7.76</v>
      </c>
      <c r="S43" t="n">
        <v>6.84</v>
      </c>
      <c r="T43" t="n">
        <v>10.5</v>
      </c>
      <c r="U43" t="n">
        <v>14.03</v>
      </c>
      <c r="V43" t="n">
        <v>12.86</v>
      </c>
      <c r="W43" t="inlineStr">
        <is>
          <t>-</t>
        </is>
      </c>
    </row>
    <row r="44">
      <c r="A44" s="5" t="inlineStr">
        <is>
          <t>Cashflow je Aktie</t>
        </is>
      </c>
      <c r="B44" s="5" t="inlineStr">
        <is>
          <t>Cashflow per share</t>
        </is>
      </c>
      <c r="C44" t="inlineStr">
        <is>
          <t>-</t>
        </is>
      </c>
      <c r="D44" t="n">
        <v>3.26</v>
      </c>
      <c r="E44" t="n">
        <v>3.9</v>
      </c>
      <c r="F44" t="n">
        <v>4.24</v>
      </c>
      <c r="G44" t="n">
        <v>4.26</v>
      </c>
      <c r="H44" t="n">
        <v>3.59</v>
      </c>
      <c r="I44" t="n">
        <v>4.98</v>
      </c>
      <c r="J44" t="n">
        <v>5.64</v>
      </c>
      <c r="K44" t="n">
        <v>6.14</v>
      </c>
      <c r="L44" t="n">
        <v>5.48</v>
      </c>
      <c r="M44" t="n">
        <v>6.03</v>
      </c>
      <c r="N44" t="n">
        <v>2</v>
      </c>
      <c r="O44" t="n">
        <v>4.6</v>
      </c>
      <c r="P44" t="n">
        <v>4.05</v>
      </c>
      <c r="Q44" t="n">
        <v>4.58</v>
      </c>
      <c r="R44" t="n">
        <v>4.29</v>
      </c>
      <c r="S44" t="n">
        <v>4.46</v>
      </c>
      <c r="T44" t="n">
        <v>4.79</v>
      </c>
      <c r="U44" t="n">
        <v>5.26</v>
      </c>
      <c r="V44" t="n">
        <v>4.79</v>
      </c>
      <c r="W44" t="inlineStr">
        <is>
          <t>-</t>
        </is>
      </c>
    </row>
    <row r="45">
      <c r="A45" s="5" t="inlineStr">
        <is>
          <t>Bilanzsumme je Aktie</t>
        </is>
      </c>
      <c r="B45" s="5" t="inlineStr">
        <is>
          <t>Total assets per share</t>
        </is>
      </c>
      <c r="C45" t="n">
        <v>66.22</v>
      </c>
      <c r="D45" t="n">
        <v>63.74</v>
      </c>
      <c r="E45" t="n">
        <v>62.94</v>
      </c>
      <c r="F45" t="n">
        <v>66.09999999999999</v>
      </c>
      <c r="G45" t="n">
        <v>65.97</v>
      </c>
      <c r="H45" t="n">
        <v>67.88</v>
      </c>
      <c r="I45" t="n">
        <v>66.15000000000001</v>
      </c>
      <c r="J45" t="n">
        <v>85.17</v>
      </c>
      <c r="K45" t="n">
        <v>94.73999999999999</v>
      </c>
      <c r="L45" t="n">
        <v>82.06</v>
      </c>
      <c r="M45" t="n">
        <v>75.81999999999999</v>
      </c>
      <c r="N45" t="n">
        <v>76.23</v>
      </c>
      <c r="O45" t="n">
        <v>60.54</v>
      </c>
      <c r="P45" t="n">
        <v>57.49</v>
      </c>
      <c r="Q45" t="n">
        <v>63.17</v>
      </c>
      <c r="R45" t="n">
        <v>61.72</v>
      </c>
      <c r="S45" t="n">
        <v>69.41</v>
      </c>
      <c r="T45" t="n">
        <v>83.53</v>
      </c>
      <c r="U45" t="n">
        <v>87.19</v>
      </c>
      <c r="V45" t="n">
        <v>83.70999999999999</v>
      </c>
      <c r="W45" t="inlineStr">
        <is>
          <t>-</t>
        </is>
      </c>
    </row>
    <row r="46">
      <c r="A46" s="5" t="inlineStr">
        <is>
          <t>Personal am Ende des Jahres</t>
        </is>
      </c>
      <c r="B46" s="5" t="inlineStr">
        <is>
          <t>Staff at the end of year</t>
        </is>
      </c>
      <c r="C46" t="inlineStr">
        <is>
          <t>-</t>
        </is>
      </c>
      <c r="D46" t="inlineStr">
        <is>
          <t>-</t>
        </is>
      </c>
      <c r="E46" t="inlineStr">
        <is>
          <t>-</t>
        </is>
      </c>
      <c r="F46" t="inlineStr">
        <is>
          <t>-</t>
        </is>
      </c>
      <c r="G46" t="inlineStr">
        <is>
          <t>-</t>
        </is>
      </c>
      <c r="H46" t="inlineStr">
        <is>
          <t>-</t>
        </is>
      </c>
      <c r="I46" t="n">
        <v>178577</v>
      </c>
      <c r="J46" t="n">
        <v>219253</v>
      </c>
      <c r="K46" t="n">
        <v>218905</v>
      </c>
      <c r="L46" t="n">
        <v>215000</v>
      </c>
      <c r="M46" t="n">
        <v>200000</v>
      </c>
      <c r="N46" t="n">
        <v>234653</v>
      </c>
      <c r="O46" t="n">
        <v>192821</v>
      </c>
      <c r="P46" t="n">
        <v>186198</v>
      </c>
      <c r="Q46" t="n">
        <v>208891</v>
      </c>
      <c r="R46" t="n">
        <v>217180</v>
      </c>
      <c r="S46" t="n">
        <v>233009</v>
      </c>
      <c r="T46" t="n">
        <v>241607</v>
      </c>
      <c r="U46" t="n">
        <v>360142</v>
      </c>
      <c r="V46" t="n">
        <v>421899</v>
      </c>
      <c r="W46" t="n">
        <v>341755</v>
      </c>
    </row>
    <row r="47">
      <c r="A47" s="5" t="inlineStr">
        <is>
          <t>Personalaufwand in Mio. EUR</t>
        </is>
      </c>
      <c r="B47" s="5" t="inlineStr">
        <is>
          <t>Personnel expenses in M</t>
        </is>
      </c>
      <c r="C47" t="n">
        <v>11478</v>
      </c>
      <c r="D47" t="n">
        <v>10624</v>
      </c>
      <c r="E47" t="n">
        <v>10082</v>
      </c>
      <c r="F47" t="n">
        <v>10231</v>
      </c>
      <c r="G47" t="n">
        <v>10168</v>
      </c>
      <c r="H47" t="n">
        <v>11615</v>
      </c>
      <c r="I47" t="n">
        <v>11704</v>
      </c>
      <c r="J47" t="n">
        <v>13234</v>
      </c>
      <c r="K47" t="n">
        <v>12775</v>
      </c>
      <c r="L47" t="n">
        <v>11755</v>
      </c>
      <c r="M47" t="n">
        <v>11365</v>
      </c>
      <c r="N47" t="n">
        <v>9679</v>
      </c>
      <c r="O47" t="n">
        <v>8142</v>
      </c>
      <c r="P47" t="n">
        <v>7641</v>
      </c>
      <c r="Q47" t="n">
        <v>7903</v>
      </c>
      <c r="R47" t="n">
        <v>7636</v>
      </c>
      <c r="S47" t="n">
        <v>8236</v>
      </c>
      <c r="T47" t="n">
        <v>9295</v>
      </c>
      <c r="U47" t="n">
        <v>8427</v>
      </c>
      <c r="V47" t="n">
        <v>7728</v>
      </c>
      <c r="W47" t="n">
        <v>8051</v>
      </c>
    </row>
    <row r="48">
      <c r="A48" s="5" t="inlineStr">
        <is>
          <t>Aufwand je Mitarbeiter in EUR</t>
        </is>
      </c>
      <c r="B48" s="5" t="inlineStr">
        <is>
          <t>Effort per employee</t>
        </is>
      </c>
      <c r="C48" t="inlineStr">
        <is>
          <t>-</t>
        </is>
      </c>
      <c r="D48" t="inlineStr">
        <is>
          <t>-</t>
        </is>
      </c>
      <c r="E48" t="inlineStr">
        <is>
          <t>-</t>
        </is>
      </c>
      <c r="F48" t="inlineStr">
        <is>
          <t>-</t>
        </is>
      </c>
      <c r="G48" t="inlineStr">
        <is>
          <t>-</t>
        </is>
      </c>
      <c r="H48" t="inlineStr">
        <is>
          <t>-</t>
        </is>
      </c>
      <c r="I48" t="n">
        <v>65540</v>
      </c>
      <c r="J48" t="n">
        <v>60359</v>
      </c>
      <c r="K48" t="n">
        <v>58359</v>
      </c>
      <c r="L48" t="n">
        <v>54674</v>
      </c>
      <c r="M48" t="n">
        <v>56825</v>
      </c>
      <c r="N48" t="n">
        <v>41248</v>
      </c>
      <c r="O48" t="n">
        <v>42223</v>
      </c>
      <c r="P48" t="n">
        <v>41036</v>
      </c>
      <c r="Q48" t="n">
        <v>37833</v>
      </c>
      <c r="R48" t="n">
        <v>35158</v>
      </c>
      <c r="S48" t="n">
        <v>35348</v>
      </c>
      <c r="T48" t="n">
        <v>38472</v>
      </c>
      <c r="U48" t="n">
        <v>23398</v>
      </c>
      <c r="V48" t="n">
        <v>18316</v>
      </c>
      <c r="W48" t="inlineStr">
        <is>
          <t>-</t>
        </is>
      </c>
    </row>
    <row r="49">
      <c r="A49" s="5" t="inlineStr">
        <is>
          <t>Umsatz je Aktie</t>
        </is>
      </c>
      <c r="B49" s="5" t="inlineStr">
        <is>
          <t>Revenue per share</t>
        </is>
      </c>
      <c r="C49" t="inlineStr">
        <is>
          <t>-</t>
        </is>
      </c>
      <c r="D49" t="inlineStr">
        <is>
          <t>-</t>
        </is>
      </c>
      <c r="E49" t="inlineStr">
        <is>
          <t>-</t>
        </is>
      </c>
      <c r="F49" t="inlineStr">
        <is>
          <t>-</t>
        </is>
      </c>
      <c r="G49" t="inlineStr">
        <is>
          <t>-</t>
        </is>
      </c>
      <c r="H49" t="inlineStr">
        <is>
          <t>-</t>
        </is>
      </c>
      <c r="I49" t="n">
        <v>500006</v>
      </c>
      <c r="J49" t="n">
        <v>442585</v>
      </c>
      <c r="K49" t="n">
        <v>414211</v>
      </c>
      <c r="L49" t="n">
        <v>392920</v>
      </c>
      <c r="M49" t="n">
        <v>399541</v>
      </c>
      <c r="N49" t="n">
        <v>289464</v>
      </c>
      <c r="O49" t="n">
        <v>246214</v>
      </c>
      <c r="P49" t="n">
        <v>237860</v>
      </c>
      <c r="Q49" t="n">
        <v>198615</v>
      </c>
      <c r="R49" t="n">
        <v>187583</v>
      </c>
      <c r="S49" t="n">
        <v>170044</v>
      </c>
      <c r="T49" t="n">
        <v>190763</v>
      </c>
      <c r="U49" t="n">
        <v>117617</v>
      </c>
      <c r="V49" t="n">
        <v>82050</v>
      </c>
      <c r="W49" t="n">
        <v>92059</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inlineStr">
        <is>
          <t>-</t>
        </is>
      </c>
      <c r="D51" t="inlineStr">
        <is>
          <t>-</t>
        </is>
      </c>
      <c r="E51" t="inlineStr">
        <is>
          <t>-</t>
        </is>
      </c>
      <c r="F51" t="inlineStr">
        <is>
          <t>-</t>
        </is>
      </c>
      <c r="G51" t="inlineStr">
        <is>
          <t>-</t>
        </is>
      </c>
      <c r="H51" t="inlineStr">
        <is>
          <t>-</t>
        </is>
      </c>
      <c r="I51" t="n">
        <v>-52017</v>
      </c>
      <c r="J51" t="n">
        <v>7069</v>
      </c>
      <c r="K51" t="n">
        <v>18286</v>
      </c>
      <c r="L51" t="n">
        <v>21470</v>
      </c>
      <c r="M51" t="n">
        <v>22387</v>
      </c>
      <c r="N51" t="n">
        <v>20699</v>
      </c>
      <c r="O51" t="n">
        <v>20348</v>
      </c>
      <c r="P51" t="n">
        <v>19368</v>
      </c>
      <c r="Q51" t="n">
        <v>12029</v>
      </c>
      <c r="R51" t="n">
        <v>8308</v>
      </c>
      <c r="S51" t="n">
        <v>-9292</v>
      </c>
      <c r="T51" t="n">
        <v>-3570</v>
      </c>
      <c r="U51" t="n">
        <v>5794</v>
      </c>
      <c r="V51" t="n">
        <v>4549</v>
      </c>
      <c r="W51" t="n">
        <v>4250</v>
      </c>
    </row>
    <row r="52">
      <c r="A52" s="5" t="inlineStr">
        <is>
          <t>KGV (Kurs/Gewinn)</t>
        </is>
      </c>
      <c r="B52" s="5" t="inlineStr">
        <is>
          <t>PE (price/earnings)</t>
        </is>
      </c>
      <c r="C52" t="n">
        <v>42.4</v>
      </c>
      <c r="D52" t="n">
        <v>33.8</v>
      </c>
      <c r="E52" t="n">
        <v>27.1</v>
      </c>
      <c r="F52" t="inlineStr">
        <is>
          <t>-</t>
        </is>
      </c>
      <c r="G52" t="inlineStr">
        <is>
          <t>-</t>
        </is>
      </c>
      <c r="H52" t="n">
        <v>19.4</v>
      </c>
      <c r="I52" t="inlineStr">
        <is>
          <t>-</t>
        </is>
      </c>
      <c r="J52" t="n">
        <v>22.9</v>
      </c>
      <c r="K52" t="n">
        <v>11.7</v>
      </c>
      <c r="L52" t="n">
        <v>12.7</v>
      </c>
      <c r="M52" t="n">
        <v>14.8</v>
      </c>
      <c r="N52" t="n">
        <v>11.6</v>
      </c>
      <c r="O52" t="n">
        <v>15.1</v>
      </c>
      <c r="P52" t="n">
        <v>13.7</v>
      </c>
      <c r="Q52" t="n">
        <v>11</v>
      </c>
      <c r="R52" t="n">
        <v>10.8</v>
      </c>
      <c r="S52" t="inlineStr">
        <is>
          <t>-</t>
        </is>
      </c>
      <c r="T52" t="inlineStr">
        <is>
          <t>-</t>
        </is>
      </c>
      <c r="U52" t="n">
        <v>16</v>
      </c>
      <c r="V52" t="n">
        <v>19.4</v>
      </c>
      <c r="W52" t="n">
        <v>16.8</v>
      </c>
    </row>
    <row r="53">
      <c r="A53" s="5" t="inlineStr">
        <is>
          <t>KUV (Kurs/Umsatz)</t>
        </is>
      </c>
      <c r="B53" s="5" t="inlineStr">
        <is>
          <t>PS (price/sales)</t>
        </is>
      </c>
      <c r="C53" t="n">
        <v>0.58</v>
      </c>
      <c r="D53" t="n">
        <v>0.5</v>
      </c>
      <c r="E53" t="n">
        <v>0.53</v>
      </c>
      <c r="F53" t="n">
        <v>0.44</v>
      </c>
      <c r="G53" t="n">
        <v>0.57</v>
      </c>
      <c r="H53" t="n">
        <v>0.63</v>
      </c>
      <c r="I53" t="n">
        <v>0.46</v>
      </c>
      <c r="J53" t="n">
        <v>0.39</v>
      </c>
      <c r="K53" t="n">
        <v>0.52</v>
      </c>
      <c r="L53" t="n">
        <v>0.72</v>
      </c>
      <c r="M53" t="n">
        <v>0.86</v>
      </c>
      <c r="N53" t="n">
        <v>1.12</v>
      </c>
      <c r="O53" t="n">
        <v>1.28</v>
      </c>
      <c r="P53" t="n">
        <v>1.13</v>
      </c>
      <c r="Q53" t="n">
        <v>0.8100000000000001</v>
      </c>
      <c r="R53" t="n">
        <v>0.49</v>
      </c>
      <c r="S53" t="n">
        <v>0.41</v>
      </c>
      <c r="T53" t="n">
        <v>0.36</v>
      </c>
      <c r="U53" t="n">
        <v>0.82</v>
      </c>
      <c r="V53" t="n">
        <v>1.15</v>
      </c>
      <c r="W53" t="inlineStr">
        <is>
          <t>-</t>
        </is>
      </c>
    </row>
    <row r="54">
      <c r="A54" s="5" t="inlineStr">
        <is>
          <t>KBV (Kurs/Buchwert)</t>
        </is>
      </c>
      <c r="B54" s="5" t="inlineStr">
        <is>
          <t>PB (price/book value)</t>
        </is>
      </c>
      <c r="C54" t="n">
        <v>1.05</v>
      </c>
      <c r="D54" t="n">
        <v>0.85</v>
      </c>
      <c r="E54" t="n">
        <v>0.93</v>
      </c>
      <c r="F54" t="n">
        <v>0.73</v>
      </c>
      <c r="G54" t="n">
        <v>0.93</v>
      </c>
      <c r="H54" t="n">
        <v>0.96</v>
      </c>
      <c r="I54" t="n">
        <v>0.86</v>
      </c>
      <c r="J54" t="n">
        <v>0.63</v>
      </c>
      <c r="K54" t="n">
        <v>0.76</v>
      </c>
      <c r="L54" t="n">
        <v>0.97</v>
      </c>
      <c r="M54" t="n">
        <v>1.14</v>
      </c>
      <c r="N54" t="n">
        <v>1.31</v>
      </c>
      <c r="O54" t="n">
        <v>2.74</v>
      </c>
      <c r="P54" t="n">
        <v>2.57</v>
      </c>
      <c r="Q54" t="n">
        <v>2.02</v>
      </c>
      <c r="R54" t="n">
        <v>2.53</v>
      </c>
      <c r="S54" t="n">
        <v>2.33</v>
      </c>
      <c r="T54" t="n">
        <v>1.58</v>
      </c>
      <c r="U54" t="n">
        <v>2.42</v>
      </c>
      <c r="V54" t="n">
        <v>3.02</v>
      </c>
      <c r="W54" t="inlineStr">
        <is>
          <t>-</t>
        </is>
      </c>
    </row>
    <row r="55">
      <c r="A55" s="5" t="inlineStr">
        <is>
          <t>KCV (Kurs/Cashflow)</t>
        </is>
      </c>
      <c r="B55" s="5" t="inlineStr">
        <is>
          <t>PC (price/cashflow)</t>
        </is>
      </c>
      <c r="C55" t="inlineStr">
        <is>
          <t>-</t>
        </is>
      </c>
      <c r="D55" t="n">
        <v>3.83</v>
      </c>
      <c r="E55" t="n">
        <v>3.68</v>
      </c>
      <c r="F55" t="n">
        <v>2.86</v>
      </c>
      <c r="G55" t="n">
        <v>3.85</v>
      </c>
      <c r="H55" t="n">
        <v>5.41</v>
      </c>
      <c r="I55" t="n">
        <v>3.43</v>
      </c>
      <c r="J55" t="n">
        <v>2.76</v>
      </c>
      <c r="K55" t="n">
        <v>3.44</v>
      </c>
      <c r="L55" t="n">
        <v>4.9</v>
      </c>
      <c r="M55" t="n">
        <v>5.02</v>
      </c>
      <c r="N55" t="n">
        <v>17.27</v>
      </c>
      <c r="O55" t="n">
        <v>10.12</v>
      </c>
      <c r="P55" t="n">
        <v>9.69</v>
      </c>
      <c r="Q55" t="n">
        <v>5.74</v>
      </c>
      <c r="R55" t="n">
        <v>4.57</v>
      </c>
      <c r="S55" t="n">
        <v>3.57</v>
      </c>
      <c r="T55" t="n">
        <v>3.45</v>
      </c>
      <c r="U55" t="n">
        <v>6.46</v>
      </c>
      <c r="V55" t="n">
        <v>8.130000000000001</v>
      </c>
      <c r="W55" t="inlineStr">
        <is>
          <t>-</t>
        </is>
      </c>
    </row>
    <row r="56">
      <c r="A56" s="5" t="inlineStr">
        <is>
          <t>Dividendenrendite in %</t>
        </is>
      </c>
      <c r="B56" s="5" t="inlineStr">
        <is>
          <t>Dividend Yield in %</t>
        </is>
      </c>
      <c r="C56" t="n">
        <v>5.56</v>
      </c>
      <c r="D56" t="n">
        <v>5.99</v>
      </c>
      <c r="E56" t="n">
        <v>4.88</v>
      </c>
      <c r="F56" t="n">
        <v>8.25</v>
      </c>
      <c r="G56" t="n">
        <v>6.09</v>
      </c>
      <c r="H56" t="n">
        <v>5.15</v>
      </c>
      <c r="I56" t="n">
        <v>8.779999999999999</v>
      </c>
      <c r="J56" t="n">
        <v>9.630000000000001</v>
      </c>
      <c r="K56" t="n">
        <v>7.1</v>
      </c>
      <c r="L56" t="n">
        <v>5.59</v>
      </c>
      <c r="M56" t="n">
        <v>4.85</v>
      </c>
      <c r="N56" t="n">
        <v>6.36</v>
      </c>
      <c r="O56" t="n">
        <v>2.92</v>
      </c>
      <c r="P56" t="n">
        <v>3.06</v>
      </c>
      <c r="Q56" t="n">
        <v>3.8</v>
      </c>
      <c r="R56" t="n">
        <v>4.08</v>
      </c>
      <c r="S56" t="n">
        <v>4.46</v>
      </c>
      <c r="T56" t="n">
        <v>4.29</v>
      </c>
      <c r="U56" t="n">
        <v>2.09</v>
      </c>
      <c r="V56" t="n">
        <v>1.7</v>
      </c>
      <c r="W56" t="n">
        <v>1.89</v>
      </c>
    </row>
    <row r="57">
      <c r="A57" s="5" t="inlineStr">
        <is>
          <t>Gewinnrendite in %</t>
        </is>
      </c>
      <c r="B57" s="5" t="inlineStr">
        <is>
          <t>Return on profit in %</t>
        </is>
      </c>
      <c r="C57" t="n">
        <v>2.4</v>
      </c>
      <c r="D57" t="n">
        <v>3</v>
      </c>
      <c r="E57" t="n">
        <v>3.7</v>
      </c>
      <c r="F57" t="n">
        <v>-1.9</v>
      </c>
      <c r="G57" t="n">
        <v>-12.1</v>
      </c>
      <c r="H57" t="n">
        <v>5.1</v>
      </c>
      <c r="I57" t="n">
        <v>-23.1</v>
      </c>
      <c r="J57" t="n">
        <v>4.4</v>
      </c>
      <c r="K57" t="n">
        <v>8.5</v>
      </c>
      <c r="L57" t="n">
        <v>7.9</v>
      </c>
      <c r="M57" t="n">
        <v>6.8</v>
      </c>
      <c r="N57" t="n">
        <v>8.6</v>
      </c>
      <c r="O57" t="n">
        <v>6.6</v>
      </c>
      <c r="P57" t="n">
        <v>7.3</v>
      </c>
      <c r="Q57" t="n">
        <v>9.1</v>
      </c>
      <c r="R57" t="n">
        <v>9.199999999999999</v>
      </c>
      <c r="S57" t="n">
        <v>-13.7</v>
      </c>
      <c r="T57" t="n">
        <v>-5.3</v>
      </c>
      <c r="U57" t="n">
        <v>6.2</v>
      </c>
      <c r="V57" t="n">
        <v>5.2</v>
      </c>
      <c r="W57" t="n">
        <v>5.9</v>
      </c>
    </row>
    <row r="58">
      <c r="A58" s="5" t="inlineStr">
        <is>
          <t>Eigenkapitalrendite in %</t>
        </is>
      </c>
      <c r="B58" s="5" t="inlineStr">
        <is>
          <t>Return on Equity in %</t>
        </is>
      </c>
      <c r="C58" t="n">
        <v>2.97</v>
      </c>
      <c r="D58" t="n">
        <v>2.91</v>
      </c>
      <c r="E58" t="n">
        <v>3.88</v>
      </c>
      <c r="F58" t="n">
        <v>-1.05</v>
      </c>
      <c r="G58" t="n">
        <v>-10.72</v>
      </c>
      <c r="H58" t="n">
        <v>4.93</v>
      </c>
      <c r="I58" t="n">
        <v>-19.37</v>
      </c>
      <c r="J58" t="n">
        <v>2.59</v>
      </c>
      <c r="K58" t="n">
        <v>6.36</v>
      </c>
      <c r="L58" t="n">
        <v>7.42</v>
      </c>
      <c r="M58" t="n">
        <v>7.43</v>
      </c>
      <c r="N58" t="n">
        <v>8.41</v>
      </c>
      <c r="O58" t="n">
        <v>17.68</v>
      </c>
      <c r="P58" t="n">
        <v>18.49</v>
      </c>
      <c r="Q58" t="n">
        <v>15.22</v>
      </c>
      <c r="R58" t="n">
        <v>22.78</v>
      </c>
      <c r="S58" t="n">
        <v>-31.4</v>
      </c>
      <c r="T58" t="n">
        <v>-8.15</v>
      </c>
      <c r="U58" t="n">
        <v>14.49</v>
      </c>
      <c r="V58" t="n">
        <v>14.61</v>
      </c>
      <c r="W58" t="n">
        <v>12.89</v>
      </c>
    </row>
    <row r="59">
      <c r="A59" s="5" t="inlineStr">
        <is>
          <t>Umsatzrendite in %</t>
        </is>
      </c>
      <c r="B59" s="5" t="inlineStr">
        <is>
          <t>Return on sales in %</t>
        </is>
      </c>
      <c r="C59" t="n">
        <v>1.64</v>
      </c>
      <c r="D59" t="n">
        <v>1.7</v>
      </c>
      <c r="E59" t="n">
        <v>2.19</v>
      </c>
      <c r="F59" t="n">
        <v>-0.62</v>
      </c>
      <c r="G59" t="n">
        <v>-6.61</v>
      </c>
      <c r="H59" t="n">
        <v>3.27</v>
      </c>
      <c r="I59" t="n">
        <v>-10.4</v>
      </c>
      <c r="J59" t="n">
        <v>1.6</v>
      </c>
      <c r="K59" t="n">
        <v>4.41</v>
      </c>
      <c r="L59" t="n">
        <v>5.46</v>
      </c>
      <c r="M59" t="n">
        <v>5.6</v>
      </c>
      <c r="N59" t="n">
        <v>7.15</v>
      </c>
      <c r="O59" t="n">
        <v>8.26</v>
      </c>
      <c r="P59" t="n">
        <v>8.140000000000001</v>
      </c>
      <c r="Q59" t="n">
        <v>6.06</v>
      </c>
      <c r="R59" t="n">
        <v>8.859999999999999</v>
      </c>
      <c r="S59" t="n">
        <v>-5.46</v>
      </c>
      <c r="T59" t="n">
        <v>-1.87</v>
      </c>
      <c r="U59" t="n">
        <v>4.93</v>
      </c>
      <c r="V59" t="n">
        <v>5.54</v>
      </c>
      <c r="W59" t="n">
        <v>4.62</v>
      </c>
    </row>
    <row r="60">
      <c r="A60" s="5" t="inlineStr">
        <is>
          <t>Gesamtkapitalrendite in %</t>
        </is>
      </c>
      <c r="B60" s="5" t="inlineStr">
        <is>
          <t>Total Return on Investment in %</t>
        </is>
      </c>
      <c r="C60" t="n">
        <v>2.06</v>
      </c>
      <c r="D60" t="n">
        <v>1.96</v>
      </c>
      <c r="E60" t="n">
        <v>2.36</v>
      </c>
      <c r="F60" t="n">
        <v>1.15</v>
      </c>
      <c r="G60" t="n">
        <v>-1.37</v>
      </c>
      <c r="H60" t="n">
        <v>2.97</v>
      </c>
      <c r="I60" t="n">
        <v>-4.26</v>
      </c>
      <c r="J60" t="n">
        <v>2.53</v>
      </c>
      <c r="K60" t="n">
        <v>3.46</v>
      </c>
      <c r="L60" t="n">
        <v>2.5</v>
      </c>
      <c r="M60" t="n">
        <v>2.61</v>
      </c>
      <c r="N60" t="n">
        <v>2.9</v>
      </c>
      <c r="O60" t="n">
        <v>4.96</v>
      </c>
      <c r="P60" t="n">
        <v>4.91</v>
      </c>
      <c r="Q60" t="n">
        <v>3.13</v>
      </c>
      <c r="R60" t="n">
        <v>2.86</v>
      </c>
      <c r="S60" t="n">
        <v>-3.1</v>
      </c>
      <c r="T60" t="n">
        <v>-1.02</v>
      </c>
      <c r="U60" t="n">
        <v>2.33</v>
      </c>
      <c r="V60" t="n">
        <v>2.24</v>
      </c>
      <c r="W60" t="n">
        <v>1.89</v>
      </c>
    </row>
    <row r="61">
      <c r="A61" s="5" t="inlineStr">
        <is>
          <t>Return on Investment in %</t>
        </is>
      </c>
      <c r="B61" s="5" t="inlineStr">
        <is>
          <t>Return on Investment in %</t>
        </is>
      </c>
      <c r="C61" t="n">
        <v>0.62</v>
      </c>
      <c r="D61" t="n">
        <v>0.67</v>
      </c>
      <c r="E61" t="n">
        <v>0.95</v>
      </c>
      <c r="F61" t="n">
        <v>-0.26</v>
      </c>
      <c r="G61" t="n">
        <v>-2.87</v>
      </c>
      <c r="H61" t="n">
        <v>1.48</v>
      </c>
      <c r="I61" t="n">
        <v>-5.82</v>
      </c>
      <c r="J61" t="n">
        <v>0.75</v>
      </c>
      <c r="K61" t="n">
        <v>1.88</v>
      </c>
      <c r="L61" t="n">
        <v>2.5</v>
      </c>
      <c r="M61" t="n">
        <v>2.61</v>
      </c>
      <c r="N61" t="n">
        <v>2.9</v>
      </c>
      <c r="O61" t="n">
        <v>4.96</v>
      </c>
      <c r="P61" t="n">
        <v>4.91</v>
      </c>
      <c r="Q61" t="n">
        <v>3.13</v>
      </c>
      <c r="R61" t="n">
        <v>2.86</v>
      </c>
      <c r="S61" t="n">
        <v>-3.1</v>
      </c>
      <c r="T61" t="n">
        <v>-1.02</v>
      </c>
      <c r="U61" t="n">
        <v>2.33</v>
      </c>
      <c r="V61" t="n">
        <v>2.24</v>
      </c>
      <c r="W61" t="n">
        <v>1.89</v>
      </c>
    </row>
    <row r="62">
      <c r="A62" s="5" t="inlineStr">
        <is>
          <t>Arbeitsintensität in %</t>
        </is>
      </c>
      <c r="B62" s="5" t="inlineStr">
        <is>
          <t>Work Intensity in %</t>
        </is>
      </c>
      <c r="C62" t="n">
        <v>37.86</v>
      </c>
      <c r="D62" t="n">
        <v>40.33</v>
      </c>
      <c r="E62" t="n">
        <v>38.69</v>
      </c>
      <c r="F62" t="n">
        <v>37.6</v>
      </c>
      <c r="G62" t="n">
        <v>37.01</v>
      </c>
      <c r="H62" t="n">
        <v>33.46</v>
      </c>
      <c r="I62" t="n">
        <v>33.1</v>
      </c>
      <c r="J62" t="n">
        <v>29.36</v>
      </c>
      <c r="K62" t="n">
        <v>29.76</v>
      </c>
      <c r="L62" t="n">
        <v>28.13</v>
      </c>
      <c r="M62" t="n">
        <v>28.67</v>
      </c>
      <c r="N62" t="n">
        <v>31.11</v>
      </c>
      <c r="O62" t="n">
        <v>35.05</v>
      </c>
      <c r="P62" t="n">
        <v>36.26</v>
      </c>
      <c r="Q62" t="n">
        <v>37.79</v>
      </c>
      <c r="R62" t="n">
        <v>37.77</v>
      </c>
      <c r="S62" t="n">
        <v>40.49</v>
      </c>
      <c r="T62" t="n">
        <v>32.28</v>
      </c>
      <c r="U62" t="n">
        <v>28.8</v>
      </c>
      <c r="V62" t="n">
        <v>27.77</v>
      </c>
      <c r="W62" t="n">
        <v>32.77</v>
      </c>
    </row>
    <row r="63">
      <c r="A63" s="5" t="inlineStr">
        <is>
          <t>Eigenkapitalquote in %</t>
        </is>
      </c>
      <c r="B63" s="5" t="inlineStr">
        <is>
          <t>Equity Ratio in %</t>
        </is>
      </c>
      <c r="C63" t="n">
        <v>20.71</v>
      </c>
      <c r="D63" t="n">
        <v>23.13</v>
      </c>
      <c r="E63" t="n">
        <v>24.37</v>
      </c>
      <c r="F63" t="n">
        <v>24.97</v>
      </c>
      <c r="G63" t="n">
        <v>26.81</v>
      </c>
      <c r="H63" t="n">
        <v>29.96</v>
      </c>
      <c r="I63" t="n">
        <v>30.04</v>
      </c>
      <c r="J63" t="n">
        <v>29.07</v>
      </c>
      <c r="K63" t="n">
        <v>29.49</v>
      </c>
      <c r="L63" t="n">
        <v>33.69</v>
      </c>
      <c r="M63" t="n">
        <v>35.17</v>
      </c>
      <c r="N63" t="n">
        <v>34.54</v>
      </c>
      <c r="O63" t="n">
        <v>28.05</v>
      </c>
      <c r="P63" t="n">
        <v>26.56</v>
      </c>
      <c r="Q63" t="n">
        <v>20.57</v>
      </c>
      <c r="R63" t="n">
        <v>12.58</v>
      </c>
      <c r="S63" t="n">
        <v>9.859999999999999</v>
      </c>
      <c r="T63" t="n">
        <v>12.57</v>
      </c>
      <c r="U63" t="n">
        <v>16.09</v>
      </c>
      <c r="V63" t="n">
        <v>15.36</v>
      </c>
      <c r="W63" t="n">
        <v>14.66</v>
      </c>
    </row>
    <row r="64">
      <c r="A64" s="5" t="inlineStr">
        <is>
          <t>Fremdkapitalquote in %</t>
        </is>
      </c>
      <c r="B64" s="5" t="inlineStr">
        <is>
          <t>Debt Ratio in %</t>
        </is>
      </c>
      <c r="C64" t="n">
        <v>79.29000000000001</v>
      </c>
      <c r="D64" t="n">
        <v>76.87</v>
      </c>
      <c r="E64" t="n">
        <v>75.63</v>
      </c>
      <c r="F64" t="n">
        <v>75.03</v>
      </c>
      <c r="G64" t="n">
        <v>73.19</v>
      </c>
      <c r="H64" t="n">
        <v>70.04000000000001</v>
      </c>
      <c r="I64" t="n">
        <v>69.95999999999999</v>
      </c>
      <c r="J64" t="n">
        <v>70.93000000000001</v>
      </c>
      <c r="K64" t="n">
        <v>70.51000000000001</v>
      </c>
      <c r="L64" t="n">
        <v>66.31</v>
      </c>
      <c r="M64" t="n">
        <v>64.83</v>
      </c>
      <c r="N64" t="n">
        <v>65.45999999999999</v>
      </c>
      <c r="O64" t="n">
        <v>71.95</v>
      </c>
      <c r="P64" t="n">
        <v>73.44</v>
      </c>
      <c r="Q64" t="n">
        <v>79.43000000000001</v>
      </c>
      <c r="R64" t="n">
        <v>87.42</v>
      </c>
      <c r="S64" t="n">
        <v>90.14</v>
      </c>
      <c r="T64" t="n">
        <v>87.43000000000001</v>
      </c>
      <c r="U64" t="n">
        <v>83.91</v>
      </c>
      <c r="V64" t="n">
        <v>84.64</v>
      </c>
      <c r="W64" t="n">
        <v>85.34</v>
      </c>
    </row>
    <row r="65">
      <c r="A65" s="5" t="inlineStr"/>
      <c r="B65" s="5" t="inlineStr"/>
    </row>
    <row r="66">
      <c r="A66" s="5" t="inlineStr">
        <is>
          <t>Kurzfristige Vermögensquote in %</t>
        </is>
      </c>
      <c r="B66" s="5" t="inlineStr">
        <is>
          <t>Current Assets Ratio in %</t>
        </is>
      </c>
      <c r="C66" t="n">
        <v>37.86</v>
      </c>
      <c r="D66" t="n">
        <v>40.33</v>
      </c>
      <c r="E66" t="n">
        <v>38.69</v>
      </c>
      <c r="F66" t="n">
        <v>37.6</v>
      </c>
      <c r="G66" t="n">
        <v>37.01</v>
      </c>
      <c r="H66" t="n">
        <v>33.46</v>
      </c>
      <c r="I66" t="n">
        <v>33.1</v>
      </c>
      <c r="J66" t="n">
        <v>29.36</v>
      </c>
      <c r="K66" t="n">
        <v>29.76</v>
      </c>
      <c r="L66" t="n">
        <v>28.13</v>
      </c>
      <c r="M66" t="n">
        <v>28.67</v>
      </c>
      <c r="N66" t="n">
        <v>31.11</v>
      </c>
      <c r="O66" t="n">
        <v>35.05</v>
      </c>
      <c r="P66" t="n">
        <v>36.26</v>
      </c>
      <c r="Q66" t="n">
        <v>37.79</v>
      </c>
      <c r="R66" t="n">
        <v>37.77</v>
      </c>
      <c r="S66" t="n">
        <v>40.49</v>
      </c>
      <c r="T66" t="n">
        <v>32.28</v>
      </c>
      <c r="U66" t="n">
        <v>28.8</v>
      </c>
      <c r="V66" t="n">
        <v>27.77</v>
      </c>
    </row>
    <row r="67">
      <c r="A67" s="5" t="inlineStr">
        <is>
          <t>Nettogewinn Marge in %</t>
        </is>
      </c>
      <c r="B67" s="5" t="inlineStr">
        <is>
          <t>Net Profit Marge in %</t>
        </is>
      </c>
      <c r="C67" t="n">
        <v>3953.39</v>
      </c>
      <c r="D67" t="n">
        <v>4110.62</v>
      </c>
      <c r="E67" t="n">
        <v>5225.85</v>
      </c>
      <c r="F67" t="n">
        <v>-1493.34</v>
      </c>
      <c r="G67" t="n">
        <v>-16087.11</v>
      </c>
      <c r="H67" t="n">
        <v>7955.66</v>
      </c>
      <c r="I67" t="n">
        <v>-25098.62</v>
      </c>
      <c r="J67" t="n">
        <v>3853.8</v>
      </c>
      <c r="K67" t="n">
        <v>9945.34</v>
      </c>
      <c r="L67" t="n">
        <v>12296.22</v>
      </c>
      <c r="M67" t="n">
        <v>12668.36</v>
      </c>
      <c r="N67" t="n">
        <v>15687.98</v>
      </c>
      <c r="O67" t="n">
        <v>10803.96</v>
      </c>
      <c r="P67" t="n">
        <v>10400.92</v>
      </c>
      <c r="Q67" t="n">
        <v>7696.78</v>
      </c>
      <c r="R67" t="n">
        <v>4519.04</v>
      </c>
      <c r="S67" t="n">
        <v>-5506.1</v>
      </c>
      <c r="T67" t="n">
        <v>-1885.25</v>
      </c>
      <c r="U67" t="n">
        <v>5056.94</v>
      </c>
      <c r="V67" t="n">
        <v>5660.77</v>
      </c>
    </row>
    <row r="68">
      <c r="A68" s="5" t="inlineStr">
        <is>
          <t>Operative Ergebnis Marge in %</t>
        </is>
      </c>
      <c r="B68" s="5" t="inlineStr">
        <is>
          <t>EBIT Marge in %</t>
        </is>
      </c>
      <c r="C68" t="n">
        <v>14768.98</v>
      </c>
      <c r="D68" t="n">
        <v>10525.27</v>
      </c>
      <c r="E68" t="n">
        <v>10352.55</v>
      </c>
      <c r="F68" t="n">
        <v>8823.32</v>
      </c>
      <c r="G68" t="n">
        <v>-11296.17</v>
      </c>
      <c r="H68" t="n">
        <v>21434.63</v>
      </c>
      <c r="I68" t="n">
        <v>21151.04</v>
      </c>
      <c r="J68" t="n">
        <v>23669.82</v>
      </c>
      <c r="K68" t="n">
        <v>22305.59</v>
      </c>
      <c r="L68" t="n">
        <v>25298.35</v>
      </c>
      <c r="M68" t="n">
        <v>23129.6</v>
      </c>
      <c r="N68" t="n">
        <v>24802.97</v>
      </c>
      <c r="O68" t="n">
        <v>14889.87</v>
      </c>
      <c r="P68" t="n">
        <v>15483.13</v>
      </c>
      <c r="Q68" t="n">
        <v>11951</v>
      </c>
      <c r="R68" t="n">
        <v>9020.540000000001</v>
      </c>
      <c r="S68" t="n">
        <v>8151.07</v>
      </c>
      <c r="T68" t="n">
        <v>8104.92</v>
      </c>
      <c r="U68" t="n">
        <v>9847.35</v>
      </c>
      <c r="V68" t="n">
        <v>11144.54</v>
      </c>
    </row>
    <row r="69">
      <c r="A69" s="5" t="inlineStr">
        <is>
          <t>Vermögensumsschlag in %</t>
        </is>
      </c>
      <c r="B69" s="5" t="inlineStr">
        <is>
          <t>Asset Turnover in %</t>
        </is>
      </c>
      <c r="C69" t="n">
        <v>0.02</v>
      </c>
      <c r="D69" t="n">
        <v>0.02</v>
      </c>
      <c r="E69" t="n">
        <v>0.02</v>
      </c>
      <c r="F69" t="n">
        <v>0.02</v>
      </c>
      <c r="G69" t="n">
        <v>0.02</v>
      </c>
      <c r="H69" t="n">
        <v>0.02</v>
      </c>
      <c r="I69" t="n">
        <v>0.02</v>
      </c>
      <c r="J69" t="n">
        <v>0.02</v>
      </c>
      <c r="K69" t="n">
        <v>0.02</v>
      </c>
      <c r="L69" t="n">
        <v>0.02</v>
      </c>
      <c r="M69" t="n">
        <v>0.02</v>
      </c>
      <c r="N69" t="n">
        <v>0.02</v>
      </c>
      <c r="O69" t="n">
        <v>0.05</v>
      </c>
      <c r="P69" t="n">
        <v>0.05</v>
      </c>
      <c r="Q69" t="n">
        <v>0.04</v>
      </c>
      <c r="R69" t="n">
        <v>0.06</v>
      </c>
      <c r="S69" t="n">
        <v>0.06</v>
      </c>
      <c r="T69" t="n">
        <v>0.05</v>
      </c>
      <c r="U69" t="n">
        <v>0.05</v>
      </c>
      <c r="V69" t="n">
        <v>0.04</v>
      </c>
    </row>
    <row r="70">
      <c r="A70" s="5" t="inlineStr">
        <is>
          <t>Langfristige Vermögensquote in %</t>
        </is>
      </c>
      <c r="B70" s="5" t="inlineStr">
        <is>
          <t>Non-Current Assets Ratio in %</t>
        </is>
      </c>
      <c r="C70" t="n">
        <v>62.14</v>
      </c>
      <c r="D70" t="n">
        <v>59.67</v>
      </c>
      <c r="E70" t="n">
        <v>61.31</v>
      </c>
      <c r="F70" t="n">
        <v>62.4</v>
      </c>
      <c r="G70" t="n">
        <v>62.99</v>
      </c>
      <c r="H70" t="n">
        <v>66.54000000000001</v>
      </c>
      <c r="I70" t="n">
        <v>66.90000000000001</v>
      </c>
      <c r="J70" t="n">
        <v>70.64</v>
      </c>
      <c r="K70" t="n">
        <v>70.23999999999999</v>
      </c>
      <c r="L70" t="n">
        <v>71.87</v>
      </c>
      <c r="M70" t="n">
        <v>71.33</v>
      </c>
      <c r="N70" t="n">
        <v>68.89</v>
      </c>
      <c r="O70" t="n">
        <v>64.95</v>
      </c>
      <c r="P70" t="n">
        <v>63.74</v>
      </c>
      <c r="Q70" t="n">
        <v>62.21</v>
      </c>
      <c r="R70" t="n">
        <v>62.23</v>
      </c>
      <c r="S70" t="n">
        <v>59.51</v>
      </c>
      <c r="T70" t="n">
        <v>67.72</v>
      </c>
      <c r="U70" t="n">
        <v>71.2</v>
      </c>
      <c r="V70" t="n">
        <v>72.23</v>
      </c>
    </row>
    <row r="71">
      <c r="A71" s="5" t="inlineStr">
        <is>
          <t>Gesamtkapitalrentabilität</t>
        </is>
      </c>
      <c r="B71" s="5" t="inlineStr">
        <is>
          <t>ROA Return on Assets in %</t>
        </is>
      </c>
      <c r="C71" t="n">
        <v>0.62</v>
      </c>
      <c r="D71" t="n">
        <v>0.67</v>
      </c>
      <c r="E71" t="n">
        <v>0.95</v>
      </c>
      <c r="F71" t="n">
        <v>-0.26</v>
      </c>
      <c r="G71" t="n">
        <v>-2.87</v>
      </c>
      <c r="H71" t="n">
        <v>1.48</v>
      </c>
      <c r="I71" t="n">
        <v>-5.82</v>
      </c>
      <c r="J71" t="n">
        <v>0.75</v>
      </c>
      <c r="K71" t="n">
        <v>1.88</v>
      </c>
      <c r="L71" t="n">
        <v>2.5</v>
      </c>
      <c r="M71" t="n">
        <v>2.61</v>
      </c>
      <c r="N71" t="n">
        <v>2.9</v>
      </c>
      <c r="O71" t="n">
        <v>4.96</v>
      </c>
      <c r="P71" t="n">
        <v>4.91</v>
      </c>
      <c r="Q71" t="n">
        <v>3.13</v>
      </c>
      <c r="R71" t="n">
        <v>2.86</v>
      </c>
      <c r="S71" t="n">
        <v>-3.1</v>
      </c>
      <c r="T71" t="n">
        <v>-1.02</v>
      </c>
      <c r="U71" t="n">
        <v>2.33</v>
      </c>
      <c r="V71" t="n">
        <v>2.24</v>
      </c>
    </row>
    <row r="72">
      <c r="A72" s="5" t="inlineStr">
        <is>
          <t>Ertrag des eingesetzten Kapitals</t>
        </is>
      </c>
      <c r="B72" s="5" t="inlineStr">
        <is>
          <t>ROCE Return on Cap. Empl. in %</t>
        </is>
      </c>
      <c r="C72" t="n">
        <v>2.33</v>
      </c>
      <c r="D72" t="n">
        <v>1.74</v>
      </c>
      <c r="E72" t="n">
        <v>1.9</v>
      </c>
      <c r="F72" t="n">
        <v>1.57</v>
      </c>
      <c r="G72" t="n">
        <v>-2.04</v>
      </c>
      <c r="H72" t="n">
        <v>4.03</v>
      </c>
      <c r="I72" t="n">
        <v>4.97</v>
      </c>
      <c r="J72" t="n">
        <v>4.68</v>
      </c>
      <c r="K72" t="n">
        <v>4.25</v>
      </c>
      <c r="L72" t="n">
        <v>5.2</v>
      </c>
      <c r="M72" t="n">
        <v>4.82</v>
      </c>
      <c r="N72" t="n">
        <v>4.65</v>
      </c>
      <c r="O72" t="n">
        <v>7.01</v>
      </c>
      <c r="P72" t="n">
        <v>7.52</v>
      </c>
      <c r="Q72" t="n">
        <v>4.98</v>
      </c>
      <c r="R72" t="n">
        <v>5.91</v>
      </c>
      <c r="S72" t="n">
        <v>4.72</v>
      </c>
      <c r="T72" t="n">
        <v>4.51</v>
      </c>
      <c r="U72" t="n">
        <v>4.65</v>
      </c>
      <c r="V72" t="n">
        <v>4.52</v>
      </c>
    </row>
    <row r="73">
      <c r="A73" s="5" t="inlineStr">
        <is>
          <t>Eigenkapital zu Anlagevermögen</t>
        </is>
      </c>
      <c r="B73" s="5" t="inlineStr">
        <is>
          <t>Equity to Fixed Assets in %</t>
        </is>
      </c>
      <c r="C73" t="n">
        <v>33.32</v>
      </c>
      <c r="D73" t="n">
        <v>38.76</v>
      </c>
      <c r="E73" t="n">
        <v>39.75</v>
      </c>
      <c r="F73" t="n">
        <v>40.02</v>
      </c>
      <c r="G73" t="n">
        <v>42.57</v>
      </c>
      <c r="H73" t="n">
        <v>45.02</v>
      </c>
      <c r="I73" t="n">
        <v>44.91</v>
      </c>
      <c r="J73" t="n">
        <v>41.16</v>
      </c>
      <c r="K73" t="n">
        <v>41.98</v>
      </c>
      <c r="L73" t="n">
        <v>46.87</v>
      </c>
      <c r="M73" t="n">
        <v>49.3</v>
      </c>
      <c r="N73" t="n">
        <v>50.14</v>
      </c>
      <c r="O73" t="n">
        <v>43.18</v>
      </c>
      <c r="P73" t="n">
        <v>41.67</v>
      </c>
      <c r="Q73" t="n">
        <v>33.06</v>
      </c>
      <c r="R73" t="n">
        <v>20.22</v>
      </c>
      <c r="S73" t="n">
        <v>16.56</v>
      </c>
      <c r="T73" t="n">
        <v>18.56</v>
      </c>
      <c r="U73" t="n">
        <v>22.6</v>
      </c>
      <c r="V73" t="n">
        <v>21.27</v>
      </c>
    </row>
    <row r="74">
      <c r="A74" s="5" t="inlineStr"/>
      <c r="B74" s="5" t="inlineStr"/>
    </row>
    <row r="75">
      <c r="A75" s="5" t="inlineStr">
        <is>
          <t>Operativer Cashflow</t>
        </is>
      </c>
      <c r="B75" s="5" t="inlineStr">
        <is>
          <t>Operating Cashflow in M</t>
        </is>
      </c>
      <c r="C75" t="inlineStr">
        <is>
          <t>-</t>
        </is>
      </c>
      <c r="D75" t="n">
        <v>9234.130000000001</v>
      </c>
      <c r="E75" t="n">
        <v>8787.84</v>
      </c>
      <c r="F75" t="n">
        <v>6858.28</v>
      </c>
      <c r="G75" t="n">
        <v>9374.75</v>
      </c>
      <c r="H75" t="n">
        <v>13173.35</v>
      </c>
      <c r="I75" t="n">
        <v>8276.59</v>
      </c>
      <c r="J75" t="n">
        <v>6659.879999999999</v>
      </c>
      <c r="K75" t="n">
        <v>7750.32</v>
      </c>
      <c r="L75" t="n">
        <v>11025</v>
      </c>
      <c r="M75" t="n">
        <v>11350.22</v>
      </c>
      <c r="N75" t="n">
        <v>37890.38</v>
      </c>
      <c r="O75" t="n">
        <v>13226.84</v>
      </c>
      <c r="P75" t="n">
        <v>12374.13</v>
      </c>
      <c r="Q75" t="n">
        <v>7295.54</v>
      </c>
      <c r="R75" t="n">
        <v>4665.97</v>
      </c>
      <c r="S75" t="n">
        <v>3598.56</v>
      </c>
      <c r="T75" t="n">
        <v>3474.15</v>
      </c>
      <c r="U75" t="n">
        <v>6627.96</v>
      </c>
      <c r="V75" t="n">
        <v>8300.730000000001</v>
      </c>
    </row>
    <row r="76">
      <c r="A76" s="5" t="inlineStr">
        <is>
          <t>Aktienrückkauf</t>
        </is>
      </c>
      <c r="B76" s="5" t="inlineStr">
        <is>
          <t>Share Buyback in M</t>
        </is>
      </c>
      <c r="C76" t="n">
        <v>-2</v>
      </c>
      <c r="D76" t="n">
        <v>-23</v>
      </c>
      <c r="E76" t="n">
        <v>10</v>
      </c>
      <c r="F76" t="n">
        <v>37</v>
      </c>
      <c r="G76" t="n">
        <v>0</v>
      </c>
      <c r="H76" t="n">
        <v>-22</v>
      </c>
      <c r="I76" t="n">
        <v>0</v>
      </c>
      <c r="J76" t="n">
        <v>-160</v>
      </c>
      <c r="K76" t="n">
        <v>-3</v>
      </c>
      <c r="L76" t="n">
        <v>11</v>
      </c>
      <c r="M76" t="n">
        <v>-67</v>
      </c>
      <c r="N76" t="n">
        <v>-887</v>
      </c>
      <c r="O76" t="n">
        <v>-30</v>
      </c>
      <c r="P76" t="n">
        <v>-6</v>
      </c>
      <c r="Q76" t="n">
        <v>-250</v>
      </c>
      <c r="R76" t="n">
        <v>-13</v>
      </c>
      <c r="S76" t="n">
        <v>-1</v>
      </c>
      <c r="T76" t="n">
        <v>19</v>
      </c>
      <c r="U76" t="n">
        <v>-5</v>
      </c>
      <c r="V76" t="inlineStr">
        <is>
          <t>-</t>
        </is>
      </c>
    </row>
    <row r="77">
      <c r="A77" s="5" t="inlineStr">
        <is>
          <t>Umsatzwachstum 1J in %</t>
        </is>
      </c>
      <c r="B77" s="5" t="inlineStr">
        <is>
          <t>Revenue Growth 1Y in %</t>
        </is>
      </c>
      <c r="C77" t="n">
        <v>-0.96</v>
      </c>
      <c r="D77" t="n">
        <v>-7.71</v>
      </c>
      <c r="E77" t="n">
        <v>-2.02</v>
      </c>
      <c r="F77" t="n">
        <v>-3.17</v>
      </c>
      <c r="G77" t="n">
        <v>-6.42</v>
      </c>
      <c r="H77" t="n">
        <v>-17.13</v>
      </c>
      <c r="I77" t="n">
        <v>-7.98</v>
      </c>
      <c r="J77" t="n">
        <v>-0.07000000000000001</v>
      </c>
      <c r="K77" t="n">
        <v>7.22</v>
      </c>
      <c r="L77" t="n">
        <v>6.23</v>
      </c>
      <c r="M77" t="n">
        <v>14.15</v>
      </c>
      <c r="N77" t="n">
        <v>-14.76</v>
      </c>
      <c r="O77" t="n">
        <v>4.76</v>
      </c>
      <c r="P77" t="n">
        <v>6.19</v>
      </c>
      <c r="Q77" t="n">
        <v>-18.21</v>
      </c>
      <c r="R77" t="n">
        <v>1.53</v>
      </c>
      <c r="S77" t="n">
        <v>-14.05</v>
      </c>
      <c r="T77" t="n">
        <v>10.86</v>
      </c>
      <c r="U77" t="n">
        <v>21.74</v>
      </c>
      <c r="V77" t="inlineStr">
        <is>
          <t>-</t>
        </is>
      </c>
    </row>
    <row r="78">
      <c r="A78" s="5" t="inlineStr">
        <is>
          <t>Umsatzwachstum 3J in %</t>
        </is>
      </c>
      <c r="B78" s="5" t="inlineStr">
        <is>
          <t>Revenue Growth 3Y in %</t>
        </is>
      </c>
      <c r="C78" t="n">
        <v>-3.56</v>
      </c>
      <c r="D78" t="n">
        <v>-4.3</v>
      </c>
      <c r="E78" t="n">
        <v>-3.87</v>
      </c>
      <c r="F78" t="n">
        <v>-8.91</v>
      </c>
      <c r="G78" t="n">
        <v>-10.51</v>
      </c>
      <c r="H78" t="n">
        <v>-8.390000000000001</v>
      </c>
      <c r="I78" t="n">
        <v>-0.28</v>
      </c>
      <c r="J78" t="n">
        <v>4.46</v>
      </c>
      <c r="K78" t="n">
        <v>9.199999999999999</v>
      </c>
      <c r="L78" t="n">
        <v>1.87</v>
      </c>
      <c r="M78" t="n">
        <v>1.38</v>
      </c>
      <c r="N78" t="n">
        <v>-1.27</v>
      </c>
      <c r="O78" t="n">
        <v>-2.42</v>
      </c>
      <c r="P78" t="n">
        <v>-3.5</v>
      </c>
      <c r="Q78" t="n">
        <v>-10.24</v>
      </c>
      <c r="R78" t="n">
        <v>-0.55</v>
      </c>
      <c r="S78" t="n">
        <v>6.18</v>
      </c>
      <c r="T78" t="inlineStr">
        <is>
          <t>-</t>
        </is>
      </c>
      <c r="U78" t="inlineStr">
        <is>
          <t>-</t>
        </is>
      </c>
      <c r="V78" t="inlineStr">
        <is>
          <t>-</t>
        </is>
      </c>
    </row>
    <row r="79">
      <c r="A79" s="5" t="inlineStr">
        <is>
          <t>Umsatzwachstum 5J in %</t>
        </is>
      </c>
      <c r="B79" s="5" t="inlineStr">
        <is>
          <t>Revenue Growth 5Y in %</t>
        </is>
      </c>
      <c r="C79" t="n">
        <v>-4.06</v>
      </c>
      <c r="D79" t="n">
        <v>-7.29</v>
      </c>
      <c r="E79" t="n">
        <v>-7.34</v>
      </c>
      <c r="F79" t="n">
        <v>-6.95</v>
      </c>
      <c r="G79" t="n">
        <v>-4.88</v>
      </c>
      <c r="H79" t="n">
        <v>-2.35</v>
      </c>
      <c r="I79" t="n">
        <v>3.91</v>
      </c>
      <c r="J79" t="n">
        <v>2.55</v>
      </c>
      <c r="K79" t="n">
        <v>3.52</v>
      </c>
      <c r="L79" t="n">
        <v>3.31</v>
      </c>
      <c r="M79" t="n">
        <v>-1.57</v>
      </c>
      <c r="N79" t="n">
        <v>-4.1</v>
      </c>
      <c r="O79" t="n">
        <v>-3.96</v>
      </c>
      <c r="P79" t="n">
        <v>-2.74</v>
      </c>
      <c r="Q79" t="n">
        <v>0.37</v>
      </c>
      <c r="R79" t="inlineStr">
        <is>
          <t>-</t>
        </is>
      </c>
      <c r="S79" t="inlineStr">
        <is>
          <t>-</t>
        </is>
      </c>
      <c r="T79" t="inlineStr">
        <is>
          <t>-</t>
        </is>
      </c>
      <c r="U79" t="inlineStr">
        <is>
          <t>-</t>
        </is>
      </c>
      <c r="V79" t="inlineStr">
        <is>
          <t>-</t>
        </is>
      </c>
    </row>
    <row r="80">
      <c r="A80" s="5" t="inlineStr">
        <is>
          <t>Umsatzwachstum 10J in %</t>
        </is>
      </c>
      <c r="B80" s="5" t="inlineStr">
        <is>
          <t>Revenue Growth 10Y in %</t>
        </is>
      </c>
      <c r="C80" t="n">
        <v>-3.2</v>
      </c>
      <c r="D80" t="n">
        <v>-1.69</v>
      </c>
      <c r="E80" t="n">
        <v>-2.4</v>
      </c>
      <c r="F80" t="n">
        <v>-1.72</v>
      </c>
      <c r="G80" t="n">
        <v>-0.78</v>
      </c>
      <c r="H80" t="n">
        <v>-1.96</v>
      </c>
      <c r="I80" t="n">
        <v>-0.09</v>
      </c>
      <c r="J80" t="n">
        <v>-0.7</v>
      </c>
      <c r="K80" t="n">
        <v>0.39</v>
      </c>
      <c r="L80" t="n">
        <v>1.84</v>
      </c>
      <c r="M80" t="inlineStr">
        <is>
          <t>-</t>
        </is>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Gewinnwachstum 1J in %</t>
        </is>
      </c>
      <c r="B81" s="5" t="inlineStr">
        <is>
          <t>Earnings Growth 1Y in %</t>
        </is>
      </c>
      <c r="C81" t="n">
        <v>-4.74</v>
      </c>
      <c r="D81" t="n">
        <v>-27.41</v>
      </c>
      <c r="E81" t="n">
        <v>-442.89</v>
      </c>
      <c r="F81" t="n">
        <v>-91.01000000000001</v>
      </c>
      <c r="G81" t="n">
        <v>-289.22</v>
      </c>
      <c r="H81" t="n">
        <v>-126.27</v>
      </c>
      <c r="I81" t="n">
        <v>-699.29</v>
      </c>
      <c r="J81" t="n">
        <v>-61.28</v>
      </c>
      <c r="K81" t="n">
        <v>-13.28</v>
      </c>
      <c r="L81" t="n">
        <v>3.1</v>
      </c>
      <c r="M81" t="n">
        <v>-7.82</v>
      </c>
      <c r="N81" t="n">
        <v>23.78</v>
      </c>
      <c r="O81" t="n">
        <v>8.82</v>
      </c>
      <c r="P81" t="n">
        <v>43.49</v>
      </c>
      <c r="Q81" t="n">
        <v>39.3</v>
      </c>
      <c r="R81" t="n">
        <v>-183.33</v>
      </c>
      <c r="S81" t="n">
        <v>151.01</v>
      </c>
      <c r="T81" t="n">
        <v>-141.33</v>
      </c>
      <c r="U81" t="n">
        <v>8.75</v>
      </c>
      <c r="V81" t="n">
        <v>32.07</v>
      </c>
    </row>
    <row r="82">
      <c r="A82" s="5" t="inlineStr">
        <is>
          <t>Gewinnwachstum 3J in %</t>
        </is>
      </c>
      <c r="B82" s="5" t="inlineStr">
        <is>
          <t>Earnings Growth 3Y in %</t>
        </is>
      </c>
      <c r="C82" t="n">
        <v>-158.35</v>
      </c>
      <c r="D82" t="n">
        <v>-187.1</v>
      </c>
      <c r="E82" t="n">
        <v>-274.37</v>
      </c>
      <c r="F82" t="n">
        <v>-168.83</v>
      </c>
      <c r="G82" t="n">
        <v>-371.59</v>
      </c>
      <c r="H82" t="n">
        <v>-295.61</v>
      </c>
      <c r="I82" t="n">
        <v>-257.95</v>
      </c>
      <c r="J82" t="n">
        <v>-23.82</v>
      </c>
      <c r="K82" t="n">
        <v>-6</v>
      </c>
      <c r="L82" t="n">
        <v>6.35</v>
      </c>
      <c r="M82" t="n">
        <v>8.26</v>
      </c>
      <c r="N82" t="n">
        <v>25.36</v>
      </c>
      <c r="O82" t="n">
        <v>30.54</v>
      </c>
      <c r="P82" t="n">
        <v>-33.51</v>
      </c>
      <c r="Q82" t="n">
        <v>2.33</v>
      </c>
      <c r="R82" t="n">
        <v>-57.88</v>
      </c>
      <c r="S82" t="n">
        <v>6.14</v>
      </c>
      <c r="T82" t="n">
        <v>-33.5</v>
      </c>
      <c r="U82" t="inlineStr">
        <is>
          <t>-</t>
        </is>
      </c>
      <c r="V82" t="inlineStr">
        <is>
          <t>-</t>
        </is>
      </c>
    </row>
    <row r="83">
      <c r="A83" s="5" t="inlineStr">
        <is>
          <t>Gewinnwachstum 5J in %</t>
        </is>
      </c>
      <c r="B83" s="5" t="inlineStr">
        <is>
          <t>Earnings Growth 5Y in %</t>
        </is>
      </c>
      <c r="C83" t="n">
        <v>-171.05</v>
      </c>
      <c r="D83" t="n">
        <v>-195.36</v>
      </c>
      <c r="E83" t="n">
        <v>-329.74</v>
      </c>
      <c r="F83" t="n">
        <v>-253.41</v>
      </c>
      <c r="G83" t="n">
        <v>-237.87</v>
      </c>
      <c r="H83" t="n">
        <v>-179.4</v>
      </c>
      <c r="I83" t="n">
        <v>-155.71</v>
      </c>
      <c r="J83" t="n">
        <v>-11.1</v>
      </c>
      <c r="K83" t="n">
        <v>2.92</v>
      </c>
      <c r="L83" t="n">
        <v>14.27</v>
      </c>
      <c r="M83" t="n">
        <v>21.51</v>
      </c>
      <c r="N83" t="n">
        <v>-13.59</v>
      </c>
      <c r="O83" t="n">
        <v>11.86</v>
      </c>
      <c r="P83" t="n">
        <v>-18.17</v>
      </c>
      <c r="Q83" t="n">
        <v>-25.12</v>
      </c>
      <c r="R83" t="n">
        <v>-26.57</v>
      </c>
      <c r="S83" t="inlineStr">
        <is>
          <t>-</t>
        </is>
      </c>
      <c r="T83" t="inlineStr">
        <is>
          <t>-</t>
        </is>
      </c>
      <c r="U83" t="inlineStr">
        <is>
          <t>-</t>
        </is>
      </c>
      <c r="V83" t="inlineStr">
        <is>
          <t>-</t>
        </is>
      </c>
    </row>
    <row r="84">
      <c r="A84" s="5" t="inlineStr">
        <is>
          <t>Gewinnwachstum 10J in %</t>
        </is>
      </c>
      <c r="B84" s="5" t="inlineStr">
        <is>
          <t>Earnings Growth 10Y in %</t>
        </is>
      </c>
      <c r="C84" t="n">
        <v>-175.23</v>
      </c>
      <c r="D84" t="n">
        <v>-175.54</v>
      </c>
      <c r="E84" t="n">
        <v>-170.42</v>
      </c>
      <c r="F84" t="n">
        <v>-125.25</v>
      </c>
      <c r="G84" t="n">
        <v>-111.8</v>
      </c>
      <c r="H84" t="n">
        <v>-78.94</v>
      </c>
      <c r="I84" t="n">
        <v>-84.65000000000001</v>
      </c>
      <c r="J84" t="n">
        <v>0.38</v>
      </c>
      <c r="K84" t="n">
        <v>-7.63</v>
      </c>
      <c r="L84" t="n">
        <v>-5.42</v>
      </c>
      <c r="M84" t="n">
        <v>-2.53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PEG Ratio</t>
        </is>
      </c>
      <c r="B85" s="5" t="inlineStr">
        <is>
          <t>KGW Kurs/Gewinn/Wachstum</t>
        </is>
      </c>
      <c r="C85" t="n">
        <v>-0.25</v>
      </c>
      <c r="D85" t="n">
        <v>-0.17</v>
      </c>
      <c r="E85" t="n">
        <v>-0.08</v>
      </c>
      <c r="F85" t="inlineStr">
        <is>
          <t>-</t>
        </is>
      </c>
      <c r="G85" t="inlineStr">
        <is>
          <t>-</t>
        </is>
      </c>
      <c r="H85" t="n">
        <v>-0.11</v>
      </c>
      <c r="I85" t="inlineStr">
        <is>
          <t>-</t>
        </is>
      </c>
      <c r="J85" t="n">
        <v>-2.06</v>
      </c>
      <c r="K85" t="n">
        <v>4.01</v>
      </c>
      <c r="L85" t="n">
        <v>0.89</v>
      </c>
      <c r="M85" t="n">
        <v>0.6899999999999999</v>
      </c>
      <c r="N85" t="n">
        <v>-0.85</v>
      </c>
      <c r="O85" t="n">
        <v>1.27</v>
      </c>
      <c r="P85" t="n">
        <v>-0.75</v>
      </c>
      <c r="Q85" t="n">
        <v>-0.44</v>
      </c>
      <c r="R85" t="n">
        <v>-0.41</v>
      </c>
      <c r="S85" t="inlineStr">
        <is>
          <t>-</t>
        </is>
      </c>
      <c r="T85" t="inlineStr">
        <is>
          <t>-</t>
        </is>
      </c>
      <c r="U85" t="inlineStr">
        <is>
          <t>-</t>
        </is>
      </c>
      <c r="V85" t="inlineStr">
        <is>
          <t>-</t>
        </is>
      </c>
    </row>
    <row r="86">
      <c r="A86" s="5" t="inlineStr">
        <is>
          <t>EBIT-Wachstum 1J in %</t>
        </is>
      </c>
      <c r="B86" s="5" t="inlineStr">
        <is>
          <t>EBIT Growth 1Y in %</t>
        </is>
      </c>
      <c r="C86" t="n">
        <v>38.98</v>
      </c>
      <c r="D86" t="n">
        <v>-6.17</v>
      </c>
      <c r="E86" t="n">
        <v>14.97</v>
      </c>
      <c r="F86" t="n">
        <v>-175.63</v>
      </c>
      <c r="G86" t="n">
        <v>-149.32</v>
      </c>
      <c r="H86" t="n">
        <v>-16.02</v>
      </c>
      <c r="I86" t="n">
        <v>-17.77</v>
      </c>
      <c r="J86" t="n">
        <v>6.04</v>
      </c>
      <c r="K86" t="n">
        <v>-5.46</v>
      </c>
      <c r="L86" t="n">
        <v>16.19</v>
      </c>
      <c r="M86" t="n">
        <v>6.45</v>
      </c>
      <c r="N86" t="n">
        <v>41.99</v>
      </c>
      <c r="O86" t="n">
        <v>0.75</v>
      </c>
      <c r="P86" t="n">
        <v>37.57</v>
      </c>
      <c r="Q86" t="n">
        <v>8.359999999999999</v>
      </c>
      <c r="R86" t="n">
        <v>12.36</v>
      </c>
      <c r="S86" t="n">
        <v>-13.57</v>
      </c>
      <c r="T86" t="n">
        <v>-8.76</v>
      </c>
      <c r="U86" t="n">
        <v>7.57</v>
      </c>
      <c r="V86" t="n">
        <v>28.85</v>
      </c>
    </row>
    <row r="87">
      <c r="A87" s="5" t="inlineStr">
        <is>
          <t>EBIT-Wachstum 3J in %</t>
        </is>
      </c>
      <c r="B87" s="5" t="inlineStr">
        <is>
          <t>EBIT Growth 3Y in %</t>
        </is>
      </c>
      <c r="C87" t="n">
        <v>15.93</v>
      </c>
      <c r="D87" t="n">
        <v>-55.61</v>
      </c>
      <c r="E87" t="n">
        <v>-103.33</v>
      </c>
      <c r="F87" t="n">
        <v>-113.66</v>
      </c>
      <c r="G87" t="n">
        <v>-61.04</v>
      </c>
      <c r="H87" t="n">
        <v>-9.25</v>
      </c>
      <c r="I87" t="n">
        <v>-5.73</v>
      </c>
      <c r="J87" t="n">
        <v>5.59</v>
      </c>
      <c r="K87" t="n">
        <v>5.73</v>
      </c>
      <c r="L87" t="n">
        <v>21.54</v>
      </c>
      <c r="M87" t="n">
        <v>16.4</v>
      </c>
      <c r="N87" t="n">
        <v>26.77</v>
      </c>
      <c r="O87" t="n">
        <v>15.56</v>
      </c>
      <c r="P87" t="n">
        <v>19.43</v>
      </c>
      <c r="Q87" t="n">
        <v>2.38</v>
      </c>
      <c r="R87" t="n">
        <v>-3.32</v>
      </c>
      <c r="S87" t="n">
        <v>-4.92</v>
      </c>
      <c r="T87" t="n">
        <v>9.220000000000001</v>
      </c>
      <c r="U87" t="inlineStr">
        <is>
          <t>-</t>
        </is>
      </c>
      <c r="V87" t="inlineStr">
        <is>
          <t>-</t>
        </is>
      </c>
    </row>
    <row r="88">
      <c r="A88" s="5" t="inlineStr">
        <is>
          <t>EBIT-Wachstum 5J in %</t>
        </is>
      </c>
      <c r="B88" s="5" t="inlineStr">
        <is>
          <t>EBIT Growth 5Y in %</t>
        </is>
      </c>
      <c r="C88" t="n">
        <v>-55.43</v>
      </c>
      <c r="D88" t="n">
        <v>-66.43000000000001</v>
      </c>
      <c r="E88" t="n">
        <v>-68.75</v>
      </c>
      <c r="F88" t="n">
        <v>-70.54000000000001</v>
      </c>
      <c r="G88" t="n">
        <v>-36.51</v>
      </c>
      <c r="H88" t="n">
        <v>-3.4</v>
      </c>
      <c r="I88" t="n">
        <v>1.09</v>
      </c>
      <c r="J88" t="n">
        <v>13.04</v>
      </c>
      <c r="K88" t="n">
        <v>11.98</v>
      </c>
      <c r="L88" t="n">
        <v>20.59</v>
      </c>
      <c r="M88" t="n">
        <v>19.02</v>
      </c>
      <c r="N88" t="n">
        <v>20.21</v>
      </c>
      <c r="O88" t="n">
        <v>9.09</v>
      </c>
      <c r="P88" t="n">
        <v>7.19</v>
      </c>
      <c r="Q88" t="n">
        <v>1.19</v>
      </c>
      <c r="R88" t="n">
        <v>5.29</v>
      </c>
      <c r="S88" t="inlineStr">
        <is>
          <t>-</t>
        </is>
      </c>
      <c r="T88" t="inlineStr">
        <is>
          <t>-</t>
        </is>
      </c>
      <c r="U88" t="inlineStr">
        <is>
          <t>-</t>
        </is>
      </c>
      <c r="V88" t="inlineStr">
        <is>
          <t>-</t>
        </is>
      </c>
    </row>
    <row r="89">
      <c r="A89" s="5" t="inlineStr">
        <is>
          <t>EBIT-Wachstum 10J in %</t>
        </is>
      </c>
      <c r="B89" s="5" t="inlineStr">
        <is>
          <t>EBIT Growth 10Y in %</t>
        </is>
      </c>
      <c r="C89" t="n">
        <v>-29.42</v>
      </c>
      <c r="D89" t="n">
        <v>-32.67</v>
      </c>
      <c r="E89" t="n">
        <v>-27.86</v>
      </c>
      <c r="F89" t="n">
        <v>-29.28</v>
      </c>
      <c r="G89" t="n">
        <v>-7.96</v>
      </c>
      <c r="H89" t="n">
        <v>7.81</v>
      </c>
      <c r="I89" t="n">
        <v>10.65</v>
      </c>
      <c r="J89" t="n">
        <v>11.07</v>
      </c>
      <c r="K89" t="n">
        <v>9.59</v>
      </c>
      <c r="L89" t="n">
        <v>10.89</v>
      </c>
      <c r="M89" t="n">
        <v>12.16</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Op.Cashflow Wachstum 1J in %</t>
        </is>
      </c>
      <c r="B90" s="5" t="inlineStr">
        <is>
          <t>Op.Cashflow Wachstum 1Y in %</t>
        </is>
      </c>
      <c r="C90" t="inlineStr">
        <is>
          <t>-</t>
        </is>
      </c>
      <c r="D90" t="n">
        <v>4.08</v>
      </c>
      <c r="E90" t="n">
        <v>28.67</v>
      </c>
      <c r="F90" t="n">
        <v>-25.71</v>
      </c>
      <c r="G90" t="n">
        <v>-28.84</v>
      </c>
      <c r="H90" t="n">
        <v>57.73</v>
      </c>
      <c r="I90" t="n">
        <v>24.28</v>
      </c>
      <c r="J90" t="n">
        <v>-19.77</v>
      </c>
      <c r="K90" t="n">
        <v>-29.8</v>
      </c>
      <c r="L90" t="n">
        <v>-2.39</v>
      </c>
      <c r="M90" t="n">
        <v>-70.93000000000001</v>
      </c>
      <c r="N90" t="n">
        <v>70.65000000000001</v>
      </c>
      <c r="O90" t="n">
        <v>4.44</v>
      </c>
      <c r="P90" t="n">
        <v>68.81999999999999</v>
      </c>
      <c r="Q90" t="n">
        <v>25.6</v>
      </c>
      <c r="R90" t="n">
        <v>28.01</v>
      </c>
      <c r="S90" t="n">
        <v>3.48</v>
      </c>
      <c r="T90" t="n">
        <v>-46.59</v>
      </c>
      <c r="U90" t="n">
        <v>-20.54</v>
      </c>
      <c r="V90" t="inlineStr">
        <is>
          <t>-</t>
        </is>
      </c>
    </row>
    <row r="91">
      <c r="A91" s="5" t="inlineStr">
        <is>
          <t>Op.Cashflow Wachstum 3J in %</t>
        </is>
      </c>
      <c r="B91" s="5" t="inlineStr">
        <is>
          <t>Op.Cashflow Wachstum 3Y in %</t>
        </is>
      </c>
      <c r="C91" t="inlineStr">
        <is>
          <t>-</t>
        </is>
      </c>
      <c r="D91" t="n">
        <v>2.35</v>
      </c>
      <c r="E91" t="n">
        <v>-8.630000000000001</v>
      </c>
      <c r="F91" t="n">
        <v>1.06</v>
      </c>
      <c r="G91" t="n">
        <v>17.72</v>
      </c>
      <c r="H91" t="n">
        <v>20.75</v>
      </c>
      <c r="I91" t="n">
        <v>-8.43</v>
      </c>
      <c r="J91" t="n">
        <v>-17.32</v>
      </c>
      <c r="K91" t="n">
        <v>-34.37</v>
      </c>
      <c r="L91" t="n">
        <v>-0.89</v>
      </c>
      <c r="M91" t="n">
        <v>1.39</v>
      </c>
      <c r="N91" t="n">
        <v>47.97</v>
      </c>
      <c r="O91" t="n">
        <v>32.95</v>
      </c>
      <c r="P91" t="n">
        <v>40.81</v>
      </c>
      <c r="Q91" t="n">
        <v>19.03</v>
      </c>
      <c r="R91" t="n">
        <v>-5.03</v>
      </c>
      <c r="S91" t="n">
        <v>-21.22</v>
      </c>
      <c r="T91" t="inlineStr">
        <is>
          <t>-</t>
        </is>
      </c>
      <c r="U91" t="inlineStr">
        <is>
          <t>-</t>
        </is>
      </c>
      <c r="V91" t="inlineStr">
        <is>
          <t>-</t>
        </is>
      </c>
    </row>
    <row r="92">
      <c r="A92" s="5" t="inlineStr">
        <is>
          <t>Op.Cashflow Wachstum 5J in %</t>
        </is>
      </c>
      <c r="B92" s="5" t="inlineStr">
        <is>
          <t>Op.Cashflow Wachstum 5Y in %</t>
        </is>
      </c>
      <c r="C92" t="inlineStr">
        <is>
          <t>-</t>
        </is>
      </c>
      <c r="D92" t="n">
        <v>7.19</v>
      </c>
      <c r="E92" t="n">
        <v>11.23</v>
      </c>
      <c r="F92" t="n">
        <v>1.54</v>
      </c>
      <c r="G92" t="n">
        <v>0.72</v>
      </c>
      <c r="H92" t="n">
        <v>6.01</v>
      </c>
      <c r="I92" t="n">
        <v>-19.72</v>
      </c>
      <c r="J92" t="n">
        <v>-10.45</v>
      </c>
      <c r="K92" t="n">
        <v>-5.61</v>
      </c>
      <c r="L92" t="n">
        <v>14.12</v>
      </c>
      <c r="M92" t="n">
        <v>19.72</v>
      </c>
      <c r="N92" t="n">
        <v>39.5</v>
      </c>
      <c r="O92" t="n">
        <v>26.07</v>
      </c>
      <c r="P92" t="n">
        <v>15.86</v>
      </c>
      <c r="Q92" t="n">
        <v>-2.01</v>
      </c>
      <c r="R92" t="inlineStr">
        <is>
          <t>-</t>
        </is>
      </c>
      <c r="S92" t="inlineStr">
        <is>
          <t>-</t>
        </is>
      </c>
      <c r="T92" t="inlineStr">
        <is>
          <t>-</t>
        </is>
      </c>
      <c r="U92" t="inlineStr">
        <is>
          <t>-</t>
        </is>
      </c>
      <c r="V92" t="inlineStr">
        <is>
          <t>-</t>
        </is>
      </c>
    </row>
    <row r="93">
      <c r="A93" s="5" t="inlineStr">
        <is>
          <t>Op.Cashflow Wachstum 10J in %</t>
        </is>
      </c>
      <c r="B93" s="5" t="inlineStr">
        <is>
          <t>Op.Cashflow Wachstum 10Y in %</t>
        </is>
      </c>
      <c r="C93" t="inlineStr">
        <is>
          <t>-</t>
        </is>
      </c>
      <c r="D93" t="n">
        <v>-6.27</v>
      </c>
      <c r="E93" t="n">
        <v>0.39</v>
      </c>
      <c r="F93" t="n">
        <v>-2.03</v>
      </c>
      <c r="G93" t="n">
        <v>7.42</v>
      </c>
      <c r="H93" t="n">
        <v>12.86</v>
      </c>
      <c r="I93" t="n">
        <v>9.890000000000001</v>
      </c>
      <c r="J93" t="n">
        <v>7.81</v>
      </c>
      <c r="K93" t="n">
        <v>5.13</v>
      </c>
      <c r="L93" t="n">
        <v>6.06</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Verschuldungsgrad in %</t>
        </is>
      </c>
      <c r="B94" s="5" t="inlineStr">
        <is>
          <t>Finance Gearing in %</t>
        </is>
      </c>
      <c r="C94" t="n">
        <v>382.95</v>
      </c>
      <c r="D94" t="n">
        <v>332.34</v>
      </c>
      <c r="E94" t="n">
        <v>310.31</v>
      </c>
      <c r="F94" t="n">
        <v>300.47</v>
      </c>
      <c r="G94" t="n">
        <v>272.95</v>
      </c>
      <c r="H94" t="n">
        <v>233.77</v>
      </c>
      <c r="I94" t="n">
        <v>232.83</v>
      </c>
      <c r="J94" t="n">
        <v>243.96</v>
      </c>
      <c r="K94" t="n">
        <v>239.12</v>
      </c>
      <c r="L94" t="n">
        <v>196.85</v>
      </c>
      <c r="M94" t="n">
        <v>184.36</v>
      </c>
      <c r="N94" t="n">
        <v>189.55</v>
      </c>
      <c r="O94" t="n">
        <v>256.54</v>
      </c>
      <c r="P94" t="n">
        <v>276.51</v>
      </c>
      <c r="Q94" t="n">
        <v>386.22</v>
      </c>
      <c r="R94" t="n">
        <v>694.98</v>
      </c>
      <c r="S94" t="n">
        <v>914.4</v>
      </c>
      <c r="T94" t="n">
        <v>695.5700000000001</v>
      </c>
      <c r="U94" t="n">
        <v>521.52</v>
      </c>
      <c r="V94" t="n">
        <v>550.96</v>
      </c>
      <c r="W94" t="n">
        <v>582.29</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20"/>
    <col customWidth="1" max="19" min="19" width="10"/>
    <col customWidth="1" max="20" min="20" width="20"/>
    <col customWidth="1" max="21" min="21" width="20"/>
    <col customWidth="1" max="22" min="22" width="10"/>
    <col customWidth="1" max="23" min="23" width="10"/>
  </cols>
  <sheetData>
    <row r="1">
      <c r="A1" s="1" t="inlineStr">
        <is>
          <t xml:space="preserve">ENI </t>
        </is>
      </c>
      <c r="B1" s="2" t="inlineStr">
        <is>
          <t>WKN: 897791  ISIN: IT0003132476  US-Symbol:EIPAF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1926</t>
        </is>
      </c>
      <c r="C4" s="5" t="inlineStr">
        <is>
          <t>Telefon / Phone</t>
        </is>
      </c>
      <c r="D4" s="5" t="inlineStr"/>
      <c r="E4" t="inlineStr">
        <is>
          <t>+39-06-5982-1</t>
        </is>
      </c>
      <c r="G4" t="inlineStr">
        <is>
          <t>28.02.2020</t>
        </is>
      </c>
      <c r="H4" t="inlineStr">
        <is>
          <t>Preliminary Results</t>
        </is>
      </c>
      <c r="J4" t="inlineStr">
        <is>
          <t>CDP S.p.A.</t>
        </is>
      </c>
      <c r="L4" t="inlineStr">
        <is>
          <t>25,76%</t>
        </is>
      </c>
    </row>
    <row r="5">
      <c r="A5" s="5" t="inlineStr">
        <is>
          <t>Ticker</t>
        </is>
      </c>
      <c r="B5" t="inlineStr">
        <is>
          <t>ENI</t>
        </is>
      </c>
      <c r="C5" s="5" t="inlineStr">
        <is>
          <t>Fax</t>
        </is>
      </c>
      <c r="D5" s="5" t="inlineStr"/>
      <c r="E5" t="inlineStr">
        <is>
          <t>+39-06-5982-2141</t>
        </is>
      </c>
      <c r="G5" t="inlineStr">
        <is>
          <t>02.04.2020</t>
        </is>
      </c>
      <c r="H5" t="inlineStr">
        <is>
          <t>Publication Of Annual Report</t>
        </is>
      </c>
      <c r="J5" t="inlineStr">
        <is>
          <t>Ministry of Economy and Finance</t>
        </is>
      </c>
      <c r="L5" t="inlineStr">
        <is>
          <t>4,34%</t>
        </is>
      </c>
    </row>
    <row r="6">
      <c r="A6" s="5" t="inlineStr">
        <is>
          <t>Gelistet Seit / Listed Since</t>
        </is>
      </c>
      <c r="B6" t="inlineStr">
        <is>
          <t>-</t>
        </is>
      </c>
      <c r="C6" s="5" t="inlineStr">
        <is>
          <t>Internet</t>
        </is>
      </c>
      <c r="D6" s="5" t="inlineStr"/>
      <c r="E6" t="inlineStr">
        <is>
          <t>http://www.eni.com</t>
        </is>
      </c>
      <c r="G6" t="inlineStr">
        <is>
          <t>24.04.2020</t>
        </is>
      </c>
      <c r="H6" t="inlineStr">
        <is>
          <t>Result Q1</t>
        </is>
      </c>
      <c r="J6" t="inlineStr">
        <is>
          <t>Freefloat</t>
        </is>
      </c>
      <c r="L6" t="inlineStr">
        <is>
          <t>69,90%</t>
        </is>
      </c>
    </row>
    <row r="7">
      <c r="A7" s="5" t="inlineStr">
        <is>
          <t>Nominalwert / Nominal Value</t>
        </is>
      </c>
      <c r="B7" t="inlineStr">
        <is>
          <t>-</t>
        </is>
      </c>
      <c r="C7" s="5" t="inlineStr">
        <is>
          <t>E-Mail</t>
        </is>
      </c>
      <c r="D7" s="5" t="inlineStr"/>
      <c r="E7" t="inlineStr">
        <is>
          <t>investor.relations@eni.com</t>
        </is>
      </c>
      <c r="G7" t="inlineStr">
        <is>
          <t>13.05.2020</t>
        </is>
      </c>
      <c r="H7" t="inlineStr">
        <is>
          <t>Annual General Meeting</t>
        </is>
      </c>
    </row>
    <row r="8">
      <c r="A8" s="5" t="inlineStr">
        <is>
          <t>Land / Country</t>
        </is>
      </c>
      <c r="B8" t="inlineStr">
        <is>
          <t>Italien</t>
        </is>
      </c>
      <c r="C8" s="5" t="inlineStr">
        <is>
          <t>Inv. Relations Telefon / Phone</t>
        </is>
      </c>
      <c r="D8" s="5" t="inlineStr"/>
      <c r="E8" t="inlineStr">
        <is>
          <t>+39-02520-51651</t>
        </is>
      </c>
      <c r="G8" t="inlineStr">
        <is>
          <t>31.07.2020</t>
        </is>
      </c>
      <c r="H8" t="inlineStr">
        <is>
          <t>Score Half Year</t>
        </is>
      </c>
    </row>
    <row r="9">
      <c r="A9" s="5" t="inlineStr">
        <is>
          <t>Währung / Currency</t>
        </is>
      </c>
      <c r="B9" t="inlineStr">
        <is>
          <t>EUR</t>
        </is>
      </c>
      <c r="C9" s="5" t="inlineStr">
        <is>
          <t>Kontaktperson / Contact Person</t>
        </is>
      </c>
      <c r="D9" s="5" t="inlineStr"/>
      <c r="E9" t="inlineStr">
        <is>
          <t>Peter Sahota</t>
        </is>
      </c>
      <c r="G9" t="inlineStr">
        <is>
          <t>30.10.2020</t>
        </is>
      </c>
      <c r="H9" t="inlineStr">
        <is>
          <t>Q3 Earnings</t>
        </is>
      </c>
    </row>
    <row r="10">
      <c r="A10" s="5" t="inlineStr">
        <is>
          <t>Branche / Industry</t>
        </is>
      </c>
      <c r="B10" t="inlineStr">
        <is>
          <t>Utilities</t>
        </is>
      </c>
      <c r="C10" s="5" t="inlineStr"/>
      <c r="D10" s="5" t="inlineStr"/>
    </row>
    <row r="11">
      <c r="A11" s="5" t="inlineStr">
        <is>
          <t>Sektor / Sector</t>
        </is>
      </c>
      <c r="B11" t="inlineStr">
        <is>
          <t>Provider</t>
        </is>
      </c>
    </row>
    <row r="12">
      <c r="A12" s="5" t="inlineStr">
        <is>
          <t>Typ / Genre</t>
        </is>
      </c>
      <c r="B12" t="inlineStr">
        <is>
          <t>Stammaktie</t>
        </is>
      </c>
    </row>
    <row r="13">
      <c r="A13" s="5" t="inlineStr">
        <is>
          <t>Adresse / Address</t>
        </is>
      </c>
      <c r="B13" t="inlineStr">
        <is>
          <t>Eni S.p.A.Piazzale Enrico Mattei 1  I-00144 Roma</t>
        </is>
      </c>
    </row>
    <row r="14">
      <c r="A14" s="5" t="inlineStr">
        <is>
          <t>Management</t>
        </is>
      </c>
      <c r="B14" t="inlineStr">
        <is>
          <t>Emma Marcegaglia, Claudio Descalzi, Andrea Gemma, Pietro Angelo Guindani, Karina Livack, Alessandra Lorenzi, Diva Moriani, Fabrizio Pagani, Domenico Livio Trombone, Roberto Ulissi</t>
        </is>
      </c>
    </row>
    <row r="15">
      <c r="A15" s="5" t="inlineStr">
        <is>
          <t>Aufsichtsrat / Board</t>
        </is>
      </c>
      <c r="B15" t="inlineStr">
        <is>
          <t>Rosalba Casiraghi, Enrica Maria Bignami, Paola Camagni, Andrea Parolini, Marco Seracini, Stefania Bettoni, Claudia Mezzabotta, Andrea Simoni</t>
        </is>
      </c>
    </row>
    <row r="16">
      <c r="A16" s="5" t="inlineStr">
        <is>
          <t>Beschreibung</t>
        </is>
      </c>
      <c r="B16" t="inlineStr">
        <is>
          <t>Eni (Ente Nazionale Idrocarburi) ist ein führender Öl- und Erdgasproduzent mit eigenen Förderplattformen und Raffinerien in Europa, Afrika, Australien, Südamerika sowie im mittleren Osten. Insgesamt ist Eni weltweit in 85 Ländern aktiv. Das Unternehmen kauft unter anderem bei externen Produzenten Rohöl und Erdgas ein, welche zu Benzin und anderen Petrochemiekalien weiterverarbeitet und schließlich bei der Energiegewinnung verwendet werden. Eni hält außerdem das Tankstellennetz Agip und zählt damit in Italien zu den größten Tankstellenbetreibern. Von den Servicestationen werden auch rund 470 Filialen in Deutschland betrieben. Copyright 2014 FINANCE BASE AG</t>
        </is>
      </c>
    </row>
    <row r="17">
      <c r="A17" s="5" t="inlineStr">
        <is>
          <t>Profile</t>
        </is>
      </c>
      <c r="B17" t="inlineStr">
        <is>
          <t>Eni (Ente Nazionale Idrocarburi) is a leading oil and gas producer with its own production platforms and refineries in Europe, Africa, Australia, South America and the Middle East. Overall, Eni is active in 85 countries worldwide. The company buys any of these external producers a crude oil and natural gas, which are further processed into gasoline and other Petrochemiekalien and finally used in energy production. Eni also holds the filling station network Agip, making it one of Italy's largest service station operators. Of the service stations and approximately 470 stores operated in Germany.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69881</v>
      </c>
      <c r="D20" t="n">
        <v>75822</v>
      </c>
      <c r="E20" t="n">
        <v>66919</v>
      </c>
      <c r="F20" t="n">
        <v>55762</v>
      </c>
      <c r="G20" t="n">
        <v>67740</v>
      </c>
      <c r="H20" t="n">
        <v>109847</v>
      </c>
      <c r="I20" t="n">
        <v>114722</v>
      </c>
      <c r="J20" t="n">
        <v>127220</v>
      </c>
      <c r="K20" t="n">
        <v>109589</v>
      </c>
      <c r="L20" t="n">
        <v>98523</v>
      </c>
      <c r="M20" t="n">
        <v>83227</v>
      </c>
      <c r="N20" t="n">
        <v>108148</v>
      </c>
      <c r="O20" t="n">
        <v>87256</v>
      </c>
      <c r="P20" t="n">
        <v>86105</v>
      </c>
      <c r="Q20" t="n">
        <v>73728</v>
      </c>
      <c r="R20" t="n">
        <v>58382</v>
      </c>
      <c r="S20" t="n">
        <v>51487</v>
      </c>
      <c r="T20" t="n">
        <v>47922</v>
      </c>
      <c r="U20" t="n">
        <v>48925</v>
      </c>
      <c r="V20" t="n">
        <v>47938</v>
      </c>
      <c r="W20" t="n">
        <v>31008</v>
      </c>
    </row>
    <row r="21">
      <c r="A21" s="5" t="inlineStr">
        <is>
          <t>Operatives Ergebnis (EBIT)</t>
        </is>
      </c>
      <c r="B21" s="5" t="inlineStr">
        <is>
          <t>EBIT Earning Before Interest &amp; Tax</t>
        </is>
      </c>
      <c r="C21" t="n">
        <v>6432</v>
      </c>
      <c r="D21" t="n">
        <v>9983</v>
      </c>
      <c r="E21" t="n">
        <v>8012</v>
      </c>
      <c r="F21" t="n">
        <v>2157</v>
      </c>
      <c r="G21" t="n">
        <v>-2781</v>
      </c>
      <c r="H21" t="n">
        <v>7917</v>
      </c>
      <c r="I21" t="n">
        <v>8856</v>
      </c>
      <c r="J21" t="n">
        <v>15026</v>
      </c>
      <c r="K21" t="n">
        <v>17435</v>
      </c>
      <c r="L21" t="n">
        <v>16111</v>
      </c>
      <c r="M21" t="n">
        <v>12055</v>
      </c>
      <c r="N21" t="n">
        <v>18641</v>
      </c>
      <c r="O21" t="n">
        <v>18868</v>
      </c>
      <c r="P21" t="n">
        <v>19327</v>
      </c>
      <c r="Q21" t="n">
        <v>16827</v>
      </c>
      <c r="R21" t="n">
        <v>12463</v>
      </c>
      <c r="S21" t="n">
        <v>9517</v>
      </c>
      <c r="T21" t="n">
        <v>8502</v>
      </c>
      <c r="U21" t="n">
        <v>10396</v>
      </c>
      <c r="V21" t="n">
        <v>10772</v>
      </c>
      <c r="W21" t="n">
        <v>5480</v>
      </c>
    </row>
    <row r="22">
      <c r="A22" s="5" t="inlineStr">
        <is>
          <t>Finanzergebnis</t>
        </is>
      </c>
      <c r="B22" s="5" t="inlineStr">
        <is>
          <t>Financial Result</t>
        </is>
      </c>
      <c r="C22" t="n">
        <v>-686</v>
      </c>
      <c r="D22" t="n">
        <v>124</v>
      </c>
      <c r="E22" t="n">
        <v>-1168</v>
      </c>
      <c r="F22" t="n">
        <v>-1265</v>
      </c>
      <c r="G22" t="n">
        <v>-1199</v>
      </c>
      <c r="H22" t="n">
        <v>-575</v>
      </c>
      <c r="I22" t="n">
        <v>5124</v>
      </c>
      <c r="J22" t="n">
        <v>1574</v>
      </c>
      <c r="K22" t="n">
        <v>1042</v>
      </c>
      <c r="L22" t="n">
        <v>429</v>
      </c>
      <c r="M22" t="n">
        <v>18</v>
      </c>
      <c r="N22" t="n">
        <v>609</v>
      </c>
      <c r="O22" t="n">
        <v>1160</v>
      </c>
      <c r="P22" t="n">
        <v>1064</v>
      </c>
      <c r="Q22" t="n">
        <v>548</v>
      </c>
      <c r="R22" t="n">
        <v>134</v>
      </c>
      <c r="S22" t="n">
        <v>-171</v>
      </c>
      <c r="T22" t="n">
        <v>-124</v>
      </c>
      <c r="U22" t="n">
        <v>-475</v>
      </c>
      <c r="V22" t="n">
        <v>97</v>
      </c>
      <c r="W22" t="n">
        <v>99</v>
      </c>
    </row>
    <row r="23">
      <c r="A23" s="5" t="inlineStr">
        <is>
          <t>Ergebnis vor Steuer (EBT)</t>
        </is>
      </c>
      <c r="B23" s="5" t="inlineStr">
        <is>
          <t>EBT Earning Before Tax</t>
        </is>
      </c>
      <c r="C23" t="n">
        <v>5746</v>
      </c>
      <c r="D23" t="n">
        <v>10107</v>
      </c>
      <c r="E23" t="n">
        <v>6844</v>
      </c>
      <c r="F23" t="n">
        <v>892</v>
      </c>
      <c r="G23" t="n">
        <v>-3980</v>
      </c>
      <c r="H23" t="n">
        <v>7342</v>
      </c>
      <c r="I23" t="n">
        <v>13980</v>
      </c>
      <c r="J23" t="n">
        <v>16600</v>
      </c>
      <c r="K23" t="n">
        <v>18477</v>
      </c>
      <c r="L23" t="n">
        <v>16540</v>
      </c>
      <c r="M23" t="n">
        <v>12073</v>
      </c>
      <c r="N23" t="n">
        <v>19250</v>
      </c>
      <c r="O23" t="n">
        <v>20028</v>
      </c>
      <c r="P23" t="n">
        <v>20391</v>
      </c>
      <c r="Q23" t="n">
        <v>17375</v>
      </c>
      <c r="R23" t="n">
        <v>12597</v>
      </c>
      <c r="S23" t="n">
        <v>9346</v>
      </c>
      <c r="T23" t="n">
        <v>8378</v>
      </c>
      <c r="U23" t="n">
        <v>9921</v>
      </c>
      <c r="V23" t="n">
        <v>10869</v>
      </c>
      <c r="W23" t="n">
        <v>5579</v>
      </c>
    </row>
    <row r="24">
      <c r="A24" s="5" t="inlineStr">
        <is>
          <t>Steuern auf Einkommen und Ertrag</t>
        </is>
      </c>
      <c r="B24" s="5" t="inlineStr">
        <is>
          <t>Taxes on income and earnings</t>
        </is>
      </c>
      <c r="C24" t="n">
        <v>5591</v>
      </c>
      <c r="D24" t="n">
        <v>5970</v>
      </c>
      <c r="E24" t="n">
        <v>3467</v>
      </c>
      <c r="F24" t="n">
        <v>1936</v>
      </c>
      <c r="G24" t="n">
        <v>3147</v>
      </c>
      <c r="H24" t="n">
        <v>6492</v>
      </c>
      <c r="I24" t="n">
        <v>9008</v>
      </c>
      <c r="J24" t="n">
        <v>11659</v>
      </c>
      <c r="K24" t="n">
        <v>10674</v>
      </c>
      <c r="L24" t="n">
        <v>9157</v>
      </c>
      <c r="M24" t="n">
        <v>6756</v>
      </c>
      <c r="N24" t="n">
        <v>9692</v>
      </c>
      <c r="O24" t="n">
        <v>9219</v>
      </c>
      <c r="P24" t="n">
        <v>10568</v>
      </c>
      <c r="Q24" t="n">
        <v>8128</v>
      </c>
      <c r="R24" t="n">
        <v>4653</v>
      </c>
      <c r="S24" t="n">
        <v>3241</v>
      </c>
      <c r="T24" t="n">
        <v>3127</v>
      </c>
      <c r="U24" t="n">
        <v>3530</v>
      </c>
      <c r="V24" t="n">
        <v>4335</v>
      </c>
      <c r="W24" t="n">
        <v>2054</v>
      </c>
    </row>
    <row r="25">
      <c r="A25" s="5" t="inlineStr">
        <is>
          <t>Ergebnis nach Steuer</t>
        </is>
      </c>
      <c r="B25" s="5" t="inlineStr">
        <is>
          <t>Earnings after tax</t>
        </is>
      </c>
      <c r="C25" t="n">
        <v>155</v>
      </c>
      <c r="D25" t="n">
        <v>4137</v>
      </c>
      <c r="E25" t="n">
        <v>3377</v>
      </c>
      <c r="F25" t="n">
        <v>-1044</v>
      </c>
      <c r="G25" t="n">
        <v>-7127</v>
      </c>
      <c r="H25" t="n">
        <v>850</v>
      </c>
      <c r="I25" t="n">
        <v>4972</v>
      </c>
      <c r="J25" t="n">
        <v>4941</v>
      </c>
      <c r="K25" t="n">
        <v>7803</v>
      </c>
      <c r="L25" t="n">
        <v>7383</v>
      </c>
      <c r="M25" t="n">
        <v>5317</v>
      </c>
      <c r="N25" t="n">
        <v>9558</v>
      </c>
      <c r="O25" t="n">
        <v>10809</v>
      </c>
      <c r="P25" t="n">
        <v>9823</v>
      </c>
      <c r="Q25" t="n">
        <v>9247</v>
      </c>
      <c r="R25" t="n">
        <v>7944</v>
      </c>
      <c r="S25" t="n">
        <v>6105</v>
      </c>
      <c r="T25" t="n">
        <v>5251</v>
      </c>
      <c r="U25" t="n">
        <v>6391</v>
      </c>
      <c r="V25" t="n">
        <v>6534</v>
      </c>
      <c r="W25" t="n">
        <v>3525</v>
      </c>
    </row>
    <row r="26">
      <c r="A26" s="5" t="inlineStr">
        <is>
          <t>Minderheitenanteil</t>
        </is>
      </c>
      <c r="B26" s="5" t="inlineStr">
        <is>
          <t>Minority Share</t>
        </is>
      </c>
      <c r="C26" t="n">
        <v>-7</v>
      </c>
      <c r="D26" t="n">
        <v>-11</v>
      </c>
      <c r="E26" t="n">
        <v>-3</v>
      </c>
      <c r="F26" t="n">
        <v>-7</v>
      </c>
      <c r="G26" t="n">
        <v>595</v>
      </c>
      <c r="H26" t="n">
        <v>441</v>
      </c>
      <c r="I26" t="n">
        <v>188</v>
      </c>
      <c r="J26" t="n">
        <v>-885</v>
      </c>
      <c r="K26" t="n">
        <v>-943</v>
      </c>
      <c r="L26" t="n">
        <v>-1065</v>
      </c>
      <c r="M26" t="n">
        <v>-950</v>
      </c>
      <c r="N26" t="n">
        <v>-733</v>
      </c>
      <c r="O26" t="n">
        <v>-798</v>
      </c>
      <c r="P26" t="n">
        <v>-606</v>
      </c>
      <c r="Q26" t="n">
        <v>-459</v>
      </c>
      <c r="R26" t="n">
        <v>-614</v>
      </c>
      <c r="S26" t="n">
        <v>-569</v>
      </c>
      <c r="T26" t="n">
        <v>-629</v>
      </c>
      <c r="U26" t="n">
        <v>-477</v>
      </c>
      <c r="V26" t="n">
        <v>-251</v>
      </c>
      <c r="W26" t="n">
        <v>-140</v>
      </c>
    </row>
    <row r="27">
      <c r="A27" s="5" t="inlineStr">
        <is>
          <t>Jahresüberschuss/-fehlbetrag</t>
        </is>
      </c>
      <c r="B27" s="5" t="inlineStr">
        <is>
          <t>Net Profit</t>
        </is>
      </c>
      <c r="C27" t="n">
        <v>148</v>
      </c>
      <c r="D27" t="n">
        <v>4126</v>
      </c>
      <c r="E27" t="n">
        <v>3374</v>
      </c>
      <c r="F27" t="n">
        <v>-1464</v>
      </c>
      <c r="G27" t="n">
        <v>-8783</v>
      </c>
      <c r="H27" t="n">
        <v>1291</v>
      </c>
      <c r="I27" t="n">
        <v>5160</v>
      </c>
      <c r="J27" t="n">
        <v>7788</v>
      </c>
      <c r="K27" t="n">
        <v>6860</v>
      </c>
      <c r="L27" t="n">
        <v>6318</v>
      </c>
      <c r="M27" t="n">
        <v>4367</v>
      </c>
      <c r="N27" t="n">
        <v>8825</v>
      </c>
      <c r="O27" t="n">
        <v>10011</v>
      </c>
      <c r="P27" t="n">
        <v>9217</v>
      </c>
      <c r="Q27" t="n">
        <v>8788</v>
      </c>
      <c r="R27" t="n">
        <v>7274</v>
      </c>
      <c r="S27" t="n">
        <v>5585</v>
      </c>
      <c r="T27" t="n">
        <v>4593</v>
      </c>
      <c r="U27" t="n">
        <v>7751</v>
      </c>
      <c r="V27" t="n">
        <v>5771</v>
      </c>
      <c r="W27" t="n">
        <v>2857</v>
      </c>
    </row>
    <row r="28">
      <c r="A28" s="5" t="inlineStr">
        <is>
          <t>Summe Umlaufvermögen</t>
        </is>
      </c>
      <c r="B28" s="5" t="inlineStr">
        <is>
          <t>Current Assets</t>
        </is>
      </c>
      <c r="C28" t="n">
        <v>34909</v>
      </c>
      <c r="D28" t="n">
        <v>39450</v>
      </c>
      <c r="E28" t="n">
        <v>36433</v>
      </c>
      <c r="F28" t="n">
        <v>37971</v>
      </c>
      <c r="G28" t="n">
        <v>39982</v>
      </c>
      <c r="H28" t="n">
        <v>54407</v>
      </c>
      <c r="I28" t="n">
        <v>50435</v>
      </c>
      <c r="J28" t="n">
        <v>48742</v>
      </c>
      <c r="K28" t="n">
        <v>38195</v>
      </c>
      <c r="L28" t="n">
        <v>34911</v>
      </c>
      <c r="M28" t="n">
        <v>31129</v>
      </c>
      <c r="N28" t="n">
        <v>37128</v>
      </c>
      <c r="O28" t="n">
        <v>33814</v>
      </c>
      <c r="P28" t="n">
        <v>30021</v>
      </c>
      <c r="Q28" t="n">
        <v>25232</v>
      </c>
      <c r="R28" t="n">
        <v>20682</v>
      </c>
      <c r="S28" t="n">
        <v>20528</v>
      </c>
      <c r="T28" t="n">
        <v>21776</v>
      </c>
      <c r="U28" t="n">
        <v>19666</v>
      </c>
      <c r="V28" t="n">
        <v>19954</v>
      </c>
      <c r="W28" t="inlineStr">
        <is>
          <t>-</t>
        </is>
      </c>
    </row>
    <row r="29">
      <c r="A29" s="5" t="inlineStr">
        <is>
          <t>Summe Anlagevermögen</t>
        </is>
      </c>
      <c r="B29" s="5" t="inlineStr">
        <is>
          <t>Fixed Assets</t>
        </is>
      </c>
      <c r="C29" t="n">
        <v>88531</v>
      </c>
      <c r="D29" t="n">
        <v>78923</v>
      </c>
      <c r="E29" t="n">
        <v>78495</v>
      </c>
      <c r="F29" t="n">
        <v>86574</v>
      </c>
      <c r="G29" t="n">
        <v>94810</v>
      </c>
      <c r="H29" t="n">
        <v>91800</v>
      </c>
      <c r="I29" t="n">
        <v>87653</v>
      </c>
      <c r="J29" t="n">
        <v>90899</v>
      </c>
      <c r="K29" t="n">
        <v>104750</v>
      </c>
      <c r="L29" t="n">
        <v>96949</v>
      </c>
      <c r="M29" t="n">
        <v>86400</v>
      </c>
      <c r="N29" t="n">
        <v>79462</v>
      </c>
      <c r="O29" t="n">
        <v>67646</v>
      </c>
      <c r="P29" t="n">
        <v>58291</v>
      </c>
      <c r="Q29" t="n">
        <v>58618</v>
      </c>
      <c r="R29" t="n">
        <v>48430</v>
      </c>
      <c r="S29" t="n">
        <v>46808</v>
      </c>
      <c r="T29" t="n">
        <v>44032</v>
      </c>
      <c r="U29" t="n">
        <v>43070</v>
      </c>
      <c r="V29" t="n">
        <v>36409</v>
      </c>
      <c r="W29" t="inlineStr">
        <is>
          <t>-</t>
        </is>
      </c>
    </row>
    <row r="30">
      <c r="A30" s="5" t="inlineStr">
        <is>
          <t>Summe Aktiva</t>
        </is>
      </c>
      <c r="B30" s="5" t="inlineStr">
        <is>
          <t>Total Assets</t>
        </is>
      </c>
      <c r="C30" t="n">
        <v>123440</v>
      </c>
      <c r="D30" t="n">
        <v>118373</v>
      </c>
      <c r="E30" t="n">
        <v>114928</v>
      </c>
      <c r="F30" t="n">
        <v>124545</v>
      </c>
      <c r="G30" t="n">
        <v>134792</v>
      </c>
      <c r="H30" t="n">
        <v>146207</v>
      </c>
      <c r="I30" t="n">
        <v>138088</v>
      </c>
      <c r="J30" t="n">
        <v>139641</v>
      </c>
      <c r="K30" t="n">
        <v>142945</v>
      </c>
      <c r="L30" t="n">
        <v>131860</v>
      </c>
      <c r="M30" t="n">
        <v>117529</v>
      </c>
      <c r="N30" t="n">
        <v>116590</v>
      </c>
      <c r="O30" t="n">
        <v>101460</v>
      </c>
      <c r="P30" t="n">
        <v>88312</v>
      </c>
      <c r="Q30" t="n">
        <v>83850</v>
      </c>
      <c r="R30" t="n">
        <v>69112</v>
      </c>
      <c r="S30" t="n">
        <v>67336</v>
      </c>
      <c r="T30" t="n">
        <v>65808</v>
      </c>
      <c r="U30" t="n">
        <v>62736</v>
      </c>
      <c r="V30" t="n">
        <v>56363</v>
      </c>
      <c r="W30" t="inlineStr">
        <is>
          <t>-</t>
        </is>
      </c>
    </row>
    <row r="31">
      <c r="A31" s="5" t="inlineStr">
        <is>
          <t>Summe kurzfristiges Fremdkapital</t>
        </is>
      </c>
      <c r="B31" s="5" t="inlineStr">
        <is>
          <t>Short-Term Debt</t>
        </is>
      </c>
      <c r="C31" t="n">
        <v>29644</v>
      </c>
      <c r="D31" t="n">
        <v>28382</v>
      </c>
      <c r="E31" t="n">
        <v>24735</v>
      </c>
      <c r="F31" t="n">
        <v>27696</v>
      </c>
      <c r="G31" t="n">
        <v>29565</v>
      </c>
      <c r="H31" t="n">
        <v>37174</v>
      </c>
      <c r="I31" t="n">
        <v>32947</v>
      </c>
      <c r="J31" t="n">
        <v>33986</v>
      </c>
      <c r="K31" t="n">
        <v>35632</v>
      </c>
      <c r="L31" t="n">
        <v>34847</v>
      </c>
      <c r="M31" t="n">
        <v>30488</v>
      </c>
      <c r="N31" t="n">
        <v>35351</v>
      </c>
      <c r="O31" t="n">
        <v>30243</v>
      </c>
      <c r="P31" t="n">
        <v>23749</v>
      </c>
      <c r="Q31" t="n">
        <v>22483</v>
      </c>
      <c r="R31" t="n">
        <v>19048</v>
      </c>
      <c r="S31" t="n">
        <v>21380</v>
      </c>
      <c r="T31" t="n">
        <v>21592</v>
      </c>
      <c r="U31" t="n">
        <v>18452</v>
      </c>
      <c r="V31" t="n">
        <v>20244</v>
      </c>
      <c r="W31" t="inlineStr">
        <is>
          <t>-</t>
        </is>
      </c>
    </row>
    <row r="32">
      <c r="A32" s="5" t="inlineStr">
        <is>
          <t>Summe langfristiges Fremdkapital</t>
        </is>
      </c>
      <c r="B32" s="5" t="inlineStr">
        <is>
          <t>Long-Term Debt</t>
        </is>
      </c>
      <c r="C32" t="n">
        <v>45896</v>
      </c>
      <c r="D32" t="n">
        <v>38859</v>
      </c>
      <c r="E32" t="n">
        <v>42027</v>
      </c>
      <c r="F32" t="n">
        <v>43763</v>
      </c>
      <c r="G32" t="n">
        <v>44488</v>
      </c>
      <c r="H32" t="n">
        <v>46659</v>
      </c>
      <c r="I32" t="n">
        <v>43827</v>
      </c>
      <c r="J32" t="n">
        <v>42581</v>
      </c>
      <c r="K32" t="n">
        <v>46896</v>
      </c>
      <c r="L32" t="n">
        <v>41247</v>
      </c>
      <c r="M32" t="n">
        <v>36990</v>
      </c>
      <c r="N32" t="n">
        <v>32729</v>
      </c>
      <c r="O32" t="n">
        <v>28253</v>
      </c>
      <c r="P32" t="n">
        <v>23364</v>
      </c>
      <c r="Q32" t="n">
        <v>22150</v>
      </c>
      <c r="R32" t="n">
        <v>17598</v>
      </c>
      <c r="S32" t="n">
        <v>17638</v>
      </c>
      <c r="T32" t="n">
        <v>15865</v>
      </c>
      <c r="U32" t="n">
        <v>15095</v>
      </c>
      <c r="V32" t="n">
        <v>12046</v>
      </c>
      <c r="W32" t="inlineStr">
        <is>
          <t>-</t>
        </is>
      </c>
    </row>
    <row r="33">
      <c r="A33" s="5" t="inlineStr">
        <is>
          <t>Summe Fremdkapital</t>
        </is>
      </c>
      <c r="B33" s="5" t="inlineStr">
        <is>
          <t>Total Liabilities</t>
        </is>
      </c>
      <c r="C33" t="n">
        <v>75540</v>
      </c>
      <c r="D33" t="n">
        <v>67300</v>
      </c>
      <c r="E33" t="n">
        <v>66849</v>
      </c>
      <c r="F33" t="n">
        <v>71459</v>
      </c>
      <c r="G33" t="n">
        <v>81123</v>
      </c>
      <c r="H33" t="n">
        <v>83998</v>
      </c>
      <c r="I33" t="n">
        <v>76914</v>
      </c>
      <c r="J33" t="n">
        <v>76928</v>
      </c>
      <c r="K33" t="n">
        <v>82552</v>
      </c>
      <c r="L33" t="n">
        <v>76132</v>
      </c>
      <c r="M33" t="n">
        <v>67478</v>
      </c>
      <c r="N33" t="n">
        <v>68080</v>
      </c>
      <c r="O33" t="n">
        <v>58593</v>
      </c>
      <c r="P33" t="n">
        <v>47113</v>
      </c>
      <c r="Q33" t="n">
        <v>44633</v>
      </c>
      <c r="R33" t="n">
        <v>36646</v>
      </c>
      <c r="S33" t="n">
        <v>39018</v>
      </c>
      <c r="T33" t="n">
        <v>37457</v>
      </c>
      <c r="U33" t="n">
        <v>33547</v>
      </c>
      <c r="V33" t="n">
        <v>32290</v>
      </c>
      <c r="W33" t="inlineStr">
        <is>
          <t>-</t>
        </is>
      </c>
    </row>
    <row r="34">
      <c r="A34" s="5" t="inlineStr">
        <is>
          <t>Minderheitenanteil</t>
        </is>
      </c>
      <c r="B34" s="5" t="inlineStr">
        <is>
          <t>Minority Share</t>
        </is>
      </c>
      <c r="C34" t="n">
        <v>61</v>
      </c>
      <c r="D34" t="n">
        <v>57</v>
      </c>
      <c r="E34" t="n">
        <v>49</v>
      </c>
      <c r="F34" t="n">
        <v>49</v>
      </c>
      <c r="G34" t="n">
        <v>1916</v>
      </c>
      <c r="H34" t="n">
        <v>2455</v>
      </c>
      <c r="I34" t="n">
        <v>2964</v>
      </c>
      <c r="J34" t="n">
        <v>3514</v>
      </c>
      <c r="K34" t="n">
        <v>4921</v>
      </c>
      <c r="L34" t="n">
        <v>4522</v>
      </c>
      <c r="M34" t="n">
        <v>3978</v>
      </c>
      <c r="N34" t="n">
        <v>4074</v>
      </c>
      <c r="O34" t="n">
        <v>2439</v>
      </c>
      <c r="P34" t="n">
        <v>2170</v>
      </c>
      <c r="Q34" t="n">
        <v>2349</v>
      </c>
      <c r="R34" t="n">
        <v>2128</v>
      </c>
      <c r="S34" t="n">
        <v>1622</v>
      </c>
      <c r="T34" t="n">
        <v>2094</v>
      </c>
      <c r="U34" t="n">
        <v>1706</v>
      </c>
      <c r="V34" t="n">
        <v>1672</v>
      </c>
      <c r="W34" t="inlineStr">
        <is>
          <t>-</t>
        </is>
      </c>
    </row>
    <row r="35">
      <c r="A35" s="5" t="inlineStr">
        <is>
          <t>Summe Eigenkapital</t>
        </is>
      </c>
      <c r="B35" s="5" t="inlineStr">
        <is>
          <t>Equity</t>
        </is>
      </c>
      <c r="C35" t="n">
        <v>47839</v>
      </c>
      <c r="D35" t="n">
        <v>51016</v>
      </c>
      <c r="E35" t="n">
        <v>48030</v>
      </c>
      <c r="F35" t="n">
        <v>53037</v>
      </c>
      <c r="G35" t="n">
        <v>51753</v>
      </c>
      <c r="H35" t="n">
        <v>59754</v>
      </c>
      <c r="I35" t="n">
        <v>58210</v>
      </c>
      <c r="J35" t="n">
        <v>59199</v>
      </c>
      <c r="K35" t="n">
        <v>55472</v>
      </c>
      <c r="L35" t="n">
        <v>51206</v>
      </c>
      <c r="M35" t="n">
        <v>46073</v>
      </c>
      <c r="N35" t="n">
        <v>44436</v>
      </c>
      <c r="O35" t="n">
        <v>40428</v>
      </c>
      <c r="P35" t="n">
        <v>39029</v>
      </c>
      <c r="Q35" t="n">
        <v>36868</v>
      </c>
      <c r="R35" t="n">
        <v>30338</v>
      </c>
      <c r="S35" t="n">
        <v>26696</v>
      </c>
      <c r="T35" t="n">
        <v>26257</v>
      </c>
      <c r="U35" t="n">
        <v>27483</v>
      </c>
      <c r="V35" t="n">
        <v>22401</v>
      </c>
      <c r="W35" t="inlineStr">
        <is>
          <t>-</t>
        </is>
      </c>
    </row>
    <row r="36">
      <c r="A36" s="5" t="inlineStr">
        <is>
          <t>Summe Passiva</t>
        </is>
      </c>
      <c r="B36" s="5" t="inlineStr">
        <is>
          <t>Liabilities &amp; Shareholder Equity</t>
        </is>
      </c>
      <c r="C36" t="n">
        <v>123440</v>
      </c>
      <c r="D36" t="n">
        <v>118373</v>
      </c>
      <c r="E36" t="n">
        <v>114928</v>
      </c>
      <c r="F36" t="n">
        <v>124545</v>
      </c>
      <c r="G36" t="n">
        <v>134792</v>
      </c>
      <c r="H36" t="n">
        <v>146207</v>
      </c>
      <c r="I36" t="n">
        <v>138088</v>
      </c>
      <c r="J36" t="n">
        <v>139641</v>
      </c>
      <c r="K36" t="n">
        <v>142945</v>
      </c>
      <c r="L36" t="n">
        <v>131860</v>
      </c>
      <c r="M36" t="n">
        <v>117529</v>
      </c>
      <c r="N36" t="n">
        <v>116590</v>
      </c>
      <c r="O36" t="n">
        <v>101460</v>
      </c>
      <c r="P36" t="n">
        <v>88312</v>
      </c>
      <c r="Q36" t="n">
        <v>83850</v>
      </c>
      <c r="R36" t="n">
        <v>69112</v>
      </c>
      <c r="S36" t="n">
        <v>67336</v>
      </c>
      <c r="T36" t="n">
        <v>65808</v>
      </c>
      <c r="U36" t="n">
        <v>62736</v>
      </c>
      <c r="V36" t="n">
        <v>56363</v>
      </c>
      <c r="W36" t="inlineStr">
        <is>
          <t>-</t>
        </is>
      </c>
    </row>
    <row r="37">
      <c r="A37" s="5" t="inlineStr">
        <is>
          <t>Mio.Aktien im Umlauf</t>
        </is>
      </c>
      <c r="B37" s="5" t="inlineStr">
        <is>
          <t>Million shares outstanding</t>
        </is>
      </c>
      <c r="C37" t="n">
        <v>3634</v>
      </c>
      <c r="D37" t="n">
        <v>3634</v>
      </c>
      <c r="E37" t="n">
        <v>3634</v>
      </c>
      <c r="F37" t="n">
        <v>3634</v>
      </c>
      <c r="G37" t="n">
        <v>3634</v>
      </c>
      <c r="H37" t="n">
        <v>3634</v>
      </c>
      <c r="I37" t="n">
        <v>3634</v>
      </c>
      <c r="J37" t="n">
        <v>3634</v>
      </c>
      <c r="K37" t="n">
        <v>4005</v>
      </c>
      <c r="L37" t="n">
        <v>4005</v>
      </c>
      <c r="M37" t="n">
        <v>4005</v>
      </c>
      <c r="N37" t="n">
        <v>4005</v>
      </c>
      <c r="O37" t="n">
        <v>4005</v>
      </c>
      <c r="P37" t="n">
        <v>4005</v>
      </c>
      <c r="Q37" t="n">
        <v>4005</v>
      </c>
      <c r="R37" t="n">
        <v>4004</v>
      </c>
      <c r="S37" t="n">
        <v>4003</v>
      </c>
      <c r="T37" t="n">
        <v>4002</v>
      </c>
      <c r="U37" t="n">
        <v>4001</v>
      </c>
      <c r="V37" t="n">
        <v>4008</v>
      </c>
      <c r="W37" t="inlineStr">
        <is>
          <t>-</t>
        </is>
      </c>
    </row>
    <row r="38">
      <c r="A38" s="5" t="inlineStr">
        <is>
          <t>Ergebnis je Aktie (brutto)</t>
        </is>
      </c>
      <c r="B38" s="5" t="inlineStr">
        <is>
          <t>Earnings per share</t>
        </is>
      </c>
      <c r="C38" t="n">
        <v>1.58</v>
      </c>
      <c r="D38" t="n">
        <v>2.78</v>
      </c>
      <c r="E38" t="n">
        <v>1.88</v>
      </c>
      <c r="F38" t="n">
        <v>0.25</v>
      </c>
      <c r="G38" t="n">
        <v>-1.1</v>
      </c>
      <c r="H38" t="n">
        <v>2.02</v>
      </c>
      <c r="I38" t="n">
        <v>3.85</v>
      </c>
      <c r="J38" t="n">
        <v>4.57</v>
      </c>
      <c r="K38" t="n">
        <v>4.61</v>
      </c>
      <c r="L38" t="n">
        <v>4.13</v>
      </c>
      <c r="M38" t="n">
        <v>3.01</v>
      </c>
      <c r="N38" t="n">
        <v>4.81</v>
      </c>
      <c r="O38" t="n">
        <v>5</v>
      </c>
      <c r="P38" t="n">
        <v>5.09</v>
      </c>
      <c r="Q38" t="n">
        <v>4.34</v>
      </c>
      <c r="R38" t="n">
        <v>3.15</v>
      </c>
      <c r="S38" t="n">
        <v>2.33</v>
      </c>
      <c r="T38" t="n">
        <v>2.09</v>
      </c>
      <c r="U38" t="n">
        <v>2.48</v>
      </c>
      <c r="V38" t="n">
        <v>2.71</v>
      </c>
      <c r="W38" t="inlineStr">
        <is>
          <t>-</t>
        </is>
      </c>
    </row>
    <row r="39">
      <c r="A39" s="5" t="inlineStr">
        <is>
          <t>Ergebnis je Aktie (unverwässert)</t>
        </is>
      </c>
      <c r="B39" s="5" t="inlineStr">
        <is>
          <t>Basic Earnings per share</t>
        </is>
      </c>
      <c r="C39" t="n">
        <v>0.04</v>
      </c>
      <c r="D39" t="n">
        <v>1.15</v>
      </c>
      <c r="E39" t="n">
        <v>0.9399999999999999</v>
      </c>
      <c r="F39" t="n">
        <v>-0.41</v>
      </c>
      <c r="G39" t="n">
        <v>-2.44</v>
      </c>
      <c r="H39" t="n">
        <v>0.36</v>
      </c>
      <c r="I39" t="n">
        <v>1.42</v>
      </c>
      <c r="J39" t="n">
        <v>2.15</v>
      </c>
      <c r="K39" t="n">
        <v>1.89</v>
      </c>
      <c r="L39" t="n">
        <v>1.74</v>
      </c>
      <c r="M39" t="n">
        <v>1.27</v>
      </c>
      <c r="N39" t="n">
        <v>2.43</v>
      </c>
      <c r="O39" t="n">
        <v>2.73</v>
      </c>
      <c r="P39" t="n">
        <v>2.49</v>
      </c>
      <c r="Q39" t="n">
        <v>2.34</v>
      </c>
      <c r="R39" t="n">
        <v>1.93</v>
      </c>
      <c r="S39" t="n">
        <v>1.48</v>
      </c>
      <c r="T39" t="n">
        <v>1.2</v>
      </c>
      <c r="U39" t="n">
        <v>1.98</v>
      </c>
      <c r="V39" t="n">
        <v>1.44</v>
      </c>
      <c r="W39" t="n">
        <v>0.71</v>
      </c>
    </row>
    <row r="40">
      <c r="A40" s="5" t="inlineStr">
        <is>
          <t>Ergebnis je Aktie (verwässert)</t>
        </is>
      </c>
      <c r="B40" s="5" t="inlineStr">
        <is>
          <t>Diluted Earnings per share</t>
        </is>
      </c>
      <c r="C40" t="n">
        <v>0.04</v>
      </c>
      <c r="D40" t="n">
        <v>1.15</v>
      </c>
      <c r="E40" t="n">
        <v>0.9399999999999999</v>
      </c>
      <c r="F40" t="n">
        <v>-0.41</v>
      </c>
      <c r="G40" t="n">
        <v>-2.44</v>
      </c>
      <c r="H40" t="n">
        <v>0.36</v>
      </c>
      <c r="I40" t="n">
        <v>1.42</v>
      </c>
      <c r="J40" t="n">
        <v>2.15</v>
      </c>
      <c r="K40" t="n">
        <v>1.89</v>
      </c>
      <c r="L40" t="n">
        <v>1.74</v>
      </c>
      <c r="M40" t="n">
        <v>1.27</v>
      </c>
      <c r="N40" t="n">
        <v>2.43</v>
      </c>
      <c r="O40" t="n">
        <v>2.73</v>
      </c>
      <c r="P40" t="n">
        <v>2.49</v>
      </c>
      <c r="Q40" t="n">
        <v>2.34</v>
      </c>
      <c r="R40" t="n">
        <v>1.93</v>
      </c>
      <c r="S40" t="n">
        <v>1.48</v>
      </c>
      <c r="T40" t="n">
        <v>1.2</v>
      </c>
      <c r="U40" t="n">
        <v>1.98</v>
      </c>
      <c r="V40" t="n">
        <v>1.44</v>
      </c>
      <c r="W40" t="n">
        <v>0.71</v>
      </c>
    </row>
    <row r="41">
      <c r="A41" s="5" t="inlineStr">
        <is>
          <t>Dividende je Aktie</t>
        </is>
      </c>
      <c r="B41" s="5" t="inlineStr">
        <is>
          <t>Dividend per share</t>
        </is>
      </c>
      <c r="C41" t="n">
        <v>0.86</v>
      </c>
      <c r="D41" t="n">
        <v>0.83</v>
      </c>
      <c r="E41" t="n">
        <v>0.8</v>
      </c>
      <c r="F41" t="n">
        <v>0.8</v>
      </c>
      <c r="G41" t="n">
        <v>0.8</v>
      </c>
      <c r="H41" t="n">
        <v>1.12</v>
      </c>
      <c r="I41" t="n">
        <v>1.1</v>
      </c>
      <c r="J41" t="n">
        <v>1.08</v>
      </c>
      <c r="K41" t="n">
        <v>1.04</v>
      </c>
      <c r="L41" t="n">
        <v>1</v>
      </c>
      <c r="M41" t="n">
        <v>1</v>
      </c>
      <c r="N41" t="n">
        <v>1.3</v>
      </c>
      <c r="O41" t="n">
        <v>1.3</v>
      </c>
      <c r="P41" t="n">
        <v>1.25</v>
      </c>
      <c r="Q41" t="n">
        <v>1.1</v>
      </c>
      <c r="R41" t="n">
        <v>0.9</v>
      </c>
      <c r="S41" t="n">
        <v>0.75</v>
      </c>
      <c r="T41" t="n">
        <v>0.75</v>
      </c>
      <c r="U41" t="n">
        <v>0.75</v>
      </c>
      <c r="V41" t="n">
        <v>0.42</v>
      </c>
      <c r="W41" t="n">
        <v>0.18</v>
      </c>
    </row>
    <row r="42">
      <c r="A42" s="5" t="inlineStr">
        <is>
          <t>Dividendenausschüttung in Mio</t>
        </is>
      </c>
      <c r="B42" s="5" t="inlineStr">
        <is>
          <t>Dividend Payment in M</t>
        </is>
      </c>
      <c r="C42" t="n">
        <v>3018</v>
      </c>
      <c r="D42" t="n">
        <v>2954</v>
      </c>
      <c r="E42" t="n">
        <v>2880</v>
      </c>
      <c r="F42" t="n">
        <v>2881</v>
      </c>
      <c r="G42" t="n">
        <v>3457</v>
      </c>
      <c r="H42" t="n">
        <v>4006</v>
      </c>
      <c r="I42" t="n">
        <v>3949</v>
      </c>
      <c r="J42" t="n">
        <v>3840</v>
      </c>
      <c r="K42" t="n">
        <v>3695</v>
      </c>
      <c r="L42" t="n">
        <v>3622</v>
      </c>
      <c r="M42" t="n">
        <v>4166</v>
      </c>
      <c r="N42" t="n">
        <v>4910</v>
      </c>
      <c r="O42" t="n">
        <v>4583</v>
      </c>
      <c r="P42" t="n">
        <v>4610</v>
      </c>
      <c r="Q42" t="n">
        <v>4096</v>
      </c>
      <c r="R42" t="n">
        <v>3388</v>
      </c>
      <c r="S42" t="n">
        <v>2829</v>
      </c>
      <c r="T42" t="n">
        <v>2833</v>
      </c>
      <c r="U42" t="n">
        <v>2876</v>
      </c>
      <c r="V42" t="n">
        <v>1664</v>
      </c>
      <c r="W42" t="n">
        <v>1446</v>
      </c>
    </row>
    <row r="43">
      <c r="A43" s="5" t="inlineStr">
        <is>
          <t>Umsatz</t>
        </is>
      </c>
      <c r="B43" s="5" t="inlineStr">
        <is>
          <t>Revenue</t>
        </is>
      </c>
      <c r="C43" t="n">
        <v>19.23</v>
      </c>
      <c r="D43" t="n">
        <v>20.86</v>
      </c>
      <c r="E43" t="n">
        <v>18.41</v>
      </c>
      <c r="F43" t="n">
        <v>15.34</v>
      </c>
      <c r="G43" t="n">
        <v>18.64</v>
      </c>
      <c r="H43" t="n">
        <v>30.23</v>
      </c>
      <c r="I43" t="n">
        <v>31.57</v>
      </c>
      <c r="J43" t="n">
        <v>35.01</v>
      </c>
      <c r="K43" t="n">
        <v>27.36</v>
      </c>
      <c r="L43" t="n">
        <v>24.6</v>
      </c>
      <c r="M43" t="n">
        <v>20.78</v>
      </c>
      <c r="N43" t="n">
        <v>27</v>
      </c>
      <c r="O43" t="n">
        <v>21.78</v>
      </c>
      <c r="P43" t="n">
        <v>21.5</v>
      </c>
      <c r="Q43" t="n">
        <v>18.41</v>
      </c>
      <c r="R43" t="n">
        <v>14.58</v>
      </c>
      <c r="S43" t="n">
        <v>12.86</v>
      </c>
      <c r="T43" t="n">
        <v>11.98</v>
      </c>
      <c r="U43" t="n">
        <v>12.23</v>
      </c>
      <c r="V43" t="n">
        <v>11.96</v>
      </c>
      <c r="W43" t="inlineStr">
        <is>
          <t>-</t>
        </is>
      </c>
    </row>
    <row r="44">
      <c r="A44" s="5" t="inlineStr">
        <is>
          <t>Buchwert je Aktie</t>
        </is>
      </c>
      <c r="B44" s="5" t="inlineStr">
        <is>
          <t>Book value per share</t>
        </is>
      </c>
      <c r="C44" t="n">
        <v>13.16</v>
      </c>
      <c r="D44" t="n">
        <v>14.04</v>
      </c>
      <c r="E44" t="n">
        <v>13.22</v>
      </c>
      <c r="F44" t="n">
        <v>14.59</v>
      </c>
      <c r="G44" t="n">
        <v>14.24</v>
      </c>
      <c r="H44" t="n">
        <v>16.44</v>
      </c>
      <c r="I44" t="n">
        <v>16.02</v>
      </c>
      <c r="J44" t="n">
        <v>16.29</v>
      </c>
      <c r="K44" t="n">
        <v>13.85</v>
      </c>
      <c r="L44" t="n">
        <v>12.78</v>
      </c>
      <c r="M44" t="n">
        <v>11.5</v>
      </c>
      <c r="N44" t="n">
        <v>11.09</v>
      </c>
      <c r="O44" t="n">
        <v>10.09</v>
      </c>
      <c r="P44" t="n">
        <v>9.74</v>
      </c>
      <c r="Q44" t="n">
        <v>9.199999999999999</v>
      </c>
      <c r="R44" t="n">
        <v>7.58</v>
      </c>
      <c r="S44" t="n">
        <v>6.67</v>
      </c>
      <c r="T44" t="n">
        <v>6.56</v>
      </c>
      <c r="U44" t="n">
        <v>6.87</v>
      </c>
      <c r="V44" t="n">
        <v>5.59</v>
      </c>
      <c r="W44" t="inlineStr">
        <is>
          <t>-</t>
        </is>
      </c>
    </row>
    <row r="45">
      <c r="A45" s="5" t="inlineStr">
        <is>
          <t>Cashflow je Aktie</t>
        </is>
      </c>
      <c r="B45" s="5" t="inlineStr">
        <is>
          <t>Cashflow per share</t>
        </is>
      </c>
      <c r="C45" t="n">
        <v>3.41</v>
      </c>
      <c r="D45" t="n">
        <v>3.76</v>
      </c>
      <c r="E45" t="n">
        <v>2.78</v>
      </c>
      <c r="F45" t="n">
        <v>2.11</v>
      </c>
      <c r="G45" t="n">
        <v>3.28</v>
      </c>
      <c r="H45" t="n">
        <v>4.16</v>
      </c>
      <c r="I45" t="n">
        <v>3.02</v>
      </c>
      <c r="J45" t="n">
        <v>3.4</v>
      </c>
      <c r="K45" t="n">
        <v>3.59</v>
      </c>
      <c r="L45" t="n">
        <v>3.67</v>
      </c>
      <c r="M45" t="n">
        <v>2.78</v>
      </c>
      <c r="N45" t="n">
        <v>5.44</v>
      </c>
      <c r="O45" t="n">
        <v>3.87</v>
      </c>
      <c r="P45" t="n">
        <v>4.24</v>
      </c>
      <c r="Q45" t="n">
        <v>3.73</v>
      </c>
      <c r="R45" t="n">
        <v>3.09</v>
      </c>
      <c r="S45" t="n">
        <v>2.7</v>
      </c>
      <c r="T45" t="n">
        <v>2.64</v>
      </c>
      <c r="U45" t="n">
        <v>2.04</v>
      </c>
      <c r="V45" t="n">
        <v>2.64</v>
      </c>
      <c r="W45" t="inlineStr">
        <is>
          <t>-</t>
        </is>
      </c>
    </row>
    <row r="46">
      <c r="A46" s="5" t="inlineStr">
        <is>
          <t>Bilanzsumme je Aktie</t>
        </is>
      </c>
      <c r="B46" s="5" t="inlineStr">
        <is>
          <t>Total assets per share</t>
        </is>
      </c>
      <c r="C46" t="n">
        <v>33.97</v>
      </c>
      <c r="D46" t="n">
        <v>32.57</v>
      </c>
      <c r="E46" t="n">
        <v>31.62</v>
      </c>
      <c r="F46" t="n">
        <v>34.27</v>
      </c>
      <c r="G46" t="n">
        <v>37.09</v>
      </c>
      <c r="H46" t="n">
        <v>40.23</v>
      </c>
      <c r="I46" t="n">
        <v>38</v>
      </c>
      <c r="J46" t="n">
        <v>38.42</v>
      </c>
      <c r="K46" t="n">
        <v>35.69</v>
      </c>
      <c r="L46" t="n">
        <v>32.92</v>
      </c>
      <c r="M46" t="n">
        <v>29.34</v>
      </c>
      <c r="N46" t="n">
        <v>29.11</v>
      </c>
      <c r="O46" t="n">
        <v>25.33</v>
      </c>
      <c r="P46" t="n">
        <v>22.05</v>
      </c>
      <c r="Q46" t="n">
        <v>20.93</v>
      </c>
      <c r="R46" t="n">
        <v>17.26</v>
      </c>
      <c r="S46" t="n">
        <v>16.82</v>
      </c>
      <c r="T46" t="n">
        <v>16.44</v>
      </c>
      <c r="U46" t="n">
        <v>15.68</v>
      </c>
      <c r="V46" t="n">
        <v>14.06</v>
      </c>
      <c r="W46" t="inlineStr">
        <is>
          <t>-</t>
        </is>
      </c>
    </row>
    <row r="47">
      <c r="A47" s="5" t="inlineStr">
        <is>
          <t>Personal am Ende des Jahres</t>
        </is>
      </c>
      <c r="B47" s="5" t="inlineStr">
        <is>
          <t>Staff at the end of year</t>
        </is>
      </c>
      <c r="C47" t="n">
        <v>32053</v>
      </c>
      <c r="D47" t="n">
        <v>31701</v>
      </c>
      <c r="E47" t="n">
        <v>32934</v>
      </c>
      <c r="F47" t="n">
        <v>33536</v>
      </c>
      <c r="G47" t="n">
        <v>29053</v>
      </c>
      <c r="H47" t="n">
        <v>84405</v>
      </c>
      <c r="I47" t="n">
        <v>82289</v>
      </c>
      <c r="J47" t="n">
        <v>78000</v>
      </c>
      <c r="K47" t="n">
        <v>78686</v>
      </c>
      <c r="L47" t="n">
        <v>79941</v>
      </c>
      <c r="M47" t="n">
        <v>77718</v>
      </c>
      <c r="N47" t="n">
        <v>78880</v>
      </c>
      <c r="O47" t="n">
        <v>75862</v>
      </c>
      <c r="P47" t="n">
        <v>73572</v>
      </c>
      <c r="Q47" t="n">
        <v>72258</v>
      </c>
      <c r="R47" t="n">
        <v>71497</v>
      </c>
      <c r="S47" t="n">
        <v>76521</v>
      </c>
      <c r="T47" t="n">
        <v>80655</v>
      </c>
      <c r="U47" t="n">
        <v>72405</v>
      </c>
      <c r="V47" t="n">
        <v>69969</v>
      </c>
      <c r="W47" t="n">
        <v>72023</v>
      </c>
    </row>
    <row r="48">
      <c r="A48" s="5" t="inlineStr">
        <is>
          <t>Personalaufwand in Mio. EUR</t>
        </is>
      </c>
      <c r="B48" s="5" t="inlineStr">
        <is>
          <t>Personnel expenses in M</t>
        </is>
      </c>
      <c r="C48" t="n">
        <v>2996</v>
      </c>
      <c r="D48" t="n">
        <v>3093</v>
      </c>
      <c r="E48" t="n">
        <v>2951</v>
      </c>
      <c r="F48" t="n">
        <v>2994</v>
      </c>
      <c r="G48" t="n">
        <v>3017</v>
      </c>
      <c r="H48" t="n">
        <v>5693</v>
      </c>
      <c r="I48" t="n">
        <v>5518</v>
      </c>
      <c r="J48" t="n">
        <v>4895</v>
      </c>
      <c r="K48" t="n">
        <v>4592</v>
      </c>
      <c r="L48" t="n">
        <v>4641</v>
      </c>
      <c r="M48" t="n">
        <v>4181</v>
      </c>
      <c r="N48" t="n">
        <v>4004</v>
      </c>
      <c r="O48" t="n">
        <v>3800</v>
      </c>
      <c r="P48" t="n">
        <v>3650</v>
      </c>
      <c r="Q48" t="n">
        <v>3351</v>
      </c>
      <c r="R48" t="n">
        <v>3245</v>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n">
        <v>93470</v>
      </c>
      <c r="D49" t="n">
        <v>97568</v>
      </c>
      <c r="E49" t="n">
        <v>89603</v>
      </c>
      <c r="F49" t="n">
        <v>89277</v>
      </c>
      <c r="G49" t="n">
        <v>103845</v>
      </c>
      <c r="H49" t="n">
        <v>67449</v>
      </c>
      <c r="I49" t="n">
        <v>67056</v>
      </c>
      <c r="J49" t="n">
        <v>62756</v>
      </c>
      <c r="K49" t="n">
        <v>58359</v>
      </c>
      <c r="L49" t="n">
        <v>58055</v>
      </c>
      <c r="M49" t="n">
        <v>53797</v>
      </c>
      <c r="N49" t="n">
        <v>50761</v>
      </c>
      <c r="O49" t="n">
        <v>50091</v>
      </c>
      <c r="P49" t="n">
        <v>49611</v>
      </c>
      <c r="Q49" t="n">
        <v>46375</v>
      </c>
      <c r="R49" t="n">
        <v>45387</v>
      </c>
      <c r="S49" t="inlineStr">
        <is>
          <t>-</t>
        </is>
      </c>
      <c r="T49" t="inlineStr">
        <is>
          <t>-</t>
        </is>
      </c>
      <c r="U49" t="inlineStr">
        <is>
          <t>-</t>
        </is>
      </c>
      <c r="V49" t="inlineStr">
        <is>
          <t>-</t>
        </is>
      </c>
      <c r="W49" t="inlineStr">
        <is>
          <t>-</t>
        </is>
      </c>
    </row>
    <row r="50">
      <c r="A50" s="5" t="inlineStr">
        <is>
          <t>Umsatz je Aktie</t>
        </is>
      </c>
      <c r="B50" s="5" t="inlineStr">
        <is>
          <t>Revenue per share</t>
        </is>
      </c>
      <c r="C50" t="n">
        <v>2180000</v>
      </c>
      <c r="D50" t="n">
        <v>2430000</v>
      </c>
      <c r="E50" t="n">
        <v>2160000</v>
      </c>
      <c r="F50" t="n">
        <v>1690000</v>
      </c>
      <c r="G50" t="n">
        <v>2370000</v>
      </c>
      <c r="H50" t="n">
        <v>1520000</v>
      </c>
      <c r="I50" t="n">
        <v>1410000</v>
      </c>
      <c r="J50" t="n">
        <v>1630000</v>
      </c>
      <c r="K50" t="n">
        <v>1400000</v>
      </c>
      <c r="L50" t="n">
        <v>1230000</v>
      </c>
      <c r="M50" t="n">
        <v>1120000</v>
      </c>
      <c r="N50" t="n">
        <v>1370000</v>
      </c>
      <c r="O50" t="n">
        <v>1150000</v>
      </c>
      <c r="P50" t="n">
        <v>1170000</v>
      </c>
      <c r="Q50" t="n">
        <v>1030000</v>
      </c>
      <c r="R50" t="n">
        <v>835720</v>
      </c>
      <c r="S50" t="n">
        <v>672847</v>
      </c>
      <c r="T50" t="n">
        <v>594160</v>
      </c>
      <c r="U50" t="n">
        <v>675713</v>
      </c>
      <c r="V50" t="n">
        <v>685131</v>
      </c>
      <c r="W50" t="n">
        <v>430529</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4617</v>
      </c>
      <c r="D52" t="n">
        <v>130154</v>
      </c>
      <c r="E52" t="n">
        <v>102447</v>
      </c>
      <c r="F52" t="n">
        <v>-43655</v>
      </c>
      <c r="G52" t="n">
        <v>-302310</v>
      </c>
      <c r="H52" t="n">
        <v>15295</v>
      </c>
      <c r="I52" t="n">
        <v>62706</v>
      </c>
      <c r="J52" t="n">
        <v>99846</v>
      </c>
      <c r="K52" t="n">
        <v>87182</v>
      </c>
      <c r="L52" t="n">
        <v>79033</v>
      </c>
      <c r="M52" t="n">
        <v>56190</v>
      </c>
      <c r="N52" t="n">
        <v>111879</v>
      </c>
      <c r="O52" t="n">
        <v>131963</v>
      </c>
      <c r="P52" t="n">
        <v>125279</v>
      </c>
      <c r="Q52" t="n">
        <v>121620</v>
      </c>
      <c r="R52" t="n">
        <v>101739</v>
      </c>
      <c r="S52" t="n">
        <v>72987</v>
      </c>
      <c r="T52" t="n">
        <v>56946</v>
      </c>
      <c r="U52" t="n">
        <v>107051</v>
      </c>
      <c r="V52" t="n">
        <v>82479</v>
      </c>
      <c r="W52" t="n">
        <v>39668</v>
      </c>
    </row>
    <row r="53">
      <c r="A53" s="5" t="inlineStr">
        <is>
          <t>KGV (Kurs/Gewinn)</t>
        </is>
      </c>
      <c r="B53" s="5" t="inlineStr">
        <is>
          <t>PE (price/earnings)</t>
        </is>
      </c>
      <c r="C53" t="n">
        <v>346.3</v>
      </c>
      <c r="D53" t="n">
        <v>12</v>
      </c>
      <c r="E53" t="n">
        <v>14.7</v>
      </c>
      <c r="F53" t="inlineStr">
        <is>
          <t>-</t>
        </is>
      </c>
      <c r="G53" t="inlineStr">
        <is>
          <t>-</t>
        </is>
      </c>
      <c r="H53" t="n">
        <v>40.3</v>
      </c>
      <c r="I53" t="n">
        <v>12.3</v>
      </c>
      <c r="J53" t="n">
        <v>8.5</v>
      </c>
      <c r="K53" t="n">
        <v>8.5</v>
      </c>
      <c r="L53" t="n">
        <v>9.4</v>
      </c>
      <c r="M53" t="n">
        <v>14</v>
      </c>
      <c r="N53" t="n">
        <v>6.9</v>
      </c>
      <c r="O53" t="n">
        <v>9.199999999999999</v>
      </c>
      <c r="P53" t="n">
        <v>10.2</v>
      </c>
      <c r="Q53" t="n">
        <v>10</v>
      </c>
      <c r="R53" t="n">
        <v>9.5</v>
      </c>
      <c r="S53" t="n">
        <v>10.1</v>
      </c>
      <c r="T53" t="n">
        <v>12.6</v>
      </c>
      <c r="U53" t="n">
        <v>7</v>
      </c>
      <c r="V53" t="n">
        <v>9.6</v>
      </c>
      <c r="W53" t="n">
        <v>15.3</v>
      </c>
    </row>
    <row r="54">
      <c r="A54" s="5" t="inlineStr">
        <is>
          <t>KUV (Kurs/Umsatz)</t>
        </is>
      </c>
      <c r="B54" s="5" t="inlineStr">
        <is>
          <t>PS (price/sales)</t>
        </is>
      </c>
      <c r="C54" t="n">
        <v>0.72</v>
      </c>
      <c r="D54" t="n">
        <v>0.66</v>
      </c>
      <c r="E54" t="n">
        <v>0.75</v>
      </c>
      <c r="F54" t="n">
        <v>1.01</v>
      </c>
      <c r="G54" t="n">
        <v>0.74</v>
      </c>
      <c r="H54" t="n">
        <v>0.48</v>
      </c>
      <c r="I54" t="n">
        <v>0.55</v>
      </c>
      <c r="J54" t="n">
        <v>0.52</v>
      </c>
      <c r="K54" t="n">
        <v>0.59</v>
      </c>
      <c r="L54" t="n">
        <v>0.66</v>
      </c>
      <c r="M54" t="n">
        <v>0.86</v>
      </c>
      <c r="N54" t="n">
        <v>0.62</v>
      </c>
      <c r="O54" t="n">
        <v>1.15</v>
      </c>
      <c r="P54" t="n">
        <v>1.19</v>
      </c>
      <c r="Q54" t="n">
        <v>1.27</v>
      </c>
      <c r="R54" t="n">
        <v>1.26</v>
      </c>
      <c r="S54" t="n">
        <v>1.16</v>
      </c>
      <c r="T54" t="n">
        <v>1.27</v>
      </c>
      <c r="U54" t="n">
        <v>1.13</v>
      </c>
      <c r="V54" t="n">
        <v>1.15</v>
      </c>
      <c r="W54" t="inlineStr">
        <is>
          <t>-</t>
        </is>
      </c>
    </row>
    <row r="55">
      <c r="A55" s="5" t="inlineStr">
        <is>
          <t>KBV (Kurs/Buchwert)</t>
        </is>
      </c>
      <c r="B55" s="5" t="inlineStr">
        <is>
          <t>PB (price/book value)</t>
        </is>
      </c>
      <c r="C55" t="n">
        <v>1.05</v>
      </c>
      <c r="D55" t="n">
        <v>0.98</v>
      </c>
      <c r="E55" t="n">
        <v>1.04</v>
      </c>
      <c r="F55" t="n">
        <v>1.06</v>
      </c>
      <c r="G55" t="n">
        <v>0.97</v>
      </c>
      <c r="H55" t="n">
        <v>0.88</v>
      </c>
      <c r="I55" t="n">
        <v>1.09</v>
      </c>
      <c r="J55" t="n">
        <v>1.13</v>
      </c>
      <c r="K55" t="n">
        <v>1.16</v>
      </c>
      <c r="L55" t="n">
        <v>1.28</v>
      </c>
      <c r="M55" t="n">
        <v>1.55</v>
      </c>
      <c r="N55" t="n">
        <v>1.51</v>
      </c>
      <c r="O55" t="n">
        <v>2.48</v>
      </c>
      <c r="P55" t="n">
        <v>2.61</v>
      </c>
      <c r="Q55" t="n">
        <v>2.55</v>
      </c>
      <c r="R55" t="n">
        <v>2.43</v>
      </c>
      <c r="S55" t="n">
        <v>2.24</v>
      </c>
      <c r="T55" t="n">
        <v>2.31</v>
      </c>
      <c r="U55" t="n">
        <v>2.01</v>
      </c>
      <c r="V55" t="n">
        <v>2.47</v>
      </c>
      <c r="W55" t="inlineStr">
        <is>
          <t>-</t>
        </is>
      </c>
    </row>
    <row r="56">
      <c r="A56" s="5" t="inlineStr">
        <is>
          <t>KCV (Kurs/Cashflow)</t>
        </is>
      </c>
      <c r="B56" s="5" t="inlineStr">
        <is>
          <t>PC (price/cashflow)</t>
        </is>
      </c>
      <c r="C56" t="n">
        <v>4.06</v>
      </c>
      <c r="D56" t="n">
        <v>3.66</v>
      </c>
      <c r="E56" t="n">
        <v>4.96</v>
      </c>
      <c r="F56" t="n">
        <v>7.33</v>
      </c>
      <c r="G56" t="n">
        <v>4.21</v>
      </c>
      <c r="H56" t="n">
        <v>3.49</v>
      </c>
      <c r="I56" t="n">
        <v>5.79</v>
      </c>
      <c r="J56" t="n">
        <v>5.39</v>
      </c>
      <c r="K56" t="n">
        <v>4.46</v>
      </c>
      <c r="L56" t="n">
        <v>4.45</v>
      </c>
      <c r="M56" t="n">
        <v>6.4</v>
      </c>
      <c r="N56" t="n">
        <v>3.08</v>
      </c>
      <c r="O56" t="n">
        <v>6.47</v>
      </c>
      <c r="P56" t="n">
        <v>6</v>
      </c>
      <c r="Q56" t="n">
        <v>6.28</v>
      </c>
      <c r="R56" t="n">
        <v>5.97</v>
      </c>
      <c r="S56" t="n">
        <v>5.53</v>
      </c>
      <c r="T56" t="n">
        <v>5.73</v>
      </c>
      <c r="U56" t="n">
        <v>6.78</v>
      </c>
      <c r="V56" t="n">
        <v>5.23</v>
      </c>
      <c r="W56" t="inlineStr">
        <is>
          <t>-</t>
        </is>
      </c>
    </row>
    <row r="57">
      <c r="A57" s="5" t="inlineStr">
        <is>
          <t>Dividendenrendite in %</t>
        </is>
      </c>
      <c r="B57" s="5" t="inlineStr">
        <is>
          <t>Dividend Yield in %</t>
        </is>
      </c>
      <c r="C57" t="n">
        <v>6.21</v>
      </c>
      <c r="D57" t="n">
        <v>6.04</v>
      </c>
      <c r="E57" t="n">
        <v>5.8</v>
      </c>
      <c r="F57" t="n">
        <v>5.17</v>
      </c>
      <c r="G57" t="n">
        <v>5.8</v>
      </c>
      <c r="H57" t="n">
        <v>7.72</v>
      </c>
      <c r="I57" t="n">
        <v>6.29</v>
      </c>
      <c r="J57" t="n">
        <v>5.89</v>
      </c>
      <c r="K57" t="n">
        <v>6.5</v>
      </c>
      <c r="L57" t="n">
        <v>6.12</v>
      </c>
      <c r="M57" t="n">
        <v>5.62</v>
      </c>
      <c r="N57" t="n">
        <v>7.77</v>
      </c>
      <c r="O57" t="n">
        <v>5.19</v>
      </c>
      <c r="P57" t="n">
        <v>4.91</v>
      </c>
      <c r="Q57" t="n">
        <v>4.69</v>
      </c>
      <c r="R57" t="n">
        <v>4.89</v>
      </c>
      <c r="S57" t="n">
        <v>5.01</v>
      </c>
      <c r="T57" t="n">
        <v>4.95</v>
      </c>
      <c r="U57" t="n">
        <v>5.43</v>
      </c>
      <c r="V57" t="n">
        <v>3.04</v>
      </c>
      <c r="W57" t="n">
        <v>1.65</v>
      </c>
    </row>
    <row r="58">
      <c r="A58" s="5" t="inlineStr">
        <is>
          <t>Gewinnrendite in %</t>
        </is>
      </c>
      <c r="B58" s="5" t="inlineStr">
        <is>
          <t>Return on profit in %</t>
        </is>
      </c>
      <c r="C58" t="n">
        <v>0.3</v>
      </c>
      <c r="D58" t="n">
        <v>8.4</v>
      </c>
      <c r="E58" t="n">
        <v>6.8</v>
      </c>
      <c r="F58" t="n">
        <v>-2.7</v>
      </c>
      <c r="G58" t="n">
        <v>-17.7</v>
      </c>
      <c r="H58" t="n">
        <v>2.5</v>
      </c>
      <c r="I58" t="n">
        <v>8.1</v>
      </c>
      <c r="J58" t="n">
        <v>11.7</v>
      </c>
      <c r="K58" t="n">
        <v>11.8</v>
      </c>
      <c r="L58" t="n">
        <v>10.6</v>
      </c>
      <c r="M58" t="n">
        <v>7.1</v>
      </c>
      <c r="N58" t="n">
        <v>14.5</v>
      </c>
      <c r="O58" t="n">
        <v>10.9</v>
      </c>
      <c r="P58" t="n">
        <v>9.800000000000001</v>
      </c>
      <c r="Q58" t="n">
        <v>10</v>
      </c>
      <c r="R58" t="n">
        <v>10.5</v>
      </c>
      <c r="S58" t="n">
        <v>9.9</v>
      </c>
      <c r="T58" t="n">
        <v>7.9</v>
      </c>
      <c r="U58" t="n">
        <v>14.3</v>
      </c>
      <c r="V58" t="n">
        <v>10.4</v>
      </c>
      <c r="W58" t="n">
        <v>6.5</v>
      </c>
    </row>
    <row r="59">
      <c r="A59" s="5" t="inlineStr">
        <is>
          <t>Eigenkapitalrendite in %</t>
        </is>
      </c>
      <c r="B59" s="5" t="inlineStr">
        <is>
          <t>Return on Equity in %</t>
        </is>
      </c>
      <c r="C59" t="n">
        <v>0.31</v>
      </c>
      <c r="D59" t="n">
        <v>8.09</v>
      </c>
      <c r="E59" t="n">
        <v>7.02</v>
      </c>
      <c r="F59" t="n">
        <v>-2.76</v>
      </c>
      <c r="G59" t="n">
        <v>-16.97</v>
      </c>
      <c r="H59" t="n">
        <v>2.16</v>
      </c>
      <c r="I59" t="n">
        <v>8.859999999999999</v>
      </c>
      <c r="J59" t="n">
        <v>13.16</v>
      </c>
      <c r="K59" t="n">
        <v>12.37</v>
      </c>
      <c r="L59" t="n">
        <v>12.34</v>
      </c>
      <c r="M59" t="n">
        <v>9.48</v>
      </c>
      <c r="N59" t="n">
        <v>19.86</v>
      </c>
      <c r="O59" t="n">
        <v>24.76</v>
      </c>
      <c r="P59" t="n">
        <v>23.62</v>
      </c>
      <c r="Q59" t="n">
        <v>23.84</v>
      </c>
      <c r="R59" t="n">
        <v>23.98</v>
      </c>
      <c r="S59" t="n">
        <v>20.92</v>
      </c>
      <c r="T59" t="n">
        <v>17.49</v>
      </c>
      <c r="U59" t="n">
        <v>28.2</v>
      </c>
      <c r="V59" t="n">
        <v>25.76</v>
      </c>
      <c r="W59" t="inlineStr">
        <is>
          <t>-</t>
        </is>
      </c>
    </row>
    <row r="60">
      <c r="A60" s="5" t="inlineStr">
        <is>
          <t>Umsatzrendite in %</t>
        </is>
      </c>
      <c r="B60" s="5" t="inlineStr">
        <is>
          <t>Return on sales in %</t>
        </is>
      </c>
      <c r="C60" t="n">
        <v>0.21</v>
      </c>
      <c r="D60" t="n">
        <v>5.44</v>
      </c>
      <c r="E60" t="n">
        <v>5.04</v>
      </c>
      <c r="F60" t="n">
        <v>-2.63</v>
      </c>
      <c r="G60" t="n">
        <v>-12.97</v>
      </c>
      <c r="H60" t="n">
        <v>1.18</v>
      </c>
      <c r="I60" t="n">
        <v>4.5</v>
      </c>
      <c r="J60" t="n">
        <v>6.12</v>
      </c>
      <c r="K60" t="n">
        <v>6.26</v>
      </c>
      <c r="L60" t="n">
        <v>6.41</v>
      </c>
      <c r="M60" t="n">
        <v>5.25</v>
      </c>
      <c r="N60" t="n">
        <v>8.16</v>
      </c>
      <c r="O60" t="n">
        <v>11.47</v>
      </c>
      <c r="P60" t="n">
        <v>10.7</v>
      </c>
      <c r="Q60" t="n">
        <v>11.92</v>
      </c>
      <c r="R60" t="n">
        <v>24.92</v>
      </c>
      <c r="S60" t="n">
        <v>10.85</v>
      </c>
      <c r="T60" t="n">
        <v>9.58</v>
      </c>
      <c r="U60" t="n">
        <v>15.84</v>
      </c>
      <c r="V60" t="n">
        <v>12.04</v>
      </c>
      <c r="W60" t="n">
        <v>9.210000000000001</v>
      </c>
    </row>
    <row r="61">
      <c r="A61" s="5" t="inlineStr">
        <is>
          <t>Gesamtkapitalrendite in %</t>
        </is>
      </c>
      <c r="B61" s="5" t="inlineStr">
        <is>
          <t>Total Return on Investment in %</t>
        </is>
      </c>
      <c r="C61" t="n">
        <v>3.42</v>
      </c>
      <c r="D61" t="n">
        <v>7.42</v>
      </c>
      <c r="E61" t="n">
        <v>8.06</v>
      </c>
      <c r="F61" t="n">
        <v>3.83</v>
      </c>
      <c r="G61" t="n">
        <v>0.95</v>
      </c>
      <c r="H61" t="n">
        <v>6.16</v>
      </c>
      <c r="I61" t="n">
        <v>8.550000000000001</v>
      </c>
      <c r="J61" t="n">
        <v>11.5</v>
      </c>
      <c r="K61" t="n">
        <v>9.970000000000001</v>
      </c>
      <c r="L61" t="n">
        <v>4.79</v>
      </c>
      <c r="M61" t="n">
        <v>3.72</v>
      </c>
      <c r="N61" t="n">
        <v>7.57</v>
      </c>
      <c r="O61" t="n">
        <v>9.869999999999999</v>
      </c>
      <c r="P61" t="n">
        <v>10.44</v>
      </c>
      <c r="Q61" t="n">
        <v>10.48</v>
      </c>
      <c r="R61" t="n">
        <v>10.52</v>
      </c>
      <c r="S61" t="n">
        <v>8.289999999999999</v>
      </c>
      <c r="T61" t="n">
        <v>6.98</v>
      </c>
      <c r="U61" t="n">
        <v>12.35</v>
      </c>
      <c r="V61" t="n">
        <v>10.24</v>
      </c>
      <c r="W61" t="inlineStr">
        <is>
          <t>-</t>
        </is>
      </c>
    </row>
    <row r="62">
      <c r="A62" s="5" t="inlineStr">
        <is>
          <t>Return on Investment in %</t>
        </is>
      </c>
      <c r="B62" s="5" t="inlineStr">
        <is>
          <t>Return on Investment in %</t>
        </is>
      </c>
      <c r="C62" t="n">
        <v>0.12</v>
      </c>
      <c r="D62" t="n">
        <v>3.49</v>
      </c>
      <c r="E62" t="n">
        <v>2.94</v>
      </c>
      <c r="F62" t="n">
        <v>-1.18</v>
      </c>
      <c r="G62" t="n">
        <v>-6.52</v>
      </c>
      <c r="H62" t="n">
        <v>0.88</v>
      </c>
      <c r="I62" t="n">
        <v>3.74</v>
      </c>
      <c r="J62" t="n">
        <v>5.58</v>
      </c>
      <c r="K62" t="n">
        <v>4.8</v>
      </c>
      <c r="L62" t="n">
        <v>4.79</v>
      </c>
      <c r="M62" t="n">
        <v>3.72</v>
      </c>
      <c r="N62" t="n">
        <v>7.57</v>
      </c>
      <c r="O62" t="n">
        <v>9.869999999999999</v>
      </c>
      <c r="P62" t="n">
        <v>10.44</v>
      </c>
      <c r="Q62" t="n">
        <v>10.48</v>
      </c>
      <c r="R62" t="n">
        <v>10.52</v>
      </c>
      <c r="S62" t="n">
        <v>8.289999999999999</v>
      </c>
      <c r="T62" t="n">
        <v>6.98</v>
      </c>
      <c r="U62" t="n">
        <v>12.35</v>
      </c>
      <c r="V62" t="n">
        <v>10.24</v>
      </c>
      <c r="W62" t="inlineStr">
        <is>
          <t>-</t>
        </is>
      </c>
    </row>
    <row r="63">
      <c r="A63" s="5" t="inlineStr">
        <is>
          <t>Arbeitsintensität in %</t>
        </is>
      </c>
      <c r="B63" s="5" t="inlineStr">
        <is>
          <t>Work Intensity in %</t>
        </is>
      </c>
      <c r="C63" t="n">
        <v>28.28</v>
      </c>
      <c r="D63" t="n">
        <v>33.33</v>
      </c>
      <c r="E63" t="n">
        <v>31.7</v>
      </c>
      <c r="F63" t="n">
        <v>30.49</v>
      </c>
      <c r="G63" t="n">
        <v>29.66</v>
      </c>
      <c r="H63" t="n">
        <v>37.21</v>
      </c>
      <c r="I63" t="n">
        <v>36.52</v>
      </c>
      <c r="J63" t="n">
        <v>34.91</v>
      </c>
      <c r="K63" t="n">
        <v>26.72</v>
      </c>
      <c r="L63" t="n">
        <v>26.48</v>
      </c>
      <c r="M63" t="n">
        <v>26.49</v>
      </c>
      <c r="N63" t="n">
        <v>31.84</v>
      </c>
      <c r="O63" t="n">
        <v>33.33</v>
      </c>
      <c r="P63" t="n">
        <v>33.99</v>
      </c>
      <c r="Q63" t="n">
        <v>30.09</v>
      </c>
      <c r="R63" t="n">
        <v>29.93</v>
      </c>
      <c r="S63" t="n">
        <v>30.49</v>
      </c>
      <c r="T63" t="n">
        <v>33.09</v>
      </c>
      <c r="U63" t="n">
        <v>31.35</v>
      </c>
      <c r="V63" t="n">
        <v>35.4</v>
      </c>
      <c r="W63" t="inlineStr">
        <is>
          <t>-</t>
        </is>
      </c>
    </row>
    <row r="64">
      <c r="A64" s="5" t="inlineStr">
        <is>
          <t>Eigenkapitalquote in %</t>
        </is>
      </c>
      <c r="B64" s="5" t="inlineStr">
        <is>
          <t>Equity Ratio in %</t>
        </is>
      </c>
      <c r="C64" t="n">
        <v>38.75</v>
      </c>
      <c r="D64" t="n">
        <v>43.1</v>
      </c>
      <c r="E64" t="n">
        <v>41.79</v>
      </c>
      <c r="F64" t="n">
        <v>42.58</v>
      </c>
      <c r="G64" t="n">
        <v>38.39</v>
      </c>
      <c r="H64" t="n">
        <v>40.87</v>
      </c>
      <c r="I64" t="n">
        <v>42.15</v>
      </c>
      <c r="J64" t="n">
        <v>42.39</v>
      </c>
      <c r="K64" t="n">
        <v>38.81</v>
      </c>
      <c r="L64" t="n">
        <v>38.83</v>
      </c>
      <c r="M64" t="n">
        <v>39.2</v>
      </c>
      <c r="N64" t="n">
        <v>38.11</v>
      </c>
      <c r="O64" t="n">
        <v>39.85</v>
      </c>
      <c r="P64" t="n">
        <v>44.19</v>
      </c>
      <c r="Q64" t="n">
        <v>43.97</v>
      </c>
      <c r="R64" t="n">
        <v>43.9</v>
      </c>
      <c r="S64" t="n">
        <v>39.65</v>
      </c>
      <c r="T64" t="n">
        <v>39.9</v>
      </c>
      <c r="U64" t="n">
        <v>43.81</v>
      </c>
      <c r="V64" t="n">
        <v>39.74</v>
      </c>
      <c r="W64" t="inlineStr">
        <is>
          <t>-</t>
        </is>
      </c>
    </row>
    <row r="65">
      <c r="A65" s="5" t="inlineStr">
        <is>
          <t>Fremdkapitalquote in %</t>
        </is>
      </c>
      <c r="B65" s="5" t="inlineStr">
        <is>
          <t>Debt Ratio in %</t>
        </is>
      </c>
      <c r="C65" t="n">
        <v>61.25</v>
      </c>
      <c r="D65" t="n">
        <v>56.9</v>
      </c>
      <c r="E65" t="n">
        <v>58.21</v>
      </c>
      <c r="F65" t="n">
        <v>57.42</v>
      </c>
      <c r="G65" t="n">
        <v>61.61</v>
      </c>
      <c r="H65" t="n">
        <v>59.13</v>
      </c>
      <c r="I65" t="n">
        <v>57.85</v>
      </c>
      <c r="J65" t="n">
        <v>57.61</v>
      </c>
      <c r="K65" t="n">
        <v>61.19</v>
      </c>
      <c r="L65" t="n">
        <v>61.17</v>
      </c>
      <c r="M65" t="n">
        <v>60.8</v>
      </c>
      <c r="N65" t="n">
        <v>61.89</v>
      </c>
      <c r="O65" t="n">
        <v>60.15</v>
      </c>
      <c r="P65" t="n">
        <v>55.81</v>
      </c>
      <c r="Q65" t="n">
        <v>56.03</v>
      </c>
      <c r="R65" t="n">
        <v>56.1</v>
      </c>
      <c r="S65" t="n">
        <v>60.35</v>
      </c>
      <c r="T65" t="n">
        <v>60.1</v>
      </c>
      <c r="U65" t="n">
        <v>56.19</v>
      </c>
      <c r="V65" t="n">
        <v>60.26</v>
      </c>
      <c r="W65" t="inlineStr">
        <is>
          <t>-</t>
        </is>
      </c>
    </row>
    <row r="66">
      <c r="A66" s="5" t="inlineStr">
        <is>
          <t>Verschuldungsgrad in %</t>
        </is>
      </c>
      <c r="B66" s="5" t="inlineStr">
        <is>
          <t>Finance Gearing in %</t>
        </is>
      </c>
      <c r="C66" t="n">
        <v>158.03</v>
      </c>
      <c r="D66" t="n">
        <v>132.03</v>
      </c>
      <c r="E66" t="n">
        <v>139.28</v>
      </c>
      <c r="F66" t="n">
        <v>134.83</v>
      </c>
      <c r="G66" t="n">
        <v>160.45</v>
      </c>
      <c r="H66" t="n">
        <v>144.68</v>
      </c>
      <c r="I66" t="n">
        <v>137.22</v>
      </c>
      <c r="J66" t="n">
        <v>135.88</v>
      </c>
      <c r="K66" t="n">
        <v>157.69</v>
      </c>
      <c r="L66" t="n">
        <v>157.51</v>
      </c>
      <c r="M66" t="n">
        <v>155.09</v>
      </c>
      <c r="N66" t="n">
        <v>162.38</v>
      </c>
      <c r="O66" t="n">
        <v>150.96</v>
      </c>
      <c r="P66" t="n">
        <v>126.27</v>
      </c>
      <c r="Q66" t="n">
        <v>127.43</v>
      </c>
      <c r="R66" t="n">
        <v>127.81</v>
      </c>
      <c r="S66" t="n">
        <v>152.23</v>
      </c>
      <c r="T66" t="n">
        <v>150.63</v>
      </c>
      <c r="U66" t="n">
        <v>128.27</v>
      </c>
      <c r="V66" t="n">
        <v>151.61</v>
      </c>
      <c r="W66" t="inlineStr">
        <is>
          <t>-</t>
        </is>
      </c>
    </row>
    <row r="67">
      <c r="A67" s="5" t="inlineStr"/>
      <c r="B67" s="5" t="inlineStr"/>
    </row>
    <row r="68">
      <c r="A68" s="5" t="inlineStr">
        <is>
          <t>Kurzfristige Vermögensquote in %</t>
        </is>
      </c>
      <c r="B68" s="5" t="inlineStr">
        <is>
          <t>Current Assets Ratio in %</t>
        </is>
      </c>
      <c r="C68" t="n">
        <v>28.28</v>
      </c>
      <c r="D68" t="n">
        <v>33.33</v>
      </c>
      <c r="E68" t="n">
        <v>31.7</v>
      </c>
      <c r="F68" t="n">
        <v>30.49</v>
      </c>
      <c r="G68" t="n">
        <v>29.66</v>
      </c>
      <c r="H68" t="n">
        <v>37.21</v>
      </c>
      <c r="I68" t="n">
        <v>36.52</v>
      </c>
      <c r="J68" t="n">
        <v>34.91</v>
      </c>
      <c r="K68" t="n">
        <v>26.72</v>
      </c>
      <c r="L68" t="n">
        <v>26.48</v>
      </c>
      <c r="M68" t="n">
        <v>26.49</v>
      </c>
      <c r="N68" t="n">
        <v>31.84</v>
      </c>
      <c r="O68" t="n">
        <v>33.33</v>
      </c>
      <c r="P68" t="n">
        <v>33.99</v>
      </c>
      <c r="Q68" t="n">
        <v>30.09</v>
      </c>
      <c r="R68" t="n">
        <v>29.93</v>
      </c>
      <c r="S68" t="n">
        <v>30.49</v>
      </c>
      <c r="T68" t="n">
        <v>33.09</v>
      </c>
      <c r="U68" t="n">
        <v>31.35</v>
      </c>
      <c r="V68" t="n">
        <v>35.4</v>
      </c>
    </row>
    <row r="69">
      <c r="A69" s="5" t="inlineStr">
        <is>
          <t>Nettogewinn Marge in %</t>
        </is>
      </c>
      <c r="B69" s="5" t="inlineStr">
        <is>
          <t>Net Profit Marge in %</t>
        </is>
      </c>
      <c r="C69" t="n">
        <v>769.63</v>
      </c>
      <c r="D69" t="n">
        <v>19779.48</v>
      </c>
      <c r="E69" t="n">
        <v>18327</v>
      </c>
      <c r="F69" t="n">
        <v>-9543.68</v>
      </c>
      <c r="G69" t="n">
        <v>-47119.1</v>
      </c>
      <c r="H69" t="n">
        <v>4270.59</v>
      </c>
      <c r="I69" t="n">
        <v>16344.63</v>
      </c>
      <c r="J69" t="n">
        <v>22245.07</v>
      </c>
      <c r="K69" t="n">
        <v>25073.1</v>
      </c>
      <c r="L69" t="n">
        <v>25682.93</v>
      </c>
      <c r="M69" t="n">
        <v>21015.4</v>
      </c>
      <c r="N69" t="n">
        <v>32685.19</v>
      </c>
      <c r="O69" t="n">
        <v>45964.19</v>
      </c>
      <c r="P69" t="n">
        <v>42869.77</v>
      </c>
      <c r="Q69" t="n">
        <v>47734.93</v>
      </c>
      <c r="R69" t="n">
        <v>49890.26</v>
      </c>
      <c r="S69" t="n">
        <v>43429.24</v>
      </c>
      <c r="T69" t="n">
        <v>38338.9</v>
      </c>
      <c r="U69" t="n">
        <v>63376.94</v>
      </c>
      <c r="V69" t="n">
        <v>48252.51</v>
      </c>
    </row>
    <row r="70">
      <c r="A70" s="5" t="inlineStr">
        <is>
          <t>Operative Ergebnis Marge in %</t>
        </is>
      </c>
      <c r="B70" s="5" t="inlineStr">
        <is>
          <t>EBIT Marge in %</t>
        </is>
      </c>
      <c r="C70" t="n">
        <v>33447.74</v>
      </c>
      <c r="D70" t="n">
        <v>47857.14</v>
      </c>
      <c r="E70" t="n">
        <v>43519.83</v>
      </c>
      <c r="F70" t="n">
        <v>14061.28</v>
      </c>
      <c r="G70" t="n">
        <v>-14919.53</v>
      </c>
      <c r="H70" t="n">
        <v>26189.22</v>
      </c>
      <c r="I70" t="n">
        <v>28051.95</v>
      </c>
      <c r="J70" t="n">
        <v>42919.17</v>
      </c>
      <c r="K70" t="n">
        <v>63724.42</v>
      </c>
      <c r="L70" t="n">
        <v>65491.87</v>
      </c>
      <c r="M70" t="n">
        <v>58012.51</v>
      </c>
      <c r="N70" t="n">
        <v>69040.74000000001</v>
      </c>
      <c r="O70" t="n">
        <v>86629.94</v>
      </c>
      <c r="P70" t="n">
        <v>89893.02</v>
      </c>
      <c r="Q70" t="n">
        <v>91401.41</v>
      </c>
      <c r="R70" t="n">
        <v>85480.11</v>
      </c>
      <c r="S70" t="n">
        <v>74004.67</v>
      </c>
      <c r="T70" t="n">
        <v>70968.28</v>
      </c>
      <c r="U70" t="n">
        <v>85004.09</v>
      </c>
      <c r="V70" t="n">
        <v>90066.89</v>
      </c>
    </row>
    <row r="71">
      <c r="A71" s="5" t="inlineStr">
        <is>
          <t>Vermögensumsschlag in %</t>
        </is>
      </c>
      <c r="B71" s="5" t="inlineStr">
        <is>
          <t>Asset Turnover in %</t>
        </is>
      </c>
      <c r="C71" t="n">
        <v>0.02</v>
      </c>
      <c r="D71" t="n">
        <v>0.02</v>
      </c>
      <c r="E71" t="n">
        <v>0.02</v>
      </c>
      <c r="F71" t="n">
        <v>0.01</v>
      </c>
      <c r="G71" t="n">
        <v>0.01</v>
      </c>
      <c r="H71" t="n">
        <v>0.02</v>
      </c>
      <c r="I71" t="n">
        <v>0.02</v>
      </c>
      <c r="J71" t="n">
        <v>0.03</v>
      </c>
      <c r="K71" t="n">
        <v>0.02</v>
      </c>
      <c r="L71" t="n">
        <v>0.02</v>
      </c>
      <c r="M71" t="n">
        <v>0.02</v>
      </c>
      <c r="N71" t="n">
        <v>0.02</v>
      </c>
      <c r="O71" t="n">
        <v>0.02</v>
      </c>
      <c r="P71" t="n">
        <v>0.02</v>
      </c>
      <c r="Q71" t="n">
        <v>0.02</v>
      </c>
      <c r="R71" t="n">
        <v>0.02</v>
      </c>
      <c r="S71" t="n">
        <v>0.02</v>
      </c>
      <c r="T71" t="n">
        <v>0.02</v>
      </c>
      <c r="U71" t="n">
        <v>0.02</v>
      </c>
      <c r="V71" t="n">
        <v>0.02</v>
      </c>
    </row>
    <row r="72">
      <c r="A72" s="5" t="inlineStr">
        <is>
          <t>Langfristige Vermögensquote in %</t>
        </is>
      </c>
      <c r="B72" s="5" t="inlineStr">
        <is>
          <t>Non-Current Assets Ratio in %</t>
        </is>
      </c>
      <c r="C72" t="n">
        <v>71.72</v>
      </c>
      <c r="D72" t="n">
        <v>66.67</v>
      </c>
      <c r="E72" t="n">
        <v>68.3</v>
      </c>
      <c r="F72" t="n">
        <v>69.51000000000001</v>
      </c>
      <c r="G72" t="n">
        <v>70.34</v>
      </c>
      <c r="H72" t="n">
        <v>62.79</v>
      </c>
      <c r="I72" t="n">
        <v>63.48</v>
      </c>
      <c r="J72" t="n">
        <v>65.09</v>
      </c>
      <c r="K72" t="n">
        <v>73.28</v>
      </c>
      <c r="L72" t="n">
        <v>73.52</v>
      </c>
      <c r="M72" t="n">
        <v>73.51000000000001</v>
      </c>
      <c r="N72" t="n">
        <v>68.16</v>
      </c>
      <c r="O72" t="n">
        <v>66.67</v>
      </c>
      <c r="P72" t="n">
        <v>66.01000000000001</v>
      </c>
      <c r="Q72" t="n">
        <v>69.91</v>
      </c>
      <c r="R72" t="n">
        <v>70.06999999999999</v>
      </c>
      <c r="S72" t="n">
        <v>69.51000000000001</v>
      </c>
      <c r="T72" t="n">
        <v>66.91</v>
      </c>
      <c r="U72" t="n">
        <v>68.65000000000001</v>
      </c>
      <c r="V72" t="n">
        <v>64.59999999999999</v>
      </c>
    </row>
    <row r="73">
      <c r="A73" s="5" t="inlineStr">
        <is>
          <t>Gesamtkapitalrentabilität</t>
        </is>
      </c>
      <c r="B73" s="5" t="inlineStr">
        <is>
          <t>ROA Return on Assets in %</t>
        </is>
      </c>
      <c r="C73" t="n">
        <v>0.12</v>
      </c>
      <c r="D73" t="n">
        <v>3.49</v>
      </c>
      <c r="E73" t="n">
        <v>2.94</v>
      </c>
      <c r="F73" t="n">
        <v>-1.18</v>
      </c>
      <c r="G73" t="n">
        <v>-6.52</v>
      </c>
      <c r="H73" t="n">
        <v>0.88</v>
      </c>
      <c r="I73" t="n">
        <v>3.74</v>
      </c>
      <c r="J73" t="n">
        <v>5.58</v>
      </c>
      <c r="K73" t="n">
        <v>4.8</v>
      </c>
      <c r="L73" t="n">
        <v>4.79</v>
      </c>
      <c r="M73" t="n">
        <v>3.72</v>
      </c>
      <c r="N73" t="n">
        <v>7.57</v>
      </c>
      <c r="O73" t="n">
        <v>9.869999999999999</v>
      </c>
      <c r="P73" t="n">
        <v>10.44</v>
      </c>
      <c r="Q73" t="n">
        <v>10.48</v>
      </c>
      <c r="R73" t="n">
        <v>10.52</v>
      </c>
      <c r="S73" t="n">
        <v>8.289999999999999</v>
      </c>
      <c r="T73" t="n">
        <v>6.98</v>
      </c>
      <c r="U73" t="n">
        <v>12.35</v>
      </c>
      <c r="V73" t="n">
        <v>10.24</v>
      </c>
    </row>
    <row r="74">
      <c r="A74" s="5" t="inlineStr">
        <is>
          <t>Ertrag des eingesetzten Kapitals</t>
        </is>
      </c>
      <c r="B74" s="5" t="inlineStr">
        <is>
          <t>ROCE Return on Cap. Empl. in %</t>
        </is>
      </c>
      <c r="C74" t="n">
        <v>6.86</v>
      </c>
      <c r="D74" t="n">
        <v>11.09</v>
      </c>
      <c r="E74" t="n">
        <v>8.880000000000001</v>
      </c>
      <c r="F74" t="n">
        <v>2.23</v>
      </c>
      <c r="G74" t="n">
        <v>-2.64</v>
      </c>
      <c r="H74" t="n">
        <v>7.26</v>
      </c>
      <c r="I74" t="n">
        <v>8.42</v>
      </c>
      <c r="J74" t="n">
        <v>14.22</v>
      </c>
      <c r="K74" t="n">
        <v>16.25</v>
      </c>
      <c r="L74" t="n">
        <v>16.61</v>
      </c>
      <c r="M74" t="n">
        <v>13.85</v>
      </c>
      <c r="N74" t="n">
        <v>22.95</v>
      </c>
      <c r="O74" t="n">
        <v>26.49</v>
      </c>
      <c r="P74" t="n">
        <v>29.94</v>
      </c>
      <c r="Q74" t="n">
        <v>27.42</v>
      </c>
      <c r="R74" t="n">
        <v>24.89</v>
      </c>
      <c r="S74" t="n">
        <v>20.71</v>
      </c>
      <c r="T74" t="n">
        <v>19.23</v>
      </c>
      <c r="U74" t="n">
        <v>23.48</v>
      </c>
      <c r="V74" t="n">
        <v>29.82</v>
      </c>
    </row>
    <row r="75">
      <c r="A75" s="5" t="inlineStr">
        <is>
          <t>Eigenkapital zu Anlagevermögen</t>
        </is>
      </c>
      <c r="B75" s="5" t="inlineStr">
        <is>
          <t>Equity to Fixed Assets in %</t>
        </is>
      </c>
      <c r="C75" t="n">
        <v>54.04</v>
      </c>
      <c r="D75" t="n">
        <v>64.64</v>
      </c>
      <c r="E75" t="n">
        <v>61.19</v>
      </c>
      <c r="F75" t="n">
        <v>61.26</v>
      </c>
      <c r="G75" t="n">
        <v>54.59</v>
      </c>
      <c r="H75" t="n">
        <v>65.09</v>
      </c>
      <c r="I75" t="n">
        <v>66.41</v>
      </c>
      <c r="J75" t="n">
        <v>65.13</v>
      </c>
      <c r="K75" t="n">
        <v>52.96</v>
      </c>
      <c r="L75" t="n">
        <v>52.82</v>
      </c>
      <c r="M75" t="n">
        <v>53.33</v>
      </c>
      <c r="N75" t="n">
        <v>55.92</v>
      </c>
      <c r="O75" t="n">
        <v>59.76</v>
      </c>
      <c r="P75" t="n">
        <v>66.95999999999999</v>
      </c>
      <c r="Q75" t="n">
        <v>62.9</v>
      </c>
      <c r="R75" t="n">
        <v>62.64</v>
      </c>
      <c r="S75" t="n">
        <v>57.03</v>
      </c>
      <c r="T75" t="n">
        <v>59.63</v>
      </c>
      <c r="U75" t="n">
        <v>63.81</v>
      </c>
      <c r="V75" t="n">
        <v>61.53</v>
      </c>
    </row>
    <row r="76">
      <c r="A76" s="5" t="inlineStr">
        <is>
          <t>Liquidität Dritten Grades</t>
        </is>
      </c>
      <c r="B76" s="5" t="inlineStr">
        <is>
          <t>Current Ratio in %</t>
        </is>
      </c>
      <c r="C76" t="n">
        <v>117.76</v>
      </c>
      <c r="D76" t="n">
        <v>139</v>
      </c>
      <c r="E76" t="n">
        <v>147.29</v>
      </c>
      <c r="F76" t="n">
        <v>137.1</v>
      </c>
      <c r="G76" t="n">
        <v>135.23</v>
      </c>
      <c r="H76" t="n">
        <v>146.36</v>
      </c>
      <c r="I76" t="n">
        <v>153.08</v>
      </c>
      <c r="J76" t="n">
        <v>143.42</v>
      </c>
      <c r="K76" t="n">
        <v>107.19</v>
      </c>
      <c r="L76" t="n">
        <v>100.18</v>
      </c>
      <c r="M76" t="n">
        <v>102.1</v>
      </c>
      <c r="N76" t="n">
        <v>105.03</v>
      </c>
      <c r="O76" t="n">
        <v>111.81</v>
      </c>
      <c r="P76" t="n">
        <v>126.41</v>
      </c>
      <c r="Q76" t="n">
        <v>112.23</v>
      </c>
      <c r="R76" t="n">
        <v>108.58</v>
      </c>
      <c r="S76" t="n">
        <v>96.01000000000001</v>
      </c>
      <c r="T76" t="n">
        <v>100.85</v>
      </c>
      <c r="U76" t="n">
        <v>106.58</v>
      </c>
      <c r="V76" t="n">
        <v>98.56999999999999</v>
      </c>
    </row>
    <row r="77">
      <c r="A77" s="5" t="inlineStr">
        <is>
          <t>Operativer Cashflow</t>
        </is>
      </c>
      <c r="B77" s="5" t="inlineStr">
        <is>
          <t>Operating Cashflow in M</t>
        </is>
      </c>
      <c r="C77" t="n">
        <v>14754.04</v>
      </c>
      <c r="D77" t="n">
        <v>13300.44</v>
      </c>
      <c r="E77" t="n">
        <v>18024.64</v>
      </c>
      <c r="F77" t="n">
        <v>26637.22</v>
      </c>
      <c r="G77" t="n">
        <v>15299.14</v>
      </c>
      <c r="H77" t="n">
        <v>12682.66</v>
      </c>
      <c r="I77" t="n">
        <v>21040.86</v>
      </c>
      <c r="J77" t="n">
        <v>19587.26</v>
      </c>
      <c r="K77" t="n">
        <v>17862.3</v>
      </c>
      <c r="L77" t="n">
        <v>17822.25</v>
      </c>
      <c r="M77" t="n">
        <v>25632</v>
      </c>
      <c r="N77" t="n">
        <v>12335.4</v>
      </c>
      <c r="O77" t="n">
        <v>25912.35</v>
      </c>
      <c r="P77" t="n">
        <v>24030</v>
      </c>
      <c r="Q77" t="n">
        <v>25151.4</v>
      </c>
      <c r="R77" t="n">
        <v>23903.88</v>
      </c>
      <c r="S77" t="n">
        <v>22136.59</v>
      </c>
      <c r="T77" t="n">
        <v>22931.46</v>
      </c>
      <c r="U77" t="n">
        <v>27126.78</v>
      </c>
      <c r="V77" t="n">
        <v>20961.84</v>
      </c>
    </row>
    <row r="78">
      <c r="A78" s="5" t="inlineStr">
        <is>
          <t>Aktienrückkauf</t>
        </is>
      </c>
      <c r="B78" s="5" t="inlineStr">
        <is>
          <t>Share Buyback in M</t>
        </is>
      </c>
      <c r="C78" t="n">
        <v>0</v>
      </c>
      <c r="D78" t="n">
        <v>0</v>
      </c>
      <c r="E78" t="n">
        <v>0</v>
      </c>
      <c r="F78" t="n">
        <v>0</v>
      </c>
      <c r="G78" t="n">
        <v>0</v>
      </c>
      <c r="H78" t="n">
        <v>0</v>
      </c>
      <c r="I78" t="n">
        <v>0</v>
      </c>
      <c r="J78" t="n">
        <v>371</v>
      </c>
      <c r="K78" t="n">
        <v>0</v>
      </c>
      <c r="L78" t="n">
        <v>0</v>
      </c>
      <c r="M78" t="n">
        <v>0</v>
      </c>
      <c r="N78" t="n">
        <v>0</v>
      </c>
      <c r="O78" t="n">
        <v>0</v>
      </c>
      <c r="P78" t="n">
        <v>0</v>
      </c>
      <c r="Q78" t="n">
        <v>-1</v>
      </c>
      <c r="R78" t="n">
        <v>-1</v>
      </c>
      <c r="S78" t="n">
        <v>-1</v>
      </c>
      <c r="T78" t="n">
        <v>-1</v>
      </c>
      <c r="U78" t="n">
        <v>7</v>
      </c>
      <c r="V78" t="inlineStr">
        <is>
          <t>-</t>
        </is>
      </c>
    </row>
    <row r="79">
      <c r="A79" s="5" t="inlineStr">
        <is>
          <t>Umsatzwachstum 1J in %</t>
        </is>
      </c>
      <c r="B79" s="5" t="inlineStr">
        <is>
          <t>Revenue Growth 1Y in %</t>
        </is>
      </c>
      <c r="C79" t="n">
        <v>-7.81</v>
      </c>
      <c r="D79" t="n">
        <v>13.31</v>
      </c>
      <c r="E79" t="n">
        <v>20.01</v>
      </c>
      <c r="F79" t="n">
        <v>-17.7</v>
      </c>
      <c r="G79" t="n">
        <v>-38.34</v>
      </c>
      <c r="H79" t="n">
        <v>-4.24</v>
      </c>
      <c r="I79" t="n">
        <v>-9.83</v>
      </c>
      <c r="J79" t="n">
        <v>27.96</v>
      </c>
      <c r="K79" t="n">
        <v>11.22</v>
      </c>
      <c r="L79" t="n">
        <v>18.38</v>
      </c>
      <c r="M79" t="n">
        <v>-23.04</v>
      </c>
      <c r="N79" t="n">
        <v>23.97</v>
      </c>
      <c r="O79" t="n">
        <v>1.3</v>
      </c>
      <c r="P79" t="n">
        <v>16.78</v>
      </c>
      <c r="Q79" t="n">
        <v>26.27</v>
      </c>
      <c r="R79" t="n">
        <v>13.37</v>
      </c>
      <c r="S79" t="n">
        <v>7.35</v>
      </c>
      <c r="T79" t="n">
        <v>-2.04</v>
      </c>
      <c r="U79" t="n">
        <v>2.26</v>
      </c>
      <c r="V79" t="inlineStr">
        <is>
          <t>-</t>
        </is>
      </c>
    </row>
    <row r="80">
      <c r="A80" s="5" t="inlineStr">
        <is>
          <t>Umsatzwachstum 3J in %</t>
        </is>
      </c>
      <c r="B80" s="5" t="inlineStr">
        <is>
          <t>Revenue Growth 3Y in %</t>
        </is>
      </c>
      <c r="C80" t="n">
        <v>8.5</v>
      </c>
      <c r="D80" t="n">
        <v>5.21</v>
      </c>
      <c r="E80" t="n">
        <v>-12.01</v>
      </c>
      <c r="F80" t="n">
        <v>-20.09</v>
      </c>
      <c r="G80" t="n">
        <v>-17.47</v>
      </c>
      <c r="H80" t="n">
        <v>4.63</v>
      </c>
      <c r="I80" t="n">
        <v>9.779999999999999</v>
      </c>
      <c r="J80" t="n">
        <v>19.19</v>
      </c>
      <c r="K80" t="n">
        <v>2.19</v>
      </c>
      <c r="L80" t="n">
        <v>6.44</v>
      </c>
      <c r="M80" t="n">
        <v>0.74</v>
      </c>
      <c r="N80" t="n">
        <v>14.02</v>
      </c>
      <c r="O80" t="n">
        <v>14.78</v>
      </c>
      <c r="P80" t="n">
        <v>18.81</v>
      </c>
      <c r="Q80" t="n">
        <v>15.66</v>
      </c>
      <c r="R80" t="n">
        <v>6.23</v>
      </c>
      <c r="S80" t="n">
        <v>2.52</v>
      </c>
      <c r="T80" t="inlineStr">
        <is>
          <t>-</t>
        </is>
      </c>
      <c r="U80" t="inlineStr">
        <is>
          <t>-</t>
        </is>
      </c>
      <c r="V80" t="inlineStr">
        <is>
          <t>-</t>
        </is>
      </c>
    </row>
    <row r="81">
      <c r="A81" s="5" t="inlineStr">
        <is>
          <t>Umsatzwachstum 5J in %</t>
        </is>
      </c>
      <c r="B81" s="5" t="inlineStr">
        <is>
          <t>Revenue Growth 5Y in %</t>
        </is>
      </c>
      <c r="C81" t="n">
        <v>-6.11</v>
      </c>
      <c r="D81" t="n">
        <v>-5.39</v>
      </c>
      <c r="E81" t="n">
        <v>-10.02</v>
      </c>
      <c r="F81" t="n">
        <v>-8.43</v>
      </c>
      <c r="G81" t="n">
        <v>-2.65</v>
      </c>
      <c r="H81" t="n">
        <v>8.699999999999999</v>
      </c>
      <c r="I81" t="n">
        <v>4.94</v>
      </c>
      <c r="J81" t="n">
        <v>11.7</v>
      </c>
      <c r="K81" t="n">
        <v>6.37</v>
      </c>
      <c r="L81" t="n">
        <v>7.48</v>
      </c>
      <c r="M81" t="n">
        <v>9.06</v>
      </c>
      <c r="N81" t="n">
        <v>16.34</v>
      </c>
      <c r="O81" t="n">
        <v>13.01</v>
      </c>
      <c r="P81" t="n">
        <v>12.35</v>
      </c>
      <c r="Q81" t="n">
        <v>9.44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1.3</v>
      </c>
      <c r="D82" t="n">
        <v>-0.23</v>
      </c>
      <c r="E82" t="n">
        <v>0.84</v>
      </c>
      <c r="F82" t="n">
        <v>-1.03</v>
      </c>
      <c r="G82" t="n">
        <v>2.42</v>
      </c>
      <c r="H82" t="n">
        <v>8.880000000000001</v>
      </c>
      <c r="I82" t="n">
        <v>10.64</v>
      </c>
      <c r="J82" t="n">
        <v>12.36</v>
      </c>
      <c r="K82" t="n">
        <v>9.359999999999999</v>
      </c>
      <c r="L82" t="n">
        <v>8.460000000000001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-96.41</v>
      </c>
      <c r="D83" t="n">
        <v>22.29</v>
      </c>
      <c r="E83" t="n">
        <v>-330.46</v>
      </c>
      <c r="F83" t="n">
        <v>-83.33</v>
      </c>
      <c r="G83" t="n">
        <v>-780.33</v>
      </c>
      <c r="H83" t="n">
        <v>-74.98</v>
      </c>
      <c r="I83" t="n">
        <v>-33.74</v>
      </c>
      <c r="J83" t="n">
        <v>13.53</v>
      </c>
      <c r="K83" t="n">
        <v>8.58</v>
      </c>
      <c r="L83" t="n">
        <v>44.68</v>
      </c>
      <c r="M83" t="n">
        <v>-50.52</v>
      </c>
      <c r="N83" t="n">
        <v>-11.85</v>
      </c>
      <c r="O83" t="n">
        <v>8.609999999999999</v>
      </c>
      <c r="P83" t="n">
        <v>4.88</v>
      </c>
      <c r="Q83" t="n">
        <v>20.81</v>
      </c>
      <c r="R83" t="n">
        <v>30.24</v>
      </c>
      <c r="S83" t="n">
        <v>21.6</v>
      </c>
      <c r="T83" t="n">
        <v>-40.74</v>
      </c>
      <c r="U83" t="n">
        <v>34.31</v>
      </c>
      <c r="V83" t="n">
        <v>102</v>
      </c>
    </row>
    <row r="84">
      <c r="A84" s="5" t="inlineStr">
        <is>
          <t>Gewinnwachstum 3J in %</t>
        </is>
      </c>
      <c r="B84" s="5" t="inlineStr">
        <is>
          <t>Earnings Growth 3Y in %</t>
        </is>
      </c>
      <c r="C84" t="n">
        <v>-134.86</v>
      </c>
      <c r="D84" t="n">
        <v>-130.5</v>
      </c>
      <c r="E84" t="n">
        <v>-398.04</v>
      </c>
      <c r="F84" t="n">
        <v>-312.88</v>
      </c>
      <c r="G84" t="n">
        <v>-296.35</v>
      </c>
      <c r="H84" t="n">
        <v>-31.73</v>
      </c>
      <c r="I84" t="n">
        <v>-3.88</v>
      </c>
      <c r="J84" t="n">
        <v>22.26</v>
      </c>
      <c r="K84" t="n">
        <v>0.91</v>
      </c>
      <c r="L84" t="n">
        <v>-5.9</v>
      </c>
      <c r="M84" t="n">
        <v>-17.92</v>
      </c>
      <c r="N84" t="n">
        <v>0.55</v>
      </c>
      <c r="O84" t="n">
        <v>11.43</v>
      </c>
      <c r="P84" t="n">
        <v>18.64</v>
      </c>
      <c r="Q84" t="n">
        <v>24.22</v>
      </c>
      <c r="R84" t="n">
        <v>3.7</v>
      </c>
      <c r="S84" t="n">
        <v>5.06</v>
      </c>
      <c r="T84" t="n">
        <v>31.86</v>
      </c>
      <c r="U84" t="inlineStr">
        <is>
          <t>-</t>
        </is>
      </c>
      <c r="V84" t="inlineStr">
        <is>
          <t>-</t>
        </is>
      </c>
    </row>
    <row r="85">
      <c r="A85" s="5" t="inlineStr">
        <is>
          <t>Gewinnwachstum 5J in %</t>
        </is>
      </c>
      <c r="B85" s="5" t="inlineStr">
        <is>
          <t>Earnings Growth 5Y in %</t>
        </is>
      </c>
      <c r="C85" t="n">
        <v>-253.65</v>
      </c>
      <c r="D85" t="n">
        <v>-249.36</v>
      </c>
      <c r="E85" t="n">
        <v>-260.57</v>
      </c>
      <c r="F85" t="n">
        <v>-191.77</v>
      </c>
      <c r="G85" t="n">
        <v>-173.39</v>
      </c>
      <c r="H85" t="n">
        <v>-8.390000000000001</v>
      </c>
      <c r="I85" t="n">
        <v>-3.49</v>
      </c>
      <c r="J85" t="n">
        <v>0.88</v>
      </c>
      <c r="K85" t="n">
        <v>-0.1</v>
      </c>
      <c r="L85" t="n">
        <v>-0.84</v>
      </c>
      <c r="M85" t="n">
        <v>-5.61</v>
      </c>
      <c r="N85" t="n">
        <v>10.54</v>
      </c>
      <c r="O85" t="n">
        <v>17.23</v>
      </c>
      <c r="P85" t="n">
        <v>7.36</v>
      </c>
      <c r="Q85" t="n">
        <v>13.24</v>
      </c>
      <c r="R85" t="n">
        <v>29.48</v>
      </c>
      <c r="S85" t="inlineStr">
        <is>
          <t>-</t>
        </is>
      </c>
      <c r="T85" t="inlineStr">
        <is>
          <t>-</t>
        </is>
      </c>
      <c r="U85" t="inlineStr">
        <is>
          <t>-</t>
        </is>
      </c>
      <c r="V85" t="inlineStr">
        <is>
          <t>-</t>
        </is>
      </c>
    </row>
    <row r="86">
      <c r="A86" s="5" t="inlineStr">
        <is>
          <t>Gewinnwachstum 10J in %</t>
        </is>
      </c>
      <c r="B86" s="5" t="inlineStr">
        <is>
          <t>Earnings Growth 10Y in %</t>
        </is>
      </c>
      <c r="C86" t="n">
        <v>-131.02</v>
      </c>
      <c r="D86" t="n">
        <v>-126.43</v>
      </c>
      <c r="E86" t="n">
        <v>-129.84</v>
      </c>
      <c r="F86" t="n">
        <v>-95.94</v>
      </c>
      <c r="G86" t="n">
        <v>-87.11</v>
      </c>
      <c r="H86" t="n">
        <v>-7</v>
      </c>
      <c r="I86" t="n">
        <v>3.52</v>
      </c>
      <c r="J86" t="n">
        <v>9.06</v>
      </c>
      <c r="K86" t="n">
        <v>3.63</v>
      </c>
      <c r="L86" t="n">
        <v>6.2</v>
      </c>
      <c r="M86" t="n">
        <v>11.93</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-1.37</v>
      </c>
      <c r="D87" t="n">
        <v>-0.05</v>
      </c>
      <c r="E87" t="n">
        <v>-0.06</v>
      </c>
      <c r="F87" t="inlineStr">
        <is>
          <t>-</t>
        </is>
      </c>
      <c r="G87" t="inlineStr">
        <is>
          <t>-</t>
        </is>
      </c>
      <c r="H87" t="n">
        <v>-4.8</v>
      </c>
      <c r="I87" t="n">
        <v>-3.52</v>
      </c>
      <c r="J87" t="n">
        <v>9.66</v>
      </c>
      <c r="K87" t="n">
        <v>-85</v>
      </c>
      <c r="L87" t="n">
        <v>-11.19</v>
      </c>
      <c r="M87" t="n">
        <v>-2.5</v>
      </c>
      <c r="N87" t="n">
        <v>0.65</v>
      </c>
      <c r="O87" t="n">
        <v>0.53</v>
      </c>
      <c r="P87" t="n">
        <v>1.39</v>
      </c>
      <c r="Q87" t="n">
        <v>0.76</v>
      </c>
      <c r="R87" t="n">
        <v>0.32</v>
      </c>
      <c r="S87" t="inlineStr">
        <is>
          <t>-</t>
        </is>
      </c>
      <c r="T87" t="inlineStr">
        <is>
          <t>-</t>
        </is>
      </c>
      <c r="U87" t="inlineStr">
        <is>
          <t>-</t>
        </is>
      </c>
      <c r="V87" t="inlineStr">
        <is>
          <t>-</t>
        </is>
      </c>
    </row>
    <row r="88">
      <c r="A88" s="5" t="inlineStr">
        <is>
          <t>EBIT-Wachstum 1J in %</t>
        </is>
      </c>
      <c r="B88" s="5" t="inlineStr">
        <is>
          <t>EBIT Growth 1Y in %</t>
        </is>
      </c>
      <c r="C88" t="n">
        <v>-35.57</v>
      </c>
      <c r="D88" t="n">
        <v>24.6</v>
      </c>
      <c r="E88" t="n">
        <v>271.44</v>
      </c>
      <c r="F88" t="n">
        <v>-177.56</v>
      </c>
      <c r="G88" t="n">
        <v>-135.13</v>
      </c>
      <c r="H88" t="n">
        <v>-10.6</v>
      </c>
      <c r="I88" t="n">
        <v>-41.06</v>
      </c>
      <c r="J88" t="n">
        <v>-13.82</v>
      </c>
      <c r="K88" t="n">
        <v>8.220000000000001</v>
      </c>
      <c r="L88" t="n">
        <v>33.65</v>
      </c>
      <c r="M88" t="n">
        <v>-35.33</v>
      </c>
      <c r="N88" t="n">
        <v>-1.2</v>
      </c>
      <c r="O88" t="n">
        <v>-2.37</v>
      </c>
      <c r="P88" t="n">
        <v>14.86</v>
      </c>
      <c r="Q88" t="n">
        <v>35.02</v>
      </c>
      <c r="R88" t="n">
        <v>30.96</v>
      </c>
      <c r="S88" t="n">
        <v>11.94</v>
      </c>
      <c r="T88" t="n">
        <v>-18.22</v>
      </c>
      <c r="U88" t="n">
        <v>-3.49</v>
      </c>
      <c r="V88" t="n">
        <v>96.56999999999999</v>
      </c>
    </row>
    <row r="89">
      <c r="A89" s="5" t="inlineStr">
        <is>
          <t>EBIT-Wachstum 3J in %</t>
        </is>
      </c>
      <c r="B89" s="5" t="inlineStr">
        <is>
          <t>EBIT Growth 3Y in %</t>
        </is>
      </c>
      <c r="C89" t="n">
        <v>86.81999999999999</v>
      </c>
      <c r="D89" t="n">
        <v>39.49</v>
      </c>
      <c r="E89" t="n">
        <v>-13.75</v>
      </c>
      <c r="F89" t="n">
        <v>-107.76</v>
      </c>
      <c r="G89" t="n">
        <v>-62.26</v>
      </c>
      <c r="H89" t="n">
        <v>-21.83</v>
      </c>
      <c r="I89" t="n">
        <v>-15.55</v>
      </c>
      <c r="J89" t="n">
        <v>9.35</v>
      </c>
      <c r="K89" t="n">
        <v>2.18</v>
      </c>
      <c r="L89" t="n">
        <v>-0.96</v>
      </c>
      <c r="M89" t="n">
        <v>-12.97</v>
      </c>
      <c r="N89" t="n">
        <v>3.76</v>
      </c>
      <c r="O89" t="n">
        <v>15.84</v>
      </c>
      <c r="P89" t="n">
        <v>26.95</v>
      </c>
      <c r="Q89" t="n">
        <v>25.97</v>
      </c>
      <c r="R89" t="n">
        <v>8.23</v>
      </c>
      <c r="S89" t="n">
        <v>-3.26</v>
      </c>
      <c r="T89" t="n">
        <v>24.95</v>
      </c>
      <c r="U89" t="inlineStr">
        <is>
          <t>-</t>
        </is>
      </c>
      <c r="V89" t="inlineStr">
        <is>
          <t>-</t>
        </is>
      </c>
    </row>
    <row r="90">
      <c r="A90" s="5" t="inlineStr">
        <is>
          <t>EBIT-Wachstum 5J in %</t>
        </is>
      </c>
      <c r="B90" s="5" t="inlineStr">
        <is>
          <t>EBIT Growth 5Y in %</t>
        </is>
      </c>
      <c r="C90" t="n">
        <v>-10.44</v>
      </c>
      <c r="D90" t="n">
        <v>-5.45</v>
      </c>
      <c r="E90" t="n">
        <v>-18.58</v>
      </c>
      <c r="F90" t="n">
        <v>-75.63</v>
      </c>
      <c r="G90" t="n">
        <v>-38.48</v>
      </c>
      <c r="H90" t="n">
        <v>-4.72</v>
      </c>
      <c r="I90" t="n">
        <v>-9.67</v>
      </c>
      <c r="J90" t="n">
        <v>-1.7</v>
      </c>
      <c r="K90" t="n">
        <v>0.59</v>
      </c>
      <c r="L90" t="n">
        <v>1.92</v>
      </c>
      <c r="M90" t="n">
        <v>2.2</v>
      </c>
      <c r="N90" t="n">
        <v>15.45</v>
      </c>
      <c r="O90" t="n">
        <v>18.08</v>
      </c>
      <c r="P90" t="n">
        <v>14.91</v>
      </c>
      <c r="Q90" t="n">
        <v>11.24</v>
      </c>
      <c r="R90" t="n">
        <v>23.55</v>
      </c>
      <c r="S90" t="inlineStr">
        <is>
          <t>-</t>
        </is>
      </c>
      <c r="T90" t="inlineStr">
        <is>
          <t>-</t>
        </is>
      </c>
      <c r="U90" t="inlineStr">
        <is>
          <t>-</t>
        </is>
      </c>
      <c r="V90" t="inlineStr">
        <is>
          <t>-</t>
        </is>
      </c>
    </row>
    <row r="91">
      <c r="A91" s="5" t="inlineStr">
        <is>
          <t>EBIT-Wachstum 10J in %</t>
        </is>
      </c>
      <c r="B91" s="5" t="inlineStr">
        <is>
          <t>EBIT Growth 10Y in %</t>
        </is>
      </c>
      <c r="C91" t="n">
        <v>-7.58</v>
      </c>
      <c r="D91" t="n">
        <v>-7.56</v>
      </c>
      <c r="E91" t="n">
        <v>-10.14</v>
      </c>
      <c r="F91" t="n">
        <v>-37.52</v>
      </c>
      <c r="G91" t="n">
        <v>-18.28</v>
      </c>
      <c r="H91" t="n">
        <v>-1.26</v>
      </c>
      <c r="I91" t="n">
        <v>2.89</v>
      </c>
      <c r="J91" t="n">
        <v>8.19</v>
      </c>
      <c r="K91" t="n">
        <v>7.75</v>
      </c>
      <c r="L91" t="n">
        <v>6.58</v>
      </c>
      <c r="M91" t="n">
        <v>12.87</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10.93</v>
      </c>
      <c r="D92" t="n">
        <v>-26.21</v>
      </c>
      <c r="E92" t="n">
        <v>-32.33</v>
      </c>
      <c r="F92" t="n">
        <v>74.11</v>
      </c>
      <c r="G92" t="n">
        <v>20.63</v>
      </c>
      <c r="H92" t="n">
        <v>-39.72</v>
      </c>
      <c r="I92" t="n">
        <v>7.42</v>
      </c>
      <c r="J92" t="n">
        <v>20.85</v>
      </c>
      <c r="K92" t="n">
        <v>0.22</v>
      </c>
      <c r="L92" t="n">
        <v>-30.47</v>
      </c>
      <c r="M92" t="n">
        <v>107.79</v>
      </c>
      <c r="N92" t="n">
        <v>-52.4</v>
      </c>
      <c r="O92" t="n">
        <v>7.83</v>
      </c>
      <c r="P92" t="n">
        <v>-4.46</v>
      </c>
      <c r="Q92" t="n">
        <v>5.19</v>
      </c>
      <c r="R92" t="n">
        <v>7.96</v>
      </c>
      <c r="S92" t="n">
        <v>-3.49</v>
      </c>
      <c r="T92" t="n">
        <v>-15.49</v>
      </c>
      <c r="U92" t="n">
        <v>29.64</v>
      </c>
      <c r="V92" t="inlineStr">
        <is>
          <t>-</t>
        </is>
      </c>
    </row>
    <row r="93">
      <c r="A93" s="5" t="inlineStr">
        <is>
          <t>Op.Cashflow Wachstum 3J in %</t>
        </is>
      </c>
      <c r="B93" s="5" t="inlineStr">
        <is>
          <t>Op.Cashflow Wachstum 3Y in %</t>
        </is>
      </c>
      <c r="C93" t="n">
        <v>-15.87</v>
      </c>
      <c r="D93" t="n">
        <v>5.19</v>
      </c>
      <c r="E93" t="n">
        <v>20.8</v>
      </c>
      <c r="F93" t="n">
        <v>18.34</v>
      </c>
      <c r="G93" t="n">
        <v>-3.89</v>
      </c>
      <c r="H93" t="n">
        <v>-3.82</v>
      </c>
      <c r="I93" t="n">
        <v>9.5</v>
      </c>
      <c r="J93" t="n">
        <v>-3.13</v>
      </c>
      <c r="K93" t="n">
        <v>25.85</v>
      </c>
      <c r="L93" t="n">
        <v>8.31</v>
      </c>
      <c r="M93" t="n">
        <v>21.07</v>
      </c>
      <c r="N93" t="n">
        <v>-16.34</v>
      </c>
      <c r="O93" t="n">
        <v>2.85</v>
      </c>
      <c r="P93" t="n">
        <v>2.9</v>
      </c>
      <c r="Q93" t="n">
        <v>3.22</v>
      </c>
      <c r="R93" t="n">
        <v>-3.67</v>
      </c>
      <c r="S93" t="n">
        <v>3.55</v>
      </c>
      <c r="T93" t="inlineStr">
        <is>
          <t>-</t>
        </is>
      </c>
      <c r="U93" t="inlineStr">
        <is>
          <t>-</t>
        </is>
      </c>
      <c r="V93" t="inlineStr">
        <is>
          <t>-</t>
        </is>
      </c>
    </row>
    <row r="94">
      <c r="A94" s="5" t="inlineStr">
        <is>
          <t>Op.Cashflow Wachstum 5J in %</t>
        </is>
      </c>
      <c r="B94" s="5" t="inlineStr">
        <is>
          <t>Op.Cashflow Wachstum 5Y in %</t>
        </is>
      </c>
      <c r="C94" t="n">
        <v>9.43</v>
      </c>
      <c r="D94" t="n">
        <v>-0.7</v>
      </c>
      <c r="E94" t="n">
        <v>6.02</v>
      </c>
      <c r="F94" t="n">
        <v>16.66</v>
      </c>
      <c r="G94" t="n">
        <v>1.88</v>
      </c>
      <c r="H94" t="n">
        <v>-8.34</v>
      </c>
      <c r="I94" t="n">
        <v>21.16</v>
      </c>
      <c r="J94" t="n">
        <v>9.199999999999999</v>
      </c>
      <c r="K94" t="n">
        <v>6.59</v>
      </c>
      <c r="L94" t="n">
        <v>5.66</v>
      </c>
      <c r="M94" t="n">
        <v>12.79</v>
      </c>
      <c r="N94" t="n">
        <v>-7.18</v>
      </c>
      <c r="O94" t="n">
        <v>2.61</v>
      </c>
      <c r="P94" t="n">
        <v>-2.06</v>
      </c>
      <c r="Q94" t="n">
        <v>4.76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0.54</v>
      </c>
      <c r="D95" t="n">
        <v>10.23</v>
      </c>
      <c r="E95" t="n">
        <v>7.61</v>
      </c>
      <c r="F95" t="n">
        <v>11.63</v>
      </c>
      <c r="G95" t="n">
        <v>3.77</v>
      </c>
      <c r="H95" t="n">
        <v>2.23</v>
      </c>
      <c r="I95" t="n">
        <v>6.99</v>
      </c>
      <c r="J95" t="n">
        <v>5.9</v>
      </c>
      <c r="K95" t="n">
        <v>2.27</v>
      </c>
      <c r="L95" t="n">
        <v>5.21</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5265</v>
      </c>
      <c r="D96" t="n">
        <v>11068</v>
      </c>
      <c r="E96" t="n">
        <v>11698</v>
      </c>
      <c r="F96" t="n">
        <v>10275</v>
      </c>
      <c r="G96" t="n">
        <v>10417</v>
      </c>
      <c r="H96" t="n">
        <v>17233</v>
      </c>
      <c r="I96" t="n">
        <v>17488</v>
      </c>
      <c r="J96" t="n">
        <v>14756</v>
      </c>
      <c r="K96" t="n">
        <v>2563</v>
      </c>
      <c r="L96" t="n">
        <v>64</v>
      </c>
      <c r="M96" t="n">
        <v>641</v>
      </c>
      <c r="N96" t="n">
        <v>1777</v>
      </c>
      <c r="O96" t="n">
        <v>3571</v>
      </c>
      <c r="P96" t="n">
        <v>6272</v>
      </c>
      <c r="Q96" t="n">
        <v>2749</v>
      </c>
      <c r="R96" t="n">
        <v>1634</v>
      </c>
      <c r="S96" t="n">
        <v>-852</v>
      </c>
      <c r="T96" t="n">
        <v>184</v>
      </c>
      <c r="U96" t="n">
        <v>1214</v>
      </c>
      <c r="V96" t="n">
        <v>-290</v>
      </c>
      <c r="W96" t="inlineStr">
        <is>
          <t>-</t>
        </is>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O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9"/>
    <col customWidth="1" max="14" min="14" width="21"/>
    <col customWidth="1" max="15" min="15" width="9"/>
  </cols>
  <sheetData>
    <row r="1">
      <c r="A1" s="1" t="inlineStr">
        <is>
          <t xml:space="preserve">ESSILORLUXOTTICA </t>
        </is>
      </c>
      <c r="B1" s="2" t="inlineStr">
        <is>
          <t>WKN: 863195  ISIN: FR0000121667  US-Symbol:ESLOF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+33-1-49-77-4224</t>
        </is>
      </c>
      <c r="G4" t="inlineStr">
        <is>
          <t>06.03.2020</t>
        </is>
      </c>
      <c r="H4" t="inlineStr">
        <is>
          <t>Preliminary Results</t>
        </is>
      </c>
      <c r="J4" t="inlineStr">
        <is>
          <t>Delfin S.A.R.L.</t>
        </is>
      </c>
      <c r="L4" t="inlineStr">
        <is>
          <t>32,70%</t>
        </is>
      </c>
    </row>
    <row r="5">
      <c r="A5" s="5" t="inlineStr">
        <is>
          <t>Ticker</t>
        </is>
      </c>
      <c r="B5" t="inlineStr">
        <is>
          <t>ESL</t>
        </is>
      </c>
      <c r="C5" s="5" t="inlineStr">
        <is>
          <t>Fax</t>
        </is>
      </c>
      <c r="D5" s="5" t="inlineStr"/>
      <c r="E5" t="inlineStr">
        <is>
          <t>-</t>
        </is>
      </c>
      <c r="G5" t="inlineStr">
        <is>
          <t>06.04.2020</t>
        </is>
      </c>
      <c r="H5" t="inlineStr">
        <is>
          <t>Publication Of Annual Report (Estimated)</t>
        </is>
      </c>
      <c r="J5" t="inlineStr">
        <is>
          <t>Mitarbeiter</t>
        </is>
      </c>
      <c r="L5" t="inlineStr">
        <is>
          <t>4,40%</t>
        </is>
      </c>
    </row>
    <row r="6">
      <c r="A6" s="5" t="inlineStr">
        <is>
          <t>Gelistet Seit / Listed Since</t>
        </is>
      </c>
      <c r="B6" t="inlineStr">
        <is>
          <t>-</t>
        </is>
      </c>
      <c r="C6" s="5" t="inlineStr">
        <is>
          <t>Internet</t>
        </is>
      </c>
      <c r="D6" s="5" t="inlineStr"/>
      <c r="E6" t="inlineStr">
        <is>
          <t>https://www.essilorluxottica.com/</t>
        </is>
      </c>
      <c r="G6" t="inlineStr">
        <is>
          <t>05.05.2020</t>
        </is>
      </c>
      <c r="H6" t="inlineStr">
        <is>
          <t>Result Q1</t>
        </is>
      </c>
      <c r="J6" t="inlineStr">
        <is>
          <t>Freefloat</t>
        </is>
      </c>
      <c r="L6" t="inlineStr">
        <is>
          <t>62,90%</t>
        </is>
      </c>
    </row>
    <row r="7">
      <c r="A7" s="5" t="inlineStr">
        <is>
          <t>Nominalwert / Nominal Value</t>
        </is>
      </c>
      <c r="B7" t="inlineStr">
        <is>
          <t>0,18</t>
        </is>
      </c>
      <c r="C7" s="5" t="inlineStr">
        <is>
          <t>E-Mail</t>
        </is>
      </c>
      <c r="D7" s="5" t="inlineStr"/>
      <c r="E7" t="inlineStr">
        <is>
          <t>contact@essilor-luxottica.com</t>
        </is>
      </c>
      <c r="G7" t="inlineStr">
        <is>
          <t>15.05.2020</t>
        </is>
      </c>
      <c r="H7" t="inlineStr">
        <is>
          <t>Annual General Meeting</t>
        </is>
      </c>
    </row>
    <row r="8">
      <c r="A8" s="5" t="inlineStr">
        <is>
          <t>Land / Country</t>
        </is>
      </c>
      <c r="B8" t="inlineStr">
        <is>
          <t>Frankreich</t>
        </is>
      </c>
      <c r="C8" s="5" t="inlineStr">
        <is>
          <t>Inv. Relations Telefon / Phone</t>
        </is>
      </c>
      <c r="D8" s="5" t="inlineStr"/>
      <c r="E8" t="inlineStr">
        <is>
          <t>+33-1-49-77-4216</t>
        </is>
      </c>
      <c r="G8" t="inlineStr">
        <is>
          <t>19.05.2020</t>
        </is>
      </c>
      <c r="H8" t="inlineStr">
        <is>
          <t>Ex Dividend</t>
        </is>
      </c>
    </row>
    <row r="9">
      <c r="A9" s="5" t="inlineStr">
        <is>
          <t>Währung / Currency</t>
        </is>
      </c>
      <c r="B9" t="inlineStr">
        <is>
          <t>EUR</t>
        </is>
      </c>
      <c r="C9" s="5" t="inlineStr">
        <is>
          <t>Inv. Relations E-Mail</t>
        </is>
      </c>
      <c r="D9" s="5" t="inlineStr"/>
      <c r="E9" t="inlineStr">
        <is>
          <t>ir@essilor-luxottica.com</t>
        </is>
      </c>
      <c r="G9" t="inlineStr">
        <is>
          <t>21.05.2020</t>
        </is>
      </c>
      <c r="H9" t="inlineStr">
        <is>
          <t>Dividend Payout</t>
        </is>
      </c>
    </row>
    <row r="10">
      <c r="A10" s="5" t="inlineStr">
        <is>
          <t>Branche / Industry</t>
        </is>
      </c>
      <c r="B10" t="inlineStr">
        <is>
          <t>Health Services</t>
        </is>
      </c>
      <c r="C10" s="5" t="inlineStr">
        <is>
          <t>Kontaktperson / Contact Person</t>
        </is>
      </c>
      <c r="D10" s="5" t="inlineStr"/>
      <c r="E10" t="inlineStr">
        <is>
          <t>-</t>
        </is>
      </c>
      <c r="G10" t="inlineStr">
        <is>
          <t>31.07.2020</t>
        </is>
      </c>
      <c r="H10" t="inlineStr">
        <is>
          <t>Score Half Year</t>
        </is>
      </c>
    </row>
    <row r="11">
      <c r="A11" s="5" t="inlineStr">
        <is>
          <t>Sektor / Sector</t>
        </is>
      </c>
      <c r="B11" t="inlineStr">
        <is>
          <t>Health Service</t>
        </is>
      </c>
    </row>
    <row r="12">
      <c r="A12" s="5" t="inlineStr">
        <is>
          <t>Typ / Genre</t>
        </is>
      </c>
      <c r="B12" t="inlineStr">
        <is>
          <t>Stammaktie</t>
        </is>
      </c>
    </row>
    <row r="13">
      <c r="A13" s="5" t="inlineStr">
        <is>
          <t>Adresse / Address</t>
        </is>
      </c>
      <c r="B13" t="inlineStr">
        <is>
          <t>EssilorLuxottica SA147, rue de Paris  F-94220 Charenton-le-Pont</t>
        </is>
      </c>
    </row>
    <row r="14">
      <c r="A14" s="5" t="inlineStr">
        <is>
          <t>Management</t>
        </is>
      </c>
      <c r="B14" t="inlineStr">
        <is>
          <t>Laurent Vacherot, Hubert Sagnières, Jayanth Bhuvaraghan, Jean Carrier-Guillomet, Norbert Gorny, Hilary Halper, Grita Loebsack, Frédéric Mathieu, Bernhard Nuesser, Paul Du Saillant, Jeremy Teo, Éric Thoreux</t>
        </is>
      </c>
    </row>
    <row r="15">
      <c r="A15" s="5" t="inlineStr">
        <is>
          <t>Aufsichtsrat / Board</t>
        </is>
      </c>
      <c r="B15" t="inlineStr">
        <is>
          <t>Leonardo Del Vecchio, Hubert Sagnières, Léonel Ascencao Pereira, Romolo Bardin, Juliette Favre, Giovanni Giallombardo, Laurent Vacherot, Annette Messemer, Francesco Milleri, Gianni Mion, Lucia Morselli, Olivier Pécoux, Sabrina Pucci, Cristina Scocchia, Jeanette Wong, Delphine Zablocki</t>
        </is>
      </c>
    </row>
    <row r="16">
      <c r="A16" s="5" t="inlineStr">
        <is>
          <t>Beschreibung</t>
        </is>
      </c>
      <c r="B16" t="inlineStr">
        <is>
          <t>EssilorLuxottica SA ist im Bereich Augenoptik tätig. Die Geschäftsbereiche sind in Linsen und optische Instrumente, Equipment und Brillengläser gegliedert sowie in die geographischen Segmente Nordamerika, Europa, Asien und Afrika und Lateinamerika strukturiert. Der Konzern ist in der Entwicklung, der Produktion und dem Vertrieb von Brillengläsern für alle Arten von Sehstörungen wie Myopie, Hypermetropie, Presbyopie und Stigmatism aktiv. Die umfangreiche Produktpalette umfasst unter anderem leistungsfähige Einstärken- und Gleitsichtgläser, selbsttönende und verspiegelte Gläser, hochwertig veredelte und spezielle Gläser für Computerarbeit, Autofahren und verschiedene Sportarten, Sonnenschutzgläser wie auch spezielle Gläser für Kinderbrillen. Zum Markenportfolio gehören Varilux®, Crizal®, Eyezen™, Xperio®, Transitions®, Bolon®, Foster Grant® und Costa®. Ergänzend zu seinem Portfolio von Hochleistungsbrillengläsern bietet das Unternehmen über seine Tochtergesellschaft nicht-verschreibungspflichtige Lese- und Sonnenbrillengläser an. Zusätzlich ist Essilor International in der Herstellung und dem Vertrieb von augenoptischen Geräten aktiv. 2018 fusionierten die beiden Brillen-Hersteller Essilor und die italienische Luxottica zur heutigen EssilorLuxottica SA. Copyright 2014 FINANCE BASE AG</t>
        </is>
      </c>
    </row>
    <row r="17">
      <c r="A17" s="5" t="inlineStr">
        <is>
          <t>Profile</t>
        </is>
      </c>
      <c r="B17" t="inlineStr">
        <is>
          <t>EssilorLuxottica SA is active in ophthalmic optics. The divisions are divided into lenses and optical instruments, equipment and lenses, as well as structured in the geographical segments North America, Europe, Asia and Africa and Latin America. The Group is active in the development, production and sale of ophthalmic lenses for all types of vision problems such as myopia, hyperopia, presbyopia and stigmatism. The extensive product range includes high-performance single-vision and progressive lenses, photochromic and mirrored lenses, high-quality refined and special glasses for computer work, driving and various sports, sun lenses as well as special glasses for children glasses. The brand portfolio includes Varilux®, Crizal®, Eyezen ™, Xperio®, Transitions, Bolon®, Foster Grant® and Costa®. In addition to its portfolio of high-performance lenses, the company offers through its subsidiary to non-prescription reading and sun glasses. In addition, Essilor International is active in the manufacture and distribution of ophthalmic equipment. In 2018, the two glasses maker Essilor merged and the Italian Luxottica to today's EssilorLuxottica SA.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17390</v>
      </c>
      <c r="D20" t="n">
        <v>10799</v>
      </c>
      <c r="E20" t="n">
        <v>7490</v>
      </c>
      <c r="F20" t="n">
        <v>7115</v>
      </c>
      <c r="G20" t="n">
        <v>6716</v>
      </c>
      <c r="H20" t="n">
        <v>5670</v>
      </c>
      <c r="I20" t="n">
        <v>5065</v>
      </c>
      <c r="J20" t="n">
        <v>4989</v>
      </c>
      <c r="K20" t="n">
        <v>4190</v>
      </c>
      <c r="L20" t="n">
        <v>3892</v>
      </c>
      <c r="M20" t="n">
        <v>3268</v>
      </c>
      <c r="N20" t="n">
        <v>3074</v>
      </c>
      <c r="O20" t="n">
        <v>2908</v>
      </c>
    </row>
    <row r="21">
      <c r="A21" s="5" t="inlineStr">
        <is>
          <t>Bruttoergebnis vom Umsatz</t>
        </is>
      </c>
      <c r="B21" s="5" t="inlineStr">
        <is>
          <t>Gross Profit</t>
        </is>
      </c>
      <c r="C21" t="n">
        <v>10817</v>
      </c>
      <c r="D21" t="n">
        <v>6836</v>
      </c>
      <c r="E21" t="n">
        <v>4346</v>
      </c>
      <c r="F21" t="n">
        <v>4181</v>
      </c>
      <c r="G21" t="n">
        <v>4012</v>
      </c>
      <c r="H21" t="n">
        <v>3315</v>
      </c>
      <c r="I21" t="n">
        <v>2838</v>
      </c>
      <c r="J21" t="n">
        <v>2784</v>
      </c>
      <c r="K21" t="n">
        <v>2322</v>
      </c>
      <c r="L21" t="n">
        <v>2160</v>
      </c>
      <c r="M21" t="n">
        <v>1833</v>
      </c>
      <c r="N21" t="n">
        <v>1749</v>
      </c>
      <c r="O21" t="n">
        <v>1674</v>
      </c>
    </row>
    <row r="22">
      <c r="A22" s="5" t="inlineStr">
        <is>
          <t>Operatives Ergebnis (EBIT)</t>
        </is>
      </c>
      <c r="B22" s="5" t="inlineStr">
        <is>
          <t>EBIT Earning Before Interest &amp; Tax</t>
        </is>
      </c>
      <c r="C22" t="n">
        <v>1678</v>
      </c>
      <c r="D22" t="n">
        <v>1358</v>
      </c>
      <c r="E22" t="n">
        <v>1074</v>
      </c>
      <c r="F22" t="n">
        <v>1230</v>
      </c>
      <c r="G22" t="n">
        <v>1183</v>
      </c>
      <c r="H22" t="n">
        <v>1222</v>
      </c>
      <c r="I22" t="n">
        <v>843</v>
      </c>
      <c r="J22" t="n">
        <v>831.7</v>
      </c>
      <c r="K22" t="n">
        <v>683.1</v>
      </c>
      <c r="L22" t="n">
        <v>618.5</v>
      </c>
      <c r="M22" t="n">
        <v>555.2</v>
      </c>
      <c r="N22" t="n">
        <v>514.5</v>
      </c>
      <c r="O22" t="n">
        <v>504.6</v>
      </c>
    </row>
    <row r="23">
      <c r="A23" s="5" t="inlineStr">
        <is>
          <t>Finanzergebnis</t>
        </is>
      </c>
      <c r="B23" s="5" t="inlineStr">
        <is>
          <t>Financial Result</t>
        </is>
      </c>
      <c r="C23" t="n">
        <v>-144</v>
      </c>
      <c r="D23" t="n">
        <v>-63</v>
      </c>
      <c r="E23" t="n">
        <v>-64</v>
      </c>
      <c r="F23" t="n">
        <v>-65</v>
      </c>
      <c r="G23" t="n">
        <v>-62</v>
      </c>
      <c r="H23" t="n">
        <v>-43</v>
      </c>
      <c r="I23" t="n">
        <v>2</v>
      </c>
      <c r="J23" t="n">
        <v>5.8</v>
      </c>
      <c r="K23" t="n">
        <v>14.5</v>
      </c>
      <c r="L23" t="n">
        <v>20.9</v>
      </c>
      <c r="M23" t="n">
        <v>14.8</v>
      </c>
      <c r="N23" t="n">
        <v>-2.5</v>
      </c>
      <c r="O23" t="n">
        <v>-6.5</v>
      </c>
    </row>
    <row r="24">
      <c r="A24" s="5" t="inlineStr">
        <is>
          <t>Ergebnis vor Steuer (EBT)</t>
        </is>
      </c>
      <c r="B24" s="5" t="inlineStr">
        <is>
          <t>EBT Earning Before Tax</t>
        </is>
      </c>
      <c r="C24" t="n">
        <v>1534</v>
      </c>
      <c r="D24" t="n">
        <v>1295</v>
      </c>
      <c r="E24" t="n">
        <v>1010</v>
      </c>
      <c r="F24" t="n">
        <v>1165</v>
      </c>
      <c r="G24" t="n">
        <v>1121</v>
      </c>
      <c r="H24" t="n">
        <v>1179</v>
      </c>
      <c r="I24" t="n">
        <v>845</v>
      </c>
      <c r="J24" t="n">
        <v>837.5</v>
      </c>
      <c r="K24" t="n">
        <v>697.6</v>
      </c>
      <c r="L24" t="n">
        <v>639.4</v>
      </c>
      <c r="M24" t="n">
        <v>570</v>
      </c>
      <c r="N24" t="n">
        <v>512</v>
      </c>
      <c r="O24" t="n">
        <v>498.1</v>
      </c>
    </row>
    <row r="25">
      <c r="A25" s="5" t="inlineStr">
        <is>
          <t>Ergebnis nach Steuer</t>
        </is>
      </c>
      <c r="B25" s="5" t="inlineStr">
        <is>
          <t>Earnings after tax</t>
        </is>
      </c>
      <c r="C25" t="n">
        <v>1185</v>
      </c>
      <c r="D25" t="n">
        <v>1156</v>
      </c>
      <c r="E25" t="n">
        <v>878</v>
      </c>
      <c r="F25" t="n">
        <v>880</v>
      </c>
      <c r="G25" t="n">
        <v>813</v>
      </c>
      <c r="H25" t="n">
        <v>986</v>
      </c>
      <c r="I25" t="n">
        <v>646</v>
      </c>
      <c r="J25" t="n">
        <v>630.4</v>
      </c>
      <c r="K25" t="n">
        <v>518.2</v>
      </c>
      <c r="L25" t="n">
        <v>472</v>
      </c>
      <c r="M25" t="n">
        <v>401.9</v>
      </c>
      <c r="N25" t="n">
        <v>362.8</v>
      </c>
      <c r="O25" t="n">
        <v>342.1</v>
      </c>
    </row>
    <row r="26">
      <c r="A26" s="5" t="inlineStr">
        <is>
          <t>Minderheitenanteil</t>
        </is>
      </c>
      <c r="B26" s="5" t="inlineStr">
        <is>
          <t>Minority Share</t>
        </is>
      </c>
      <c r="C26" t="n">
        <v>-108</v>
      </c>
      <c r="D26" t="n">
        <v>-69</v>
      </c>
      <c r="E26" t="n">
        <v>-89</v>
      </c>
      <c r="F26" t="n">
        <v>-67</v>
      </c>
      <c r="G26" t="n">
        <v>-56</v>
      </c>
      <c r="H26" t="n">
        <v>-57</v>
      </c>
      <c r="I26" t="n">
        <v>-53</v>
      </c>
      <c r="J26" t="n">
        <v>-46.4</v>
      </c>
      <c r="K26" t="n">
        <v>-12.6</v>
      </c>
      <c r="L26" t="n">
        <v>-10.1</v>
      </c>
      <c r="M26" t="n">
        <v>-7.8</v>
      </c>
      <c r="N26" t="n">
        <v>-6.5</v>
      </c>
      <c r="O26" t="n">
        <v>-4.1</v>
      </c>
    </row>
    <row r="27">
      <c r="A27" s="5" t="inlineStr">
        <is>
          <t>Jahresüberschuss/-fehlbetrag</t>
        </is>
      </c>
      <c r="B27" s="5" t="inlineStr">
        <is>
          <t>Net Profit</t>
        </is>
      </c>
      <c r="C27" t="n">
        <v>1077</v>
      </c>
      <c r="D27" t="n">
        <v>1087</v>
      </c>
      <c r="E27" t="n">
        <v>789</v>
      </c>
      <c r="F27" t="n">
        <v>813</v>
      </c>
      <c r="G27" t="n">
        <v>757</v>
      </c>
      <c r="H27" t="n">
        <v>929</v>
      </c>
      <c r="I27" t="n">
        <v>593</v>
      </c>
      <c r="J27" t="n">
        <v>584</v>
      </c>
      <c r="K27" t="n">
        <v>505.6</v>
      </c>
      <c r="L27" t="n">
        <v>462</v>
      </c>
      <c r="M27" t="n">
        <v>394</v>
      </c>
      <c r="N27" t="n">
        <v>382.4</v>
      </c>
      <c r="O27" t="n">
        <v>366.7</v>
      </c>
    </row>
    <row r="28">
      <c r="A28" s="5" t="inlineStr">
        <is>
          <t>Summe Umlaufvermögen</t>
        </is>
      </c>
      <c r="B28" s="5" t="inlineStr">
        <is>
          <t>Current Assets</t>
        </is>
      </c>
      <c r="C28" t="n">
        <v>10750</v>
      </c>
      <c r="D28" t="n">
        <v>7025</v>
      </c>
      <c r="E28" t="n">
        <v>3489</v>
      </c>
      <c r="F28" t="n">
        <v>3509</v>
      </c>
      <c r="G28" t="n">
        <v>3272</v>
      </c>
      <c r="H28" t="n">
        <v>3162</v>
      </c>
      <c r="I28" t="n">
        <v>3031</v>
      </c>
      <c r="J28" t="n">
        <v>2826</v>
      </c>
      <c r="K28" t="n">
        <v>2429</v>
      </c>
      <c r="L28" t="n">
        <v>2042</v>
      </c>
      <c r="M28" t="n">
        <v>1761</v>
      </c>
      <c r="N28" t="n">
        <v>1823</v>
      </c>
      <c r="O28" t="n">
        <v>1811</v>
      </c>
    </row>
    <row r="29">
      <c r="A29" s="5" t="inlineStr">
        <is>
          <t>Summe Anlagevermögen</t>
        </is>
      </c>
      <c r="B29" s="5" t="inlineStr">
        <is>
          <t>Fixed Assets</t>
        </is>
      </c>
      <c r="C29" t="n">
        <v>41833</v>
      </c>
      <c r="D29" t="n">
        <v>39244</v>
      </c>
      <c r="E29" t="n">
        <v>8811</v>
      </c>
      <c r="F29" t="n">
        <v>9654</v>
      </c>
      <c r="G29" t="n">
        <v>8699</v>
      </c>
      <c r="H29" t="n">
        <v>7627</v>
      </c>
      <c r="I29" t="n">
        <v>4546</v>
      </c>
      <c r="J29" t="n">
        <v>4081</v>
      </c>
      <c r="K29" t="n">
        <v>3730</v>
      </c>
      <c r="L29" t="n">
        <v>3171</v>
      </c>
      <c r="M29" t="n">
        <v>2407</v>
      </c>
      <c r="N29" t="n">
        <v>2244</v>
      </c>
      <c r="O29" t="n">
        <v>1703</v>
      </c>
    </row>
    <row r="30">
      <c r="A30" s="5" t="inlineStr">
        <is>
          <t>Summe Aktiva</t>
        </is>
      </c>
      <c r="B30" s="5" t="inlineStr">
        <is>
          <t>Total Assets</t>
        </is>
      </c>
      <c r="C30" t="n">
        <v>52583</v>
      </c>
      <c r="D30" t="n">
        <v>46269</v>
      </c>
      <c r="E30" t="n">
        <v>12300</v>
      </c>
      <c r="F30" t="n">
        <v>13163</v>
      </c>
      <c r="G30" t="n">
        <v>11971</v>
      </c>
      <c r="H30" t="n">
        <v>10789</v>
      </c>
      <c r="I30" t="n">
        <v>7577</v>
      </c>
      <c r="J30" t="n">
        <v>6907</v>
      </c>
      <c r="K30" t="n">
        <v>6158</v>
      </c>
      <c r="L30" t="n">
        <v>5213</v>
      </c>
      <c r="M30" t="n">
        <v>4168</v>
      </c>
      <c r="N30" t="n">
        <v>4067</v>
      </c>
      <c r="O30" t="n">
        <v>3514</v>
      </c>
    </row>
    <row r="31">
      <c r="A31" s="5" t="inlineStr">
        <is>
          <t>Summe kurzfristiges Fremdkapital</t>
        </is>
      </c>
      <c r="B31" s="5" t="inlineStr">
        <is>
          <t>Short-Term Debt</t>
        </is>
      </c>
      <c r="C31" t="n">
        <v>5617</v>
      </c>
      <c r="D31" t="n">
        <v>7015</v>
      </c>
      <c r="E31" t="n">
        <v>2952</v>
      </c>
      <c r="F31" t="n">
        <v>3718</v>
      </c>
      <c r="G31" t="n">
        <v>2853</v>
      </c>
      <c r="H31" t="n">
        <v>2950</v>
      </c>
      <c r="I31" t="n">
        <v>2038</v>
      </c>
      <c r="J31" t="n">
        <v>1875</v>
      </c>
      <c r="K31" t="n">
        <v>1927</v>
      </c>
      <c r="L31" t="n">
        <v>1478</v>
      </c>
      <c r="M31" t="n">
        <v>989.2</v>
      </c>
      <c r="N31" t="n">
        <v>1106</v>
      </c>
      <c r="O31" t="n">
        <v>799.1</v>
      </c>
    </row>
    <row r="32">
      <c r="A32" s="5" t="inlineStr">
        <is>
          <t>Summe langfristiges Fremdkapital</t>
        </is>
      </c>
      <c r="B32" s="5" t="inlineStr">
        <is>
          <t>Long-Term Debt</t>
        </is>
      </c>
      <c r="C32" t="n">
        <v>11634</v>
      </c>
      <c r="D32" t="n">
        <v>5993</v>
      </c>
      <c r="E32" t="n">
        <v>2421</v>
      </c>
      <c r="F32" t="n">
        <v>2391</v>
      </c>
      <c r="G32" t="n">
        <v>3026</v>
      </c>
      <c r="H32" t="n">
        <v>2579</v>
      </c>
      <c r="I32" t="n">
        <v>1498</v>
      </c>
      <c r="J32" t="n">
        <v>1112</v>
      </c>
      <c r="K32" t="n">
        <v>773.8</v>
      </c>
      <c r="L32" t="n">
        <v>690.8</v>
      </c>
      <c r="M32" t="n">
        <v>440.6</v>
      </c>
      <c r="N32" t="n">
        <v>594.8</v>
      </c>
      <c r="O32" t="n">
        <v>546.3</v>
      </c>
    </row>
    <row r="33">
      <c r="A33" s="5" t="inlineStr">
        <is>
          <t>Summe Fremdkapital</t>
        </is>
      </c>
      <c r="B33" s="5" t="inlineStr">
        <is>
          <t>Total Liabilities</t>
        </is>
      </c>
      <c r="C33" t="n">
        <v>17251</v>
      </c>
      <c r="D33" t="n">
        <v>13008</v>
      </c>
      <c r="E33" t="n">
        <v>5373</v>
      </c>
      <c r="F33" t="n">
        <v>6109</v>
      </c>
      <c r="G33" t="n">
        <v>5879</v>
      </c>
      <c r="H33" t="n">
        <v>5529</v>
      </c>
      <c r="I33" t="n">
        <v>3536</v>
      </c>
      <c r="J33" t="n">
        <v>2987</v>
      </c>
      <c r="K33" t="n">
        <v>2700</v>
      </c>
      <c r="L33" t="n">
        <v>2169</v>
      </c>
      <c r="M33" t="n">
        <v>1430</v>
      </c>
      <c r="N33" t="n">
        <v>1701</v>
      </c>
      <c r="O33" t="n">
        <v>1345</v>
      </c>
    </row>
    <row r="34">
      <c r="A34" s="5" t="inlineStr">
        <is>
          <t>Minderheitenanteil</t>
        </is>
      </c>
      <c r="B34" s="5" t="inlineStr">
        <is>
          <t>Minority Share</t>
        </is>
      </c>
      <c r="C34" t="n">
        <v>536</v>
      </c>
      <c r="D34" t="n">
        <v>438</v>
      </c>
      <c r="E34" t="n">
        <v>423</v>
      </c>
      <c r="F34" t="n">
        <v>366</v>
      </c>
      <c r="G34" t="n">
        <v>385</v>
      </c>
      <c r="H34" t="n">
        <v>345</v>
      </c>
      <c r="I34" t="n">
        <v>285</v>
      </c>
      <c r="J34" t="n">
        <v>256.6</v>
      </c>
      <c r="K34" t="n">
        <v>132.9</v>
      </c>
      <c r="L34" t="n">
        <v>43.2</v>
      </c>
      <c r="M34" t="n">
        <v>21.8</v>
      </c>
      <c r="N34" t="n">
        <v>14.5</v>
      </c>
      <c r="O34" t="n">
        <v>12.1</v>
      </c>
    </row>
    <row r="35">
      <c r="A35" s="5" t="inlineStr">
        <is>
          <t>Summe Eigenkapital</t>
        </is>
      </c>
      <c r="B35" s="5" t="inlineStr">
        <is>
          <t>Equity</t>
        </is>
      </c>
      <c r="C35" t="n">
        <v>34796</v>
      </c>
      <c r="D35" t="n">
        <v>33262</v>
      </c>
      <c r="E35" t="n">
        <v>6504</v>
      </c>
      <c r="F35" t="n">
        <v>6688</v>
      </c>
      <c r="G35" t="n">
        <v>5707</v>
      </c>
      <c r="H35" t="n">
        <v>4915</v>
      </c>
      <c r="I35" t="n">
        <v>3756</v>
      </c>
      <c r="J35" t="n">
        <v>3664</v>
      </c>
      <c r="K35" t="n">
        <v>3325</v>
      </c>
      <c r="L35" t="n">
        <v>3001</v>
      </c>
      <c r="M35" t="n">
        <v>2716</v>
      </c>
      <c r="N35" t="n">
        <v>2351</v>
      </c>
      <c r="O35" t="n">
        <v>2156</v>
      </c>
    </row>
    <row r="36">
      <c r="A36" s="5" t="inlineStr">
        <is>
          <t>Summe Passiva</t>
        </is>
      </c>
      <c r="B36" s="5" t="inlineStr">
        <is>
          <t>Liabilities &amp; Shareholder Equity</t>
        </is>
      </c>
      <c r="C36" t="n">
        <v>52583</v>
      </c>
      <c r="D36" t="n">
        <v>46269</v>
      </c>
      <c r="E36" t="n">
        <v>12300</v>
      </c>
      <c r="F36" t="n">
        <v>13163</v>
      </c>
      <c r="G36" t="n">
        <v>11971</v>
      </c>
      <c r="H36" t="n">
        <v>10789</v>
      </c>
      <c r="I36" t="n">
        <v>7577</v>
      </c>
      <c r="J36" t="n">
        <v>6907</v>
      </c>
      <c r="K36" t="n">
        <v>6158</v>
      </c>
      <c r="L36" t="n">
        <v>5213</v>
      </c>
      <c r="M36" t="n">
        <v>4168</v>
      </c>
      <c r="N36" t="n">
        <v>4067</v>
      </c>
      <c r="O36" t="n">
        <v>3514</v>
      </c>
    </row>
    <row r="37">
      <c r="A37" s="5" t="inlineStr">
        <is>
          <t>Mio.Aktien im Umlauf</t>
        </is>
      </c>
      <c r="B37" s="5" t="inlineStr">
        <is>
          <t>Million shares outstanding</t>
        </is>
      </c>
      <c r="C37" t="inlineStr">
        <is>
          <t>-</t>
        </is>
      </c>
      <c r="D37" t="n">
        <v>426.78</v>
      </c>
      <c r="E37" t="n">
        <v>219.1</v>
      </c>
      <c r="F37" t="n">
        <v>216.5</v>
      </c>
      <c r="G37" t="n">
        <v>216.5</v>
      </c>
      <c r="H37" t="n">
        <v>215.9</v>
      </c>
      <c r="I37" t="n">
        <v>215.9</v>
      </c>
      <c r="J37" t="n">
        <v>214.7</v>
      </c>
      <c r="K37" t="n">
        <v>214</v>
      </c>
      <c r="L37" t="n">
        <v>211.7</v>
      </c>
      <c r="M37" t="n">
        <v>215.5</v>
      </c>
      <c r="N37" t="n">
        <v>211</v>
      </c>
      <c r="O37" t="n">
        <v>211.3</v>
      </c>
    </row>
    <row r="38">
      <c r="A38" s="5" t="inlineStr">
        <is>
          <t>Gezeichnetes Kapital (in Mio.)</t>
        </is>
      </c>
      <c r="B38" s="5" t="inlineStr">
        <is>
          <t>Subscribed Capital in M</t>
        </is>
      </c>
      <c r="C38" t="inlineStr">
        <is>
          <t>-</t>
        </is>
      </c>
      <c r="D38" t="n">
        <v>76.8</v>
      </c>
      <c r="E38" t="n">
        <v>39.4</v>
      </c>
      <c r="F38" t="n">
        <v>39</v>
      </c>
      <c r="G38" t="n">
        <v>39</v>
      </c>
      <c r="H38" t="n">
        <v>38.8</v>
      </c>
      <c r="I38" t="n">
        <v>38.6</v>
      </c>
      <c r="J38" t="n">
        <v>38.7</v>
      </c>
      <c r="K38" t="n">
        <v>38.5</v>
      </c>
      <c r="L38" t="n">
        <v>38.1</v>
      </c>
      <c r="M38" t="n">
        <v>38.8</v>
      </c>
      <c r="N38" t="n">
        <v>38</v>
      </c>
      <c r="O38" t="n">
        <v>38</v>
      </c>
    </row>
    <row r="39">
      <c r="A39" s="5" t="inlineStr">
        <is>
          <t>Ergebnis je Aktie (brutto)</t>
        </is>
      </c>
      <c r="B39" s="5" t="inlineStr">
        <is>
          <t>Earnings per share</t>
        </is>
      </c>
      <c r="C39" t="inlineStr">
        <is>
          <t>-</t>
        </is>
      </c>
      <c r="D39" t="n">
        <v>3.03</v>
      </c>
      <c r="E39" t="n">
        <v>4.61</v>
      </c>
      <c r="F39" t="n">
        <v>5.38</v>
      </c>
      <c r="G39" t="n">
        <v>5.18</v>
      </c>
      <c r="H39" t="n">
        <v>5.46</v>
      </c>
      <c r="I39" t="n">
        <v>3.91</v>
      </c>
      <c r="J39" t="n">
        <v>3.9</v>
      </c>
      <c r="K39" t="n">
        <v>3.26</v>
      </c>
      <c r="L39" t="n">
        <v>3.02</v>
      </c>
      <c r="M39" t="n">
        <v>2.65</v>
      </c>
      <c r="N39" t="n">
        <v>2.43</v>
      </c>
      <c r="O39" t="n">
        <v>2.36</v>
      </c>
    </row>
    <row r="40">
      <c r="A40" s="5" t="inlineStr">
        <is>
          <t>Ergebnis je Aktie (unverwässert)</t>
        </is>
      </c>
      <c r="B40" s="5" t="inlineStr">
        <is>
          <t>Basic Earnings per share</t>
        </is>
      </c>
      <c r="C40" t="n">
        <v>2.48</v>
      </c>
      <c r="D40" t="n">
        <v>4.17</v>
      </c>
      <c r="E40" t="n">
        <v>3.64</v>
      </c>
      <c r="F40" t="n">
        <v>3.79</v>
      </c>
      <c r="G40" t="n">
        <v>3.57</v>
      </c>
      <c r="H40" t="n">
        <v>4.41</v>
      </c>
      <c r="I40" t="n">
        <v>2.82</v>
      </c>
      <c r="J40" t="n">
        <v>2.8</v>
      </c>
      <c r="K40" t="n">
        <v>2.44</v>
      </c>
      <c r="L40" t="n">
        <v>2.2</v>
      </c>
      <c r="M40" t="n">
        <v>1.91</v>
      </c>
      <c r="N40" t="n">
        <v>1.85</v>
      </c>
      <c r="O40" t="n">
        <v>1.78</v>
      </c>
    </row>
    <row r="41">
      <c r="A41" s="5" t="inlineStr">
        <is>
          <t>Ergebnis je Aktie (verwässert)</t>
        </is>
      </c>
      <c r="B41" s="5" t="inlineStr">
        <is>
          <t>Diluted Earnings per share</t>
        </is>
      </c>
      <c r="C41" t="n">
        <v>2.44</v>
      </c>
      <c r="D41" t="n">
        <v>4.08</v>
      </c>
      <c r="E41" t="n">
        <v>3.57</v>
      </c>
      <c r="F41" t="n">
        <v>3.71</v>
      </c>
      <c r="G41" t="n">
        <v>3.5</v>
      </c>
      <c r="H41" t="n">
        <v>4.32</v>
      </c>
      <c r="I41" t="n">
        <v>2.78</v>
      </c>
      <c r="J41" t="n">
        <v>2.77</v>
      </c>
      <c r="K41" t="n">
        <v>2.41</v>
      </c>
      <c r="L41" t="n">
        <v>2.18</v>
      </c>
      <c r="M41" t="n">
        <v>1.89</v>
      </c>
      <c r="N41" t="n">
        <v>1.81</v>
      </c>
      <c r="O41" t="n">
        <v>1.74</v>
      </c>
    </row>
    <row r="42">
      <c r="A42" s="5" t="inlineStr">
        <is>
          <t>Dividende je Aktie</t>
        </is>
      </c>
      <c r="B42" s="5" t="inlineStr">
        <is>
          <t>Dividend per share</t>
        </is>
      </c>
      <c r="C42" t="n">
        <v>2.23</v>
      </c>
      <c r="D42" t="n">
        <v>2.04</v>
      </c>
      <c r="E42" t="n">
        <v>1.53</v>
      </c>
      <c r="F42" t="n">
        <v>1.5</v>
      </c>
      <c r="G42" t="n">
        <v>1.11</v>
      </c>
      <c r="H42" t="n">
        <v>1.02</v>
      </c>
      <c r="I42" t="n">
        <v>0.9399999999999999</v>
      </c>
      <c r="J42" t="n">
        <v>0.88</v>
      </c>
      <c r="K42" t="n">
        <v>0.85</v>
      </c>
      <c r="L42" t="n">
        <v>0.83</v>
      </c>
      <c r="M42" t="n">
        <v>0.7</v>
      </c>
      <c r="N42" t="n">
        <v>0.66</v>
      </c>
      <c r="O42" t="n">
        <v>0.62</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row>
    <row r="44">
      <c r="A44" s="5" t="inlineStr">
        <is>
          <t>Umsatz je Aktie</t>
        </is>
      </c>
      <c r="B44" s="5" t="inlineStr">
        <is>
          <t>Revenue per share</t>
        </is>
      </c>
      <c r="C44" t="inlineStr">
        <is>
          <t>-</t>
        </is>
      </c>
      <c r="D44" t="n">
        <v>25.3</v>
      </c>
      <c r="E44" t="n">
        <v>34.19</v>
      </c>
      <c r="F44" t="n">
        <v>32.86</v>
      </c>
      <c r="G44" t="n">
        <v>31.02</v>
      </c>
      <c r="H44" t="n">
        <v>26.26</v>
      </c>
      <c r="I44" t="n">
        <v>23.46</v>
      </c>
      <c r="J44" t="n">
        <v>23.24</v>
      </c>
      <c r="K44" t="n">
        <v>19.58</v>
      </c>
      <c r="L44" t="n">
        <v>18.38</v>
      </c>
      <c r="M44" t="n">
        <v>15.16</v>
      </c>
      <c r="N44" t="n">
        <v>14.57</v>
      </c>
      <c r="O44" t="n">
        <v>13.76</v>
      </c>
    </row>
    <row r="45">
      <c r="A45" s="5" t="inlineStr">
        <is>
          <t>Buchwert je Aktie</t>
        </is>
      </c>
      <c r="B45" s="5" t="inlineStr">
        <is>
          <t>Book value per share</t>
        </is>
      </c>
      <c r="C45" t="inlineStr">
        <is>
          <t>-</t>
        </is>
      </c>
      <c r="D45" t="n">
        <v>77.94</v>
      </c>
      <c r="E45" t="n">
        <v>29.69</v>
      </c>
      <c r="F45" t="n">
        <v>30.89</v>
      </c>
      <c r="G45" t="n">
        <v>26.36</v>
      </c>
      <c r="H45" t="n">
        <v>22.77</v>
      </c>
      <c r="I45" t="n">
        <v>17.4</v>
      </c>
      <c r="J45" t="n">
        <v>17.07</v>
      </c>
      <c r="K45" t="n">
        <v>15.54</v>
      </c>
      <c r="L45" t="n">
        <v>14.18</v>
      </c>
      <c r="M45" t="n">
        <v>12.6</v>
      </c>
      <c r="N45" t="n">
        <v>11.14</v>
      </c>
      <c r="O45" t="n">
        <v>10.2</v>
      </c>
    </row>
    <row r="46">
      <c r="A46" s="5" t="inlineStr">
        <is>
          <t>Cashflow je Aktie</t>
        </is>
      </c>
      <c r="B46" s="5" t="inlineStr">
        <is>
          <t>Cashflow per share</t>
        </is>
      </c>
      <c r="C46" t="inlineStr">
        <is>
          <t>-</t>
        </is>
      </c>
      <c r="D46" t="n">
        <v>4.41</v>
      </c>
      <c r="E46" t="n">
        <v>5.63</v>
      </c>
      <c r="F46" t="n">
        <v>5.52</v>
      </c>
      <c r="G46" t="n">
        <v>5.52</v>
      </c>
      <c r="H46" t="n">
        <v>4.78</v>
      </c>
      <c r="I46" t="n">
        <v>3.9</v>
      </c>
      <c r="J46" t="n">
        <v>3.91</v>
      </c>
      <c r="K46" t="n">
        <v>3.12</v>
      </c>
      <c r="L46" t="n">
        <v>2.93</v>
      </c>
      <c r="M46" t="n">
        <v>2.39</v>
      </c>
      <c r="N46" t="n">
        <v>2.35</v>
      </c>
      <c r="O46" t="n">
        <v>2.33</v>
      </c>
    </row>
    <row r="47">
      <c r="A47" s="5" t="inlineStr">
        <is>
          <t>Bilanzsumme je Aktie</t>
        </is>
      </c>
      <c r="B47" s="5" t="inlineStr">
        <is>
          <t>Total assets per share</t>
        </is>
      </c>
      <c r="C47" t="inlineStr">
        <is>
          <t>-</t>
        </is>
      </c>
      <c r="D47" t="n">
        <v>108.41</v>
      </c>
      <c r="E47" t="n">
        <v>56.14</v>
      </c>
      <c r="F47" t="n">
        <v>60.8</v>
      </c>
      <c r="G47" t="n">
        <v>55.29</v>
      </c>
      <c r="H47" t="n">
        <v>49.97</v>
      </c>
      <c r="I47" t="n">
        <v>35.09</v>
      </c>
      <c r="J47" t="n">
        <v>32.17</v>
      </c>
      <c r="K47" t="n">
        <v>28.78</v>
      </c>
      <c r="L47" t="n">
        <v>24.62</v>
      </c>
      <c r="M47" t="n">
        <v>19.34</v>
      </c>
      <c r="N47" t="n">
        <v>19.28</v>
      </c>
      <c r="O47" t="n">
        <v>16.63</v>
      </c>
    </row>
    <row r="48">
      <c r="A48" s="5" t="inlineStr">
        <is>
          <t>Personal am Ende des Jahres</t>
        </is>
      </c>
      <c r="B48" s="5" t="inlineStr">
        <is>
          <t>Staff at the end of year</t>
        </is>
      </c>
      <c r="C48" t="inlineStr">
        <is>
          <t>-</t>
        </is>
      </c>
      <c r="D48" t="n">
        <v>150616</v>
      </c>
      <c r="E48" t="n">
        <v>66918</v>
      </c>
      <c r="F48" t="n">
        <v>63676</v>
      </c>
      <c r="G48" t="n">
        <v>60503</v>
      </c>
      <c r="H48" t="n">
        <v>58480</v>
      </c>
      <c r="I48" t="n">
        <v>52962</v>
      </c>
      <c r="J48" t="n">
        <v>50212</v>
      </c>
      <c r="K48" t="n">
        <v>44952</v>
      </c>
      <c r="L48" t="n">
        <v>42704</v>
      </c>
      <c r="M48" t="n">
        <v>34759</v>
      </c>
      <c r="N48" t="n">
        <v>34320</v>
      </c>
      <c r="O48" t="n">
        <v>31534</v>
      </c>
    </row>
    <row r="49">
      <c r="A49" s="5" t="inlineStr">
        <is>
          <t>Personalaufwand in Mio. EUR</t>
        </is>
      </c>
      <c r="B49" s="5" t="inlineStr">
        <is>
          <t>Personnel expenses in M</t>
        </is>
      </c>
      <c r="C49" t="inlineStr">
        <is>
          <t>-</t>
        </is>
      </c>
      <c r="D49" t="n">
        <v>3259</v>
      </c>
      <c r="E49" t="n">
        <v>2298</v>
      </c>
      <c r="F49" t="n">
        <v>2142</v>
      </c>
      <c r="G49" t="n">
        <v>2045</v>
      </c>
      <c r="H49" t="n">
        <v>1743</v>
      </c>
      <c r="I49" t="n">
        <v>1597</v>
      </c>
      <c r="J49" t="n">
        <v>1550</v>
      </c>
      <c r="K49" t="n">
        <v>1288</v>
      </c>
      <c r="L49" t="n">
        <v>1202</v>
      </c>
      <c r="M49" t="n">
        <v>1070</v>
      </c>
      <c r="N49" t="n">
        <v>1023</v>
      </c>
      <c r="O49" t="n">
        <v>955</v>
      </c>
    </row>
    <row r="50">
      <c r="A50" s="5" t="inlineStr">
        <is>
          <t>Aufwand je Mitarbeiter in EUR</t>
        </is>
      </c>
      <c r="B50" s="5" t="inlineStr">
        <is>
          <t>Effort per employee</t>
        </is>
      </c>
      <c r="C50" t="inlineStr">
        <is>
          <t>-</t>
        </is>
      </c>
      <c r="D50" t="n">
        <v>21638</v>
      </c>
      <c r="E50" t="n">
        <v>34341</v>
      </c>
      <c r="F50" t="n">
        <v>33639</v>
      </c>
      <c r="G50" t="n">
        <v>33800</v>
      </c>
      <c r="H50" t="n">
        <v>29805</v>
      </c>
      <c r="I50" t="n">
        <v>30154</v>
      </c>
      <c r="J50" t="n">
        <v>30869</v>
      </c>
      <c r="K50" t="n">
        <v>28642</v>
      </c>
      <c r="L50" t="n">
        <v>28145</v>
      </c>
      <c r="M50" t="n">
        <v>30792</v>
      </c>
      <c r="N50" t="n">
        <v>29808</v>
      </c>
      <c r="O50" t="n">
        <v>30285</v>
      </c>
    </row>
    <row r="51">
      <c r="A51" s="5" t="inlineStr">
        <is>
          <t>Umsatz je Mitarbeiter in EUR</t>
        </is>
      </c>
      <c r="B51" s="5" t="inlineStr">
        <is>
          <t>Turnover per employee</t>
        </is>
      </c>
      <c r="C51" t="inlineStr">
        <is>
          <t>-</t>
        </is>
      </c>
      <c r="D51" t="n">
        <v>71699</v>
      </c>
      <c r="E51" t="n">
        <v>111928</v>
      </c>
      <c r="F51" t="n">
        <v>111738</v>
      </c>
      <c r="G51" t="n">
        <v>111003</v>
      </c>
      <c r="H51" t="n">
        <v>96956</v>
      </c>
      <c r="I51" t="n">
        <v>95635</v>
      </c>
      <c r="J51" t="n">
        <v>99355</v>
      </c>
      <c r="K51" t="n">
        <v>93199</v>
      </c>
      <c r="L51" t="n">
        <v>91130</v>
      </c>
      <c r="M51" t="n">
        <v>94019</v>
      </c>
      <c r="N51" t="n">
        <v>89580</v>
      </c>
      <c r="O51" t="n">
        <v>92221</v>
      </c>
    </row>
    <row r="52">
      <c r="A52" s="5" t="inlineStr">
        <is>
          <t>Bruttoergebnis je Mitarbeiter in EUR</t>
        </is>
      </c>
      <c r="B52" s="5" t="inlineStr">
        <is>
          <t>Gross Profit per employee</t>
        </is>
      </c>
      <c r="C52" t="inlineStr">
        <is>
          <t>-</t>
        </is>
      </c>
      <c r="D52" t="n">
        <v>45387</v>
      </c>
      <c r="E52" t="n">
        <v>64945</v>
      </c>
      <c r="F52" t="n">
        <v>65661</v>
      </c>
      <c r="G52" t="n">
        <v>66311</v>
      </c>
      <c r="H52" t="n">
        <v>56686</v>
      </c>
      <c r="I52" t="n">
        <v>53586</v>
      </c>
      <c r="J52" t="n">
        <v>55437</v>
      </c>
      <c r="K52" t="n">
        <v>51644</v>
      </c>
      <c r="L52" t="n">
        <v>50571</v>
      </c>
      <c r="M52" t="n">
        <v>52723</v>
      </c>
      <c r="N52" t="n">
        <v>50970</v>
      </c>
      <c r="O52" t="n">
        <v>53089</v>
      </c>
    </row>
    <row r="53">
      <c r="A53" s="5" t="inlineStr">
        <is>
          <t>Gewinn je Mitarbeiter in EUR</t>
        </is>
      </c>
      <c r="B53" s="5" t="inlineStr">
        <is>
          <t>Earnings per employee</t>
        </is>
      </c>
      <c r="C53" t="inlineStr">
        <is>
          <t>-</t>
        </is>
      </c>
      <c r="D53" t="n">
        <v>7217</v>
      </c>
      <c r="E53" t="n">
        <v>11791</v>
      </c>
      <c r="F53" t="n">
        <v>12768</v>
      </c>
      <c r="G53" t="n">
        <v>12512</v>
      </c>
      <c r="H53" t="n">
        <v>15886</v>
      </c>
      <c r="I53" t="n">
        <v>11197</v>
      </c>
      <c r="J53" t="n">
        <v>11631</v>
      </c>
      <c r="K53" t="n">
        <v>11248</v>
      </c>
      <c r="L53" t="n">
        <v>10819</v>
      </c>
      <c r="M53" t="n">
        <v>11335</v>
      </c>
      <c r="N53" t="n">
        <v>11142</v>
      </c>
      <c r="O53" t="n">
        <v>11629</v>
      </c>
    </row>
    <row r="54">
      <c r="A54" s="5" t="inlineStr">
        <is>
          <t>KGV (Kurs/Gewinn)</t>
        </is>
      </c>
      <c r="B54" s="5" t="inlineStr">
        <is>
          <t>PE (price/earnings)</t>
        </is>
      </c>
      <c r="C54" t="n">
        <v>54.8</v>
      </c>
      <c r="D54" t="n">
        <v>26.5</v>
      </c>
      <c r="E54" t="n">
        <v>31.6</v>
      </c>
      <c r="F54" t="n">
        <v>28.3</v>
      </c>
      <c r="G54" t="n">
        <v>32.6</v>
      </c>
      <c r="H54" t="n">
        <v>20.6</v>
      </c>
      <c r="I54" t="n">
        <v>27.4</v>
      </c>
      <c r="J54" t="n">
        <v>27.2</v>
      </c>
      <c r="K54" t="n">
        <v>22.4</v>
      </c>
      <c r="L54" t="n">
        <v>21.9</v>
      </c>
      <c r="M54" t="n">
        <v>21.9</v>
      </c>
      <c r="N54" t="n">
        <v>18.1</v>
      </c>
      <c r="O54" t="n">
        <v>24.5</v>
      </c>
    </row>
    <row r="55">
      <c r="A55" s="5" t="inlineStr">
        <is>
          <t>KUV (Kurs/Umsatz)</t>
        </is>
      </c>
      <c r="B55" s="5" t="inlineStr">
        <is>
          <t>PS (price/sales)</t>
        </is>
      </c>
      <c r="C55" t="inlineStr">
        <is>
          <t>-</t>
        </is>
      </c>
      <c r="D55" t="n">
        <v>4.36</v>
      </c>
      <c r="E55" t="n">
        <v>3.36</v>
      </c>
      <c r="F55" t="n">
        <v>3.27</v>
      </c>
      <c r="G55" t="n">
        <v>3.75</v>
      </c>
      <c r="H55" t="n">
        <v>3.47</v>
      </c>
      <c r="I55" t="n">
        <v>3.29</v>
      </c>
      <c r="J55" t="n">
        <v>3.27</v>
      </c>
      <c r="K55" t="n">
        <v>2.79</v>
      </c>
      <c r="L55" t="n">
        <v>2.62</v>
      </c>
      <c r="M55" t="n">
        <v>2.75</v>
      </c>
      <c r="N55" t="n">
        <v>2.3</v>
      </c>
      <c r="O55" t="n">
        <v>3.17</v>
      </c>
    </row>
    <row r="56">
      <c r="A56" s="5" t="inlineStr">
        <is>
          <t>KBV (Kurs/Buchwert)</t>
        </is>
      </c>
      <c r="B56" s="5" t="inlineStr">
        <is>
          <t>PB (price/book value)</t>
        </is>
      </c>
      <c r="C56" t="inlineStr">
        <is>
          <t>-</t>
        </is>
      </c>
      <c r="D56" t="n">
        <v>1.42</v>
      </c>
      <c r="E56" t="n">
        <v>3.87</v>
      </c>
      <c r="F56" t="n">
        <v>3.48</v>
      </c>
      <c r="G56" t="n">
        <v>4.41</v>
      </c>
      <c r="H56" t="n">
        <v>4</v>
      </c>
      <c r="I56" t="n">
        <v>4.44</v>
      </c>
      <c r="J56" t="n">
        <v>4.45</v>
      </c>
      <c r="K56" t="n">
        <v>3.51</v>
      </c>
      <c r="L56" t="n">
        <v>3.4</v>
      </c>
      <c r="M56" t="n">
        <v>3.31</v>
      </c>
      <c r="N56" t="n">
        <v>3.01</v>
      </c>
      <c r="O56" t="n">
        <v>4.28</v>
      </c>
    </row>
    <row r="57">
      <c r="A57" s="5" t="inlineStr">
        <is>
          <t>KCV (Kurs/Cashflow)</t>
        </is>
      </c>
      <c r="B57" s="5" t="inlineStr">
        <is>
          <t>PC (price/cashflow)</t>
        </is>
      </c>
      <c r="C57" t="inlineStr">
        <is>
          <t>-</t>
        </is>
      </c>
      <c r="D57" t="n">
        <v>25.06</v>
      </c>
      <c r="E57" t="n">
        <v>20.43</v>
      </c>
      <c r="F57" t="n">
        <v>19.47</v>
      </c>
      <c r="G57" t="n">
        <v>21.08</v>
      </c>
      <c r="H57" t="n">
        <v>19.04</v>
      </c>
      <c r="I57" t="n">
        <v>19.79</v>
      </c>
      <c r="J57" t="n">
        <v>19.43</v>
      </c>
      <c r="K57" t="n">
        <v>17.48</v>
      </c>
      <c r="L57" t="n">
        <v>16.46</v>
      </c>
      <c r="M57" t="n">
        <v>17.46</v>
      </c>
      <c r="N57" t="n">
        <v>14.26</v>
      </c>
      <c r="O57" t="n">
        <v>18.75</v>
      </c>
    </row>
    <row r="58">
      <c r="A58" s="5" t="inlineStr">
        <is>
          <t>Dividendenrendite in %</t>
        </is>
      </c>
      <c r="B58" s="5" t="inlineStr">
        <is>
          <t>Dividend Yield in %</t>
        </is>
      </c>
      <c r="C58" t="n">
        <v>1.64</v>
      </c>
      <c r="D58" t="n">
        <v>1.85</v>
      </c>
      <c r="E58" t="n">
        <v>1.33</v>
      </c>
      <c r="F58" t="n">
        <v>1.4</v>
      </c>
      <c r="G58" t="n">
        <v>0.95</v>
      </c>
      <c r="H58" t="n">
        <v>1.12</v>
      </c>
      <c r="I58" t="n">
        <v>1.22</v>
      </c>
      <c r="J58" t="n">
        <v>1.16</v>
      </c>
      <c r="K58" t="n">
        <v>1.56</v>
      </c>
      <c r="L58" t="n">
        <v>1.72</v>
      </c>
      <c r="M58" t="n">
        <v>1.68</v>
      </c>
      <c r="N58" t="n">
        <v>1.97</v>
      </c>
      <c r="O58" t="n">
        <v>1.42</v>
      </c>
    </row>
    <row r="59">
      <c r="A59" s="5" t="inlineStr">
        <is>
          <t>Gewinnrendite in %</t>
        </is>
      </c>
      <c r="B59" s="5" t="inlineStr">
        <is>
          <t>Return on profit in %</t>
        </is>
      </c>
      <c r="C59" t="n">
        <v>1.8</v>
      </c>
      <c r="D59" t="n">
        <v>3.8</v>
      </c>
      <c r="E59" t="n">
        <v>3.2</v>
      </c>
      <c r="F59" t="n">
        <v>3.5</v>
      </c>
      <c r="G59" t="n">
        <v>3.1</v>
      </c>
      <c r="H59" t="n">
        <v>4.8</v>
      </c>
      <c r="I59" t="n">
        <v>3.6</v>
      </c>
      <c r="J59" t="n">
        <v>3.7</v>
      </c>
      <c r="K59" t="n">
        <v>4.5</v>
      </c>
      <c r="L59" t="n">
        <v>4.6</v>
      </c>
      <c r="M59" t="n">
        <v>4.6</v>
      </c>
      <c r="N59" t="n">
        <v>5.5</v>
      </c>
      <c r="O59" t="n">
        <v>4.1</v>
      </c>
    </row>
    <row r="60">
      <c r="A60" s="5" t="inlineStr">
        <is>
          <t>Eigenkapitalrendite in %</t>
        </is>
      </c>
      <c r="B60" s="5" t="inlineStr">
        <is>
          <t>Return on Equity in %</t>
        </is>
      </c>
      <c r="C60" t="n">
        <v>3.1</v>
      </c>
      <c r="D60" t="n">
        <v>3.27</v>
      </c>
      <c r="E60" t="n">
        <v>12.13</v>
      </c>
      <c r="F60" t="n">
        <v>12.16</v>
      </c>
      <c r="G60" t="n">
        <v>13.26</v>
      </c>
      <c r="H60" t="n">
        <v>18.9</v>
      </c>
      <c r="I60" t="n">
        <v>15.79</v>
      </c>
      <c r="J60" t="n">
        <v>15.94</v>
      </c>
      <c r="K60" t="n">
        <v>15.21</v>
      </c>
      <c r="L60" t="n">
        <v>15.39</v>
      </c>
      <c r="M60" t="n">
        <v>14.51</v>
      </c>
      <c r="N60" t="n">
        <v>16.26</v>
      </c>
      <c r="O60" t="n">
        <v>17.01</v>
      </c>
    </row>
    <row r="61">
      <c r="A61" s="5" t="inlineStr">
        <is>
          <t>Umsatzrendite in %</t>
        </is>
      </c>
      <c r="B61" s="5" t="inlineStr">
        <is>
          <t>Return on sales in %</t>
        </is>
      </c>
      <c r="C61" t="n">
        <v>6.19</v>
      </c>
      <c r="D61" t="n">
        <v>10.07</v>
      </c>
      <c r="E61" t="n">
        <v>10.53</v>
      </c>
      <c r="F61" t="n">
        <v>11.43</v>
      </c>
      <c r="G61" t="n">
        <v>11.27</v>
      </c>
      <c r="H61" t="n">
        <v>16.38</v>
      </c>
      <c r="I61" t="n">
        <v>11.71</v>
      </c>
      <c r="J61" t="n">
        <v>11.71</v>
      </c>
      <c r="K61" t="n">
        <v>12.07</v>
      </c>
      <c r="L61" t="n">
        <v>11.87</v>
      </c>
      <c r="M61" t="n">
        <v>12.06</v>
      </c>
      <c r="N61" t="n">
        <v>12.44</v>
      </c>
      <c r="O61" t="n">
        <v>12.61</v>
      </c>
    </row>
    <row r="62">
      <c r="A62" s="5" t="inlineStr">
        <is>
          <t>Gesamtkapitalrendite in %</t>
        </is>
      </c>
      <c r="B62" s="5" t="inlineStr">
        <is>
          <t>Total Return on Investment in %</t>
        </is>
      </c>
      <c r="C62" t="n">
        <v>2.05</v>
      </c>
      <c r="D62" t="n">
        <v>2.35</v>
      </c>
      <c r="E62" t="n">
        <v>6.41</v>
      </c>
      <c r="F62" t="n">
        <v>6.18</v>
      </c>
      <c r="G62" t="n">
        <v>6.32</v>
      </c>
      <c r="H62" t="n">
        <v>8.609999999999999</v>
      </c>
      <c r="I62" t="n">
        <v>7.83</v>
      </c>
      <c r="J62" t="n">
        <v>8.449999999999999</v>
      </c>
      <c r="K62" t="n">
        <v>8.210000000000001</v>
      </c>
      <c r="L62" t="n">
        <v>8.859999999999999</v>
      </c>
      <c r="M62" t="n">
        <v>9.449999999999999</v>
      </c>
      <c r="N62" t="n">
        <v>9.4</v>
      </c>
      <c r="O62" t="n">
        <v>10.44</v>
      </c>
    </row>
    <row r="63">
      <c r="A63" s="5" t="inlineStr">
        <is>
          <t>Return on Investment in %</t>
        </is>
      </c>
      <c r="B63" s="5" t="inlineStr">
        <is>
          <t>Return on Investment in %</t>
        </is>
      </c>
      <c r="C63" t="n">
        <v>2.05</v>
      </c>
      <c r="D63" t="n">
        <v>2.35</v>
      </c>
      <c r="E63" t="n">
        <v>6.41</v>
      </c>
      <c r="F63" t="n">
        <v>6.18</v>
      </c>
      <c r="G63" t="n">
        <v>6.32</v>
      </c>
      <c r="H63" t="n">
        <v>8.609999999999999</v>
      </c>
      <c r="I63" t="n">
        <v>7.83</v>
      </c>
      <c r="J63" t="n">
        <v>8.449999999999999</v>
      </c>
      <c r="K63" t="n">
        <v>8.210000000000001</v>
      </c>
      <c r="L63" t="n">
        <v>8.859999999999999</v>
      </c>
      <c r="M63" t="n">
        <v>9.449999999999999</v>
      </c>
      <c r="N63" t="n">
        <v>9.4</v>
      </c>
      <c r="O63" t="n">
        <v>10.44</v>
      </c>
    </row>
    <row r="64">
      <c r="A64" s="5" t="inlineStr">
        <is>
          <t>Arbeitsintensität in %</t>
        </is>
      </c>
      <c r="B64" s="5" t="inlineStr">
        <is>
          <t>Work Intensity in %</t>
        </is>
      </c>
      <c r="C64" t="n">
        <v>20.44</v>
      </c>
      <c r="D64" t="n">
        <v>15.18</v>
      </c>
      <c r="E64" t="n">
        <v>28.37</v>
      </c>
      <c r="F64" t="n">
        <v>26.66</v>
      </c>
      <c r="G64" t="n">
        <v>27.33</v>
      </c>
      <c r="H64" t="n">
        <v>29.31</v>
      </c>
      <c r="I64" t="n">
        <v>40</v>
      </c>
      <c r="J64" t="n">
        <v>40.92</v>
      </c>
      <c r="K64" t="n">
        <v>39.44</v>
      </c>
      <c r="L64" t="n">
        <v>39.17</v>
      </c>
      <c r="M64" t="n">
        <v>42.24</v>
      </c>
      <c r="N64" t="n">
        <v>44.83</v>
      </c>
      <c r="O64" t="n">
        <v>51.53</v>
      </c>
    </row>
    <row r="65">
      <c r="A65" s="5" t="inlineStr">
        <is>
          <t>Eigenkapitalquote in %</t>
        </is>
      </c>
      <c r="B65" s="5" t="inlineStr">
        <is>
          <t>Equity Ratio in %</t>
        </is>
      </c>
      <c r="C65" t="n">
        <v>66.17</v>
      </c>
      <c r="D65" t="n">
        <v>71.89</v>
      </c>
      <c r="E65" t="n">
        <v>52.88</v>
      </c>
      <c r="F65" t="n">
        <v>50.81</v>
      </c>
      <c r="G65" t="n">
        <v>47.67</v>
      </c>
      <c r="H65" t="n">
        <v>45.56</v>
      </c>
      <c r="I65" t="n">
        <v>49.57</v>
      </c>
      <c r="J65" t="n">
        <v>53.05</v>
      </c>
      <c r="K65" t="n">
        <v>53.99</v>
      </c>
      <c r="L65" t="n">
        <v>57.57</v>
      </c>
      <c r="M65" t="n">
        <v>65.17</v>
      </c>
      <c r="N65" t="n">
        <v>57.82</v>
      </c>
      <c r="O65" t="n">
        <v>61.37</v>
      </c>
    </row>
    <row r="66">
      <c r="A66" s="5" t="inlineStr">
        <is>
          <t>Fremdkapitalquote in %</t>
        </is>
      </c>
      <c r="B66" s="5" t="inlineStr">
        <is>
          <t>Debt Ratio in %</t>
        </is>
      </c>
      <c r="C66" t="n">
        <v>33.83</v>
      </c>
      <c r="D66" t="n">
        <v>28.11</v>
      </c>
      <c r="E66" t="n">
        <v>47.12</v>
      </c>
      <c r="F66" t="n">
        <v>49.19</v>
      </c>
      <c r="G66" t="n">
        <v>52.33</v>
      </c>
      <c r="H66" t="n">
        <v>54.44</v>
      </c>
      <c r="I66" t="n">
        <v>50.43</v>
      </c>
      <c r="J66" t="n">
        <v>46.95</v>
      </c>
      <c r="K66" t="n">
        <v>46.01</v>
      </c>
      <c r="L66" t="n">
        <v>42.43</v>
      </c>
      <c r="M66" t="n">
        <v>34.83</v>
      </c>
      <c r="N66" t="n">
        <v>42.18</v>
      </c>
      <c r="O66" t="n">
        <v>38.63</v>
      </c>
    </row>
    <row r="67">
      <c r="A67" s="5" t="inlineStr">
        <is>
          <t>Verschuldungsgrad in %</t>
        </is>
      </c>
      <c r="B67" s="5" t="inlineStr">
        <is>
          <t>Finance Gearing in %</t>
        </is>
      </c>
      <c r="C67" t="n">
        <v>51.12</v>
      </c>
      <c r="D67" t="n">
        <v>39.1</v>
      </c>
      <c r="E67" t="n">
        <v>89.11</v>
      </c>
      <c r="F67" t="n">
        <v>96.81999999999999</v>
      </c>
      <c r="G67" t="n">
        <v>109.76</v>
      </c>
      <c r="H67" t="n">
        <v>119.51</v>
      </c>
      <c r="I67" t="n">
        <v>101.73</v>
      </c>
      <c r="J67" t="n">
        <v>88.5</v>
      </c>
      <c r="K67" t="n">
        <v>85.20999999999999</v>
      </c>
      <c r="L67" t="n">
        <v>73.70999999999999</v>
      </c>
      <c r="M67" t="n">
        <v>53.44</v>
      </c>
      <c r="N67" t="n">
        <v>72.97</v>
      </c>
      <c r="O67" t="n">
        <v>62.95</v>
      </c>
    </row>
    <row r="68">
      <c r="A68" s="5" t="inlineStr">
        <is>
          <t>Bruttoergebnis Marge in %</t>
        </is>
      </c>
      <c r="B68" s="5" t="inlineStr">
        <is>
          <t>Gross Profit Marge in %</t>
        </is>
      </c>
      <c r="C68" t="n">
        <v>62.2</v>
      </c>
      <c r="D68" t="n">
        <v>63.3</v>
      </c>
      <c r="E68" t="n">
        <v>58.02</v>
      </c>
      <c r="F68" t="n">
        <v>58.76</v>
      </c>
      <c r="G68" t="n">
        <v>59.74</v>
      </c>
      <c r="H68" t="n">
        <v>58.47</v>
      </c>
      <c r="I68" t="n">
        <v>56.03</v>
      </c>
      <c r="J68" t="n">
        <v>55.8</v>
      </c>
      <c r="K68" t="n">
        <v>55.42</v>
      </c>
      <c r="L68" t="n">
        <v>55.5</v>
      </c>
      <c r="M68" t="n">
        <v>56.09</v>
      </c>
      <c r="N68" t="n">
        <v>56.9</v>
      </c>
    </row>
    <row r="69">
      <c r="A69" s="5" t="inlineStr">
        <is>
          <t>Kurzfristige Vermögensquote in %</t>
        </is>
      </c>
      <c r="B69" s="5" t="inlineStr">
        <is>
          <t>Current Assets Ratio in %</t>
        </is>
      </c>
      <c r="C69" t="n">
        <v>20.44</v>
      </c>
      <c r="D69" t="n">
        <v>15.18</v>
      </c>
      <c r="E69" t="n">
        <v>28.37</v>
      </c>
      <c r="F69" t="n">
        <v>26.66</v>
      </c>
      <c r="G69" t="n">
        <v>27.33</v>
      </c>
      <c r="H69" t="n">
        <v>29.31</v>
      </c>
      <c r="I69" t="n">
        <v>40</v>
      </c>
      <c r="J69" t="n">
        <v>40.92</v>
      </c>
      <c r="K69" t="n">
        <v>39.44</v>
      </c>
      <c r="L69" t="n">
        <v>39.17</v>
      </c>
      <c r="M69" t="n">
        <v>42.25</v>
      </c>
      <c r="N69" t="n">
        <v>44.82</v>
      </c>
    </row>
    <row r="70">
      <c r="A70" s="5" t="inlineStr">
        <is>
          <t>Nettogewinn Marge in %</t>
        </is>
      </c>
      <c r="B70" s="5" t="inlineStr">
        <is>
          <t>Net Profit Marge in %</t>
        </is>
      </c>
      <c r="C70" t="n">
        <v>6.19</v>
      </c>
      <c r="D70" t="n">
        <v>10.07</v>
      </c>
      <c r="E70" t="n">
        <v>10.53</v>
      </c>
      <c r="F70" t="n">
        <v>11.43</v>
      </c>
      <c r="G70" t="n">
        <v>11.27</v>
      </c>
      <c r="H70" t="n">
        <v>16.38</v>
      </c>
      <c r="I70" t="n">
        <v>11.71</v>
      </c>
      <c r="J70" t="n">
        <v>11.71</v>
      </c>
      <c r="K70" t="n">
        <v>12.07</v>
      </c>
      <c r="L70" t="n">
        <v>11.87</v>
      </c>
      <c r="M70" t="n">
        <v>12.06</v>
      </c>
      <c r="N70" t="n">
        <v>12.44</v>
      </c>
    </row>
    <row r="71">
      <c r="A71" s="5" t="inlineStr">
        <is>
          <t>Operative Ergebnis Marge in %</t>
        </is>
      </c>
      <c r="B71" s="5" t="inlineStr">
        <is>
          <t>EBIT Marge in %</t>
        </is>
      </c>
      <c r="C71" t="n">
        <v>9.65</v>
      </c>
      <c r="D71" t="n">
        <v>12.58</v>
      </c>
      <c r="E71" t="n">
        <v>14.34</v>
      </c>
      <c r="F71" t="n">
        <v>17.29</v>
      </c>
      <c r="G71" t="n">
        <v>17.61</v>
      </c>
      <c r="H71" t="n">
        <v>21.55</v>
      </c>
      <c r="I71" t="n">
        <v>16.64</v>
      </c>
      <c r="J71" t="n">
        <v>16.67</v>
      </c>
      <c r="K71" t="n">
        <v>16.3</v>
      </c>
      <c r="L71" t="n">
        <v>15.89</v>
      </c>
      <c r="M71" t="n">
        <v>16.99</v>
      </c>
      <c r="N71" t="n">
        <v>16.74</v>
      </c>
    </row>
    <row r="72">
      <c r="A72" s="5" t="inlineStr">
        <is>
          <t>Vermögensumsschlag in %</t>
        </is>
      </c>
      <c r="B72" s="5" t="inlineStr">
        <is>
          <t>Asset Turnover in %</t>
        </is>
      </c>
      <c r="C72" t="n">
        <v>33.07</v>
      </c>
      <c r="D72" t="n">
        <v>23.34</v>
      </c>
      <c r="E72" t="n">
        <v>60.89</v>
      </c>
      <c r="F72" t="n">
        <v>54.05</v>
      </c>
      <c r="G72" t="n">
        <v>56.1</v>
      </c>
      <c r="H72" t="n">
        <v>52.55</v>
      </c>
      <c r="I72" t="n">
        <v>66.84999999999999</v>
      </c>
      <c r="J72" t="n">
        <v>72.23</v>
      </c>
      <c r="K72" t="n">
        <v>68.04000000000001</v>
      </c>
      <c r="L72" t="n">
        <v>74.66</v>
      </c>
      <c r="M72" t="n">
        <v>78.41</v>
      </c>
      <c r="N72" t="n">
        <v>75.58</v>
      </c>
    </row>
    <row r="73">
      <c r="A73" s="5" t="inlineStr">
        <is>
          <t>Langfristige Vermögensquote in %</t>
        </is>
      </c>
      <c r="B73" s="5" t="inlineStr">
        <is>
          <t>Non-Current Assets Ratio in %</t>
        </is>
      </c>
      <c r="C73" t="n">
        <v>79.56</v>
      </c>
      <c r="D73" t="n">
        <v>84.81999999999999</v>
      </c>
      <c r="E73" t="n">
        <v>71.63</v>
      </c>
      <c r="F73" t="n">
        <v>73.34</v>
      </c>
      <c r="G73" t="n">
        <v>72.67</v>
      </c>
      <c r="H73" t="n">
        <v>70.69</v>
      </c>
      <c r="I73" t="n">
        <v>60</v>
      </c>
      <c r="J73" t="n">
        <v>59.08</v>
      </c>
      <c r="K73" t="n">
        <v>60.57</v>
      </c>
      <c r="L73" t="n">
        <v>60.83</v>
      </c>
      <c r="M73" t="n">
        <v>57.75</v>
      </c>
      <c r="N73" t="n">
        <v>55.18</v>
      </c>
    </row>
    <row r="74">
      <c r="A74" s="5" t="inlineStr">
        <is>
          <t>Gesamtkapitalrentabilität</t>
        </is>
      </c>
      <c r="B74" s="5" t="inlineStr">
        <is>
          <t>ROA Return on Assets in %</t>
        </is>
      </c>
      <c r="C74" t="n">
        <v>2.05</v>
      </c>
      <c r="D74" t="n">
        <v>2.35</v>
      </c>
      <c r="E74" t="n">
        <v>6.41</v>
      </c>
      <c r="F74" t="n">
        <v>6.18</v>
      </c>
      <c r="G74" t="n">
        <v>6.32</v>
      </c>
      <c r="H74" t="n">
        <v>8.609999999999999</v>
      </c>
      <c r="I74" t="n">
        <v>7.83</v>
      </c>
      <c r="J74" t="n">
        <v>8.460000000000001</v>
      </c>
      <c r="K74" t="n">
        <v>8.210000000000001</v>
      </c>
      <c r="L74" t="n">
        <v>8.859999999999999</v>
      </c>
      <c r="M74" t="n">
        <v>9.449999999999999</v>
      </c>
      <c r="N74" t="n">
        <v>9.4</v>
      </c>
    </row>
    <row r="75">
      <c r="A75" s="5" t="inlineStr">
        <is>
          <t>Ertrag des eingesetzten Kapitals</t>
        </is>
      </c>
      <c r="B75" s="5" t="inlineStr">
        <is>
          <t>ROCE Return on Cap. Empl. in %</t>
        </is>
      </c>
      <c r="C75" t="n">
        <v>3.57</v>
      </c>
      <c r="D75" t="n">
        <v>3.46</v>
      </c>
      <c r="E75" t="n">
        <v>11.49</v>
      </c>
      <c r="F75" t="n">
        <v>13.02</v>
      </c>
      <c r="G75" t="n">
        <v>12.97</v>
      </c>
      <c r="H75" t="n">
        <v>15.59</v>
      </c>
      <c r="I75" t="n">
        <v>15.22</v>
      </c>
      <c r="J75" t="n">
        <v>16.53</v>
      </c>
      <c r="K75" t="n">
        <v>16.15</v>
      </c>
      <c r="L75" t="n">
        <v>16.56</v>
      </c>
      <c r="M75" t="n">
        <v>17.47</v>
      </c>
      <c r="N75" t="n">
        <v>17.38</v>
      </c>
    </row>
    <row r="76">
      <c r="A76" s="5" t="inlineStr">
        <is>
          <t>Eigenkapital zu Anlagevermögen</t>
        </is>
      </c>
      <c r="B76" s="5" t="inlineStr">
        <is>
          <t>Equity to Fixed Assets in %</t>
        </is>
      </c>
      <c r="C76" t="n">
        <v>83.18000000000001</v>
      </c>
      <c r="D76" t="n">
        <v>84.76000000000001</v>
      </c>
      <c r="E76" t="n">
        <v>73.81999999999999</v>
      </c>
      <c r="F76" t="n">
        <v>69.28</v>
      </c>
      <c r="G76" t="n">
        <v>65.61</v>
      </c>
      <c r="H76" t="n">
        <v>64.44</v>
      </c>
      <c r="I76" t="n">
        <v>82.62</v>
      </c>
      <c r="J76" t="n">
        <v>89.78</v>
      </c>
      <c r="K76" t="n">
        <v>89.14</v>
      </c>
      <c r="L76" t="n">
        <v>94.64</v>
      </c>
      <c r="M76" t="n">
        <v>112.84</v>
      </c>
      <c r="N76" t="n">
        <v>104.77</v>
      </c>
    </row>
    <row r="77">
      <c r="A77" s="5" t="inlineStr">
        <is>
          <t>Liquidität Dritten Grades</t>
        </is>
      </c>
      <c r="B77" s="5" t="inlineStr">
        <is>
          <t>Current Ratio in %</t>
        </is>
      </c>
      <c r="C77" t="n">
        <v>191.38</v>
      </c>
      <c r="D77" t="n">
        <v>100.14</v>
      </c>
      <c r="E77" t="n">
        <v>118.19</v>
      </c>
      <c r="F77" t="n">
        <v>94.38</v>
      </c>
      <c r="G77" t="n">
        <v>114.69</v>
      </c>
      <c r="H77" t="n">
        <v>107.19</v>
      </c>
      <c r="I77" t="n">
        <v>148.72</v>
      </c>
      <c r="J77" t="n">
        <v>150.72</v>
      </c>
      <c r="K77" t="n">
        <v>126.05</v>
      </c>
      <c r="L77" t="n">
        <v>138.16</v>
      </c>
      <c r="M77" t="n">
        <v>178.02</v>
      </c>
      <c r="N77" t="n">
        <v>164.83</v>
      </c>
    </row>
    <row r="78">
      <c r="A78" s="5" t="inlineStr">
        <is>
          <t>Operativer Cashflow</t>
        </is>
      </c>
      <c r="B78" s="5" t="inlineStr">
        <is>
          <t>Operating Cashflow in M</t>
        </is>
      </c>
      <c r="C78" t="inlineStr">
        <is>
          <t>-</t>
        </is>
      </c>
      <c r="D78" t="n">
        <v>10695.1068</v>
      </c>
      <c r="E78" t="n">
        <v>4476.213</v>
      </c>
      <c r="F78" t="n">
        <v>4215.255</v>
      </c>
      <c r="G78" t="n">
        <v>4563.82</v>
      </c>
      <c r="H78" t="n">
        <v>4110.736</v>
      </c>
      <c r="I78" t="n">
        <v>4272.661</v>
      </c>
      <c r="J78" t="n">
        <v>4171.621</v>
      </c>
      <c r="K78" t="n">
        <v>3740.72</v>
      </c>
      <c r="L78" t="n">
        <v>3484.582</v>
      </c>
      <c r="M78" t="n">
        <v>3762.63</v>
      </c>
      <c r="N78" t="n">
        <v>3008.86</v>
      </c>
    </row>
    <row r="79">
      <c r="A79" s="5" t="inlineStr">
        <is>
          <t>Aktienrückkauf</t>
        </is>
      </c>
      <c r="B79" s="5" t="inlineStr">
        <is>
          <t>Share Buyback in M</t>
        </is>
      </c>
      <c r="C79" t="inlineStr">
        <is>
          <t>-</t>
        </is>
      </c>
      <c r="D79" t="n">
        <v>-207.68</v>
      </c>
      <c r="E79" t="n">
        <v>-2.599999999999994</v>
      </c>
      <c r="F79" t="n">
        <v>0</v>
      </c>
      <c r="G79" t="n">
        <v>-0.5999999999999943</v>
      </c>
      <c r="H79" t="n">
        <v>0</v>
      </c>
      <c r="I79" t="n">
        <v>-1.200000000000017</v>
      </c>
      <c r="J79" t="n">
        <v>-0.6999999999999886</v>
      </c>
      <c r="K79" t="n">
        <v>-2.300000000000011</v>
      </c>
      <c r="L79" t="n">
        <v>3.800000000000011</v>
      </c>
      <c r="M79" t="n">
        <v>-4.5</v>
      </c>
      <c r="N79" t="n">
        <v>0.3000000000000114</v>
      </c>
    </row>
    <row r="80">
      <c r="A80" s="5" t="inlineStr">
        <is>
          <t>Umsatzwachstum 1J in %</t>
        </is>
      </c>
      <c r="B80" s="5" t="inlineStr">
        <is>
          <t>Revenue Growth 1Y in %</t>
        </is>
      </c>
      <c r="C80" t="n">
        <v>61.03</v>
      </c>
      <c r="D80" t="n">
        <v>44.18</v>
      </c>
      <c r="E80" t="n">
        <v>5.27</v>
      </c>
      <c r="F80" t="n">
        <v>5.94</v>
      </c>
      <c r="G80" t="n">
        <v>18.45</v>
      </c>
      <c r="H80" t="n">
        <v>11.94</v>
      </c>
      <c r="I80" t="n">
        <v>1.52</v>
      </c>
      <c r="J80" t="n">
        <v>19.07</v>
      </c>
      <c r="K80" t="n">
        <v>7.66</v>
      </c>
      <c r="L80" t="n">
        <v>19.09</v>
      </c>
      <c r="M80" t="n">
        <v>6.31</v>
      </c>
      <c r="N80" t="n">
        <v>5.71</v>
      </c>
    </row>
    <row r="81">
      <c r="A81" s="5" t="inlineStr">
        <is>
          <t>Umsatzwachstum 3J in %</t>
        </is>
      </c>
      <c r="B81" s="5" t="inlineStr">
        <is>
          <t>Revenue Growth 3Y in %</t>
        </is>
      </c>
      <c r="C81" t="n">
        <v>36.83</v>
      </c>
      <c r="D81" t="n">
        <v>18.46</v>
      </c>
      <c r="E81" t="n">
        <v>9.890000000000001</v>
      </c>
      <c r="F81" t="n">
        <v>12.11</v>
      </c>
      <c r="G81" t="n">
        <v>10.64</v>
      </c>
      <c r="H81" t="n">
        <v>10.84</v>
      </c>
      <c r="I81" t="n">
        <v>9.42</v>
      </c>
      <c r="J81" t="n">
        <v>15.27</v>
      </c>
      <c r="K81" t="n">
        <v>11.02</v>
      </c>
      <c r="L81" t="n">
        <v>10.37</v>
      </c>
      <c r="M81" t="inlineStr">
        <is>
          <t>-</t>
        </is>
      </c>
      <c r="N81" t="inlineStr">
        <is>
          <t>-</t>
        </is>
      </c>
    </row>
    <row r="82">
      <c r="A82" s="5" t="inlineStr">
        <is>
          <t>Umsatzwachstum 5J in %</t>
        </is>
      </c>
      <c r="B82" s="5" t="inlineStr">
        <is>
          <t>Revenue Growth 5Y in %</t>
        </is>
      </c>
      <c r="C82" t="n">
        <v>26.97</v>
      </c>
      <c r="D82" t="n">
        <v>17.16</v>
      </c>
      <c r="E82" t="n">
        <v>8.619999999999999</v>
      </c>
      <c r="F82" t="n">
        <v>11.38</v>
      </c>
      <c r="G82" t="n">
        <v>11.73</v>
      </c>
      <c r="H82" t="n">
        <v>11.86</v>
      </c>
      <c r="I82" t="n">
        <v>10.73</v>
      </c>
      <c r="J82" t="n">
        <v>11.57</v>
      </c>
      <c r="K82" t="inlineStr">
        <is>
          <t>-</t>
        </is>
      </c>
      <c r="L82" t="inlineStr">
        <is>
          <t>-</t>
        </is>
      </c>
      <c r="M82" t="inlineStr">
        <is>
          <t>-</t>
        </is>
      </c>
      <c r="N82" t="inlineStr">
        <is>
          <t>-</t>
        </is>
      </c>
    </row>
    <row r="83">
      <c r="A83" s="5" t="inlineStr">
        <is>
          <t>Umsatzwachstum 10J in %</t>
        </is>
      </c>
      <c r="B83" s="5" t="inlineStr">
        <is>
          <t>Revenue Growth 10Y in %</t>
        </is>
      </c>
      <c r="C83" t="n">
        <v>19.41</v>
      </c>
      <c r="D83" t="n">
        <v>13.94</v>
      </c>
      <c r="E83" t="n">
        <v>10.1</v>
      </c>
      <c r="F83" t="inlineStr">
        <is>
          <t>-</t>
        </is>
      </c>
      <c r="G83" t="inlineStr">
        <is>
          <t>-</t>
        </is>
      </c>
      <c r="H83" t="inlineStr">
        <is>
          <t>-</t>
        </is>
      </c>
      <c r="I83" t="inlineStr">
        <is>
          <t>-</t>
        </is>
      </c>
      <c r="J83" t="inlineStr">
        <is>
          <t>-</t>
        </is>
      </c>
      <c r="K83" t="inlineStr">
        <is>
          <t>-</t>
        </is>
      </c>
      <c r="L83" t="inlineStr">
        <is>
          <t>-</t>
        </is>
      </c>
      <c r="M83" t="inlineStr">
        <is>
          <t>-</t>
        </is>
      </c>
      <c r="N83" t="inlineStr">
        <is>
          <t>-</t>
        </is>
      </c>
    </row>
    <row r="84">
      <c r="A84" s="5" t="inlineStr">
        <is>
          <t>Gewinnwachstum 1J in %</t>
        </is>
      </c>
      <c r="B84" s="5" t="inlineStr">
        <is>
          <t>Earnings Growth 1Y in %</t>
        </is>
      </c>
      <c r="C84" t="n">
        <v>-0.92</v>
      </c>
      <c r="D84" t="n">
        <v>37.77</v>
      </c>
      <c r="E84" t="n">
        <v>-2.95</v>
      </c>
      <c r="F84" t="n">
        <v>7.4</v>
      </c>
      <c r="G84" t="n">
        <v>-18.51</v>
      </c>
      <c r="H84" t="n">
        <v>56.66</v>
      </c>
      <c r="I84" t="n">
        <v>1.54</v>
      </c>
      <c r="J84" t="n">
        <v>15.51</v>
      </c>
      <c r="K84" t="n">
        <v>9.44</v>
      </c>
      <c r="L84" t="n">
        <v>17.26</v>
      </c>
      <c r="M84" t="n">
        <v>3.03</v>
      </c>
      <c r="N84" t="n">
        <v>4.28</v>
      </c>
    </row>
    <row r="85">
      <c r="A85" s="5" t="inlineStr">
        <is>
          <t>Gewinnwachstum 3J in %</t>
        </is>
      </c>
      <c r="B85" s="5" t="inlineStr">
        <is>
          <t>Earnings Growth 3Y in %</t>
        </is>
      </c>
      <c r="C85" t="n">
        <v>11.3</v>
      </c>
      <c r="D85" t="n">
        <v>14.07</v>
      </c>
      <c r="E85" t="n">
        <v>-4.69</v>
      </c>
      <c r="F85" t="n">
        <v>15.18</v>
      </c>
      <c r="G85" t="n">
        <v>13.23</v>
      </c>
      <c r="H85" t="n">
        <v>24.57</v>
      </c>
      <c r="I85" t="n">
        <v>8.83</v>
      </c>
      <c r="J85" t="n">
        <v>14.07</v>
      </c>
      <c r="K85" t="n">
        <v>9.91</v>
      </c>
      <c r="L85" t="n">
        <v>8.19</v>
      </c>
      <c r="M85" t="inlineStr">
        <is>
          <t>-</t>
        </is>
      </c>
      <c r="N85" t="inlineStr">
        <is>
          <t>-</t>
        </is>
      </c>
    </row>
    <row r="86">
      <c r="A86" s="5" t="inlineStr">
        <is>
          <t>Gewinnwachstum 5J in %</t>
        </is>
      </c>
      <c r="B86" s="5" t="inlineStr">
        <is>
          <t>Earnings Growth 5Y in %</t>
        </is>
      </c>
      <c r="C86" t="n">
        <v>4.56</v>
      </c>
      <c r="D86" t="n">
        <v>16.07</v>
      </c>
      <c r="E86" t="n">
        <v>8.83</v>
      </c>
      <c r="F86" t="n">
        <v>12.52</v>
      </c>
      <c r="G86" t="n">
        <v>12.93</v>
      </c>
      <c r="H86" t="n">
        <v>20.08</v>
      </c>
      <c r="I86" t="n">
        <v>9.359999999999999</v>
      </c>
      <c r="J86" t="n">
        <v>9.9</v>
      </c>
      <c r="K86" t="inlineStr">
        <is>
          <t>-</t>
        </is>
      </c>
      <c r="L86" t="inlineStr">
        <is>
          <t>-</t>
        </is>
      </c>
      <c r="M86" t="inlineStr">
        <is>
          <t>-</t>
        </is>
      </c>
      <c r="N86" t="inlineStr">
        <is>
          <t>-</t>
        </is>
      </c>
    </row>
    <row r="87">
      <c r="A87" s="5" t="inlineStr">
        <is>
          <t>Gewinnwachstum 10J in %</t>
        </is>
      </c>
      <c r="B87" s="5" t="inlineStr">
        <is>
          <t>Earnings Growth 10Y in %</t>
        </is>
      </c>
      <c r="C87" t="n">
        <v>12.32</v>
      </c>
      <c r="D87" t="n">
        <v>12.71</v>
      </c>
      <c r="E87" t="n">
        <v>9.369999999999999</v>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PEG Ratio</t>
        </is>
      </c>
      <c r="B88" s="5" t="inlineStr">
        <is>
          <t>KGW Kurs/Gewinn/Wachstum</t>
        </is>
      </c>
      <c r="C88" t="n">
        <v>12.02</v>
      </c>
      <c r="D88" t="n">
        <v>1.65</v>
      </c>
      <c r="E88" t="n">
        <v>3.58</v>
      </c>
      <c r="F88" t="n">
        <v>2.26</v>
      </c>
      <c r="G88" t="n">
        <v>2.52</v>
      </c>
      <c r="H88" t="n">
        <v>1.03</v>
      </c>
      <c r="I88" t="n">
        <v>2.93</v>
      </c>
      <c r="J88" t="n">
        <v>2.75</v>
      </c>
      <c r="K88" t="inlineStr">
        <is>
          <t>-</t>
        </is>
      </c>
      <c r="L88" t="inlineStr">
        <is>
          <t>-</t>
        </is>
      </c>
      <c r="M88" t="inlineStr">
        <is>
          <t>-</t>
        </is>
      </c>
      <c r="N88" t="inlineStr">
        <is>
          <t>-</t>
        </is>
      </c>
    </row>
    <row r="89">
      <c r="A89" s="5" t="inlineStr">
        <is>
          <t>EBIT-Wachstum 1J in %</t>
        </is>
      </c>
      <c r="B89" s="5" t="inlineStr">
        <is>
          <t>EBIT Growth 1Y in %</t>
        </is>
      </c>
      <c r="C89" t="n">
        <v>23.56</v>
      </c>
      <c r="D89" t="n">
        <v>26.44</v>
      </c>
      <c r="E89" t="n">
        <v>-12.68</v>
      </c>
      <c r="F89" t="n">
        <v>3.97</v>
      </c>
      <c r="G89" t="n">
        <v>-3.19</v>
      </c>
      <c r="H89" t="n">
        <v>44.96</v>
      </c>
      <c r="I89" t="n">
        <v>1.36</v>
      </c>
      <c r="J89" t="n">
        <v>21.75</v>
      </c>
      <c r="K89" t="n">
        <v>10.44</v>
      </c>
      <c r="L89" t="n">
        <v>11.4</v>
      </c>
      <c r="M89" t="n">
        <v>7.91</v>
      </c>
      <c r="N89" t="n">
        <v>1.96</v>
      </c>
    </row>
    <row r="90">
      <c r="A90" s="5" t="inlineStr">
        <is>
          <t>EBIT-Wachstum 3J in %</t>
        </is>
      </c>
      <c r="B90" s="5" t="inlineStr">
        <is>
          <t>EBIT Growth 3Y in %</t>
        </is>
      </c>
      <c r="C90" t="n">
        <v>12.44</v>
      </c>
      <c r="D90" t="n">
        <v>5.91</v>
      </c>
      <c r="E90" t="n">
        <v>-3.97</v>
      </c>
      <c r="F90" t="n">
        <v>15.25</v>
      </c>
      <c r="G90" t="n">
        <v>14.38</v>
      </c>
      <c r="H90" t="n">
        <v>22.69</v>
      </c>
      <c r="I90" t="n">
        <v>11.18</v>
      </c>
      <c r="J90" t="n">
        <v>14.53</v>
      </c>
      <c r="K90" t="n">
        <v>9.92</v>
      </c>
      <c r="L90" t="n">
        <v>7.09</v>
      </c>
      <c r="M90" t="inlineStr">
        <is>
          <t>-</t>
        </is>
      </c>
      <c r="N90" t="inlineStr">
        <is>
          <t>-</t>
        </is>
      </c>
    </row>
    <row r="91">
      <c r="A91" s="5" t="inlineStr">
        <is>
          <t>EBIT-Wachstum 5J in %</t>
        </is>
      </c>
      <c r="B91" s="5" t="inlineStr">
        <is>
          <t>EBIT Growth 5Y in %</t>
        </is>
      </c>
      <c r="C91" t="n">
        <v>7.62</v>
      </c>
      <c r="D91" t="n">
        <v>11.9</v>
      </c>
      <c r="E91" t="n">
        <v>6.88</v>
      </c>
      <c r="F91" t="n">
        <v>13.77</v>
      </c>
      <c r="G91" t="n">
        <v>15.06</v>
      </c>
      <c r="H91" t="n">
        <v>17.98</v>
      </c>
      <c r="I91" t="n">
        <v>10.57</v>
      </c>
      <c r="J91" t="n">
        <v>10.69</v>
      </c>
      <c r="K91" t="inlineStr">
        <is>
          <t>-</t>
        </is>
      </c>
      <c r="L91" t="inlineStr">
        <is>
          <t>-</t>
        </is>
      </c>
      <c r="M91" t="inlineStr">
        <is>
          <t>-</t>
        </is>
      </c>
      <c r="N91" t="inlineStr">
        <is>
          <t>-</t>
        </is>
      </c>
    </row>
    <row r="92">
      <c r="A92" s="5" t="inlineStr">
        <is>
          <t>EBIT-Wachstum 10J in %</t>
        </is>
      </c>
      <c r="B92" s="5" t="inlineStr">
        <is>
          <t>EBIT Growth 10Y in %</t>
        </is>
      </c>
      <c r="C92" t="n">
        <v>12.8</v>
      </c>
      <c r="D92" t="n">
        <v>11.24</v>
      </c>
      <c r="E92" t="n">
        <v>8.789999999999999</v>
      </c>
      <c r="F92" t="inlineStr">
        <is>
          <t>-</t>
        </is>
      </c>
      <c r="G92" t="inlineStr">
        <is>
          <t>-</t>
        </is>
      </c>
      <c r="H92" t="inlineStr">
        <is>
          <t>-</t>
        </is>
      </c>
      <c r="I92" t="inlineStr">
        <is>
          <t>-</t>
        </is>
      </c>
      <c r="J92" t="inlineStr">
        <is>
          <t>-</t>
        </is>
      </c>
      <c r="K92" t="inlineStr">
        <is>
          <t>-</t>
        </is>
      </c>
      <c r="L92" t="inlineStr">
        <is>
          <t>-</t>
        </is>
      </c>
      <c r="M92" t="inlineStr">
        <is>
          <t>-</t>
        </is>
      </c>
      <c r="N92" t="inlineStr">
        <is>
          <t>-</t>
        </is>
      </c>
    </row>
    <row r="93">
      <c r="A93" s="5" t="inlineStr">
        <is>
          <t>Op.Cashflow Wachstum 1J in %</t>
        </is>
      </c>
      <c r="B93" s="5" t="inlineStr">
        <is>
          <t>Op.Cashflow Wachstum 1Y in %</t>
        </is>
      </c>
      <c r="C93" t="inlineStr">
        <is>
          <t>-</t>
        </is>
      </c>
      <c r="D93" t="n">
        <v>22.66</v>
      </c>
      <c r="E93" t="n">
        <v>4.93</v>
      </c>
      <c r="F93" t="n">
        <v>-7.64</v>
      </c>
      <c r="G93" t="n">
        <v>10.71</v>
      </c>
      <c r="H93" t="n">
        <v>-3.79</v>
      </c>
      <c r="I93" t="n">
        <v>1.85</v>
      </c>
      <c r="J93" t="n">
        <v>11.16</v>
      </c>
      <c r="K93" t="n">
        <v>6.2</v>
      </c>
      <c r="L93" t="n">
        <v>-5.73</v>
      </c>
      <c r="M93" t="n">
        <v>22.44</v>
      </c>
      <c r="N93" t="n">
        <v>-23.95</v>
      </c>
    </row>
    <row r="94">
      <c r="A94" s="5" t="inlineStr">
        <is>
          <t>Op.Cashflow Wachstum 3J in %</t>
        </is>
      </c>
      <c r="B94" s="5" t="inlineStr">
        <is>
          <t>Op.Cashflow Wachstum 3Y in %</t>
        </is>
      </c>
      <c r="C94" t="inlineStr">
        <is>
          <t>-</t>
        </is>
      </c>
      <c r="D94" t="n">
        <v>6.65</v>
      </c>
      <c r="E94" t="n">
        <v>2.67</v>
      </c>
      <c r="F94" t="n">
        <v>-0.24</v>
      </c>
      <c r="G94" t="n">
        <v>2.92</v>
      </c>
      <c r="H94" t="n">
        <v>3.07</v>
      </c>
      <c r="I94" t="n">
        <v>6.4</v>
      </c>
      <c r="J94" t="n">
        <v>3.88</v>
      </c>
      <c r="K94" t="n">
        <v>7.64</v>
      </c>
      <c r="L94" t="n">
        <v>-2.41</v>
      </c>
      <c r="M94" t="inlineStr">
        <is>
          <t>-</t>
        </is>
      </c>
      <c r="N94" t="inlineStr">
        <is>
          <t>-</t>
        </is>
      </c>
    </row>
    <row r="95">
      <c r="A95" s="5" t="inlineStr">
        <is>
          <t>Op.Cashflow Wachstum 5J in %</t>
        </is>
      </c>
      <c r="B95" s="5" t="inlineStr">
        <is>
          <t>Op.Cashflow Wachstum 5Y in %</t>
        </is>
      </c>
      <c r="C95" t="inlineStr">
        <is>
          <t>-</t>
        </is>
      </c>
      <c r="D95" t="n">
        <v>5.37</v>
      </c>
      <c r="E95" t="n">
        <v>1.21</v>
      </c>
      <c r="F95" t="n">
        <v>2.46</v>
      </c>
      <c r="G95" t="n">
        <v>5.23</v>
      </c>
      <c r="H95" t="n">
        <v>1.94</v>
      </c>
      <c r="I95" t="n">
        <v>7.18</v>
      </c>
      <c r="J95" t="n">
        <v>2.02</v>
      </c>
      <c r="K95" t="inlineStr">
        <is>
          <t>-</t>
        </is>
      </c>
      <c r="L95" t="inlineStr">
        <is>
          <t>-</t>
        </is>
      </c>
      <c r="M95" t="inlineStr">
        <is>
          <t>-</t>
        </is>
      </c>
      <c r="N95" t="inlineStr">
        <is>
          <t>-</t>
        </is>
      </c>
    </row>
    <row r="96">
      <c r="A96" s="5" t="inlineStr">
        <is>
          <t>Op.Cashflow Wachstum 10J in %</t>
        </is>
      </c>
      <c r="B96" s="5" t="inlineStr">
        <is>
          <t>Op.Cashflow Wachstum 10Y in %</t>
        </is>
      </c>
      <c r="C96" t="inlineStr">
        <is>
          <t>-</t>
        </is>
      </c>
      <c r="D96" t="n">
        <v>6.28</v>
      </c>
      <c r="E96" t="n">
        <v>1.62</v>
      </c>
      <c r="F96" t="inlineStr">
        <is>
          <t>-</t>
        </is>
      </c>
      <c r="G96" t="inlineStr">
        <is>
          <t>-</t>
        </is>
      </c>
      <c r="H96" t="inlineStr">
        <is>
          <t>-</t>
        </is>
      </c>
      <c r="I96" t="inlineStr">
        <is>
          <t>-</t>
        </is>
      </c>
      <c r="J96" t="inlineStr">
        <is>
          <t>-</t>
        </is>
      </c>
      <c r="K96" t="inlineStr">
        <is>
          <t>-</t>
        </is>
      </c>
      <c r="L96" t="inlineStr">
        <is>
          <t>-</t>
        </is>
      </c>
      <c r="M96" t="inlineStr">
        <is>
          <t>-</t>
        </is>
      </c>
      <c r="N96" t="inlineStr">
        <is>
          <t>-</t>
        </is>
      </c>
    </row>
    <row r="97">
      <c r="A97" s="5" t="inlineStr">
        <is>
          <t>Working Capital in Mio</t>
        </is>
      </c>
      <c r="B97" s="5" t="inlineStr">
        <is>
          <t>Working Capital in M</t>
        </is>
      </c>
      <c r="C97" t="n">
        <v>5133</v>
      </c>
      <c r="D97" t="n">
        <v>10</v>
      </c>
      <c r="E97" t="n">
        <v>537</v>
      </c>
      <c r="F97" t="n">
        <v>-209</v>
      </c>
      <c r="G97" t="n">
        <v>419</v>
      </c>
      <c r="H97" t="n">
        <v>212</v>
      </c>
      <c r="I97" t="n">
        <v>993</v>
      </c>
      <c r="J97" t="n">
        <v>951.5</v>
      </c>
      <c r="K97" t="n">
        <v>502</v>
      </c>
      <c r="L97" t="n">
        <v>563.6</v>
      </c>
      <c r="M97" t="n">
        <v>771.3</v>
      </c>
      <c r="N97" t="n">
        <v>716.8</v>
      </c>
      <c r="O97" t="n">
        <v>1012</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X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 customWidth="1" max="15" min="15" width="10"/>
    <col customWidth="1" max="16" min="16" width="20"/>
    <col customWidth="1" max="17" min="17" width="20"/>
    <col customWidth="1" max="18" min="18" width="20"/>
    <col customWidth="1" max="19" min="19" width="10"/>
    <col customWidth="1" max="20" min="20" width="10"/>
    <col customWidth="1" max="21" min="21" width="19"/>
    <col customWidth="1" max="22" min="22" width="10"/>
    <col customWidth="1" max="23" min="23" width="19"/>
    <col customWidth="1" max="24" min="24" width="8"/>
  </cols>
  <sheetData>
    <row r="1">
      <c r="A1" s="1" t="inlineStr">
        <is>
          <t xml:space="preserve">FRESENIUS </t>
        </is>
      </c>
      <c r="B1" s="2" t="inlineStr">
        <is>
          <t>WKN: 578560  ISIN: DE0005785604  Symbol:FRE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+49-6172-608-0</t>
        </is>
      </c>
      <c r="G4" t="inlineStr">
        <is>
          <t>20.02.2020</t>
        </is>
      </c>
      <c r="H4" t="inlineStr">
        <is>
          <t>Preliminary Results</t>
        </is>
      </c>
      <c r="J4" t="inlineStr">
        <is>
          <t>Else Kröner-Fresenius-Stiftung</t>
        </is>
      </c>
      <c r="L4" t="inlineStr">
        <is>
          <t>26,60%</t>
        </is>
      </c>
    </row>
    <row r="5">
      <c r="A5" s="5" t="inlineStr">
        <is>
          <t>Ticker</t>
        </is>
      </c>
      <c r="B5" t="inlineStr">
        <is>
          <t>FRE</t>
        </is>
      </c>
      <c r="C5" s="5" t="inlineStr">
        <is>
          <t>Fax</t>
        </is>
      </c>
      <c r="D5" s="5" t="inlineStr"/>
      <c r="E5" t="inlineStr">
        <is>
          <t>-</t>
        </is>
      </c>
      <c r="G5" t="inlineStr">
        <is>
          <t>18.03.2020</t>
        </is>
      </c>
      <c r="H5" t="inlineStr">
        <is>
          <t>Publication Of Annual Report</t>
        </is>
      </c>
      <c r="J5" t="inlineStr">
        <is>
          <t>BlackRock, Inc.</t>
        </is>
      </c>
      <c r="L5" t="inlineStr">
        <is>
          <t>4,74%</t>
        </is>
      </c>
    </row>
    <row r="6">
      <c r="A6" s="5" t="inlineStr">
        <is>
          <t>Gelistet Seit / Listed Since</t>
        </is>
      </c>
      <c r="B6" t="inlineStr">
        <is>
          <t>18.12.1986</t>
        </is>
      </c>
      <c r="C6" s="5" t="inlineStr">
        <is>
          <t>Internet</t>
        </is>
      </c>
      <c r="D6" s="5" t="inlineStr"/>
      <c r="E6" t="inlineStr">
        <is>
          <t>http://www.fresenius.de</t>
        </is>
      </c>
      <c r="G6" t="inlineStr">
        <is>
          <t>07.05.2020</t>
        </is>
      </c>
      <c r="H6" t="inlineStr">
        <is>
          <t>Result Q1</t>
        </is>
      </c>
      <c r="J6" t="inlineStr">
        <is>
          <t>Henderson Group plc</t>
        </is>
      </c>
      <c r="L6" t="inlineStr">
        <is>
          <t>3,01%</t>
        </is>
      </c>
    </row>
    <row r="7">
      <c r="A7" s="5" t="inlineStr">
        <is>
          <t>Nominalwert / Nominal Value</t>
        </is>
      </c>
      <c r="B7" t="inlineStr">
        <is>
          <t>1,00</t>
        </is>
      </c>
      <c r="C7" s="5" t="inlineStr">
        <is>
          <t>E-Mail</t>
        </is>
      </c>
      <c r="D7" s="5" t="inlineStr"/>
      <c r="E7" t="inlineStr">
        <is>
          <t>pr-fre@fresenius.com</t>
        </is>
      </c>
      <c r="G7" t="inlineStr">
        <is>
          <t>20.05.2020</t>
        </is>
      </c>
      <c r="H7" t="inlineStr">
        <is>
          <t>Annual General Meeting (Postponed)</t>
        </is>
      </c>
      <c r="J7" t="inlineStr">
        <is>
          <t>The Capital Group Companies, Inc.</t>
        </is>
      </c>
      <c r="L7" t="inlineStr">
        <is>
          <t>2,92%</t>
        </is>
      </c>
    </row>
    <row r="8">
      <c r="A8" s="5" t="inlineStr">
        <is>
          <t>Land / Country</t>
        </is>
      </c>
      <c r="B8" t="inlineStr">
        <is>
          <t>Deutschland</t>
        </is>
      </c>
      <c r="C8" s="5" t="inlineStr">
        <is>
          <t>Inv. Relations Telefon / Phone</t>
        </is>
      </c>
      <c r="D8" s="5" t="inlineStr"/>
      <c r="E8" t="inlineStr">
        <is>
          <t>+49-6172-608-2485</t>
        </is>
      </c>
      <c r="G8" t="inlineStr">
        <is>
          <t>30.07.2020</t>
        </is>
      </c>
      <c r="H8" t="inlineStr">
        <is>
          <t>Score Half Year</t>
        </is>
      </c>
      <c r="J8" t="inlineStr">
        <is>
          <t>Allianz Global Investors GmbH</t>
        </is>
      </c>
      <c r="L8" t="inlineStr">
        <is>
          <t>4,99%</t>
        </is>
      </c>
    </row>
    <row r="9">
      <c r="A9" s="5" t="inlineStr">
        <is>
          <t>Währung / Currency</t>
        </is>
      </c>
      <c r="B9" t="inlineStr">
        <is>
          <t>EUR</t>
        </is>
      </c>
      <c r="C9" s="5" t="inlineStr">
        <is>
          <t>Inv. Relations E-Mail</t>
        </is>
      </c>
      <c r="D9" s="5" t="inlineStr"/>
      <c r="E9" t="inlineStr">
        <is>
          <t>ir-fre@fresenius.com</t>
        </is>
      </c>
      <c r="G9" t="inlineStr">
        <is>
          <t>29.10.2020</t>
        </is>
      </c>
      <c r="H9" t="inlineStr">
        <is>
          <t>Q3 Earnings</t>
        </is>
      </c>
      <c r="J9" t="inlineStr">
        <is>
          <t>DWS Investment GmbH</t>
        </is>
      </c>
      <c r="L9" t="inlineStr">
        <is>
          <t>3,25%</t>
        </is>
      </c>
    </row>
    <row r="10">
      <c r="A10" s="5" t="inlineStr">
        <is>
          <t>Branche / Industry</t>
        </is>
      </c>
      <c r="B10" t="inlineStr">
        <is>
          <t>Medical Equipment</t>
        </is>
      </c>
      <c r="C10" s="5" t="inlineStr">
        <is>
          <t>Kontaktperson / Contact Person</t>
        </is>
      </c>
      <c r="D10" s="5" t="inlineStr"/>
      <c r="E10" t="inlineStr">
        <is>
          <t>Markus Georgi</t>
        </is>
      </c>
      <c r="J10" t="inlineStr">
        <is>
          <t>Freefloat</t>
        </is>
      </c>
      <c r="L10" t="inlineStr">
        <is>
          <t>54,49%</t>
        </is>
      </c>
    </row>
    <row r="11">
      <c r="A11" s="5" t="inlineStr">
        <is>
          <t>Sektor / Sector</t>
        </is>
      </c>
      <c r="B11" t="inlineStr">
        <is>
          <t>Health Service</t>
        </is>
      </c>
    </row>
    <row r="12">
      <c r="A12" s="5" t="inlineStr">
        <is>
          <t>Typ / Genre</t>
        </is>
      </c>
      <c r="B12" t="inlineStr">
        <is>
          <t>Inhaberaktie</t>
        </is>
      </c>
    </row>
    <row r="13">
      <c r="A13" s="5" t="inlineStr">
        <is>
          <t>Adresse / Address</t>
        </is>
      </c>
      <c r="B13" t="inlineStr">
        <is>
          <t>Fresenius SE &amp; Co. KGaAElse-Kröner-Straße 1  D-61352 Bad Homburg</t>
        </is>
      </c>
    </row>
    <row r="14">
      <c r="A14" s="5" t="inlineStr">
        <is>
          <t>Management</t>
        </is>
      </c>
      <c r="B14" t="inlineStr">
        <is>
          <t>Stephan Sturm, Dr. Francesco De Meo, Rachel Empey, Dr. Jürgen Götz, Mats Henriksson, Rice Powell, Dr. Ernst Wastler</t>
        </is>
      </c>
    </row>
    <row r="15">
      <c r="A15" s="5" t="inlineStr">
        <is>
          <t>Aufsichtsrat / Board</t>
        </is>
      </c>
      <c r="B15" t="inlineStr">
        <is>
          <t>Dr. Gerd Krick, Michael Diekmann, Niko Stumpfögger, Bernd Behlert, Prof. Dr. D. Michael Albrecht, Konrad Kölbl, Stefanie Balling, Frauke Lehmann, Prof. Dr. Iris Löw-Friedrich, Klaus-Peter Müller, Oscar Romero De Paco, Hauke Stars</t>
        </is>
      </c>
    </row>
    <row r="16">
      <c r="A16" s="5" t="inlineStr">
        <is>
          <t>Beschreibung</t>
        </is>
      </c>
      <c r="B16" t="inlineStr">
        <is>
          <t>Die Fresenius SE ist ein international tätiger Gesundheitskonzern, der Produkte und Dienstleistungen für Krankenhäuser, die ambulante medizinische Versorgung von Patienten und die Dialyse anbietet. Weitere Arbeitsfelder sind das Krankenhausträgergeschäft sowie Engineering- und Dienstleistungen für verschiedene Gesundheitseinrichtungen. Zum Fresenius-Konzern gehören vier Unternehmen, die weltweit eigenverantwortlich wirtschaften und handeln: Fresenius Medical Care, Fresenius Kabi, Fresenius Helios und Fresenius Vamed. Fresenius Medical Care ist der weltweit führende Anbieter von Produkten und Dienstleistungen für Patienten mit chronischem Nierenversagen. Fresenius Kabi ist Marktführer in der Infusionstherapie und in der klinischen Ernährung in Europa. Die Helios Kliniken Gruppe ist eines der größten und medizinisch führenden Klinikunternehmen Europas und auf den Betrieb und das operative Management von Krankenhäusern spezialisiert. Vamed ist weltweit im Projekt- und Managementgeschäft von Gesundheitseinrichtungen tätig. Dazu zählen Krankenhäuser, Gesundheitszentren sowie Thermen- und Wellnesscenter. Darüber hinaus werden über die Fresenius NetCare Dienstleistungen im Bereich Informationstechnologie angeboten. Copyright 2014 FINANCE BASE AG</t>
        </is>
      </c>
    </row>
    <row r="17">
      <c r="A17" s="5" t="inlineStr">
        <is>
          <t>Profile</t>
        </is>
      </c>
      <c r="B17" t="inlineStr">
        <is>
          <t>Fresenius SE is offering an international health care company, products and services for hospitals, ambulatory medical care of patients and dialysis. Further areas of activity are hospital operations and offers engineering and services for various health facilities. The Fresenius Group consists of four companies that operate worldwide own responsibility and act: Fresenius Medical Care, Fresenius Kabi, Fresenius Helios and Fresenius Vamed. Fresenius Medical Care is the world's leading provider of products and services for patients with chronic kidney failure. Fresenius Kabi is the leader in infusion therapy and clinical nutrition in Europe. The Helios Hospital Group is one of the largest and most medically advanced hospital companies in Europe and specializes in the operation and operational management of hospitals. Vamed is globally active in the project and management business of health facilities. These include hospitals, health centers and spa and wellness center. In addition, services are offered in information technology over the Fresenius NetCare.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35409</v>
      </c>
      <c r="E20" t="n">
        <v>33530</v>
      </c>
      <c r="F20" t="n">
        <v>33886</v>
      </c>
      <c r="G20" t="n">
        <v>29083</v>
      </c>
      <c r="H20" t="n">
        <v>27626</v>
      </c>
      <c r="I20" t="n">
        <v>23231</v>
      </c>
      <c r="J20" t="n">
        <v>20331</v>
      </c>
      <c r="K20" t="n">
        <v>19290</v>
      </c>
      <c r="L20" t="n">
        <v>16522</v>
      </c>
      <c r="M20" t="n">
        <v>15972</v>
      </c>
      <c r="N20" t="n">
        <v>14164</v>
      </c>
      <c r="O20" t="n">
        <v>12336</v>
      </c>
      <c r="P20" t="n">
        <v>11358</v>
      </c>
      <c r="Q20" t="n">
        <v>10777</v>
      </c>
      <c r="R20" t="n">
        <v>7889</v>
      </c>
      <c r="S20" t="n">
        <v>7271</v>
      </c>
      <c r="T20" t="n">
        <v>7064</v>
      </c>
      <c r="U20" t="n">
        <v>7507</v>
      </c>
      <c r="V20" t="n">
        <v>7320</v>
      </c>
      <c r="W20" t="n">
        <v>6099</v>
      </c>
      <c r="X20" t="n">
        <v>4952</v>
      </c>
    </row>
    <row r="21">
      <c r="A21" s="5" t="inlineStr">
        <is>
          <t>Operatives Ergebnis (EBIT)</t>
        </is>
      </c>
      <c r="B21" s="5" t="inlineStr">
        <is>
          <t>EBIT Earning Before Interest &amp; Tax</t>
        </is>
      </c>
      <c r="C21" t="inlineStr">
        <is>
          <t>-</t>
        </is>
      </c>
      <c r="D21" t="n">
        <v>4631</v>
      </c>
      <c r="E21" t="n">
        <v>5251</v>
      </c>
      <c r="F21" t="n">
        <v>4589</v>
      </c>
      <c r="G21" t="n">
        <v>4327</v>
      </c>
      <c r="H21" t="n">
        <v>3875</v>
      </c>
      <c r="I21" t="n">
        <v>3114</v>
      </c>
      <c r="J21" t="n">
        <v>2991</v>
      </c>
      <c r="K21" t="n">
        <v>2983</v>
      </c>
      <c r="L21" t="n">
        <v>2563</v>
      </c>
      <c r="M21" t="n">
        <v>2418</v>
      </c>
      <c r="N21" t="n">
        <v>2054</v>
      </c>
      <c r="O21" t="n">
        <v>1477</v>
      </c>
      <c r="P21" t="n">
        <v>1609</v>
      </c>
      <c r="Q21" t="n">
        <v>1444</v>
      </c>
      <c r="R21" t="n">
        <v>969</v>
      </c>
      <c r="S21" t="n">
        <v>845</v>
      </c>
      <c r="T21" t="n">
        <v>781</v>
      </c>
      <c r="U21" t="n">
        <v>837</v>
      </c>
      <c r="V21" t="n">
        <v>797</v>
      </c>
      <c r="W21" t="n">
        <v>756</v>
      </c>
      <c r="X21" t="n">
        <v>597</v>
      </c>
    </row>
    <row r="22">
      <c r="A22" s="5" t="inlineStr">
        <is>
          <t>Finanzergebnis</t>
        </is>
      </c>
      <c r="B22" s="5" t="inlineStr">
        <is>
          <t>Financial Result</t>
        </is>
      </c>
      <c r="C22" t="inlineStr">
        <is>
          <t>-</t>
        </is>
      </c>
      <c r="D22" t="n">
        <v>-719</v>
      </c>
      <c r="E22" t="n">
        <v>-587</v>
      </c>
      <c r="F22" t="n">
        <v>-651</v>
      </c>
      <c r="G22" t="n">
        <v>-582</v>
      </c>
      <c r="H22" t="n">
        <v>-613</v>
      </c>
      <c r="I22" t="n">
        <v>-602</v>
      </c>
      <c r="J22" t="n">
        <v>-584</v>
      </c>
      <c r="K22" t="n">
        <v>-592</v>
      </c>
      <c r="L22" t="n">
        <v>-631</v>
      </c>
      <c r="M22" t="n">
        <v>-632</v>
      </c>
      <c r="N22" t="n">
        <v>-611</v>
      </c>
      <c r="O22" t="n">
        <v>-363</v>
      </c>
      <c r="P22" t="n">
        <v>-368</v>
      </c>
      <c r="Q22" t="n">
        <v>-395</v>
      </c>
      <c r="R22" t="n">
        <v>-203</v>
      </c>
      <c r="S22" t="n">
        <v>-209</v>
      </c>
      <c r="T22" t="n">
        <v>-249</v>
      </c>
      <c r="U22" t="n">
        <v>-270</v>
      </c>
      <c r="V22" t="n">
        <v>-283</v>
      </c>
      <c r="W22" t="n">
        <v>-256</v>
      </c>
      <c r="X22" t="n">
        <v>-220</v>
      </c>
    </row>
    <row r="23">
      <c r="A23" s="5" t="inlineStr">
        <is>
          <t>Ergebnis vor Steuer (EBT)</t>
        </is>
      </c>
      <c r="B23" s="5" t="inlineStr">
        <is>
          <t>EBT Earning Before Tax</t>
        </is>
      </c>
      <c r="C23" t="inlineStr">
        <is>
          <t>-</t>
        </is>
      </c>
      <c r="D23" t="n">
        <v>3912</v>
      </c>
      <c r="E23" t="n">
        <v>4664</v>
      </c>
      <c r="F23" t="n">
        <v>3938</v>
      </c>
      <c r="G23" t="n">
        <v>3745</v>
      </c>
      <c r="H23" t="n">
        <v>3262</v>
      </c>
      <c r="I23" t="n">
        <v>2512</v>
      </c>
      <c r="J23" t="n">
        <v>2407</v>
      </c>
      <c r="K23" t="n">
        <v>2391</v>
      </c>
      <c r="L23" t="n">
        <v>1932</v>
      </c>
      <c r="M23" t="n">
        <v>1786</v>
      </c>
      <c r="N23" t="n">
        <v>1443</v>
      </c>
      <c r="O23" t="n">
        <v>1114</v>
      </c>
      <c r="P23" t="n">
        <v>1241</v>
      </c>
      <c r="Q23" t="n">
        <v>1049</v>
      </c>
      <c r="R23" t="n">
        <v>766</v>
      </c>
      <c r="S23" t="n">
        <v>636</v>
      </c>
      <c r="T23" t="n">
        <v>532</v>
      </c>
      <c r="U23" t="n">
        <v>567</v>
      </c>
      <c r="V23" t="n">
        <v>514</v>
      </c>
      <c r="W23" t="n">
        <v>500</v>
      </c>
      <c r="X23" t="n">
        <v>377</v>
      </c>
    </row>
    <row r="24">
      <c r="A24" s="5" t="inlineStr">
        <is>
          <t>Steuern auf Einkommen und Ertrag</t>
        </is>
      </c>
      <c r="B24" s="5" t="inlineStr">
        <is>
          <t>Taxes on income and earnings</t>
        </is>
      </c>
      <c r="C24" t="inlineStr">
        <is>
          <t>-</t>
        </is>
      </c>
      <c r="D24" t="n">
        <v>883</v>
      </c>
      <c r="E24" t="n">
        <v>950</v>
      </c>
      <c r="F24" t="n">
        <v>905</v>
      </c>
      <c r="G24" t="n">
        <v>1051</v>
      </c>
      <c r="H24" t="n">
        <v>965</v>
      </c>
      <c r="I24" t="n">
        <v>700</v>
      </c>
      <c r="J24" t="n">
        <v>669</v>
      </c>
      <c r="K24" t="n">
        <v>659</v>
      </c>
      <c r="L24" t="n">
        <v>604</v>
      </c>
      <c r="M24" t="n">
        <v>581</v>
      </c>
      <c r="N24" t="n">
        <v>452</v>
      </c>
      <c r="O24" t="n">
        <v>440</v>
      </c>
      <c r="P24" t="n">
        <v>448</v>
      </c>
      <c r="Q24" t="n">
        <v>414</v>
      </c>
      <c r="R24" t="n">
        <v>298</v>
      </c>
      <c r="S24" t="n">
        <v>253</v>
      </c>
      <c r="T24" t="n">
        <v>223</v>
      </c>
      <c r="U24" t="n">
        <v>210</v>
      </c>
      <c r="V24" t="n">
        <v>145</v>
      </c>
      <c r="W24" t="n">
        <v>234</v>
      </c>
      <c r="X24" t="n">
        <v>174</v>
      </c>
    </row>
    <row r="25">
      <c r="A25" s="5" t="inlineStr">
        <is>
          <t>Ergebnis nach Steuer</t>
        </is>
      </c>
      <c r="B25" s="5" t="inlineStr">
        <is>
          <t>Earnings after tax</t>
        </is>
      </c>
      <c r="C25" t="inlineStr">
        <is>
          <t>-</t>
        </is>
      </c>
      <c r="D25" t="n">
        <v>3029</v>
      </c>
      <c r="E25" t="n">
        <v>3714</v>
      </c>
      <c r="F25" t="n">
        <v>3033</v>
      </c>
      <c r="G25" t="n">
        <v>2694</v>
      </c>
      <c r="H25" t="n">
        <v>2297</v>
      </c>
      <c r="I25" t="n">
        <v>1812</v>
      </c>
      <c r="J25" t="n">
        <v>1738</v>
      </c>
      <c r="K25" t="n">
        <v>1732</v>
      </c>
      <c r="L25" t="n">
        <v>1328</v>
      </c>
      <c r="M25" t="n">
        <v>1205</v>
      </c>
      <c r="N25" t="n">
        <v>991</v>
      </c>
      <c r="O25" t="n">
        <v>674</v>
      </c>
      <c r="P25" t="n">
        <v>793</v>
      </c>
      <c r="Q25" t="n">
        <v>635</v>
      </c>
      <c r="R25" t="n">
        <v>468</v>
      </c>
      <c r="S25" t="n">
        <v>383</v>
      </c>
      <c r="T25" t="n">
        <v>309</v>
      </c>
      <c r="U25" t="n">
        <v>357</v>
      </c>
      <c r="V25" t="n">
        <v>369</v>
      </c>
      <c r="W25" t="n">
        <v>266</v>
      </c>
      <c r="X25" t="n">
        <v>203</v>
      </c>
    </row>
    <row r="26">
      <c r="A26" s="5" t="inlineStr">
        <is>
          <t>Minderheitenanteil</t>
        </is>
      </c>
      <c r="B26" s="5" t="inlineStr">
        <is>
          <t>Minority Share</t>
        </is>
      </c>
      <c r="C26" t="inlineStr">
        <is>
          <t>-</t>
        </is>
      </c>
      <c r="D26" t="n">
        <v>-1146</v>
      </c>
      <c r="E26" t="n">
        <v>-1687</v>
      </c>
      <c r="F26" t="n">
        <v>-1219</v>
      </c>
      <c r="G26" t="n">
        <v>-1101</v>
      </c>
      <c r="H26" t="n">
        <v>-939</v>
      </c>
      <c r="I26" t="n">
        <v>-745</v>
      </c>
      <c r="J26" t="n">
        <v>-727</v>
      </c>
      <c r="K26" t="n">
        <v>-806</v>
      </c>
      <c r="L26" t="n">
        <v>-638</v>
      </c>
      <c r="M26" t="n">
        <v>-583</v>
      </c>
      <c r="N26" t="n">
        <v>-497</v>
      </c>
      <c r="O26" t="n">
        <v>-404</v>
      </c>
      <c r="P26" t="n">
        <v>-383</v>
      </c>
      <c r="Q26" t="n">
        <v>-305</v>
      </c>
      <c r="R26" t="n">
        <v>-246</v>
      </c>
      <c r="S26" t="n">
        <v>-215</v>
      </c>
      <c r="T26" t="n">
        <v>-194</v>
      </c>
      <c r="U26" t="n">
        <v>-218</v>
      </c>
      <c r="V26" t="inlineStr">
        <is>
          <t>-</t>
        </is>
      </c>
      <c r="W26" t="inlineStr">
        <is>
          <t>-</t>
        </is>
      </c>
      <c r="X26" t="inlineStr">
        <is>
          <t>-</t>
        </is>
      </c>
    </row>
    <row r="27">
      <c r="A27" s="5" t="inlineStr">
        <is>
          <t>Jahresüberschuss/-fehlbetrag</t>
        </is>
      </c>
      <c r="B27" s="5" t="inlineStr">
        <is>
          <t>Net Profit</t>
        </is>
      </c>
      <c r="C27" t="inlineStr">
        <is>
          <t>-</t>
        </is>
      </c>
      <c r="D27" t="n">
        <v>1883</v>
      </c>
      <c r="E27" t="n">
        <v>2027</v>
      </c>
      <c r="F27" t="n">
        <v>1814</v>
      </c>
      <c r="G27" t="n">
        <v>1593</v>
      </c>
      <c r="H27" t="n">
        <v>1358</v>
      </c>
      <c r="I27" t="n">
        <v>1067</v>
      </c>
      <c r="J27" t="n">
        <v>1011</v>
      </c>
      <c r="K27" t="n">
        <v>926</v>
      </c>
      <c r="L27" t="n">
        <v>690</v>
      </c>
      <c r="M27" t="n">
        <v>622</v>
      </c>
      <c r="N27" t="n">
        <v>494</v>
      </c>
      <c r="O27" t="n">
        <v>270</v>
      </c>
      <c r="P27" t="n">
        <v>410</v>
      </c>
      <c r="Q27" t="n">
        <v>330</v>
      </c>
      <c r="R27" t="n">
        <v>222</v>
      </c>
      <c r="S27" t="n">
        <v>168</v>
      </c>
      <c r="T27" t="n">
        <v>115</v>
      </c>
      <c r="U27" t="n">
        <v>139</v>
      </c>
      <c r="V27" t="n">
        <v>179.9</v>
      </c>
      <c r="W27" t="n">
        <v>266</v>
      </c>
      <c r="X27" t="n">
        <v>203</v>
      </c>
    </row>
    <row r="28">
      <c r="A28" s="5" t="inlineStr">
        <is>
          <t>Summe Umlaufvermögen</t>
        </is>
      </c>
      <c r="B28" s="5" t="inlineStr">
        <is>
          <t>Current Assets</t>
        </is>
      </c>
      <c r="C28" t="inlineStr">
        <is>
          <t>-</t>
        </is>
      </c>
      <c r="D28" t="n">
        <v>15264</v>
      </c>
      <c r="E28" t="n">
        <v>14790</v>
      </c>
      <c r="F28" t="n">
        <v>12604</v>
      </c>
      <c r="G28" t="n">
        <v>11799</v>
      </c>
      <c r="H28" t="n">
        <v>10917</v>
      </c>
      <c r="I28" t="n">
        <v>10028</v>
      </c>
      <c r="J28" t="n">
        <v>7972</v>
      </c>
      <c r="K28" t="n">
        <v>8113</v>
      </c>
      <c r="L28" t="n">
        <v>7151</v>
      </c>
      <c r="M28" t="n">
        <v>6435</v>
      </c>
      <c r="N28" t="n">
        <v>5363</v>
      </c>
      <c r="O28" t="n">
        <v>5078</v>
      </c>
      <c r="P28" t="n">
        <v>4291</v>
      </c>
      <c r="Q28" t="n">
        <v>4106</v>
      </c>
      <c r="R28" t="n">
        <v>3531</v>
      </c>
      <c r="S28" t="n">
        <v>2755</v>
      </c>
      <c r="T28" t="n">
        <v>2744</v>
      </c>
      <c r="U28" t="n">
        <v>2743</v>
      </c>
      <c r="V28" t="n">
        <v>2631</v>
      </c>
      <c r="W28" t="n">
        <v>2269</v>
      </c>
      <c r="X28" t="n">
        <v>1902</v>
      </c>
    </row>
    <row r="29">
      <c r="A29" s="5" t="inlineStr">
        <is>
          <t>Summe Anlagevermögen</t>
        </is>
      </c>
      <c r="B29" s="5" t="inlineStr">
        <is>
          <t>Fixed Assets</t>
        </is>
      </c>
      <c r="C29" t="inlineStr">
        <is>
          <t>-</t>
        </is>
      </c>
      <c r="D29" t="n">
        <v>51742</v>
      </c>
      <c r="E29" t="n">
        <v>41913</v>
      </c>
      <c r="F29" t="n">
        <v>40529</v>
      </c>
      <c r="G29" t="n">
        <v>34648</v>
      </c>
      <c r="H29" t="n">
        <v>32253</v>
      </c>
      <c r="I29" t="n">
        <v>29869</v>
      </c>
      <c r="J29" t="n">
        <v>24786</v>
      </c>
      <c r="K29" t="n">
        <v>22551</v>
      </c>
      <c r="L29" t="n">
        <v>19170</v>
      </c>
      <c r="M29" t="n">
        <v>17142</v>
      </c>
      <c r="N29" t="n">
        <v>15519</v>
      </c>
      <c r="O29" t="n">
        <v>15466</v>
      </c>
      <c r="P29" t="n">
        <v>11033</v>
      </c>
      <c r="Q29" t="n">
        <v>10918</v>
      </c>
      <c r="R29" t="n">
        <v>8063</v>
      </c>
      <c r="S29" t="n">
        <v>5433</v>
      </c>
      <c r="T29" t="n">
        <v>5603</v>
      </c>
      <c r="U29" t="n">
        <v>6172</v>
      </c>
      <c r="V29" t="n">
        <v>4652</v>
      </c>
      <c r="W29" t="n">
        <v>3999</v>
      </c>
      <c r="X29" t="n">
        <v>3563</v>
      </c>
    </row>
    <row r="30">
      <c r="A30" s="5" t="inlineStr">
        <is>
          <t>Summe Aktiva</t>
        </is>
      </c>
      <c r="B30" s="5" t="inlineStr">
        <is>
          <t>Total Assets</t>
        </is>
      </c>
      <c r="C30" t="inlineStr">
        <is>
          <t>-</t>
        </is>
      </c>
      <c r="D30" t="n">
        <v>67006</v>
      </c>
      <c r="E30" t="n">
        <v>56703</v>
      </c>
      <c r="F30" t="n">
        <v>53133</v>
      </c>
      <c r="G30" t="n">
        <v>46447</v>
      </c>
      <c r="H30" t="n">
        <v>43170</v>
      </c>
      <c r="I30" t="n">
        <v>39897</v>
      </c>
      <c r="J30" t="n">
        <v>32758</v>
      </c>
      <c r="K30" t="n">
        <v>30664</v>
      </c>
      <c r="L30" t="n">
        <v>26321</v>
      </c>
      <c r="M30" t="n">
        <v>23577</v>
      </c>
      <c r="N30" t="n">
        <v>20882</v>
      </c>
      <c r="O30" t="n">
        <v>20544</v>
      </c>
      <c r="P30" t="n">
        <v>15324</v>
      </c>
      <c r="Q30" t="n">
        <v>15024</v>
      </c>
      <c r="R30" t="n">
        <v>11594</v>
      </c>
      <c r="S30" t="n">
        <v>8188</v>
      </c>
      <c r="T30" t="n">
        <v>8347</v>
      </c>
      <c r="U30" t="n">
        <v>8915</v>
      </c>
      <c r="V30" t="n">
        <v>7571</v>
      </c>
      <c r="W30" t="n">
        <v>6473</v>
      </c>
      <c r="X30" t="n">
        <v>5714</v>
      </c>
    </row>
    <row r="31">
      <c r="A31" s="5" t="inlineStr">
        <is>
          <t>Summe kurzfristiges Fremdkapital</t>
        </is>
      </c>
      <c r="B31" s="5" t="inlineStr">
        <is>
          <t>Short-Term Debt</t>
        </is>
      </c>
      <c r="C31" t="inlineStr">
        <is>
          <t>-</t>
        </is>
      </c>
      <c r="D31" t="n">
        <v>13884</v>
      </c>
      <c r="E31" t="n">
        <v>13275</v>
      </c>
      <c r="F31" t="n">
        <v>10665</v>
      </c>
      <c r="G31" t="n">
        <v>8544</v>
      </c>
      <c r="H31" t="n">
        <v>7409</v>
      </c>
      <c r="I31" t="n">
        <v>7104</v>
      </c>
      <c r="J31" t="n">
        <v>6023</v>
      </c>
      <c r="K31" t="n">
        <v>5198</v>
      </c>
      <c r="L31" t="n">
        <v>5988</v>
      </c>
      <c r="M31" t="n">
        <v>5711</v>
      </c>
      <c r="N31" t="n">
        <v>3528</v>
      </c>
      <c r="O31" t="n">
        <v>4169</v>
      </c>
      <c r="P31" t="n">
        <v>3503</v>
      </c>
      <c r="Q31" t="n">
        <v>3058</v>
      </c>
      <c r="R31" t="n">
        <v>2497</v>
      </c>
      <c r="S31" t="n">
        <v>2056</v>
      </c>
      <c r="T31" t="n">
        <v>2127</v>
      </c>
      <c r="U31" t="n">
        <v>2245</v>
      </c>
      <c r="V31" t="inlineStr">
        <is>
          <t>-</t>
        </is>
      </c>
      <c r="W31" t="inlineStr">
        <is>
          <t>-</t>
        </is>
      </c>
      <c r="X31" t="inlineStr">
        <is>
          <t>-</t>
        </is>
      </c>
    </row>
    <row r="32">
      <c r="A32" s="5" t="inlineStr">
        <is>
          <t>Summe langfristiges Fremdkapital</t>
        </is>
      </c>
      <c r="B32" s="5" t="inlineStr">
        <is>
          <t>Long-Term Debt</t>
        </is>
      </c>
      <c r="C32" t="inlineStr">
        <is>
          <t>-</t>
        </is>
      </c>
      <c r="D32" t="n">
        <v>26542</v>
      </c>
      <c r="E32" t="n">
        <v>18420</v>
      </c>
      <c r="F32" t="n">
        <v>20748</v>
      </c>
      <c r="G32" t="n">
        <v>16299</v>
      </c>
      <c r="H32" t="n">
        <v>16811</v>
      </c>
      <c r="I32" t="n">
        <v>16629</v>
      </c>
      <c r="J32" t="n">
        <v>13003</v>
      </c>
      <c r="K32" t="n">
        <v>12310</v>
      </c>
      <c r="L32" t="n">
        <v>9439</v>
      </c>
      <c r="M32" t="n">
        <v>8813</v>
      </c>
      <c r="N32" t="n">
        <v>9702</v>
      </c>
      <c r="O32" t="n">
        <v>9432</v>
      </c>
      <c r="P32" t="n">
        <v>5762</v>
      </c>
      <c r="Q32" t="n">
        <v>6238</v>
      </c>
      <c r="R32" t="n">
        <v>3967</v>
      </c>
      <c r="S32" t="n">
        <v>2785</v>
      </c>
      <c r="T32" t="n">
        <v>3006</v>
      </c>
      <c r="U32" t="n">
        <v>3301</v>
      </c>
      <c r="V32" t="inlineStr">
        <is>
          <t>-</t>
        </is>
      </c>
      <c r="W32" t="inlineStr">
        <is>
          <t>-</t>
        </is>
      </c>
      <c r="X32" t="inlineStr">
        <is>
          <t>-</t>
        </is>
      </c>
    </row>
    <row r="33">
      <c r="A33" s="5" t="inlineStr">
        <is>
          <t>Summe Fremdkapital</t>
        </is>
      </c>
      <c r="B33" s="5" t="inlineStr">
        <is>
          <t>Total Liabilities</t>
        </is>
      </c>
      <c r="C33" t="inlineStr">
        <is>
          <t>-</t>
        </is>
      </c>
      <c r="D33" t="n">
        <v>40426</v>
      </c>
      <c r="E33" t="n">
        <v>31695</v>
      </c>
      <c r="F33" t="n">
        <v>31413</v>
      </c>
      <c r="G33" t="n">
        <v>24843</v>
      </c>
      <c r="H33" t="n">
        <v>24220</v>
      </c>
      <c r="I33" t="n">
        <v>23733</v>
      </c>
      <c r="J33" t="n">
        <v>19026</v>
      </c>
      <c r="K33" t="n">
        <v>17508</v>
      </c>
      <c r="L33" t="n">
        <v>15427</v>
      </c>
      <c r="M33" t="n">
        <v>14524</v>
      </c>
      <c r="N33" t="n">
        <v>13230</v>
      </c>
      <c r="O33" t="n">
        <v>13601</v>
      </c>
      <c r="P33" t="n">
        <v>9265</v>
      </c>
      <c r="Q33" t="n">
        <v>9296</v>
      </c>
      <c r="R33" t="n">
        <v>6464</v>
      </c>
      <c r="S33" t="n">
        <v>4841</v>
      </c>
      <c r="T33" t="n">
        <v>5133</v>
      </c>
      <c r="U33" t="n">
        <v>5546</v>
      </c>
      <c r="V33" t="n">
        <v>4141</v>
      </c>
      <c r="W33" t="n">
        <v>3663</v>
      </c>
      <c r="X33" t="n">
        <v>3701</v>
      </c>
    </row>
    <row r="34">
      <c r="A34" s="5" t="inlineStr">
        <is>
          <t>Minderheitenanteil</t>
        </is>
      </c>
      <c r="B34" s="5" t="inlineStr">
        <is>
          <t>Minority Share</t>
        </is>
      </c>
      <c r="C34" t="inlineStr">
        <is>
          <t>-</t>
        </is>
      </c>
      <c r="D34" t="n">
        <v>9802</v>
      </c>
      <c r="E34" t="n">
        <v>9597</v>
      </c>
      <c r="F34" t="n">
        <v>8059</v>
      </c>
      <c r="G34" t="n">
        <v>9101</v>
      </c>
      <c r="H34" t="n">
        <v>8015</v>
      </c>
      <c r="I34" t="n">
        <v>6829</v>
      </c>
      <c r="J34" t="n">
        <v>5537</v>
      </c>
      <c r="K34" t="n">
        <v>5523</v>
      </c>
      <c r="L34" t="n">
        <v>4923</v>
      </c>
      <c r="M34" t="n">
        <v>4088</v>
      </c>
      <c r="N34" t="n">
        <v>3382</v>
      </c>
      <c r="O34" t="n">
        <v>3033</v>
      </c>
      <c r="P34" t="n">
        <v>2644</v>
      </c>
      <c r="Q34" t="n">
        <v>2560</v>
      </c>
      <c r="R34" t="n">
        <v>2289</v>
      </c>
      <c r="S34" t="n">
        <v>1744</v>
      </c>
      <c r="T34" t="n">
        <v>1678</v>
      </c>
      <c r="U34" t="n">
        <v>1762</v>
      </c>
      <c r="V34" t="inlineStr">
        <is>
          <t>-</t>
        </is>
      </c>
      <c r="W34" t="inlineStr">
        <is>
          <t>-</t>
        </is>
      </c>
      <c r="X34" t="inlineStr">
        <is>
          <t>-</t>
        </is>
      </c>
    </row>
    <row r="35">
      <c r="A35" s="5" t="inlineStr">
        <is>
          <t>Summe Eigenkapital</t>
        </is>
      </c>
      <c r="B35" s="5" t="inlineStr">
        <is>
          <t>Equity</t>
        </is>
      </c>
      <c r="C35" t="inlineStr">
        <is>
          <t>-</t>
        </is>
      </c>
      <c r="D35" t="n">
        <v>16778</v>
      </c>
      <c r="E35" t="n">
        <v>15411</v>
      </c>
      <c r="F35" t="n">
        <v>13661</v>
      </c>
      <c r="G35" t="n">
        <v>12503</v>
      </c>
      <c r="H35" t="n">
        <v>10935</v>
      </c>
      <c r="I35" t="n">
        <v>9335</v>
      </c>
      <c r="J35" t="n">
        <v>8195</v>
      </c>
      <c r="K35" t="n">
        <v>7633</v>
      </c>
      <c r="L35" t="n">
        <v>5971</v>
      </c>
      <c r="M35" t="n">
        <v>4965</v>
      </c>
      <c r="N35" t="n">
        <v>4270</v>
      </c>
      <c r="O35" t="n">
        <v>3910</v>
      </c>
      <c r="P35" t="n">
        <v>3415</v>
      </c>
      <c r="Q35" t="n">
        <v>3168</v>
      </c>
      <c r="R35" t="n">
        <v>2841</v>
      </c>
      <c r="S35" t="n">
        <v>1603</v>
      </c>
      <c r="T35" t="n">
        <v>1536</v>
      </c>
      <c r="U35" t="n">
        <v>1607</v>
      </c>
      <c r="V35" t="n">
        <v>3430</v>
      </c>
      <c r="W35" t="n">
        <v>2810</v>
      </c>
      <c r="X35" t="n">
        <v>2013</v>
      </c>
    </row>
    <row r="36">
      <c r="A36" s="5" t="inlineStr">
        <is>
          <t>Summe Passiva</t>
        </is>
      </c>
      <c r="B36" s="5" t="inlineStr">
        <is>
          <t>Liabilities &amp; Shareholder Equity</t>
        </is>
      </c>
      <c r="C36" t="inlineStr">
        <is>
          <t>-</t>
        </is>
      </c>
      <c r="D36" t="n">
        <v>67006</v>
      </c>
      <c r="E36" t="n">
        <v>56703</v>
      </c>
      <c r="F36" t="n">
        <v>53133</v>
      </c>
      <c r="G36" t="n">
        <v>46447</v>
      </c>
      <c r="H36" t="n">
        <v>43170</v>
      </c>
      <c r="I36" t="n">
        <v>39897</v>
      </c>
      <c r="J36" t="n">
        <v>32758</v>
      </c>
      <c r="K36" t="n">
        <v>30664</v>
      </c>
      <c r="L36" t="n">
        <v>26321</v>
      </c>
      <c r="M36" t="n">
        <v>23577</v>
      </c>
      <c r="N36" t="n">
        <v>20882</v>
      </c>
      <c r="O36" t="n">
        <v>20544</v>
      </c>
      <c r="P36" t="n">
        <v>15324</v>
      </c>
      <c r="Q36" t="n">
        <v>15024</v>
      </c>
      <c r="R36" t="n">
        <v>11594</v>
      </c>
      <c r="S36" t="n">
        <v>8188</v>
      </c>
      <c r="T36" t="n">
        <v>8347</v>
      </c>
      <c r="U36" t="n">
        <v>8915</v>
      </c>
      <c r="V36" t="n">
        <v>7571</v>
      </c>
      <c r="W36" t="n">
        <v>6473</v>
      </c>
      <c r="X36" t="n">
        <v>5714</v>
      </c>
    </row>
    <row r="37">
      <c r="A37" s="5" t="inlineStr">
        <is>
          <t>Mio.Aktien im Umlauf</t>
        </is>
      </c>
      <c r="B37" s="5" t="inlineStr">
        <is>
          <t>Million shares outstanding</t>
        </is>
      </c>
      <c r="C37" t="n">
        <v>557.41</v>
      </c>
      <c r="D37" t="n">
        <v>557.38</v>
      </c>
      <c r="E37" t="n">
        <v>556.23</v>
      </c>
      <c r="F37" t="n">
        <v>554.71</v>
      </c>
      <c r="G37" t="n">
        <v>547.21</v>
      </c>
      <c r="H37" t="n">
        <v>545.73</v>
      </c>
      <c r="I37" t="n">
        <v>541.53</v>
      </c>
      <c r="J37" t="n">
        <v>539.08</v>
      </c>
      <c r="K37" t="n">
        <v>534.5599999999999</v>
      </c>
      <c r="L37" t="n">
        <v>489.71</v>
      </c>
      <c r="M37" t="n">
        <v>487.5</v>
      </c>
      <c r="N37" t="n">
        <v>483.6</v>
      </c>
      <c r="O37" t="n">
        <v>483.6</v>
      </c>
      <c r="P37" t="n">
        <v>465.6</v>
      </c>
      <c r="Q37" t="n">
        <v>463.2</v>
      </c>
      <c r="R37" t="n">
        <v>456.3</v>
      </c>
      <c r="S37" t="n">
        <v>369</v>
      </c>
      <c r="T37" t="n">
        <v>369</v>
      </c>
      <c r="U37" t="n">
        <v>369</v>
      </c>
      <c r="V37" t="n">
        <v>369</v>
      </c>
      <c r="W37" t="n">
        <v>180</v>
      </c>
      <c r="X37" t="inlineStr">
        <is>
          <t>-</t>
        </is>
      </c>
    </row>
    <row r="38">
      <c r="A38" s="5" t="inlineStr">
        <is>
          <t>Ergebnis je Aktie (brutto)</t>
        </is>
      </c>
      <c r="B38" s="5" t="inlineStr">
        <is>
          <t>Earnings per share</t>
        </is>
      </c>
      <c r="C38" t="inlineStr">
        <is>
          <t>-</t>
        </is>
      </c>
      <c r="D38" t="n">
        <v>7.02</v>
      </c>
      <c r="E38" t="n">
        <v>8.390000000000001</v>
      </c>
      <c r="F38" t="n">
        <v>7.1</v>
      </c>
      <c r="G38" t="n">
        <v>6.84</v>
      </c>
      <c r="H38" t="n">
        <v>5.98</v>
      </c>
      <c r="I38" t="n">
        <v>4.64</v>
      </c>
      <c r="J38" t="n">
        <v>4.46</v>
      </c>
      <c r="K38" t="n">
        <v>4.47</v>
      </c>
      <c r="L38" t="n">
        <v>3.95</v>
      </c>
      <c r="M38" t="n">
        <v>3.66</v>
      </c>
      <c r="N38" t="n">
        <v>2.98</v>
      </c>
      <c r="O38" t="n">
        <v>2.3</v>
      </c>
      <c r="P38" t="n">
        <v>2.67</v>
      </c>
      <c r="Q38" t="n">
        <v>2.26</v>
      </c>
      <c r="R38" t="n">
        <v>1.68</v>
      </c>
      <c r="S38" t="n">
        <v>1.72</v>
      </c>
      <c r="T38" t="n">
        <v>1.44</v>
      </c>
      <c r="U38" t="n">
        <v>1.54</v>
      </c>
      <c r="V38" t="n">
        <v>1.39</v>
      </c>
      <c r="W38" t="n">
        <v>2.78</v>
      </c>
      <c r="X38" t="inlineStr">
        <is>
          <t>-</t>
        </is>
      </c>
    </row>
    <row r="39">
      <c r="A39" s="5" t="inlineStr">
        <is>
          <t>Ergebnis je Aktie (unverwässert)</t>
        </is>
      </c>
      <c r="B39" s="5" t="inlineStr">
        <is>
          <t>Basic Earnings per share</t>
        </is>
      </c>
      <c r="C39" t="inlineStr">
        <is>
          <t>-</t>
        </is>
      </c>
      <c r="D39" t="n">
        <v>3.38</v>
      </c>
      <c r="E39" t="n">
        <v>3.65</v>
      </c>
      <c r="F39" t="n">
        <v>3.28</v>
      </c>
      <c r="G39" t="n">
        <v>2.92</v>
      </c>
      <c r="H39" t="n">
        <v>2.5</v>
      </c>
      <c r="I39" t="n">
        <v>1.97</v>
      </c>
      <c r="J39" t="n">
        <v>1.89</v>
      </c>
      <c r="K39" t="n">
        <v>1.78</v>
      </c>
      <c r="L39" t="n">
        <v>1.41</v>
      </c>
      <c r="M39" t="n">
        <v>1.28</v>
      </c>
      <c r="N39" t="n">
        <v>1.02</v>
      </c>
      <c r="O39" t="n">
        <v>0.57</v>
      </c>
      <c r="P39" t="n">
        <v>0.88</v>
      </c>
      <c r="Q39" t="n">
        <v>0.72</v>
      </c>
      <c r="R39" t="n">
        <v>0.59</v>
      </c>
      <c r="S39" t="n">
        <v>0.45</v>
      </c>
      <c r="T39" t="n">
        <v>0.31</v>
      </c>
      <c r="U39" t="n">
        <v>0.36</v>
      </c>
      <c r="V39" t="n">
        <v>0.22</v>
      </c>
      <c r="W39" t="n">
        <v>0.34</v>
      </c>
      <c r="X39" t="n">
        <v>0.3</v>
      </c>
    </row>
    <row r="40">
      <c r="A40" s="5" t="inlineStr">
        <is>
          <t>Ergebnis je Aktie (verwässert)</t>
        </is>
      </c>
      <c r="B40" s="5" t="inlineStr">
        <is>
          <t>Diluted Earnings per share</t>
        </is>
      </c>
      <c r="C40" t="inlineStr">
        <is>
          <t>-</t>
        </is>
      </c>
      <c r="D40" t="n">
        <v>3.38</v>
      </c>
      <c r="E40" t="n">
        <v>3.63</v>
      </c>
      <c r="F40" t="n">
        <v>3.25</v>
      </c>
      <c r="G40" t="n">
        <v>2.92</v>
      </c>
      <c r="H40" t="n">
        <v>2.48</v>
      </c>
      <c r="I40" t="n">
        <v>1.96</v>
      </c>
      <c r="J40" t="n">
        <v>1.87</v>
      </c>
      <c r="K40" t="n">
        <v>1.76</v>
      </c>
      <c r="L40" t="n">
        <v>1.39</v>
      </c>
      <c r="M40" t="n">
        <v>1.26</v>
      </c>
      <c r="N40" t="n">
        <v>1.01</v>
      </c>
      <c r="O40" t="n">
        <v>0.53</v>
      </c>
      <c r="P40" t="n">
        <v>0.87</v>
      </c>
      <c r="Q40" t="n">
        <v>0.71</v>
      </c>
      <c r="R40" t="n">
        <v>0.58</v>
      </c>
      <c r="S40" t="n">
        <v>0.45</v>
      </c>
      <c r="T40" t="n">
        <v>0.31</v>
      </c>
      <c r="U40" t="n">
        <v>0.36</v>
      </c>
      <c r="V40" t="n">
        <v>0.22</v>
      </c>
      <c r="W40" t="n">
        <v>0.34</v>
      </c>
      <c r="X40" t="n">
        <v>0.3</v>
      </c>
    </row>
    <row r="41">
      <c r="A41" s="5" t="inlineStr">
        <is>
          <t>Dividende je Aktie</t>
        </is>
      </c>
      <c r="B41" s="5" t="inlineStr">
        <is>
          <t>Dividend per share</t>
        </is>
      </c>
      <c r="C41" t="inlineStr">
        <is>
          <t>-</t>
        </is>
      </c>
      <c r="D41" t="n">
        <v>0.84</v>
      </c>
      <c r="E41" t="n">
        <v>0.8</v>
      </c>
      <c r="F41" t="n">
        <v>0.75</v>
      </c>
      <c r="G41" t="n">
        <v>0.62</v>
      </c>
      <c r="H41" t="n">
        <v>0.55</v>
      </c>
      <c r="I41" t="n">
        <v>0.44</v>
      </c>
      <c r="J41" t="n">
        <v>0.42</v>
      </c>
      <c r="K41" t="n">
        <v>0.37</v>
      </c>
      <c r="L41" t="n">
        <v>0.32</v>
      </c>
      <c r="M41" t="n">
        <v>0.29</v>
      </c>
      <c r="N41" t="n">
        <v>0.25</v>
      </c>
      <c r="O41" t="n">
        <v>0.23</v>
      </c>
      <c r="P41" t="n">
        <v>0.22</v>
      </c>
      <c r="Q41" t="n">
        <v>0.19</v>
      </c>
      <c r="R41" t="n">
        <v>0.16</v>
      </c>
      <c r="S41" t="n">
        <v>0.15</v>
      </c>
      <c r="T41" t="n">
        <v>0.14</v>
      </c>
      <c r="U41" t="n">
        <v>0.13</v>
      </c>
      <c r="V41" t="n">
        <v>0.11</v>
      </c>
      <c r="W41" t="n">
        <v>0.1</v>
      </c>
      <c r="X41" t="inlineStr">
        <is>
          <t>-</t>
        </is>
      </c>
    </row>
    <row r="42">
      <c r="A42" s="5" t="inlineStr">
        <is>
          <t>Dividendenausschüttung in Mio</t>
        </is>
      </c>
      <c r="B42" s="5" t="inlineStr">
        <is>
          <t>Dividend Payment in M</t>
        </is>
      </c>
      <c r="C42" t="inlineStr">
        <is>
          <t>-</t>
        </is>
      </c>
      <c r="D42" t="n">
        <v>468</v>
      </c>
      <c r="E42" t="n">
        <v>445</v>
      </c>
      <c r="F42" t="n">
        <v>416</v>
      </c>
      <c r="G42" t="n">
        <v>343.1</v>
      </c>
      <c r="H42" t="n">
        <v>300.2</v>
      </c>
      <c r="I42" t="n">
        <v>238.3</v>
      </c>
      <c r="J42" t="n">
        <v>224.6</v>
      </c>
      <c r="K42" t="n">
        <v>196</v>
      </c>
      <c r="L42" t="n">
        <v>155.1</v>
      </c>
      <c r="M42" t="n">
        <v>139.7</v>
      </c>
      <c r="N42" t="n">
        <v>121.8</v>
      </c>
      <c r="O42" t="n">
        <v>113.6</v>
      </c>
      <c r="P42" t="n">
        <v>103.2</v>
      </c>
      <c r="Q42" t="n">
        <v>88.8</v>
      </c>
      <c r="R42" t="n">
        <v>75.8</v>
      </c>
      <c r="S42" t="n">
        <v>55.9</v>
      </c>
      <c r="T42" t="n">
        <v>51</v>
      </c>
      <c r="U42" t="n">
        <v>47.3</v>
      </c>
      <c r="V42" t="n">
        <v>42.8</v>
      </c>
      <c r="W42" t="n">
        <v>43.8</v>
      </c>
      <c r="X42" t="inlineStr">
        <is>
          <t>-</t>
        </is>
      </c>
    </row>
    <row r="43">
      <c r="A43" s="5" t="inlineStr">
        <is>
          <t>Umsatz</t>
        </is>
      </c>
      <c r="B43" s="5" t="inlineStr">
        <is>
          <t>Revenue</t>
        </is>
      </c>
      <c r="C43" t="inlineStr">
        <is>
          <t>-</t>
        </is>
      </c>
      <c r="D43" t="n">
        <v>63.53</v>
      </c>
      <c r="E43" t="n">
        <v>60.28</v>
      </c>
      <c r="F43" t="n">
        <v>61.09</v>
      </c>
      <c r="G43" t="n">
        <v>53.15</v>
      </c>
      <c r="H43" t="n">
        <v>50.62</v>
      </c>
      <c r="I43" t="n">
        <v>42.9</v>
      </c>
      <c r="J43" t="n">
        <v>37.71</v>
      </c>
      <c r="K43" t="n">
        <v>36.09</v>
      </c>
      <c r="L43" t="n">
        <v>33.74</v>
      </c>
      <c r="M43" t="n">
        <v>32.76</v>
      </c>
      <c r="N43" t="n">
        <v>29.29</v>
      </c>
      <c r="O43" t="n">
        <v>25.51</v>
      </c>
      <c r="P43" t="n">
        <v>24.39</v>
      </c>
      <c r="Q43" t="n">
        <v>23.27</v>
      </c>
      <c r="R43" t="n">
        <v>17.29</v>
      </c>
      <c r="S43" t="n">
        <v>19.7</v>
      </c>
      <c r="T43" t="n">
        <v>19.14</v>
      </c>
      <c r="U43" t="n">
        <v>20.34</v>
      </c>
      <c r="V43" t="n">
        <v>19.84</v>
      </c>
      <c r="W43" t="n">
        <v>33.88</v>
      </c>
      <c r="X43" t="inlineStr">
        <is>
          <t>-</t>
        </is>
      </c>
    </row>
    <row r="44">
      <c r="A44" s="5" t="inlineStr">
        <is>
          <t>Buchwert je Aktie</t>
        </is>
      </c>
      <c r="B44" s="5" t="inlineStr">
        <is>
          <t>Book value per share</t>
        </is>
      </c>
      <c r="C44" t="inlineStr">
        <is>
          <t>-</t>
        </is>
      </c>
      <c r="D44" t="n">
        <v>30.1</v>
      </c>
      <c r="E44" t="n">
        <v>27.71</v>
      </c>
      <c r="F44" t="n">
        <v>24.63</v>
      </c>
      <c r="G44" t="n">
        <v>22.85</v>
      </c>
      <c r="H44" t="n">
        <v>20.04</v>
      </c>
      <c r="I44" t="n">
        <v>17.24</v>
      </c>
      <c r="J44" t="n">
        <v>15.2</v>
      </c>
      <c r="K44" t="n">
        <v>14.28</v>
      </c>
      <c r="L44" t="n">
        <v>12.19</v>
      </c>
      <c r="M44" t="n">
        <v>10.18</v>
      </c>
      <c r="N44" t="n">
        <v>8.83</v>
      </c>
      <c r="O44" t="n">
        <v>8.09</v>
      </c>
      <c r="P44" t="n">
        <v>7.33</v>
      </c>
      <c r="Q44" t="n">
        <v>6.84</v>
      </c>
      <c r="R44" t="n">
        <v>6.23</v>
      </c>
      <c r="S44" t="n">
        <v>4.34</v>
      </c>
      <c r="T44" t="n">
        <v>4.16</v>
      </c>
      <c r="U44" t="n">
        <v>4.36</v>
      </c>
      <c r="V44" t="n">
        <v>9.300000000000001</v>
      </c>
      <c r="W44" t="n">
        <v>15.61</v>
      </c>
      <c r="X44" t="inlineStr">
        <is>
          <t>-</t>
        </is>
      </c>
    </row>
    <row r="45">
      <c r="A45" s="5" t="inlineStr">
        <is>
          <t>Cashflow je Aktie</t>
        </is>
      </c>
      <c r="B45" s="5" t="inlineStr">
        <is>
          <t>Cashflow per share</t>
        </is>
      </c>
      <c r="C45" t="inlineStr">
        <is>
          <t>-</t>
        </is>
      </c>
      <c r="D45" t="n">
        <v>7.65</v>
      </c>
      <c r="E45" t="n">
        <v>6.73</v>
      </c>
      <c r="F45" t="n">
        <v>7.1</v>
      </c>
      <c r="G45" t="n">
        <v>6.53</v>
      </c>
      <c r="H45" t="n">
        <v>6.1</v>
      </c>
      <c r="I45" t="n">
        <v>4.77</v>
      </c>
      <c r="J45" t="n">
        <v>4.3</v>
      </c>
      <c r="K45" t="n">
        <v>4.56</v>
      </c>
      <c r="L45" t="n">
        <v>3.45</v>
      </c>
      <c r="M45" t="n">
        <v>3.92</v>
      </c>
      <c r="N45" t="n">
        <v>3.21</v>
      </c>
      <c r="O45" t="n">
        <v>2.22</v>
      </c>
      <c r="P45" t="n">
        <v>2.78</v>
      </c>
      <c r="Q45" t="n">
        <v>2.27</v>
      </c>
      <c r="R45" t="n">
        <v>1.71</v>
      </c>
      <c r="S45" t="n">
        <v>2.31</v>
      </c>
      <c r="T45" t="n">
        <v>2.1</v>
      </c>
      <c r="U45" t="n">
        <v>1.89</v>
      </c>
      <c r="V45" t="n">
        <v>1.39</v>
      </c>
      <c r="W45" t="n">
        <v>2.57</v>
      </c>
      <c r="X45" t="inlineStr">
        <is>
          <t>-</t>
        </is>
      </c>
    </row>
    <row r="46">
      <c r="A46" s="5" t="inlineStr">
        <is>
          <t>Bilanzsumme je Aktie</t>
        </is>
      </c>
      <c r="B46" s="5" t="inlineStr">
        <is>
          <t>Total assets per share</t>
        </is>
      </c>
      <c r="C46" t="inlineStr">
        <is>
          <t>-</t>
        </is>
      </c>
      <c r="D46" t="n">
        <v>120.22</v>
      </c>
      <c r="E46" t="n">
        <v>101.94</v>
      </c>
      <c r="F46" t="n">
        <v>95.79000000000001</v>
      </c>
      <c r="G46" t="n">
        <v>84.88</v>
      </c>
      <c r="H46" t="n">
        <v>79.11</v>
      </c>
      <c r="I46" t="n">
        <v>73.67</v>
      </c>
      <c r="J46" t="n">
        <v>60.77</v>
      </c>
      <c r="K46" t="n">
        <v>57.36</v>
      </c>
      <c r="L46" t="n">
        <v>53.75</v>
      </c>
      <c r="M46" t="n">
        <v>48.36</v>
      </c>
      <c r="N46" t="n">
        <v>43.18</v>
      </c>
      <c r="O46" t="n">
        <v>42.48</v>
      </c>
      <c r="P46" t="n">
        <v>32.91</v>
      </c>
      <c r="Q46" t="n">
        <v>32.44</v>
      </c>
      <c r="R46" t="n">
        <v>25.41</v>
      </c>
      <c r="S46" t="n">
        <v>22.19</v>
      </c>
      <c r="T46" t="n">
        <v>22.62</v>
      </c>
      <c r="U46" t="n">
        <v>24.16</v>
      </c>
      <c r="V46" t="n">
        <v>20.52</v>
      </c>
      <c r="W46" t="n">
        <v>35.96</v>
      </c>
      <c r="X46" t="inlineStr">
        <is>
          <t>-</t>
        </is>
      </c>
    </row>
    <row r="47">
      <c r="A47" s="5" t="inlineStr">
        <is>
          <t>Personal am Ende des Jahres</t>
        </is>
      </c>
      <c r="B47" s="5" t="inlineStr">
        <is>
          <t>Staff at the end of year</t>
        </is>
      </c>
      <c r="C47" t="inlineStr">
        <is>
          <t>-</t>
        </is>
      </c>
      <c r="D47" t="n">
        <v>294134</v>
      </c>
      <c r="E47" t="n">
        <v>276750</v>
      </c>
      <c r="F47" t="n">
        <v>273249</v>
      </c>
      <c r="G47" t="n">
        <v>232873</v>
      </c>
      <c r="H47" t="n">
        <v>222305</v>
      </c>
      <c r="I47" t="n">
        <v>216275</v>
      </c>
      <c r="J47" t="n">
        <v>178337</v>
      </c>
      <c r="K47" t="n">
        <v>169324</v>
      </c>
      <c r="L47" t="n">
        <v>149351</v>
      </c>
      <c r="M47" t="n">
        <v>137552</v>
      </c>
      <c r="N47" t="n">
        <v>130510</v>
      </c>
      <c r="O47" t="n">
        <v>122217</v>
      </c>
      <c r="P47" t="n">
        <v>114181</v>
      </c>
      <c r="Q47" t="n">
        <v>104872</v>
      </c>
      <c r="R47" t="n">
        <v>91971</v>
      </c>
      <c r="S47" t="n">
        <v>68494</v>
      </c>
      <c r="T47" t="n">
        <v>66264</v>
      </c>
      <c r="U47" t="n">
        <v>63638</v>
      </c>
      <c r="V47" t="n">
        <v>60667</v>
      </c>
      <c r="W47" t="n">
        <v>49974</v>
      </c>
      <c r="X47" t="inlineStr">
        <is>
          <t>-</t>
        </is>
      </c>
    </row>
    <row r="48">
      <c r="A48" s="5" t="inlineStr">
        <is>
          <t>Personalaufwand in Mio. EUR</t>
        </is>
      </c>
      <c r="B48" s="5" t="inlineStr">
        <is>
          <t>Personnel expenses in M</t>
        </is>
      </c>
      <c r="C48" t="inlineStr">
        <is>
          <t>-</t>
        </is>
      </c>
      <c r="D48" t="n">
        <v>14355</v>
      </c>
      <c r="E48" t="n">
        <v>13426</v>
      </c>
      <c r="F48" t="n">
        <v>13496</v>
      </c>
      <c r="G48" t="n">
        <v>11671</v>
      </c>
      <c r="H48" t="n">
        <v>10862</v>
      </c>
      <c r="I48" t="n">
        <v>8996</v>
      </c>
      <c r="J48" t="n">
        <v>7360</v>
      </c>
      <c r="K48" t="n">
        <v>6897</v>
      </c>
      <c r="L48" t="n">
        <v>5555</v>
      </c>
      <c r="M48" t="n">
        <v>5354</v>
      </c>
      <c r="N48" t="n">
        <v>4880</v>
      </c>
      <c r="O48" t="n">
        <v>4332</v>
      </c>
      <c r="P48" t="n">
        <v>4052</v>
      </c>
      <c r="Q48" t="n">
        <v>3954</v>
      </c>
      <c r="R48" t="n">
        <v>2482</v>
      </c>
      <c r="S48" t="n">
        <v>2318</v>
      </c>
      <c r="T48" t="n">
        <v>2313</v>
      </c>
      <c r="U48" t="n">
        <v>2302</v>
      </c>
      <c r="V48" t="n">
        <v>2297</v>
      </c>
      <c r="W48" t="n">
        <v>1834</v>
      </c>
      <c r="X48" t="inlineStr">
        <is>
          <t>-</t>
        </is>
      </c>
    </row>
    <row r="49">
      <c r="A49" s="5" t="inlineStr">
        <is>
          <t>Aufwand je Mitarbeiter in EUR</t>
        </is>
      </c>
      <c r="B49" s="5" t="inlineStr">
        <is>
          <t>Effort per employee</t>
        </is>
      </c>
      <c r="C49" t="inlineStr">
        <is>
          <t>-</t>
        </is>
      </c>
      <c r="D49" t="n">
        <v>48804</v>
      </c>
      <c r="E49" t="n">
        <v>48513</v>
      </c>
      <c r="F49" t="n">
        <v>49391</v>
      </c>
      <c r="G49" t="n">
        <v>50117</v>
      </c>
      <c r="H49" t="n">
        <v>48861</v>
      </c>
      <c r="I49" t="n">
        <v>41595</v>
      </c>
      <c r="J49" t="n">
        <v>41270</v>
      </c>
      <c r="K49" t="n">
        <v>40733</v>
      </c>
      <c r="L49" t="n">
        <v>37194</v>
      </c>
      <c r="M49" t="n">
        <v>38923</v>
      </c>
      <c r="N49" t="n">
        <v>37392</v>
      </c>
      <c r="O49" t="n">
        <v>35445</v>
      </c>
      <c r="P49" t="n">
        <v>35488</v>
      </c>
      <c r="Q49" t="n">
        <v>37703</v>
      </c>
      <c r="R49" t="n">
        <v>26987</v>
      </c>
      <c r="S49" t="n">
        <v>33842</v>
      </c>
      <c r="T49" t="n">
        <v>34906</v>
      </c>
      <c r="U49" t="n">
        <v>36173</v>
      </c>
      <c r="V49" t="n">
        <v>37862</v>
      </c>
      <c r="W49" t="n">
        <v>36699</v>
      </c>
      <c r="X49" t="inlineStr">
        <is>
          <t>-</t>
        </is>
      </c>
    </row>
    <row r="50">
      <c r="A50" s="5" t="inlineStr">
        <is>
          <t>Umsatz je Aktie</t>
        </is>
      </c>
      <c r="B50" s="5" t="inlineStr">
        <is>
          <t>Revenue per share</t>
        </is>
      </c>
      <c r="C50" t="inlineStr">
        <is>
          <t>-</t>
        </is>
      </c>
      <c r="D50" t="n">
        <v>120384</v>
      </c>
      <c r="E50" t="n">
        <v>121156</v>
      </c>
      <c r="F50" t="n">
        <v>124011</v>
      </c>
      <c r="G50" t="n">
        <v>124888</v>
      </c>
      <c r="H50" t="n">
        <v>124271</v>
      </c>
      <c r="I50" t="n">
        <v>107414</v>
      </c>
      <c r="J50" t="n">
        <v>114003</v>
      </c>
      <c r="K50" t="n">
        <v>113924</v>
      </c>
      <c r="L50" t="n">
        <v>110625</v>
      </c>
      <c r="M50" t="n">
        <v>116116</v>
      </c>
      <c r="N50" t="n">
        <v>108528</v>
      </c>
      <c r="O50" t="n">
        <v>100935</v>
      </c>
      <c r="P50" t="n">
        <v>99473</v>
      </c>
      <c r="Q50" t="n">
        <v>102763</v>
      </c>
      <c r="R50" t="n">
        <v>85777</v>
      </c>
      <c r="S50" t="n">
        <v>106155</v>
      </c>
      <c r="T50" t="n">
        <v>106603</v>
      </c>
      <c r="U50" t="n">
        <v>117964</v>
      </c>
      <c r="V50" t="n">
        <v>120658</v>
      </c>
      <c r="W50" t="n">
        <v>122043</v>
      </c>
      <c r="X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row>
    <row r="52">
      <c r="A52" s="5" t="inlineStr">
        <is>
          <t>Gewinn je Mitarbeiter in EUR</t>
        </is>
      </c>
      <c r="B52" s="5" t="inlineStr">
        <is>
          <t>Earnings per employee</t>
        </is>
      </c>
      <c r="C52" t="inlineStr">
        <is>
          <t>-</t>
        </is>
      </c>
      <c r="D52" t="n">
        <v>6402</v>
      </c>
      <c r="E52" t="n">
        <v>7324</v>
      </c>
      <c r="F52" t="n">
        <v>6639</v>
      </c>
      <c r="G52" t="n">
        <v>6841</v>
      </c>
      <c r="H52" t="n">
        <v>6109</v>
      </c>
      <c r="I52" t="n">
        <v>4934</v>
      </c>
      <c r="J52" t="n">
        <v>5669</v>
      </c>
      <c r="K52" t="n">
        <v>5469</v>
      </c>
      <c r="L52" t="n">
        <v>4620</v>
      </c>
      <c r="M52" t="n">
        <v>4522</v>
      </c>
      <c r="N52" t="n">
        <v>3785</v>
      </c>
      <c r="O52" t="n">
        <v>2209</v>
      </c>
      <c r="P52" t="n">
        <v>3591</v>
      </c>
      <c r="Q52" t="n">
        <v>3147</v>
      </c>
      <c r="R52" t="n">
        <v>2414</v>
      </c>
      <c r="S52" t="n">
        <v>2453</v>
      </c>
      <c r="T52" t="n">
        <v>1735</v>
      </c>
      <c r="U52" t="n">
        <v>2184</v>
      </c>
      <c r="V52" t="n">
        <v>2965</v>
      </c>
      <c r="W52" t="n">
        <v>5323</v>
      </c>
      <c r="X52" t="inlineStr">
        <is>
          <t>-</t>
        </is>
      </c>
    </row>
    <row r="53">
      <c r="A53" s="5" t="inlineStr">
        <is>
          <t>KGV (Kurs/Gewinn)</t>
        </is>
      </c>
      <c r="B53" s="5" t="inlineStr">
        <is>
          <t>PE (price/earnings)</t>
        </is>
      </c>
      <c r="C53" t="inlineStr">
        <is>
          <t>-</t>
        </is>
      </c>
      <c r="D53" t="n">
        <v>14.8</v>
      </c>
      <c r="E53" t="n">
        <v>11.6</v>
      </c>
      <c r="F53" t="n">
        <v>19.8</v>
      </c>
      <c r="G53" t="n">
        <v>25.4</v>
      </c>
      <c r="H53" t="n">
        <v>26.4</v>
      </c>
      <c r="I53" t="n">
        <v>21.9</v>
      </c>
      <c r="J53" t="n">
        <v>19.7</v>
      </c>
      <c r="K53" t="n">
        <v>16.3</v>
      </c>
      <c r="L53" t="n">
        <v>16.9</v>
      </c>
      <c r="M53" t="n">
        <v>16.3</v>
      </c>
      <c r="N53" t="n">
        <v>14.2</v>
      </c>
      <c r="O53" t="n">
        <v>21.2</v>
      </c>
      <c r="P53" t="n">
        <v>21.2</v>
      </c>
      <c r="Q53" t="n">
        <v>23.5</v>
      </c>
      <c r="R53" t="n">
        <v>20.1</v>
      </c>
      <c r="S53" t="n">
        <v>18.3</v>
      </c>
      <c r="T53" t="n">
        <v>23.1</v>
      </c>
      <c r="U53" t="n">
        <v>11.1</v>
      </c>
      <c r="V53" t="n">
        <v>40.4</v>
      </c>
      <c r="W53" t="n">
        <v>35.8</v>
      </c>
      <c r="X53" t="n">
        <v>27.4</v>
      </c>
    </row>
    <row r="54">
      <c r="A54" s="5" t="inlineStr">
        <is>
          <t>KUV (Kurs/Umsatz)</t>
        </is>
      </c>
      <c r="B54" s="5" t="inlineStr">
        <is>
          <t>PS (price/sales)</t>
        </is>
      </c>
      <c r="C54" t="inlineStr">
        <is>
          <t>-</t>
        </is>
      </c>
      <c r="D54" t="n">
        <v>0.79</v>
      </c>
      <c r="E54" t="n">
        <v>0.7</v>
      </c>
      <c r="F54" t="n">
        <v>1.07</v>
      </c>
      <c r="G54" t="n">
        <v>1.4</v>
      </c>
      <c r="H54" t="n">
        <v>1.3</v>
      </c>
      <c r="I54" t="n">
        <v>1.01</v>
      </c>
      <c r="J54" t="n">
        <v>0.99</v>
      </c>
      <c r="K54" t="n">
        <v>0.8</v>
      </c>
      <c r="L54" t="n">
        <v>0.71</v>
      </c>
      <c r="M54" t="n">
        <v>0.64</v>
      </c>
      <c r="N54" t="n">
        <v>0.49</v>
      </c>
      <c r="O54" t="n">
        <v>0.47</v>
      </c>
      <c r="P54" t="n">
        <v>0.77</v>
      </c>
      <c r="Q54" t="n">
        <v>0.72</v>
      </c>
      <c r="R54" t="n">
        <v>0.68</v>
      </c>
      <c r="S54" t="n">
        <v>0.42</v>
      </c>
      <c r="T54" t="n">
        <v>0.37</v>
      </c>
      <c r="U54" t="n">
        <v>0.2</v>
      </c>
      <c r="V54" t="n">
        <v>0.45</v>
      </c>
      <c r="W54" t="n">
        <v>0.36</v>
      </c>
      <c r="X54" t="inlineStr">
        <is>
          <t>-</t>
        </is>
      </c>
    </row>
    <row r="55">
      <c r="A55" s="5" t="inlineStr">
        <is>
          <t>KBV (Kurs/Buchwert)</t>
        </is>
      </c>
      <c r="B55" s="5" t="inlineStr">
        <is>
          <t>PB (price/book value)</t>
        </is>
      </c>
      <c r="C55" t="inlineStr">
        <is>
          <t>-</t>
        </is>
      </c>
      <c r="D55" t="n">
        <v>1.67</v>
      </c>
      <c r="E55" t="n">
        <v>1.53</v>
      </c>
      <c r="F55" t="n">
        <v>2.64</v>
      </c>
      <c r="G55" t="n">
        <v>3.25</v>
      </c>
      <c r="H55" t="n">
        <v>3.29</v>
      </c>
      <c r="I55" t="n">
        <v>2.5</v>
      </c>
      <c r="J55" t="n">
        <v>2.45</v>
      </c>
      <c r="K55" t="n">
        <v>2.03</v>
      </c>
      <c r="L55" t="n">
        <v>1.95</v>
      </c>
      <c r="M55" t="n">
        <v>2.05</v>
      </c>
      <c r="N55" t="n">
        <v>1.64</v>
      </c>
      <c r="O55" t="n">
        <v>1.49</v>
      </c>
      <c r="P55" t="n">
        <v>2.55</v>
      </c>
      <c r="Q55" t="n">
        <v>2.46</v>
      </c>
      <c r="R55" t="n">
        <v>1.89</v>
      </c>
      <c r="S55" t="n">
        <v>1.91</v>
      </c>
      <c r="T55" t="n">
        <v>1.72</v>
      </c>
      <c r="U55" t="n">
        <v>0.92</v>
      </c>
      <c r="V55" t="n">
        <v>0.97</v>
      </c>
      <c r="W55" t="n">
        <v>0.78</v>
      </c>
      <c r="X55" t="inlineStr">
        <is>
          <t>-</t>
        </is>
      </c>
    </row>
    <row r="56">
      <c r="A56" s="5" t="inlineStr">
        <is>
          <t>KCV (Kurs/Cashflow)</t>
        </is>
      </c>
      <c r="B56" s="5" t="inlineStr">
        <is>
          <t>PC (price/cashflow)</t>
        </is>
      </c>
      <c r="C56" t="inlineStr">
        <is>
          <t>-</t>
        </is>
      </c>
      <c r="D56" t="n">
        <v>6.56</v>
      </c>
      <c r="E56" t="n">
        <v>6.3</v>
      </c>
      <c r="F56" t="n">
        <v>9.17</v>
      </c>
      <c r="G56" t="n">
        <v>11.37</v>
      </c>
      <c r="H56" t="n">
        <v>10.82</v>
      </c>
      <c r="I56" t="n">
        <v>9.039999999999999</v>
      </c>
      <c r="J56" t="n">
        <v>8.640000000000001</v>
      </c>
      <c r="K56" t="n">
        <v>6.37</v>
      </c>
      <c r="L56" t="n">
        <v>6.91</v>
      </c>
      <c r="M56" t="n">
        <v>5.34</v>
      </c>
      <c r="N56" t="n">
        <v>4.51</v>
      </c>
      <c r="O56" t="n">
        <v>5.44</v>
      </c>
      <c r="P56" t="n">
        <v>6.71</v>
      </c>
      <c r="Q56" t="n">
        <v>7.42</v>
      </c>
      <c r="R56" t="n">
        <v>6.89</v>
      </c>
      <c r="S56" t="n">
        <v>3.6</v>
      </c>
      <c r="T56" t="n">
        <v>3.41</v>
      </c>
      <c r="U56" t="n">
        <v>2.12</v>
      </c>
      <c r="V56" t="n">
        <v>6.49</v>
      </c>
      <c r="W56" t="n">
        <v>4.73</v>
      </c>
      <c r="X56" t="inlineStr">
        <is>
          <t>-</t>
        </is>
      </c>
    </row>
    <row r="57">
      <c r="A57" s="5" t="inlineStr">
        <is>
          <t>Dividendenrendite in %</t>
        </is>
      </c>
      <c r="B57" s="5" t="inlineStr">
        <is>
          <t>Dividend Yield in %</t>
        </is>
      </c>
      <c r="C57" t="inlineStr">
        <is>
          <t>-</t>
        </is>
      </c>
      <c r="D57" t="n">
        <v>1.67</v>
      </c>
      <c r="E57" t="n">
        <v>1.89</v>
      </c>
      <c r="F57" t="n">
        <v>1.15</v>
      </c>
      <c r="G57" t="n">
        <v>0.83</v>
      </c>
      <c r="H57" t="n">
        <v>0.83</v>
      </c>
      <c r="I57" t="n">
        <v>1.02</v>
      </c>
      <c r="J57" t="n">
        <v>1.12</v>
      </c>
      <c r="K57" t="n">
        <v>1.26</v>
      </c>
      <c r="L57" t="n">
        <v>1.33</v>
      </c>
      <c r="M57" t="n">
        <v>1.37</v>
      </c>
      <c r="N57" t="n">
        <v>1.73</v>
      </c>
      <c r="O57" t="n">
        <v>1.93</v>
      </c>
      <c r="P57" t="n">
        <v>1.18</v>
      </c>
      <c r="Q57" t="n">
        <v>1.13</v>
      </c>
      <c r="R57" t="n">
        <v>1.38</v>
      </c>
      <c r="S57" t="n">
        <v>1.81</v>
      </c>
      <c r="T57" t="n">
        <v>1.91</v>
      </c>
      <c r="U57" t="n">
        <v>3.17</v>
      </c>
      <c r="V57" t="n">
        <v>1.26</v>
      </c>
      <c r="W57" t="n">
        <v>0.85</v>
      </c>
      <c r="X57" t="inlineStr">
        <is>
          <t>-</t>
        </is>
      </c>
    </row>
    <row r="58">
      <c r="A58" s="5" t="inlineStr">
        <is>
          <t>Gewinnrendite in %</t>
        </is>
      </c>
      <c r="B58" s="5" t="inlineStr">
        <is>
          <t>Return on profit in %</t>
        </is>
      </c>
      <c r="C58" t="inlineStr">
        <is>
          <t>-</t>
        </is>
      </c>
      <c r="D58" t="n">
        <v>6.7</v>
      </c>
      <c r="E58" t="n">
        <v>8.6</v>
      </c>
      <c r="F58" t="n">
        <v>5</v>
      </c>
      <c r="G58" t="n">
        <v>3.9</v>
      </c>
      <c r="H58" t="n">
        <v>3.8</v>
      </c>
      <c r="I58" t="n">
        <v>4.6</v>
      </c>
      <c r="J58" t="n">
        <v>5.1</v>
      </c>
      <c r="K58" t="n">
        <v>6.1</v>
      </c>
      <c r="L58" t="n">
        <v>5.9</v>
      </c>
      <c r="M58" t="n">
        <v>6.1</v>
      </c>
      <c r="N58" t="n">
        <v>7</v>
      </c>
      <c r="O58" t="n">
        <v>4.7</v>
      </c>
      <c r="P58" t="n">
        <v>4.7</v>
      </c>
      <c r="Q58" t="n">
        <v>4.3</v>
      </c>
      <c r="R58" t="n">
        <v>5</v>
      </c>
      <c r="S58" t="n">
        <v>5.5</v>
      </c>
      <c r="T58" t="n">
        <v>4.3</v>
      </c>
      <c r="U58" t="n">
        <v>9</v>
      </c>
      <c r="V58" t="n">
        <v>2.5</v>
      </c>
      <c r="W58" t="n">
        <v>2.8</v>
      </c>
      <c r="X58" t="n">
        <v>3.6</v>
      </c>
    </row>
    <row r="59">
      <c r="A59" s="5" t="inlineStr">
        <is>
          <t>Eigenkapitalrendite in %</t>
        </is>
      </c>
      <c r="B59" s="5" t="inlineStr">
        <is>
          <t>Return on Equity in %</t>
        </is>
      </c>
      <c r="C59" t="inlineStr">
        <is>
          <t>-</t>
        </is>
      </c>
      <c r="D59" t="n">
        <v>11.22</v>
      </c>
      <c r="E59" t="n">
        <v>13.15</v>
      </c>
      <c r="F59" t="n">
        <v>13.28</v>
      </c>
      <c r="G59" t="n">
        <v>12.74</v>
      </c>
      <c r="H59" t="n">
        <v>12.42</v>
      </c>
      <c r="I59" t="n">
        <v>11.43</v>
      </c>
      <c r="J59" t="n">
        <v>12.34</v>
      </c>
      <c r="K59" t="n">
        <v>12.13</v>
      </c>
      <c r="L59" t="n">
        <v>11.56</v>
      </c>
      <c r="M59" t="n">
        <v>12.53</v>
      </c>
      <c r="N59" t="n">
        <v>11.57</v>
      </c>
      <c r="O59" t="n">
        <v>6.91</v>
      </c>
      <c r="P59" t="n">
        <v>12.01</v>
      </c>
      <c r="Q59" t="n">
        <v>10.42</v>
      </c>
      <c r="R59" t="n">
        <v>7.81</v>
      </c>
      <c r="S59" t="n">
        <v>10.48</v>
      </c>
      <c r="T59" t="n">
        <v>7.49</v>
      </c>
      <c r="U59" t="n">
        <v>8.65</v>
      </c>
      <c r="V59" t="n">
        <v>5.24</v>
      </c>
      <c r="W59" t="n">
        <v>9.470000000000001</v>
      </c>
      <c r="X59" t="n">
        <v>10.08</v>
      </c>
    </row>
    <row r="60">
      <c r="A60" s="5" t="inlineStr">
        <is>
          <t>Umsatzrendite in %</t>
        </is>
      </c>
      <c r="B60" s="5" t="inlineStr">
        <is>
          <t>Return on sales in %</t>
        </is>
      </c>
      <c r="C60" t="inlineStr">
        <is>
          <t>-</t>
        </is>
      </c>
      <c r="D60" t="n">
        <v>5.32</v>
      </c>
      <c r="E60" t="n">
        <v>6.05</v>
      </c>
      <c r="F60" t="n">
        <v>5.35</v>
      </c>
      <c r="G60" t="n">
        <v>5.48</v>
      </c>
      <c r="H60" t="n">
        <v>4.92</v>
      </c>
      <c r="I60" t="n">
        <v>4.59</v>
      </c>
      <c r="J60" t="n">
        <v>4.97</v>
      </c>
      <c r="K60" t="n">
        <v>4.8</v>
      </c>
      <c r="L60" t="n">
        <v>4.18</v>
      </c>
      <c r="M60" t="n">
        <v>3.89</v>
      </c>
      <c r="N60" t="n">
        <v>3.49</v>
      </c>
      <c r="O60" t="n">
        <v>2.19</v>
      </c>
      <c r="P60" t="n">
        <v>3.61</v>
      </c>
      <c r="Q60" t="n">
        <v>3.06</v>
      </c>
      <c r="R60" t="n">
        <v>2.81</v>
      </c>
      <c r="S60" t="n">
        <v>2.31</v>
      </c>
      <c r="T60" t="n">
        <v>1.63</v>
      </c>
      <c r="U60" t="n">
        <v>1.85</v>
      </c>
      <c r="V60" t="n">
        <v>2.46</v>
      </c>
      <c r="W60" t="n">
        <v>4.36</v>
      </c>
      <c r="X60" t="n">
        <v>4.1</v>
      </c>
    </row>
    <row r="61">
      <c r="A61" s="5" t="inlineStr">
        <is>
          <t>Gesamtkapitalrendite in %</t>
        </is>
      </c>
      <c r="B61" s="5" t="inlineStr">
        <is>
          <t>Total Return on Investment in %</t>
        </is>
      </c>
      <c r="C61" t="inlineStr">
        <is>
          <t>-</t>
        </is>
      </c>
      <c r="D61" t="n">
        <v>4.13</v>
      </c>
      <c r="E61" t="n">
        <v>5.24</v>
      </c>
      <c r="F61" t="n">
        <v>5.01</v>
      </c>
      <c r="G61" t="n">
        <v>4.89</v>
      </c>
      <c r="H61" t="n">
        <v>5.16</v>
      </c>
      <c r="I61" t="n">
        <v>4.5</v>
      </c>
      <c r="J61" t="n">
        <v>5.02</v>
      </c>
      <c r="K61" t="n">
        <v>5.37</v>
      </c>
      <c r="L61" t="n">
        <v>4.85</v>
      </c>
      <c r="M61" t="n">
        <v>2.64</v>
      </c>
      <c r="N61" t="n">
        <v>2.37</v>
      </c>
      <c r="O61" t="n">
        <v>1.31</v>
      </c>
      <c r="P61" t="n">
        <v>2.68</v>
      </c>
      <c r="Q61" t="n">
        <v>2.2</v>
      </c>
      <c r="R61" t="n">
        <v>1.91</v>
      </c>
      <c r="S61" t="n">
        <v>2.05</v>
      </c>
      <c r="T61" t="n">
        <v>1.38</v>
      </c>
      <c r="U61" t="n">
        <v>1.56</v>
      </c>
      <c r="V61" t="n">
        <v>2.38</v>
      </c>
      <c r="W61" t="n">
        <v>4.11</v>
      </c>
      <c r="X61" t="n">
        <v>3.55</v>
      </c>
    </row>
    <row r="62">
      <c r="A62" s="5" t="inlineStr">
        <is>
          <t>Return on Investment in %</t>
        </is>
      </c>
      <c r="B62" s="5" t="inlineStr">
        <is>
          <t>Return on Investment in %</t>
        </is>
      </c>
      <c r="C62" t="inlineStr">
        <is>
          <t>-</t>
        </is>
      </c>
      <c r="D62" t="n">
        <v>2.81</v>
      </c>
      <c r="E62" t="n">
        <v>3.57</v>
      </c>
      <c r="F62" t="n">
        <v>3.41</v>
      </c>
      <c r="G62" t="n">
        <v>3.43</v>
      </c>
      <c r="H62" t="n">
        <v>3.15</v>
      </c>
      <c r="I62" t="n">
        <v>2.67</v>
      </c>
      <c r="J62" t="n">
        <v>3.09</v>
      </c>
      <c r="K62" t="n">
        <v>3.02</v>
      </c>
      <c r="L62" t="n">
        <v>2.62</v>
      </c>
      <c r="M62" t="n">
        <v>2.64</v>
      </c>
      <c r="N62" t="n">
        <v>2.37</v>
      </c>
      <c r="O62" t="n">
        <v>1.31</v>
      </c>
      <c r="P62" t="n">
        <v>2.68</v>
      </c>
      <c r="Q62" t="n">
        <v>2.2</v>
      </c>
      <c r="R62" t="n">
        <v>1.91</v>
      </c>
      <c r="S62" t="n">
        <v>2.05</v>
      </c>
      <c r="T62" t="n">
        <v>1.38</v>
      </c>
      <c r="U62" t="n">
        <v>1.56</v>
      </c>
      <c r="V62" t="n">
        <v>2.38</v>
      </c>
      <c r="W62" t="n">
        <v>4.11</v>
      </c>
      <c r="X62" t="n">
        <v>3.55</v>
      </c>
    </row>
    <row r="63">
      <c r="A63" s="5" t="inlineStr">
        <is>
          <t>Arbeitsintensität in %</t>
        </is>
      </c>
      <c r="B63" s="5" t="inlineStr">
        <is>
          <t>Work Intensity in %</t>
        </is>
      </c>
      <c r="C63" t="inlineStr">
        <is>
          <t>-</t>
        </is>
      </c>
      <c r="D63" t="n">
        <v>22.78</v>
      </c>
      <c r="E63" t="n">
        <v>26.08</v>
      </c>
      <c r="F63" t="n">
        <v>23.72</v>
      </c>
      <c r="G63" t="n">
        <v>25.4</v>
      </c>
      <c r="H63" t="n">
        <v>25.29</v>
      </c>
      <c r="I63" t="n">
        <v>25.13</v>
      </c>
      <c r="J63" t="n">
        <v>24.34</v>
      </c>
      <c r="K63" t="n">
        <v>26.46</v>
      </c>
      <c r="L63" t="n">
        <v>27.17</v>
      </c>
      <c r="M63" t="n">
        <v>27.29</v>
      </c>
      <c r="N63" t="n">
        <v>25.68</v>
      </c>
      <c r="O63" t="n">
        <v>24.72</v>
      </c>
      <c r="P63" t="n">
        <v>28</v>
      </c>
      <c r="Q63" t="n">
        <v>27.33</v>
      </c>
      <c r="R63" t="n">
        <v>30.46</v>
      </c>
      <c r="S63" t="n">
        <v>33.65</v>
      </c>
      <c r="T63" t="n">
        <v>32.87</v>
      </c>
      <c r="U63" t="n">
        <v>30.77</v>
      </c>
      <c r="V63" t="n">
        <v>34.75</v>
      </c>
      <c r="W63" t="n">
        <v>35.05</v>
      </c>
      <c r="X63" t="n">
        <v>33.29</v>
      </c>
    </row>
    <row r="64">
      <c r="A64" s="5" t="inlineStr">
        <is>
          <t>Eigenkapitalquote in %</t>
        </is>
      </c>
      <c r="B64" s="5" t="inlineStr">
        <is>
          <t>Equity Ratio in %</t>
        </is>
      </c>
      <c r="C64" t="inlineStr">
        <is>
          <t>-</t>
        </is>
      </c>
      <c r="D64" t="n">
        <v>25.04</v>
      </c>
      <c r="E64" t="n">
        <v>27.18</v>
      </c>
      <c r="F64" t="n">
        <v>25.71</v>
      </c>
      <c r="G64" t="n">
        <v>26.92</v>
      </c>
      <c r="H64" t="n">
        <v>25.33</v>
      </c>
      <c r="I64" t="n">
        <v>23.4</v>
      </c>
      <c r="J64" t="n">
        <v>25.02</v>
      </c>
      <c r="K64" t="n">
        <v>24.89</v>
      </c>
      <c r="L64" t="n">
        <v>22.69</v>
      </c>
      <c r="M64" t="n">
        <v>21.06</v>
      </c>
      <c r="N64" t="n">
        <v>20.45</v>
      </c>
      <c r="O64" t="n">
        <v>19.03</v>
      </c>
      <c r="P64" t="n">
        <v>22.29</v>
      </c>
      <c r="Q64" t="n">
        <v>21.09</v>
      </c>
      <c r="R64" t="n">
        <v>24.5</v>
      </c>
      <c r="S64" t="n">
        <v>19.58</v>
      </c>
      <c r="T64" t="n">
        <v>18.4</v>
      </c>
      <c r="U64" t="n">
        <v>18.03</v>
      </c>
      <c r="V64" t="n">
        <v>45.3</v>
      </c>
      <c r="W64" t="n">
        <v>43.41</v>
      </c>
      <c r="X64" t="n">
        <v>35.23</v>
      </c>
    </row>
    <row r="65">
      <c r="A65" s="5" t="inlineStr">
        <is>
          <t>Fremdkapitalquote in %</t>
        </is>
      </c>
      <c r="B65" s="5" t="inlineStr">
        <is>
          <t>Debt Ratio in %</t>
        </is>
      </c>
      <c r="C65" t="inlineStr">
        <is>
          <t>-</t>
        </is>
      </c>
      <c r="D65" t="n">
        <v>74.95999999999999</v>
      </c>
      <c r="E65" t="n">
        <v>72.81999999999999</v>
      </c>
      <c r="F65" t="n">
        <v>74.29000000000001</v>
      </c>
      <c r="G65" t="n">
        <v>73.08</v>
      </c>
      <c r="H65" t="n">
        <v>74.67</v>
      </c>
      <c r="I65" t="n">
        <v>76.59999999999999</v>
      </c>
      <c r="J65" t="n">
        <v>74.98</v>
      </c>
      <c r="K65" t="n">
        <v>75.11</v>
      </c>
      <c r="L65" t="n">
        <v>77.31</v>
      </c>
      <c r="M65" t="n">
        <v>78.94</v>
      </c>
      <c r="N65" t="n">
        <v>79.55</v>
      </c>
      <c r="O65" t="n">
        <v>80.97</v>
      </c>
      <c r="P65" t="n">
        <v>77.70999999999999</v>
      </c>
      <c r="Q65" t="n">
        <v>78.91</v>
      </c>
      <c r="R65" t="n">
        <v>75.5</v>
      </c>
      <c r="S65" t="n">
        <v>80.42</v>
      </c>
      <c r="T65" t="n">
        <v>81.59999999999999</v>
      </c>
      <c r="U65" t="n">
        <v>81.97</v>
      </c>
      <c r="V65" t="n">
        <v>54.7</v>
      </c>
      <c r="W65" t="n">
        <v>56.59</v>
      </c>
      <c r="X65" t="n">
        <v>64.77</v>
      </c>
    </row>
    <row r="66">
      <c r="A66" s="5" t="inlineStr">
        <is>
          <t>Verschuldungsgrad in %</t>
        </is>
      </c>
      <c r="B66" s="5" t="inlineStr">
        <is>
          <t>Finance Gearing in %</t>
        </is>
      </c>
      <c r="C66" t="inlineStr">
        <is>
          <t>-</t>
        </is>
      </c>
      <c r="D66" t="n">
        <v>299.37</v>
      </c>
      <c r="E66" t="n">
        <v>267.94</v>
      </c>
      <c r="F66" t="n">
        <v>288.94</v>
      </c>
      <c r="G66" t="n">
        <v>271.49</v>
      </c>
      <c r="H66" t="n">
        <v>294.79</v>
      </c>
      <c r="I66" t="n">
        <v>327.39</v>
      </c>
      <c r="J66" t="n">
        <v>299.73</v>
      </c>
      <c r="K66" t="n">
        <v>301.73</v>
      </c>
      <c r="L66" t="n">
        <v>340.81</v>
      </c>
      <c r="M66" t="n">
        <v>374.86</v>
      </c>
      <c r="N66" t="n">
        <v>389.04</v>
      </c>
      <c r="O66" t="n">
        <v>425.42</v>
      </c>
      <c r="P66" t="n">
        <v>348.73</v>
      </c>
      <c r="Q66" t="n">
        <v>374.24</v>
      </c>
      <c r="R66" t="n">
        <v>308.1</v>
      </c>
      <c r="S66" t="n">
        <v>410.79</v>
      </c>
      <c r="T66" t="n">
        <v>443.42</v>
      </c>
      <c r="U66" t="n">
        <v>454.76</v>
      </c>
      <c r="V66" t="n">
        <v>120.73</v>
      </c>
      <c r="W66" t="n">
        <v>130.36</v>
      </c>
      <c r="X66" t="n">
        <v>183.85</v>
      </c>
    </row>
    <row r="67">
      <c r="A67" s="5" t="inlineStr"/>
      <c r="B67" s="5" t="inlineStr"/>
    </row>
    <row r="68">
      <c r="A68" s="5" t="inlineStr">
        <is>
          <t>Kurzfristige Vermögensquote in %</t>
        </is>
      </c>
      <c r="B68" s="5" t="inlineStr">
        <is>
          <t>Current Assets Ratio in %</t>
        </is>
      </c>
      <c r="C68" t="inlineStr">
        <is>
          <t>-</t>
        </is>
      </c>
      <c r="D68" t="n">
        <v>22.78</v>
      </c>
      <c r="E68" t="n">
        <v>26.08</v>
      </c>
      <c r="F68" t="n">
        <v>23.72</v>
      </c>
      <c r="G68" t="n">
        <v>25.4</v>
      </c>
      <c r="H68" t="n">
        <v>25.29</v>
      </c>
      <c r="I68" t="n">
        <v>25.13</v>
      </c>
      <c r="J68" t="n">
        <v>24.34</v>
      </c>
      <c r="K68" t="n">
        <v>26.46</v>
      </c>
      <c r="L68" t="n">
        <v>27.17</v>
      </c>
      <c r="M68" t="n">
        <v>27.29</v>
      </c>
      <c r="N68" t="n">
        <v>25.68</v>
      </c>
      <c r="O68" t="n">
        <v>24.72</v>
      </c>
      <c r="P68" t="n">
        <v>28</v>
      </c>
      <c r="Q68" t="n">
        <v>27.33</v>
      </c>
      <c r="R68" t="n">
        <v>30.46</v>
      </c>
      <c r="S68" t="n">
        <v>33.65</v>
      </c>
      <c r="T68" t="n">
        <v>32.87</v>
      </c>
      <c r="U68" t="n">
        <v>30.77</v>
      </c>
      <c r="V68" t="n">
        <v>34.75</v>
      </c>
      <c r="W68" t="n">
        <v>35.05</v>
      </c>
    </row>
    <row r="69">
      <c r="A69" s="5" t="inlineStr">
        <is>
          <t>Nettogewinn Marge in %</t>
        </is>
      </c>
      <c r="B69" s="5" t="inlineStr">
        <is>
          <t>Net Profit Marge in %</t>
        </is>
      </c>
      <c r="C69" t="inlineStr">
        <is>
          <t>-</t>
        </is>
      </c>
      <c r="D69" t="n">
        <v>2963.95</v>
      </c>
      <c r="E69" t="n">
        <v>3362.64</v>
      </c>
      <c r="F69" t="n">
        <v>2969.39</v>
      </c>
      <c r="G69" t="n">
        <v>2997.18</v>
      </c>
      <c r="H69" t="n">
        <v>2682.73</v>
      </c>
      <c r="I69" t="n">
        <v>2487.18</v>
      </c>
      <c r="J69" t="n">
        <v>2680.99</v>
      </c>
      <c r="K69" t="n">
        <v>2565.81</v>
      </c>
      <c r="L69" t="n">
        <v>2045.05</v>
      </c>
      <c r="M69" t="n">
        <v>1898.66</v>
      </c>
      <c r="N69" t="n">
        <v>1686.58</v>
      </c>
      <c r="O69" t="n">
        <v>1058.41</v>
      </c>
      <c r="P69" t="n">
        <v>1681.02</v>
      </c>
      <c r="Q69" t="n">
        <v>1418.13</v>
      </c>
      <c r="R69" t="n">
        <v>1283.98</v>
      </c>
      <c r="S69" t="n">
        <v>852.79</v>
      </c>
      <c r="T69" t="n">
        <v>600.84</v>
      </c>
      <c r="U69" t="n">
        <v>683.38</v>
      </c>
      <c r="V69" t="n">
        <v>906.75</v>
      </c>
      <c r="W69" t="n">
        <v>785.12</v>
      </c>
    </row>
    <row r="70">
      <c r="A70" s="5" t="inlineStr">
        <is>
          <t>Operative Ergebnis Marge in %</t>
        </is>
      </c>
      <c r="B70" s="5" t="inlineStr">
        <is>
          <t>EBIT Marge in %</t>
        </is>
      </c>
      <c r="C70" t="inlineStr">
        <is>
          <t>-</t>
        </is>
      </c>
      <c r="D70" t="n">
        <v>7289.47</v>
      </c>
      <c r="E70" t="n">
        <v>8711.02</v>
      </c>
      <c r="F70" t="n">
        <v>7511.87</v>
      </c>
      <c r="G70" t="n">
        <v>8141.11</v>
      </c>
      <c r="H70" t="n">
        <v>7655.08</v>
      </c>
      <c r="I70" t="n">
        <v>7258.74</v>
      </c>
      <c r="J70" t="n">
        <v>7931.58</v>
      </c>
      <c r="K70" t="n">
        <v>8265.450000000001</v>
      </c>
      <c r="L70" t="n">
        <v>7596.32</v>
      </c>
      <c r="M70" t="n">
        <v>7380.95</v>
      </c>
      <c r="N70" t="n">
        <v>7012.63</v>
      </c>
      <c r="O70" t="n">
        <v>5789.89</v>
      </c>
      <c r="P70" t="n">
        <v>6596.97</v>
      </c>
      <c r="Q70" t="n">
        <v>6205.41</v>
      </c>
      <c r="R70" t="n">
        <v>5604.4</v>
      </c>
      <c r="S70" t="n">
        <v>4289.34</v>
      </c>
      <c r="T70" t="n">
        <v>4080.46</v>
      </c>
      <c r="U70" t="n">
        <v>4115.04</v>
      </c>
      <c r="V70" t="n">
        <v>4017.14</v>
      </c>
      <c r="W70" t="n">
        <v>2231.4</v>
      </c>
    </row>
    <row r="71">
      <c r="A71" s="5" t="inlineStr">
        <is>
          <t>Vermögensumsschlag in %</t>
        </is>
      </c>
      <c r="B71" s="5" t="inlineStr">
        <is>
          <t>Asset Turnover in %</t>
        </is>
      </c>
      <c r="C71" t="inlineStr">
        <is>
          <t>-</t>
        </is>
      </c>
      <c r="D71" t="n">
        <v>0.09</v>
      </c>
      <c r="E71" t="n">
        <v>0.11</v>
      </c>
      <c r="F71" t="n">
        <v>0.11</v>
      </c>
      <c r="G71" t="n">
        <v>0.11</v>
      </c>
      <c r="H71" t="n">
        <v>0.12</v>
      </c>
      <c r="I71" t="n">
        <v>0.11</v>
      </c>
      <c r="J71" t="n">
        <v>0.12</v>
      </c>
      <c r="K71" t="n">
        <v>0.12</v>
      </c>
      <c r="L71" t="n">
        <v>0.13</v>
      </c>
      <c r="M71" t="n">
        <v>0.14</v>
      </c>
      <c r="N71" t="n">
        <v>0.14</v>
      </c>
      <c r="O71" t="n">
        <v>0.12</v>
      </c>
      <c r="P71" t="n">
        <v>0.16</v>
      </c>
      <c r="Q71" t="n">
        <v>0.15</v>
      </c>
      <c r="R71" t="n">
        <v>0.15</v>
      </c>
      <c r="S71" t="n">
        <v>0.24</v>
      </c>
      <c r="T71" t="n">
        <v>0.23</v>
      </c>
      <c r="U71" t="n">
        <v>0.23</v>
      </c>
      <c r="V71" t="n">
        <v>0.26</v>
      </c>
      <c r="W71" t="n">
        <v>0.52</v>
      </c>
    </row>
    <row r="72">
      <c r="A72" s="5" t="inlineStr">
        <is>
          <t>Langfristige Vermögensquote in %</t>
        </is>
      </c>
      <c r="B72" s="5" t="inlineStr">
        <is>
          <t>Non-Current Assets Ratio in %</t>
        </is>
      </c>
      <c r="C72" t="inlineStr">
        <is>
          <t>-</t>
        </is>
      </c>
      <c r="D72" t="n">
        <v>77.22</v>
      </c>
      <c r="E72" t="n">
        <v>73.92</v>
      </c>
      <c r="F72" t="n">
        <v>76.28</v>
      </c>
      <c r="G72" t="n">
        <v>74.59999999999999</v>
      </c>
      <c r="H72" t="n">
        <v>74.70999999999999</v>
      </c>
      <c r="I72" t="n">
        <v>74.87</v>
      </c>
      <c r="J72" t="n">
        <v>75.66</v>
      </c>
      <c r="K72" t="n">
        <v>73.54000000000001</v>
      </c>
      <c r="L72" t="n">
        <v>72.83</v>
      </c>
      <c r="M72" t="n">
        <v>72.70999999999999</v>
      </c>
      <c r="N72" t="n">
        <v>74.31999999999999</v>
      </c>
      <c r="O72" t="n">
        <v>75.28</v>
      </c>
      <c r="P72" t="n">
        <v>72</v>
      </c>
      <c r="Q72" t="n">
        <v>72.67</v>
      </c>
      <c r="R72" t="n">
        <v>69.54000000000001</v>
      </c>
      <c r="S72" t="n">
        <v>66.34999999999999</v>
      </c>
      <c r="T72" t="n">
        <v>67.13</v>
      </c>
      <c r="U72" t="n">
        <v>69.23</v>
      </c>
      <c r="V72" t="n">
        <v>61.44</v>
      </c>
      <c r="W72" t="n">
        <v>61.78</v>
      </c>
    </row>
    <row r="73">
      <c r="A73" s="5" t="inlineStr">
        <is>
          <t>Gesamtkapitalrentabilität</t>
        </is>
      </c>
      <c r="B73" s="5" t="inlineStr">
        <is>
          <t>ROA Return on Assets in %</t>
        </is>
      </c>
      <c r="C73" t="inlineStr">
        <is>
          <t>-</t>
        </is>
      </c>
      <c r="D73" t="n">
        <v>2.81</v>
      </c>
      <c r="E73" t="n">
        <v>3.57</v>
      </c>
      <c r="F73" t="n">
        <v>3.41</v>
      </c>
      <c r="G73" t="n">
        <v>3.43</v>
      </c>
      <c r="H73" t="n">
        <v>3.15</v>
      </c>
      <c r="I73" t="n">
        <v>2.67</v>
      </c>
      <c r="J73" t="n">
        <v>3.09</v>
      </c>
      <c r="K73" t="n">
        <v>3.02</v>
      </c>
      <c r="L73" t="n">
        <v>2.62</v>
      </c>
      <c r="M73" t="n">
        <v>2.64</v>
      </c>
      <c r="N73" t="n">
        <v>2.37</v>
      </c>
      <c r="O73" t="n">
        <v>1.31</v>
      </c>
      <c r="P73" t="n">
        <v>2.68</v>
      </c>
      <c r="Q73" t="n">
        <v>2.2</v>
      </c>
      <c r="R73" t="n">
        <v>1.91</v>
      </c>
      <c r="S73" t="n">
        <v>2.05</v>
      </c>
      <c r="T73" t="n">
        <v>1.38</v>
      </c>
      <c r="U73" t="n">
        <v>1.56</v>
      </c>
      <c r="V73" t="n">
        <v>2.38</v>
      </c>
      <c r="W73" t="n">
        <v>4.11</v>
      </c>
    </row>
    <row r="74">
      <c r="A74" s="5" t="inlineStr">
        <is>
          <t>Ertrag des eingesetzten Kapitals</t>
        </is>
      </c>
      <c r="B74" s="5" t="inlineStr">
        <is>
          <t>ROCE Return on Cap. Empl. in %</t>
        </is>
      </c>
      <c r="C74" t="inlineStr">
        <is>
          <t>-</t>
        </is>
      </c>
      <c r="D74" t="n">
        <v>8.720000000000001</v>
      </c>
      <c r="E74" t="n">
        <v>12.09</v>
      </c>
      <c r="F74" t="n">
        <v>10.81</v>
      </c>
      <c r="G74" t="n">
        <v>11.42</v>
      </c>
      <c r="H74" t="n">
        <v>10.84</v>
      </c>
      <c r="I74" t="n">
        <v>9.5</v>
      </c>
      <c r="J74" t="n">
        <v>11.19</v>
      </c>
      <c r="K74" t="n">
        <v>11.71</v>
      </c>
      <c r="L74" t="n">
        <v>12.61</v>
      </c>
      <c r="M74" t="n">
        <v>13.53</v>
      </c>
      <c r="N74" t="n">
        <v>11.84</v>
      </c>
      <c r="O74" t="n">
        <v>9.02</v>
      </c>
      <c r="P74" t="n">
        <v>13.61</v>
      </c>
      <c r="Q74" t="n">
        <v>12.07</v>
      </c>
      <c r="R74" t="n">
        <v>10.65</v>
      </c>
      <c r="S74" t="n">
        <v>13.78</v>
      </c>
      <c r="T74" t="n">
        <v>12.56</v>
      </c>
      <c r="U74" t="n">
        <v>12.55</v>
      </c>
      <c r="V74" t="inlineStr">
        <is>
          <t>-</t>
        </is>
      </c>
      <c r="W74" t="inlineStr">
        <is>
          <t>-</t>
        </is>
      </c>
    </row>
    <row r="75">
      <c r="A75" s="5" t="inlineStr">
        <is>
          <t>Eigenkapital zu Anlagevermögen</t>
        </is>
      </c>
      <c r="B75" s="5" t="inlineStr">
        <is>
          <t>Equity to Fixed Assets in %</t>
        </is>
      </c>
      <c r="C75" t="inlineStr">
        <is>
          <t>-</t>
        </is>
      </c>
      <c r="D75" t="n">
        <v>32.43</v>
      </c>
      <c r="E75" t="n">
        <v>36.77</v>
      </c>
      <c r="F75" t="n">
        <v>33.71</v>
      </c>
      <c r="G75" t="n">
        <v>36.09</v>
      </c>
      <c r="H75" t="n">
        <v>33.9</v>
      </c>
      <c r="I75" t="n">
        <v>31.25</v>
      </c>
      <c r="J75" t="n">
        <v>33.06</v>
      </c>
      <c r="K75" t="n">
        <v>33.85</v>
      </c>
      <c r="L75" t="n">
        <v>31.15</v>
      </c>
      <c r="M75" t="n">
        <v>28.96</v>
      </c>
      <c r="N75" t="n">
        <v>27.51</v>
      </c>
      <c r="O75" t="n">
        <v>25.28</v>
      </c>
      <c r="P75" t="n">
        <v>30.95</v>
      </c>
      <c r="Q75" t="n">
        <v>29.02</v>
      </c>
      <c r="R75" t="n">
        <v>35.24</v>
      </c>
      <c r="S75" t="n">
        <v>29.5</v>
      </c>
      <c r="T75" t="n">
        <v>27.41</v>
      </c>
      <c r="U75" t="n">
        <v>26.04</v>
      </c>
      <c r="V75" t="n">
        <v>73.73</v>
      </c>
      <c r="W75" t="n">
        <v>70.27</v>
      </c>
    </row>
    <row r="76">
      <c r="A76" s="5" t="inlineStr">
        <is>
          <t>Liquidität Dritten Grades</t>
        </is>
      </c>
      <c r="B76" s="5" t="inlineStr">
        <is>
          <t>Current Ratio in %</t>
        </is>
      </c>
      <c r="C76" t="inlineStr">
        <is>
          <t>-</t>
        </is>
      </c>
      <c r="D76" t="n">
        <v>109.94</v>
      </c>
      <c r="E76" t="n">
        <v>111.41</v>
      </c>
      <c r="F76" t="n">
        <v>118.18</v>
      </c>
      <c r="G76" t="n">
        <v>138.1</v>
      </c>
      <c r="H76" t="n">
        <v>147.35</v>
      </c>
      <c r="I76" t="n">
        <v>141.16</v>
      </c>
      <c r="J76" t="n">
        <v>132.36</v>
      </c>
      <c r="K76" t="n">
        <v>156.08</v>
      </c>
      <c r="L76" t="n">
        <v>119.42</v>
      </c>
      <c r="M76" t="n">
        <v>112.68</v>
      </c>
      <c r="N76" t="n">
        <v>152.01</v>
      </c>
      <c r="O76" t="n">
        <v>121.8</v>
      </c>
      <c r="P76" t="n">
        <v>122.5</v>
      </c>
      <c r="Q76" t="n">
        <v>134.27</v>
      </c>
      <c r="R76" t="n">
        <v>141.41</v>
      </c>
      <c r="S76" t="n">
        <v>134</v>
      </c>
      <c r="T76" t="n">
        <v>129.01</v>
      </c>
      <c r="U76" t="n">
        <v>122.18</v>
      </c>
      <c r="V76" t="inlineStr">
        <is>
          <t>-</t>
        </is>
      </c>
      <c r="W76" t="inlineStr">
        <is>
          <t>-</t>
        </is>
      </c>
    </row>
    <row r="77">
      <c r="A77" s="5" t="inlineStr">
        <is>
          <t>Operativer Cashflow</t>
        </is>
      </c>
      <c r="B77" s="5" t="inlineStr">
        <is>
          <t>Operating Cashflow in M</t>
        </is>
      </c>
      <c r="C77" t="inlineStr">
        <is>
          <t>-</t>
        </is>
      </c>
      <c r="D77" t="n">
        <v>3656.4128</v>
      </c>
      <c r="E77" t="n">
        <v>3504.249</v>
      </c>
      <c r="F77" t="n">
        <v>5086.6907</v>
      </c>
      <c r="G77" t="n">
        <v>6221.7777</v>
      </c>
      <c r="H77" t="n">
        <v>5904.7986</v>
      </c>
      <c r="I77" t="n">
        <v>4895.431199999999</v>
      </c>
      <c r="J77" t="n">
        <v>4657.6512</v>
      </c>
      <c r="K77" t="n">
        <v>3405.1472</v>
      </c>
      <c r="L77" t="n">
        <v>3383.8961</v>
      </c>
      <c r="M77" t="n">
        <v>2603.25</v>
      </c>
      <c r="N77" t="n">
        <v>2181.036</v>
      </c>
      <c r="O77" t="n">
        <v>2630.784</v>
      </c>
      <c r="P77" t="n">
        <v>3124.176</v>
      </c>
      <c r="Q77" t="n">
        <v>3436.944</v>
      </c>
      <c r="R77" t="n">
        <v>3143.907</v>
      </c>
      <c r="S77" t="n">
        <v>1328.4</v>
      </c>
      <c r="T77" t="n">
        <v>1258.29</v>
      </c>
      <c r="U77" t="n">
        <v>782.2800000000001</v>
      </c>
      <c r="V77" t="n">
        <v>2394.81</v>
      </c>
      <c r="W77" t="n">
        <v>851.4000000000001</v>
      </c>
    </row>
    <row r="78">
      <c r="A78" s="5" t="inlineStr">
        <is>
          <t>Aktienrückkauf</t>
        </is>
      </c>
      <c r="B78" s="5" t="inlineStr">
        <is>
          <t>Share Buyback in M</t>
        </is>
      </c>
      <c r="C78" t="n">
        <v>-0.02999999999997272</v>
      </c>
      <c r="D78" t="n">
        <v>-1.149999999999977</v>
      </c>
      <c r="E78" t="n">
        <v>-1.519999999999982</v>
      </c>
      <c r="F78" t="n">
        <v>-7.5</v>
      </c>
      <c r="G78" t="n">
        <v>-1.480000000000018</v>
      </c>
      <c r="H78" t="n">
        <v>-4.200000000000045</v>
      </c>
      <c r="I78" t="n">
        <v>-2.449999999999932</v>
      </c>
      <c r="J78" t="n">
        <v>-4.520000000000095</v>
      </c>
      <c r="K78" t="n">
        <v>-44.84999999999997</v>
      </c>
      <c r="L78" t="n">
        <v>-2.20999999999998</v>
      </c>
      <c r="M78" t="n">
        <v>-3.899999999999977</v>
      </c>
      <c r="N78" t="n">
        <v>0</v>
      </c>
      <c r="O78" t="n">
        <v>-18</v>
      </c>
      <c r="P78" t="n">
        <v>-2.400000000000034</v>
      </c>
      <c r="Q78" t="n">
        <v>-6.899999999999977</v>
      </c>
      <c r="R78" t="n">
        <v>-87.30000000000001</v>
      </c>
      <c r="S78" t="n">
        <v>0</v>
      </c>
      <c r="T78" t="n">
        <v>0</v>
      </c>
      <c r="U78" t="n">
        <v>0</v>
      </c>
      <c r="V78" t="n">
        <v>-189</v>
      </c>
      <c r="W78" t="inlineStr">
        <is>
          <t>-</t>
        </is>
      </c>
    </row>
    <row r="79">
      <c r="A79" s="5" t="inlineStr">
        <is>
          <t>Umsatzwachstum 1J in %</t>
        </is>
      </c>
      <c r="B79" s="5" t="inlineStr">
        <is>
          <t>Revenue Growth 1Y in %</t>
        </is>
      </c>
      <c r="C79" t="inlineStr">
        <is>
          <t>-</t>
        </is>
      </c>
      <c r="D79" t="n">
        <v>5.39</v>
      </c>
      <c r="E79" t="n">
        <v>-1.33</v>
      </c>
      <c r="F79" t="n">
        <v>14.94</v>
      </c>
      <c r="G79" t="n">
        <v>5</v>
      </c>
      <c r="H79" t="n">
        <v>18</v>
      </c>
      <c r="I79" t="n">
        <v>13.76</v>
      </c>
      <c r="J79" t="n">
        <v>4.49</v>
      </c>
      <c r="K79" t="n">
        <v>6.97</v>
      </c>
      <c r="L79" t="n">
        <v>2.99</v>
      </c>
      <c r="M79" t="n">
        <v>11.85</v>
      </c>
      <c r="N79" t="n">
        <v>14.82</v>
      </c>
      <c r="O79" t="n">
        <v>4.59</v>
      </c>
      <c r="P79" t="n">
        <v>4.81</v>
      </c>
      <c r="Q79" t="n">
        <v>34.59</v>
      </c>
      <c r="R79" t="n">
        <v>-12.23</v>
      </c>
      <c r="S79" t="n">
        <v>2.93</v>
      </c>
      <c r="T79" t="n">
        <v>-5.9</v>
      </c>
      <c r="U79" t="n">
        <v>2.52</v>
      </c>
      <c r="V79" t="n">
        <v>-41.44</v>
      </c>
      <c r="W79" t="inlineStr">
        <is>
          <t>-</t>
        </is>
      </c>
    </row>
    <row r="80">
      <c r="A80" s="5" t="inlineStr">
        <is>
          <t>Umsatzwachstum 3J in %</t>
        </is>
      </c>
      <c r="B80" s="5" t="inlineStr">
        <is>
          <t>Revenue Growth 3Y in %</t>
        </is>
      </c>
      <c r="C80" t="inlineStr">
        <is>
          <t>-</t>
        </is>
      </c>
      <c r="D80" t="n">
        <v>6.33</v>
      </c>
      <c r="E80" t="n">
        <v>6.2</v>
      </c>
      <c r="F80" t="n">
        <v>12.65</v>
      </c>
      <c r="G80" t="n">
        <v>12.25</v>
      </c>
      <c r="H80" t="n">
        <v>12.08</v>
      </c>
      <c r="I80" t="n">
        <v>8.41</v>
      </c>
      <c r="J80" t="n">
        <v>4.82</v>
      </c>
      <c r="K80" t="n">
        <v>7.27</v>
      </c>
      <c r="L80" t="n">
        <v>9.890000000000001</v>
      </c>
      <c r="M80" t="n">
        <v>10.42</v>
      </c>
      <c r="N80" t="n">
        <v>8.07</v>
      </c>
      <c r="O80" t="n">
        <v>14.66</v>
      </c>
      <c r="P80" t="n">
        <v>9.06</v>
      </c>
      <c r="Q80" t="n">
        <v>8.43</v>
      </c>
      <c r="R80" t="n">
        <v>-5.07</v>
      </c>
      <c r="S80" t="n">
        <v>-0.15</v>
      </c>
      <c r="T80" t="n">
        <v>-14.94</v>
      </c>
      <c r="U80" t="inlineStr">
        <is>
          <t>-</t>
        </is>
      </c>
      <c r="V80" t="inlineStr">
        <is>
          <t>-</t>
        </is>
      </c>
      <c r="W80" t="inlineStr">
        <is>
          <t>-</t>
        </is>
      </c>
    </row>
    <row r="81">
      <c r="A81" s="5" t="inlineStr">
        <is>
          <t>Umsatzwachstum 5J in %</t>
        </is>
      </c>
      <c r="B81" s="5" t="inlineStr">
        <is>
          <t>Revenue Growth 5Y in %</t>
        </is>
      </c>
      <c r="C81" t="inlineStr">
        <is>
          <t>-</t>
        </is>
      </c>
      <c r="D81" t="n">
        <v>8.4</v>
      </c>
      <c r="E81" t="n">
        <v>10.07</v>
      </c>
      <c r="F81" t="n">
        <v>11.24</v>
      </c>
      <c r="G81" t="n">
        <v>9.640000000000001</v>
      </c>
      <c r="H81" t="n">
        <v>9.24</v>
      </c>
      <c r="I81" t="n">
        <v>8.01</v>
      </c>
      <c r="J81" t="n">
        <v>8.220000000000001</v>
      </c>
      <c r="K81" t="n">
        <v>8.24</v>
      </c>
      <c r="L81" t="n">
        <v>7.81</v>
      </c>
      <c r="M81" t="n">
        <v>14.13</v>
      </c>
      <c r="N81" t="n">
        <v>9.32</v>
      </c>
      <c r="O81" t="n">
        <v>6.94</v>
      </c>
      <c r="P81" t="n">
        <v>4.84</v>
      </c>
      <c r="Q81" t="n">
        <v>4.38</v>
      </c>
      <c r="R81" t="n">
        <v>-10.82</v>
      </c>
      <c r="S81" t="inlineStr">
        <is>
          <t>-</t>
        </is>
      </c>
      <c r="T81" t="inlineStr">
        <is>
          <t>-</t>
        </is>
      </c>
      <c r="U81" t="inlineStr">
        <is>
          <t>-</t>
        </is>
      </c>
      <c r="V81" t="inlineStr">
        <is>
          <t>-</t>
        </is>
      </c>
      <c r="W81" t="inlineStr">
        <is>
          <t>-</t>
        </is>
      </c>
    </row>
    <row r="82">
      <c r="A82" s="5" t="inlineStr">
        <is>
          <t>Umsatzwachstum 10J in %</t>
        </is>
      </c>
      <c r="B82" s="5" t="inlineStr">
        <is>
          <t>Revenue Growth 10Y in %</t>
        </is>
      </c>
      <c r="C82" t="inlineStr">
        <is>
          <t>-</t>
        </is>
      </c>
      <c r="D82" t="n">
        <v>8.210000000000001</v>
      </c>
      <c r="E82" t="n">
        <v>9.15</v>
      </c>
      <c r="F82" t="n">
        <v>9.74</v>
      </c>
      <c r="G82" t="n">
        <v>8.73</v>
      </c>
      <c r="H82" t="n">
        <v>11.69</v>
      </c>
      <c r="I82" t="n">
        <v>8.66</v>
      </c>
      <c r="J82" t="n">
        <v>7.58</v>
      </c>
      <c r="K82" t="n">
        <v>6.54</v>
      </c>
      <c r="L82" t="n">
        <v>6.1</v>
      </c>
      <c r="M82" t="n">
        <v>1.65</v>
      </c>
      <c r="N82" t="inlineStr">
        <is>
          <t>-</t>
        </is>
      </c>
      <c r="O82" t="inlineStr">
        <is>
          <t>-</t>
        </is>
      </c>
      <c r="P82" t="inlineStr">
        <is>
          <t>-</t>
        </is>
      </c>
      <c r="Q82" t="inlineStr">
        <is>
          <t>-</t>
        </is>
      </c>
      <c r="R82" t="inlineStr">
        <is>
          <t>-</t>
        </is>
      </c>
      <c r="S82" t="inlineStr">
        <is>
          <t>-</t>
        </is>
      </c>
      <c r="T82" t="inlineStr">
        <is>
          <t>-</t>
        </is>
      </c>
      <c r="U82" t="inlineStr">
        <is>
          <t>-</t>
        </is>
      </c>
      <c r="V82" t="inlineStr">
        <is>
          <t>-</t>
        </is>
      </c>
      <c r="W82" t="inlineStr">
        <is>
          <t>-</t>
        </is>
      </c>
    </row>
    <row r="83">
      <c r="A83" s="5" t="inlineStr">
        <is>
          <t>Gewinnwachstum 1J in %</t>
        </is>
      </c>
      <c r="B83" s="5" t="inlineStr">
        <is>
          <t>Earnings Growth 1Y in %</t>
        </is>
      </c>
      <c r="C83" t="inlineStr">
        <is>
          <t>-</t>
        </is>
      </c>
      <c r="D83" t="n">
        <v>-7.1</v>
      </c>
      <c r="E83" t="n">
        <v>11.74</v>
      </c>
      <c r="F83" t="n">
        <v>13.87</v>
      </c>
      <c r="G83" t="n">
        <v>17.3</v>
      </c>
      <c r="H83" t="n">
        <v>27.27</v>
      </c>
      <c r="I83" t="n">
        <v>5.54</v>
      </c>
      <c r="J83" t="n">
        <v>9.18</v>
      </c>
      <c r="K83" t="n">
        <v>34.2</v>
      </c>
      <c r="L83" t="n">
        <v>10.93</v>
      </c>
      <c r="M83" t="n">
        <v>25.91</v>
      </c>
      <c r="N83" t="n">
        <v>82.95999999999999</v>
      </c>
      <c r="O83" t="n">
        <v>-34.15</v>
      </c>
      <c r="P83" t="n">
        <v>24.24</v>
      </c>
      <c r="Q83" t="n">
        <v>48.65</v>
      </c>
      <c r="R83" t="n">
        <v>32.14</v>
      </c>
      <c r="S83" t="n">
        <v>46.09</v>
      </c>
      <c r="T83" t="n">
        <v>-17.27</v>
      </c>
      <c r="U83" t="n">
        <v>-22.73</v>
      </c>
      <c r="V83" t="n">
        <v>-32.37</v>
      </c>
      <c r="W83" t="n">
        <v>31.03</v>
      </c>
    </row>
    <row r="84">
      <c r="A84" s="5" t="inlineStr">
        <is>
          <t>Gewinnwachstum 3J in %</t>
        </is>
      </c>
      <c r="B84" s="5" t="inlineStr">
        <is>
          <t>Earnings Growth 3Y in %</t>
        </is>
      </c>
      <c r="C84" t="inlineStr">
        <is>
          <t>-</t>
        </is>
      </c>
      <c r="D84" t="n">
        <v>6.17</v>
      </c>
      <c r="E84" t="n">
        <v>14.3</v>
      </c>
      <c r="F84" t="n">
        <v>19.48</v>
      </c>
      <c r="G84" t="n">
        <v>16.7</v>
      </c>
      <c r="H84" t="n">
        <v>14</v>
      </c>
      <c r="I84" t="n">
        <v>16.31</v>
      </c>
      <c r="J84" t="n">
        <v>18.1</v>
      </c>
      <c r="K84" t="n">
        <v>23.68</v>
      </c>
      <c r="L84" t="n">
        <v>39.93</v>
      </c>
      <c r="M84" t="n">
        <v>24.91</v>
      </c>
      <c r="N84" t="n">
        <v>24.35</v>
      </c>
      <c r="O84" t="n">
        <v>12.91</v>
      </c>
      <c r="P84" t="n">
        <v>35.01</v>
      </c>
      <c r="Q84" t="n">
        <v>42.29</v>
      </c>
      <c r="R84" t="n">
        <v>20.32</v>
      </c>
      <c r="S84" t="n">
        <v>2.03</v>
      </c>
      <c r="T84" t="n">
        <v>-24.12</v>
      </c>
      <c r="U84" t="n">
        <v>-8.02</v>
      </c>
      <c r="V84" t="inlineStr">
        <is>
          <t>-</t>
        </is>
      </c>
      <c r="W84" t="inlineStr">
        <is>
          <t>-</t>
        </is>
      </c>
    </row>
    <row r="85">
      <c r="A85" s="5" t="inlineStr">
        <is>
          <t>Gewinnwachstum 5J in %</t>
        </is>
      </c>
      <c r="B85" s="5" t="inlineStr">
        <is>
          <t>Earnings Growth 5Y in %</t>
        </is>
      </c>
      <c r="C85" t="inlineStr">
        <is>
          <t>-</t>
        </is>
      </c>
      <c r="D85" t="n">
        <v>12.62</v>
      </c>
      <c r="E85" t="n">
        <v>15.14</v>
      </c>
      <c r="F85" t="n">
        <v>14.63</v>
      </c>
      <c r="G85" t="n">
        <v>18.7</v>
      </c>
      <c r="H85" t="n">
        <v>17.42</v>
      </c>
      <c r="I85" t="n">
        <v>17.15</v>
      </c>
      <c r="J85" t="n">
        <v>32.64</v>
      </c>
      <c r="K85" t="n">
        <v>23.97</v>
      </c>
      <c r="L85" t="n">
        <v>21.98</v>
      </c>
      <c r="M85" t="n">
        <v>29.52</v>
      </c>
      <c r="N85" t="n">
        <v>30.77</v>
      </c>
      <c r="O85" t="n">
        <v>23.39</v>
      </c>
      <c r="P85" t="n">
        <v>26.77</v>
      </c>
      <c r="Q85" t="n">
        <v>17.38</v>
      </c>
      <c r="R85" t="n">
        <v>1.17</v>
      </c>
      <c r="S85" t="n">
        <v>0.95</v>
      </c>
      <c r="T85" t="inlineStr">
        <is>
          <t>-</t>
        </is>
      </c>
      <c r="U85" t="inlineStr">
        <is>
          <t>-</t>
        </is>
      </c>
      <c r="V85" t="inlineStr">
        <is>
          <t>-</t>
        </is>
      </c>
      <c r="W85" t="inlineStr">
        <is>
          <t>-</t>
        </is>
      </c>
    </row>
    <row r="86">
      <c r="A86" s="5" t="inlineStr">
        <is>
          <t>Gewinnwachstum 10J in %</t>
        </is>
      </c>
      <c r="B86" s="5" t="inlineStr">
        <is>
          <t>Earnings Growth 10Y in %</t>
        </is>
      </c>
      <c r="C86" t="inlineStr">
        <is>
          <t>-</t>
        </is>
      </c>
      <c r="D86" t="n">
        <v>14.88</v>
      </c>
      <c r="E86" t="n">
        <v>23.89</v>
      </c>
      <c r="F86" t="n">
        <v>19.3</v>
      </c>
      <c r="G86" t="n">
        <v>20.34</v>
      </c>
      <c r="H86" t="n">
        <v>23.47</v>
      </c>
      <c r="I86" t="n">
        <v>23.96</v>
      </c>
      <c r="J86" t="n">
        <v>28.01</v>
      </c>
      <c r="K86" t="n">
        <v>25.37</v>
      </c>
      <c r="L86" t="n">
        <v>19.68</v>
      </c>
      <c r="M86" t="n">
        <v>15.35</v>
      </c>
      <c r="N86" t="n">
        <v>15.86</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PEG Ratio</t>
        </is>
      </c>
      <c r="B87" s="5" t="inlineStr">
        <is>
          <t>KGW Kurs/Gewinn/Wachstum</t>
        </is>
      </c>
      <c r="C87" t="inlineStr">
        <is>
          <t>-</t>
        </is>
      </c>
      <c r="D87" t="n">
        <v>1.17</v>
      </c>
      <c r="E87" t="n">
        <v>0.77</v>
      </c>
      <c r="F87" t="n">
        <v>1.35</v>
      </c>
      <c r="G87" t="n">
        <v>1.36</v>
      </c>
      <c r="H87" t="n">
        <v>1.52</v>
      </c>
      <c r="I87" t="n">
        <v>1.28</v>
      </c>
      <c r="J87" t="n">
        <v>0.6</v>
      </c>
      <c r="K87" t="n">
        <v>0.68</v>
      </c>
      <c r="L87" t="n">
        <v>0.77</v>
      </c>
      <c r="M87" t="n">
        <v>0.55</v>
      </c>
      <c r="N87" t="n">
        <v>0.46</v>
      </c>
      <c r="O87" t="n">
        <v>0.91</v>
      </c>
      <c r="P87" t="n">
        <v>0.79</v>
      </c>
      <c r="Q87" t="n">
        <v>1.35</v>
      </c>
      <c r="R87" t="n">
        <v>17.18</v>
      </c>
      <c r="S87" t="n">
        <v>19.26</v>
      </c>
      <c r="T87" t="inlineStr">
        <is>
          <t>-</t>
        </is>
      </c>
      <c r="U87" t="inlineStr">
        <is>
          <t>-</t>
        </is>
      </c>
      <c r="V87" t="inlineStr">
        <is>
          <t>-</t>
        </is>
      </c>
      <c r="W87" t="inlineStr">
        <is>
          <t>-</t>
        </is>
      </c>
    </row>
    <row r="88">
      <c r="A88" s="5" t="inlineStr">
        <is>
          <t>EBIT-Wachstum 1J in %</t>
        </is>
      </c>
      <c r="B88" s="5" t="inlineStr">
        <is>
          <t>EBIT Growth 1Y in %</t>
        </is>
      </c>
      <c r="C88" t="inlineStr">
        <is>
          <t>-</t>
        </is>
      </c>
      <c r="D88" t="n">
        <v>-11.81</v>
      </c>
      <c r="E88" t="n">
        <v>14.43</v>
      </c>
      <c r="F88" t="n">
        <v>6.06</v>
      </c>
      <c r="G88" t="n">
        <v>11.66</v>
      </c>
      <c r="H88" t="n">
        <v>24.44</v>
      </c>
      <c r="I88" t="n">
        <v>4.11</v>
      </c>
      <c r="J88" t="n">
        <v>0.27</v>
      </c>
      <c r="K88" t="n">
        <v>16.39</v>
      </c>
      <c r="L88" t="n">
        <v>6</v>
      </c>
      <c r="M88" t="n">
        <v>17.72</v>
      </c>
      <c r="N88" t="n">
        <v>39.07</v>
      </c>
      <c r="O88" t="n">
        <v>-8.199999999999999</v>
      </c>
      <c r="P88" t="n">
        <v>11.43</v>
      </c>
      <c r="Q88" t="n">
        <v>49.02</v>
      </c>
      <c r="R88" t="n">
        <v>14.67</v>
      </c>
      <c r="S88" t="n">
        <v>8.19</v>
      </c>
      <c r="T88" t="n">
        <v>-6.69</v>
      </c>
      <c r="U88" t="n">
        <v>5.02</v>
      </c>
      <c r="V88" t="n">
        <v>5.42</v>
      </c>
      <c r="W88" t="n">
        <v>26.63</v>
      </c>
    </row>
    <row r="89">
      <c r="A89" s="5" t="inlineStr">
        <is>
          <t>EBIT-Wachstum 3J in %</t>
        </is>
      </c>
      <c r="B89" s="5" t="inlineStr">
        <is>
          <t>EBIT Growth 3Y in %</t>
        </is>
      </c>
      <c r="C89" t="inlineStr">
        <is>
          <t>-</t>
        </is>
      </c>
      <c r="D89" t="n">
        <v>2.89</v>
      </c>
      <c r="E89" t="n">
        <v>10.72</v>
      </c>
      <c r="F89" t="n">
        <v>14.05</v>
      </c>
      <c r="G89" t="n">
        <v>13.4</v>
      </c>
      <c r="H89" t="n">
        <v>9.609999999999999</v>
      </c>
      <c r="I89" t="n">
        <v>6.92</v>
      </c>
      <c r="J89" t="n">
        <v>7.55</v>
      </c>
      <c r="K89" t="n">
        <v>13.37</v>
      </c>
      <c r="L89" t="n">
        <v>20.93</v>
      </c>
      <c r="M89" t="n">
        <v>16.2</v>
      </c>
      <c r="N89" t="n">
        <v>14.1</v>
      </c>
      <c r="O89" t="n">
        <v>17.42</v>
      </c>
      <c r="P89" t="n">
        <v>25.04</v>
      </c>
      <c r="Q89" t="n">
        <v>23.96</v>
      </c>
      <c r="R89" t="n">
        <v>5.39</v>
      </c>
      <c r="S89" t="n">
        <v>2.17</v>
      </c>
      <c r="T89" t="n">
        <v>1.25</v>
      </c>
      <c r="U89" t="n">
        <v>12.36</v>
      </c>
      <c r="V89" t="inlineStr">
        <is>
          <t>-</t>
        </is>
      </c>
      <c r="W89" t="inlineStr">
        <is>
          <t>-</t>
        </is>
      </c>
    </row>
    <row r="90">
      <c r="A90" s="5" t="inlineStr">
        <is>
          <t>EBIT-Wachstum 5J in %</t>
        </is>
      </c>
      <c r="B90" s="5" t="inlineStr">
        <is>
          <t>EBIT Growth 5Y in %</t>
        </is>
      </c>
      <c r="C90" t="inlineStr">
        <is>
          <t>-</t>
        </is>
      </c>
      <c r="D90" t="n">
        <v>8.960000000000001</v>
      </c>
      <c r="E90" t="n">
        <v>12.14</v>
      </c>
      <c r="F90" t="n">
        <v>9.31</v>
      </c>
      <c r="G90" t="n">
        <v>11.37</v>
      </c>
      <c r="H90" t="n">
        <v>10.24</v>
      </c>
      <c r="I90" t="n">
        <v>8.9</v>
      </c>
      <c r="J90" t="n">
        <v>15.89</v>
      </c>
      <c r="K90" t="n">
        <v>14.2</v>
      </c>
      <c r="L90" t="n">
        <v>13.2</v>
      </c>
      <c r="M90" t="n">
        <v>21.81</v>
      </c>
      <c r="N90" t="n">
        <v>21.2</v>
      </c>
      <c r="O90" t="n">
        <v>15.02</v>
      </c>
      <c r="P90" t="n">
        <v>15.32</v>
      </c>
      <c r="Q90" t="n">
        <v>14.04</v>
      </c>
      <c r="R90" t="n">
        <v>5.32</v>
      </c>
      <c r="S90" t="n">
        <v>7.71</v>
      </c>
      <c r="T90" t="inlineStr">
        <is>
          <t>-</t>
        </is>
      </c>
      <c r="U90" t="inlineStr">
        <is>
          <t>-</t>
        </is>
      </c>
      <c r="V90" t="inlineStr">
        <is>
          <t>-</t>
        </is>
      </c>
      <c r="W90" t="inlineStr">
        <is>
          <t>-</t>
        </is>
      </c>
    </row>
    <row r="91">
      <c r="A91" s="5" t="inlineStr">
        <is>
          <t>EBIT-Wachstum 10J in %</t>
        </is>
      </c>
      <c r="B91" s="5" t="inlineStr">
        <is>
          <t>EBIT Growth 10Y in %</t>
        </is>
      </c>
      <c r="C91" t="inlineStr">
        <is>
          <t>-</t>
        </is>
      </c>
      <c r="D91" t="n">
        <v>8.93</v>
      </c>
      <c r="E91" t="n">
        <v>14.02</v>
      </c>
      <c r="F91" t="n">
        <v>11.75</v>
      </c>
      <c r="G91" t="n">
        <v>12.29</v>
      </c>
      <c r="H91" t="n">
        <v>16.02</v>
      </c>
      <c r="I91" t="n">
        <v>15.05</v>
      </c>
      <c r="J91" t="n">
        <v>15.46</v>
      </c>
      <c r="K91" t="n">
        <v>14.76</v>
      </c>
      <c r="L91" t="n">
        <v>13.62</v>
      </c>
      <c r="M91" t="n">
        <v>13.57</v>
      </c>
      <c r="N91" t="n">
        <v>14.46</v>
      </c>
      <c r="O91" t="inlineStr">
        <is>
          <t>-</t>
        </is>
      </c>
      <c r="P91" t="inlineStr">
        <is>
          <t>-</t>
        </is>
      </c>
      <c r="Q91" t="inlineStr">
        <is>
          <t>-</t>
        </is>
      </c>
      <c r="R91" t="inlineStr">
        <is>
          <t>-</t>
        </is>
      </c>
      <c r="S91" t="inlineStr">
        <is>
          <t>-</t>
        </is>
      </c>
      <c r="T91" t="inlineStr">
        <is>
          <t>-</t>
        </is>
      </c>
      <c r="U91" t="inlineStr">
        <is>
          <t>-</t>
        </is>
      </c>
      <c r="V91" t="inlineStr">
        <is>
          <t>-</t>
        </is>
      </c>
      <c r="W91" t="inlineStr">
        <is>
          <t>-</t>
        </is>
      </c>
    </row>
    <row r="92">
      <c r="A92" s="5" t="inlineStr">
        <is>
          <t>Op.Cashflow Wachstum 1J in %</t>
        </is>
      </c>
      <c r="B92" s="5" t="inlineStr">
        <is>
          <t>Op.Cashflow Wachstum 1Y in %</t>
        </is>
      </c>
      <c r="C92" t="inlineStr">
        <is>
          <t>-</t>
        </is>
      </c>
      <c r="D92" t="n">
        <v>4.13</v>
      </c>
      <c r="E92" t="n">
        <v>-31.3</v>
      </c>
      <c r="F92" t="n">
        <v>-19.35</v>
      </c>
      <c r="G92" t="n">
        <v>5.08</v>
      </c>
      <c r="H92" t="n">
        <v>19.69</v>
      </c>
      <c r="I92" t="n">
        <v>4.63</v>
      </c>
      <c r="J92" t="n">
        <v>35.64</v>
      </c>
      <c r="K92" t="n">
        <v>-7.81</v>
      </c>
      <c r="L92" t="n">
        <v>29.4</v>
      </c>
      <c r="M92" t="n">
        <v>18.4</v>
      </c>
      <c r="N92" t="n">
        <v>-17.1</v>
      </c>
      <c r="O92" t="n">
        <v>-18.93</v>
      </c>
      <c r="P92" t="n">
        <v>-9.57</v>
      </c>
      <c r="Q92" t="n">
        <v>7.69</v>
      </c>
      <c r="R92" t="n">
        <v>91.39</v>
      </c>
      <c r="S92" t="n">
        <v>5.57</v>
      </c>
      <c r="T92" t="n">
        <v>60.85</v>
      </c>
      <c r="U92" t="n">
        <v>-67.33</v>
      </c>
      <c r="V92" t="n">
        <v>37.21</v>
      </c>
      <c r="W92" t="inlineStr">
        <is>
          <t>-</t>
        </is>
      </c>
    </row>
    <row r="93">
      <c r="A93" s="5" t="inlineStr">
        <is>
          <t>Op.Cashflow Wachstum 3J in %</t>
        </is>
      </c>
      <c r="B93" s="5" t="inlineStr">
        <is>
          <t>Op.Cashflow Wachstum 3Y in %</t>
        </is>
      </c>
      <c r="C93" t="inlineStr">
        <is>
          <t>-</t>
        </is>
      </c>
      <c r="D93" t="n">
        <v>-15.51</v>
      </c>
      <c r="E93" t="n">
        <v>-15.19</v>
      </c>
      <c r="F93" t="n">
        <v>1.81</v>
      </c>
      <c r="G93" t="n">
        <v>9.800000000000001</v>
      </c>
      <c r="H93" t="n">
        <v>19.99</v>
      </c>
      <c r="I93" t="n">
        <v>10.82</v>
      </c>
      <c r="J93" t="n">
        <v>19.08</v>
      </c>
      <c r="K93" t="n">
        <v>13.33</v>
      </c>
      <c r="L93" t="n">
        <v>10.23</v>
      </c>
      <c r="M93" t="n">
        <v>-5.88</v>
      </c>
      <c r="N93" t="n">
        <v>-15.2</v>
      </c>
      <c r="O93" t="n">
        <v>-6.94</v>
      </c>
      <c r="P93" t="n">
        <v>29.84</v>
      </c>
      <c r="Q93" t="n">
        <v>34.88</v>
      </c>
      <c r="R93" t="n">
        <v>52.6</v>
      </c>
      <c r="S93" t="n">
        <v>-0.3</v>
      </c>
      <c r="T93" t="n">
        <v>10.24</v>
      </c>
      <c r="U93" t="inlineStr">
        <is>
          <t>-</t>
        </is>
      </c>
      <c r="V93" t="inlineStr">
        <is>
          <t>-</t>
        </is>
      </c>
      <c r="W93" t="inlineStr">
        <is>
          <t>-</t>
        </is>
      </c>
    </row>
    <row r="94">
      <c r="A94" s="5" t="inlineStr">
        <is>
          <t>Op.Cashflow Wachstum 5J in %</t>
        </is>
      </c>
      <c r="B94" s="5" t="inlineStr">
        <is>
          <t>Op.Cashflow Wachstum 5Y in %</t>
        </is>
      </c>
      <c r="C94" t="inlineStr">
        <is>
          <t>-</t>
        </is>
      </c>
      <c r="D94" t="n">
        <v>-4.35</v>
      </c>
      <c r="E94" t="n">
        <v>-4.25</v>
      </c>
      <c r="F94" t="n">
        <v>9.140000000000001</v>
      </c>
      <c r="G94" t="n">
        <v>11.45</v>
      </c>
      <c r="H94" t="n">
        <v>16.31</v>
      </c>
      <c r="I94" t="n">
        <v>16.05</v>
      </c>
      <c r="J94" t="n">
        <v>11.71</v>
      </c>
      <c r="K94" t="n">
        <v>0.79</v>
      </c>
      <c r="L94" t="n">
        <v>0.44</v>
      </c>
      <c r="M94" t="n">
        <v>-3.9</v>
      </c>
      <c r="N94" t="n">
        <v>10.7</v>
      </c>
      <c r="O94" t="n">
        <v>15.23</v>
      </c>
      <c r="P94" t="n">
        <v>31.19</v>
      </c>
      <c r="Q94" t="n">
        <v>19.63</v>
      </c>
      <c r="R94" t="n">
        <v>25.54</v>
      </c>
      <c r="S94" t="inlineStr">
        <is>
          <t>-</t>
        </is>
      </c>
      <c r="T94" t="inlineStr">
        <is>
          <t>-</t>
        </is>
      </c>
      <c r="U94" t="inlineStr">
        <is>
          <t>-</t>
        </is>
      </c>
      <c r="V94" t="inlineStr">
        <is>
          <t>-</t>
        </is>
      </c>
      <c r="W94" t="inlineStr">
        <is>
          <t>-</t>
        </is>
      </c>
    </row>
    <row r="95">
      <c r="A95" s="5" t="inlineStr">
        <is>
          <t>Op.Cashflow Wachstum 10J in %</t>
        </is>
      </c>
      <c r="B95" s="5" t="inlineStr">
        <is>
          <t>Op.Cashflow Wachstum 10Y in %</t>
        </is>
      </c>
      <c r="C95" t="inlineStr">
        <is>
          <t>-</t>
        </is>
      </c>
      <c r="D95" t="n">
        <v>5.85</v>
      </c>
      <c r="E95" t="n">
        <v>3.73</v>
      </c>
      <c r="F95" t="n">
        <v>4.97</v>
      </c>
      <c r="G95" t="n">
        <v>5.94</v>
      </c>
      <c r="H95" t="n">
        <v>6.2</v>
      </c>
      <c r="I95" t="n">
        <v>13.37</v>
      </c>
      <c r="J95" t="n">
        <v>13.47</v>
      </c>
      <c r="K95" t="n">
        <v>15.99</v>
      </c>
      <c r="L95" t="n">
        <v>10.04</v>
      </c>
      <c r="M95" t="n">
        <v>10.82</v>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Working Capital in Mio</t>
        </is>
      </c>
      <c r="B96" s="5" t="inlineStr">
        <is>
          <t>Working Capital in M</t>
        </is>
      </c>
      <c r="C96" t="inlineStr">
        <is>
          <t>-</t>
        </is>
      </c>
      <c r="D96" t="n">
        <v>1380</v>
      </c>
      <c r="E96" t="n">
        <v>1515</v>
      </c>
      <c r="F96" t="n">
        <v>1939</v>
      </c>
      <c r="G96" t="n">
        <v>3255</v>
      </c>
      <c r="H96" t="n">
        <v>3508</v>
      </c>
      <c r="I96" t="n">
        <v>2924</v>
      </c>
      <c r="J96" t="n">
        <v>1949</v>
      </c>
      <c r="K96" t="n">
        <v>2915</v>
      </c>
      <c r="L96" t="n">
        <v>1163</v>
      </c>
      <c r="M96" t="n">
        <v>724</v>
      </c>
      <c r="N96" t="n">
        <v>1835</v>
      </c>
      <c r="O96" t="n">
        <v>909</v>
      </c>
      <c r="P96" t="n">
        <v>788</v>
      </c>
      <c r="Q96" t="n">
        <v>1048</v>
      </c>
      <c r="R96" t="n">
        <v>1034</v>
      </c>
      <c r="S96" t="n">
        <v>699</v>
      </c>
      <c r="T96" t="n">
        <v>617</v>
      </c>
      <c r="U96" t="n">
        <v>498</v>
      </c>
      <c r="V96" t="n">
        <v>2631</v>
      </c>
      <c r="W96" t="n">
        <v>2269</v>
      </c>
      <c r="X96" t="n">
        <v>1902</v>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20"/>
    <col customWidth="1" max="16" min="16" width="20"/>
    <col customWidth="1" max="17" min="17" width="10"/>
    <col customWidth="1" max="18" min="18" width="10"/>
    <col customWidth="1" max="19" min="19" width="9"/>
    <col customWidth="1" max="20" min="20" width="9"/>
    <col customWidth="1" max="21" min="21" width="8"/>
    <col customWidth="1" max="22" min="22" width="8"/>
    <col customWidth="1" max="23" min="23" width="8"/>
  </cols>
  <sheetData>
    <row r="1">
      <c r="A1" s="1" t="inlineStr">
        <is>
          <t xml:space="preserve">IBERDROLA </t>
        </is>
      </c>
      <c r="B1" s="2" t="inlineStr">
        <is>
          <t>WKN: A0M46B  ISIN: ES0144580Y14  US-Symbol:IBDSF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+34-944-151-411</t>
        </is>
      </c>
      <c r="G4" t="inlineStr">
        <is>
          <t>05.02.2020</t>
        </is>
      </c>
      <c r="H4" t="inlineStr">
        <is>
          <t>Dividend Payout</t>
        </is>
      </c>
      <c r="J4" t="inlineStr">
        <is>
          <t>QATAR INVESTMENT AUTHORITY</t>
        </is>
      </c>
      <c r="L4" t="inlineStr">
        <is>
          <t>8,69%</t>
        </is>
      </c>
    </row>
    <row r="5">
      <c r="A5" s="5" t="inlineStr">
        <is>
          <t>Ticker</t>
        </is>
      </c>
      <c r="B5" t="inlineStr">
        <is>
          <t>IBE1</t>
        </is>
      </c>
      <c r="C5" s="5" t="inlineStr">
        <is>
          <t>Fax</t>
        </is>
      </c>
      <c r="D5" s="5" t="inlineStr"/>
      <c r="E5" t="inlineStr">
        <is>
          <t>+34-944-663-194</t>
        </is>
      </c>
      <c r="G5" t="inlineStr">
        <is>
          <t>26.02.2020</t>
        </is>
      </c>
      <c r="H5" t="inlineStr">
        <is>
          <t>Q4 Result</t>
        </is>
      </c>
      <c r="J5" t="inlineStr">
        <is>
          <t>BLACKROCK, INC.</t>
        </is>
      </c>
      <c r="L5" t="inlineStr">
        <is>
          <t>5,13%</t>
        </is>
      </c>
    </row>
    <row r="6">
      <c r="A6" s="5" t="inlineStr">
        <is>
          <t>Gelistet Seit / Listed Since</t>
        </is>
      </c>
      <c r="B6" t="inlineStr">
        <is>
          <t>-</t>
        </is>
      </c>
      <c r="C6" s="5" t="inlineStr">
        <is>
          <t>Internet</t>
        </is>
      </c>
      <c r="D6" s="5" t="inlineStr"/>
      <c r="E6" t="inlineStr">
        <is>
          <t>http://www.iberdrola.es</t>
        </is>
      </c>
      <c r="G6" t="inlineStr">
        <is>
          <t>28.02.2020</t>
        </is>
      </c>
      <c r="H6" t="inlineStr">
        <is>
          <t>Publication Of Annual Report</t>
        </is>
      </c>
      <c r="J6" t="inlineStr">
        <is>
          <t>NORGES BANK</t>
        </is>
      </c>
      <c r="L6" t="inlineStr">
        <is>
          <t>3,12%</t>
        </is>
      </c>
    </row>
    <row r="7">
      <c r="A7" s="5" t="inlineStr">
        <is>
          <t>Nominalwert / Nominal Value</t>
        </is>
      </c>
      <c r="B7" t="inlineStr">
        <is>
          <t>0,75</t>
        </is>
      </c>
      <c r="C7" s="5" t="inlineStr">
        <is>
          <t>E-Mail</t>
        </is>
      </c>
      <c r="D7" s="5" t="inlineStr"/>
      <c r="E7" t="inlineStr">
        <is>
          <t>información@iberdrola.com</t>
        </is>
      </c>
      <c r="G7" t="inlineStr">
        <is>
          <t>02.04.2020</t>
        </is>
      </c>
      <c r="H7" t="inlineStr">
        <is>
          <t>Annual General Meeting</t>
        </is>
      </c>
      <c r="J7" t="inlineStr">
        <is>
          <t>Freefloat</t>
        </is>
      </c>
      <c r="L7" t="inlineStr">
        <is>
          <t>83,06%</t>
        </is>
      </c>
    </row>
    <row r="8">
      <c r="A8" s="5" t="inlineStr">
        <is>
          <t>Land / Country</t>
        </is>
      </c>
      <c r="B8" t="inlineStr">
        <is>
          <t>Spanien</t>
        </is>
      </c>
      <c r="C8" s="5" t="inlineStr">
        <is>
          <t>Inv. Relations Telefon / Phone</t>
        </is>
      </c>
      <c r="D8" s="5" t="inlineStr"/>
      <c r="E8" t="inlineStr">
        <is>
          <t>+34-917-842-804</t>
        </is>
      </c>
      <c r="G8" t="inlineStr">
        <is>
          <t>29.04.2020</t>
        </is>
      </c>
      <c r="H8" t="inlineStr">
        <is>
          <t>Result Q1</t>
        </is>
      </c>
    </row>
    <row r="9">
      <c r="A9" s="5" t="inlineStr">
        <is>
          <t>Währung / Currency</t>
        </is>
      </c>
      <c r="B9" t="inlineStr">
        <is>
          <t>EUR</t>
        </is>
      </c>
      <c r="C9" s="5" t="inlineStr">
        <is>
          <t>Inv. Relations E-Mail</t>
        </is>
      </c>
      <c r="D9" s="5" t="inlineStr"/>
      <c r="E9" t="inlineStr">
        <is>
          <t>investor.relations@iberdrola.es</t>
        </is>
      </c>
      <c r="G9" t="inlineStr">
        <is>
          <t>22.07.2020</t>
        </is>
      </c>
      <c r="H9" t="inlineStr">
        <is>
          <t>Score Half Year</t>
        </is>
      </c>
    </row>
    <row r="10">
      <c r="A10" s="5" t="inlineStr">
        <is>
          <t>Branche / Industry</t>
        </is>
      </c>
      <c r="B10" t="inlineStr">
        <is>
          <t>Utilities</t>
        </is>
      </c>
      <c r="C10" s="5" t="inlineStr">
        <is>
          <t>Kontaktperson / Contact Person</t>
        </is>
      </c>
      <c r="D10" s="5" t="inlineStr"/>
      <c r="E10" t="inlineStr">
        <is>
          <t>Ignacio Cuenca Arambarri</t>
        </is>
      </c>
      <c r="G10" t="inlineStr">
        <is>
          <t>21.10.2020</t>
        </is>
      </c>
      <c r="H10" t="inlineStr">
        <is>
          <t>Q3 Earnings</t>
        </is>
      </c>
    </row>
    <row r="11">
      <c r="A11" s="5" t="inlineStr">
        <is>
          <t>Sektor / Sector</t>
        </is>
      </c>
      <c r="B11" t="inlineStr">
        <is>
          <t>Provider</t>
        </is>
      </c>
    </row>
    <row r="12">
      <c r="A12" s="5" t="inlineStr">
        <is>
          <t>Typ / Genre</t>
        </is>
      </c>
      <c r="B12" t="inlineStr">
        <is>
          <t>Inhaberaktie</t>
        </is>
      </c>
    </row>
    <row r="13">
      <c r="A13" s="5" t="inlineStr">
        <is>
          <t>Adresse / Address</t>
        </is>
      </c>
      <c r="B13" t="inlineStr">
        <is>
          <t>IBERDROLA S.A.Plaza Euskadi, 5  ES-48009 Biblao (Bizkaia)</t>
        </is>
      </c>
    </row>
    <row r="14">
      <c r="A14" s="5" t="inlineStr">
        <is>
          <t>Management</t>
        </is>
      </c>
      <c r="B14" t="inlineStr">
        <is>
          <t>Francisco Martínez Córcoles, José Sáinz Armada, Juan Carlos Rebollo Liceaga, Santiago Martínez Garrido, Xabier Viteri Solaun, Armando Martínez Martínez, Aitor Moso Raigoso, Pedro Azagra Blázquez, Sonsoles Rubio Reinoso</t>
        </is>
      </c>
    </row>
    <row r="15">
      <c r="A15" s="5" t="inlineStr">
        <is>
          <t>Aufsichtsrat / Board</t>
        </is>
      </c>
      <c r="B15" t="inlineStr">
        <is>
          <t>José Ignacio Sánchez Galán, Inés Macho Stadler, Inigo Victor de Oriol Ibarra, Samantha Barber, Maria Helena Antolin Raybaud, Georgina Kessel Martínez, Denise Mary Holt, José W. Fernández, Manuel Moreu Munaiz, Xabier Sagredo Ormaza, Juan Manuel González Serna, Francisco Martínez Córcoles, Anthony L. Gardner, Sara de la Rica Goiricelaya, Julián Martínez-Simancas Sánchez, Santiago Martínez Garrido, Rafael Mateu de Ros Cerezo</t>
        </is>
      </c>
    </row>
    <row r="16">
      <c r="A16" s="5" t="inlineStr">
        <is>
          <t>Beschreibung</t>
        </is>
      </c>
      <c r="B16" t="inlineStr">
        <is>
          <t>Iberdrola S.A. zählt zu den größten Energieversorgern innerhalb Europas. Zu den Kerngeschäften gehören die Erzeugung, Übertragung, Verteilung und Vermarktung von Elektrizität und Erdgas. Mit seinen Dienstleistungen erreicht das spanische Unternehmen rund 16 Millionen Kunden, neun Millionen davon in Spanien. Das Unternehmen zählt außerdem zu den größten Erzeugern von Hydro-, Thermal- und Nuklearenergie in Spanien. Das Unternehmen deckt die Stromversorgung in fast ganz Spanien ab. Copyright 2014 FINANCE BASE AG</t>
        </is>
      </c>
    </row>
    <row r="17">
      <c r="A17" s="5" t="inlineStr">
        <is>
          <t>Profile</t>
        </is>
      </c>
      <c r="B17" t="inlineStr">
        <is>
          <t>Iberdrola S.A. one of the largest energy providers in Europe. The core business the production, transmission, distribution and marketing of electricity and natural gas belong. With its services, the Spanish company reaches around 16 million customers, nine million of them in Spain. The company is also one of the largest producers of hydro, thermal and nuclear energy in Spain. The company covers the power off in almost all of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36438</v>
      </c>
      <c r="D20" t="n">
        <v>35076</v>
      </c>
      <c r="E20" t="n">
        <v>31263</v>
      </c>
      <c r="F20" t="n">
        <v>29215</v>
      </c>
      <c r="G20" t="n">
        <v>31419</v>
      </c>
      <c r="H20" t="n">
        <v>30032</v>
      </c>
      <c r="I20" t="n">
        <v>32808</v>
      </c>
      <c r="J20" t="n">
        <v>34201</v>
      </c>
      <c r="K20" t="n">
        <v>31648</v>
      </c>
      <c r="L20" t="n">
        <v>30431</v>
      </c>
      <c r="M20" t="n">
        <v>24559</v>
      </c>
      <c r="N20" t="n">
        <v>25196</v>
      </c>
      <c r="O20" t="n">
        <v>17468</v>
      </c>
      <c r="P20" t="n">
        <v>11017</v>
      </c>
      <c r="Q20" t="n">
        <v>11738</v>
      </c>
      <c r="R20" t="n">
        <v>10678</v>
      </c>
      <c r="S20" t="n">
        <v>9489</v>
      </c>
      <c r="T20" t="n">
        <v>9594</v>
      </c>
      <c r="U20" t="inlineStr">
        <is>
          <t>-</t>
        </is>
      </c>
      <c r="V20" t="inlineStr">
        <is>
          <t>-</t>
        </is>
      </c>
      <c r="W20" t="inlineStr">
        <is>
          <t>-</t>
        </is>
      </c>
    </row>
    <row r="21">
      <c r="A21" s="5" t="inlineStr">
        <is>
          <t>Bruttoergebnis vom Umsatz</t>
        </is>
      </c>
      <c r="B21" s="5" t="inlineStr">
        <is>
          <t>Gross Profit</t>
        </is>
      </c>
      <c r="C21" t="n">
        <v>16263</v>
      </c>
      <c r="D21" t="n">
        <v>15435</v>
      </c>
      <c r="E21" t="n">
        <v>13364</v>
      </c>
      <c r="F21" t="n">
        <v>12916</v>
      </c>
      <c r="G21" t="n">
        <v>12843</v>
      </c>
      <c r="H21" t="n">
        <v>12180</v>
      </c>
      <c r="I21" t="n">
        <v>12577</v>
      </c>
      <c r="J21" t="n">
        <v>12578</v>
      </c>
      <c r="K21" t="n">
        <v>12026</v>
      </c>
      <c r="L21" t="n">
        <v>11645</v>
      </c>
      <c r="M21" t="n">
        <v>10788</v>
      </c>
      <c r="N21" t="n">
        <v>10001</v>
      </c>
      <c r="O21" t="n">
        <v>8291</v>
      </c>
      <c r="P21" t="n">
        <v>5800</v>
      </c>
      <c r="Q21" t="n">
        <v>4947</v>
      </c>
      <c r="R21" t="n">
        <v>4532</v>
      </c>
      <c r="S21" t="n">
        <v>3847</v>
      </c>
      <c r="T21" t="n">
        <v>3585</v>
      </c>
      <c r="U21" t="inlineStr">
        <is>
          <t>-</t>
        </is>
      </c>
      <c r="V21" t="inlineStr">
        <is>
          <t>-</t>
        </is>
      </c>
      <c r="W21" t="inlineStr">
        <is>
          <t>-</t>
        </is>
      </c>
    </row>
    <row r="22">
      <c r="A22" s="5" t="inlineStr">
        <is>
          <t>Operatives Ergebnis (EBIT)</t>
        </is>
      </c>
      <c r="B22" s="5" t="inlineStr">
        <is>
          <t>EBIT Earning Before Interest &amp; Tax</t>
        </is>
      </c>
      <c r="C22" t="n">
        <v>5877</v>
      </c>
      <c r="D22" t="n">
        <v>5439</v>
      </c>
      <c r="E22" t="n">
        <v>2713</v>
      </c>
      <c r="F22" t="n">
        <v>4554</v>
      </c>
      <c r="G22" t="n">
        <v>3829</v>
      </c>
      <c r="H22" t="n">
        <v>3941</v>
      </c>
      <c r="I22" t="n">
        <v>2435</v>
      </c>
      <c r="J22" t="n">
        <v>4377</v>
      </c>
      <c r="K22" t="n">
        <v>4505</v>
      </c>
      <c r="L22" t="n">
        <v>4830</v>
      </c>
      <c r="M22" t="n">
        <v>4509</v>
      </c>
      <c r="N22" t="n">
        <v>4262</v>
      </c>
      <c r="O22" t="n">
        <v>3698</v>
      </c>
      <c r="P22" t="n">
        <v>2655</v>
      </c>
      <c r="Q22" t="n">
        <v>2262</v>
      </c>
      <c r="R22" t="n">
        <v>2019</v>
      </c>
      <c r="S22" t="n">
        <v>1823</v>
      </c>
      <c r="T22" t="n">
        <v>1565</v>
      </c>
      <c r="U22" t="inlineStr">
        <is>
          <t>-</t>
        </is>
      </c>
      <c r="V22" t="inlineStr">
        <is>
          <t>-</t>
        </is>
      </c>
      <c r="W22" t="inlineStr">
        <is>
          <t>-</t>
        </is>
      </c>
    </row>
    <row r="23">
      <c r="A23" s="5" t="inlineStr">
        <is>
          <t>Finanzergebnis</t>
        </is>
      </c>
      <c r="B23" s="5" t="inlineStr">
        <is>
          <t>Financial Result</t>
        </is>
      </c>
      <c r="C23" t="n">
        <v>-1083</v>
      </c>
      <c r="D23" t="n">
        <v>-1143</v>
      </c>
      <c r="E23" t="n">
        <v>-686.7</v>
      </c>
      <c r="F23" t="n">
        <v>-806.5</v>
      </c>
      <c r="G23" t="n">
        <v>-842.7</v>
      </c>
      <c r="H23" t="n">
        <v>-739.1</v>
      </c>
      <c r="I23" t="n">
        <v>-1245</v>
      </c>
      <c r="J23" t="n">
        <v>-1302</v>
      </c>
      <c r="K23" t="n">
        <v>-1051</v>
      </c>
      <c r="L23" t="n">
        <v>-988.7</v>
      </c>
      <c r="M23" t="n">
        <v>-851.7</v>
      </c>
      <c r="N23" t="n">
        <v>-397.5</v>
      </c>
      <c r="O23" t="n">
        <v>-598.7</v>
      </c>
      <c r="P23" t="n">
        <v>-268.3</v>
      </c>
      <c r="Q23" t="n">
        <v>-304.4</v>
      </c>
      <c r="R23" t="n">
        <v>-414.2</v>
      </c>
      <c r="S23" t="n">
        <v>-449.7</v>
      </c>
      <c r="T23" t="n">
        <v>-589.7</v>
      </c>
      <c r="U23" t="inlineStr">
        <is>
          <t>-</t>
        </is>
      </c>
      <c r="V23" t="inlineStr">
        <is>
          <t>-</t>
        </is>
      </c>
      <c r="W23" t="inlineStr">
        <is>
          <t>-</t>
        </is>
      </c>
    </row>
    <row r="24">
      <c r="A24" s="5" t="inlineStr">
        <is>
          <t>Ergebnis vor Steuer (EBT)</t>
        </is>
      </c>
      <c r="B24" s="5" t="inlineStr">
        <is>
          <t>EBT Earning Before Tax</t>
        </is>
      </c>
      <c r="C24" t="n">
        <v>4794</v>
      </c>
      <c r="D24" t="n">
        <v>4297</v>
      </c>
      <c r="E24" t="n">
        <v>2026</v>
      </c>
      <c r="F24" t="n">
        <v>3748</v>
      </c>
      <c r="G24" t="n">
        <v>2987</v>
      </c>
      <c r="H24" t="n">
        <v>3202</v>
      </c>
      <c r="I24" t="n">
        <v>1190</v>
      </c>
      <c r="J24" t="n">
        <v>3075</v>
      </c>
      <c r="K24" t="n">
        <v>3454</v>
      </c>
      <c r="L24" t="n">
        <v>3841</v>
      </c>
      <c r="M24" t="n">
        <v>3658</v>
      </c>
      <c r="N24" t="n">
        <v>3864</v>
      </c>
      <c r="O24" t="n">
        <v>3099</v>
      </c>
      <c r="P24" t="n">
        <v>2386</v>
      </c>
      <c r="Q24" t="n">
        <v>1958</v>
      </c>
      <c r="R24" t="n">
        <v>1605</v>
      </c>
      <c r="S24" t="n">
        <v>1374</v>
      </c>
      <c r="T24" t="n">
        <v>975.5</v>
      </c>
      <c r="U24" t="inlineStr">
        <is>
          <t>-</t>
        </is>
      </c>
      <c r="V24" t="inlineStr">
        <is>
          <t>-</t>
        </is>
      </c>
      <c r="W24" t="inlineStr">
        <is>
          <t>-</t>
        </is>
      </c>
    </row>
    <row r="25">
      <c r="A25" s="5" t="inlineStr">
        <is>
          <t>Steuern auf Einkommen und Ertrag</t>
        </is>
      </c>
      <c r="B25" s="5" t="inlineStr">
        <is>
          <t>Taxes on income and earnings</t>
        </is>
      </c>
      <c r="C25" t="n">
        <v>914</v>
      </c>
      <c r="D25" t="n">
        <v>959.5</v>
      </c>
      <c r="E25" t="n">
        <v>-1397</v>
      </c>
      <c r="F25" t="n">
        <v>904.6</v>
      </c>
      <c r="G25" t="n">
        <v>527.1</v>
      </c>
      <c r="H25" t="n">
        <v>837.1</v>
      </c>
      <c r="I25" t="n">
        <v>-1424</v>
      </c>
      <c r="J25" t="n">
        <v>206.5</v>
      </c>
      <c r="K25" t="n">
        <v>549.2</v>
      </c>
      <c r="L25" t="n">
        <v>899.3</v>
      </c>
      <c r="M25" t="n">
        <v>718.8</v>
      </c>
      <c r="N25" t="n">
        <v>895.3</v>
      </c>
      <c r="O25" t="n">
        <v>702.8</v>
      </c>
      <c r="P25" t="n">
        <v>695.3</v>
      </c>
      <c r="Q25" t="n">
        <v>553.3</v>
      </c>
      <c r="R25" t="n">
        <v>534.5</v>
      </c>
      <c r="S25" t="n">
        <v>207.1</v>
      </c>
      <c r="T25" t="n">
        <v>304.1</v>
      </c>
      <c r="U25" t="inlineStr">
        <is>
          <t>-</t>
        </is>
      </c>
      <c r="V25" t="inlineStr">
        <is>
          <t>-</t>
        </is>
      </c>
      <c r="W25" t="inlineStr">
        <is>
          <t>-</t>
        </is>
      </c>
    </row>
    <row r="26">
      <c r="A26" s="5" t="inlineStr">
        <is>
          <t>Ergebnis nach Steuer</t>
        </is>
      </c>
      <c r="B26" s="5" t="inlineStr">
        <is>
          <t>Earnings after tax</t>
        </is>
      </c>
      <c r="C26" t="n">
        <v>3880</v>
      </c>
      <c r="D26" t="n">
        <v>3337</v>
      </c>
      <c r="E26" t="n">
        <v>3423</v>
      </c>
      <c r="F26" t="n">
        <v>2843</v>
      </c>
      <c r="G26" t="n">
        <v>2460</v>
      </c>
      <c r="H26" t="n">
        <v>2365</v>
      </c>
      <c r="I26" t="n">
        <v>2614</v>
      </c>
      <c r="J26" t="n">
        <v>2869</v>
      </c>
      <c r="K26" t="n">
        <v>2905</v>
      </c>
      <c r="L26" t="n">
        <v>2942</v>
      </c>
      <c r="M26" t="n">
        <v>2939</v>
      </c>
      <c r="N26" t="n">
        <v>2969</v>
      </c>
      <c r="O26" t="n">
        <v>2396</v>
      </c>
      <c r="P26" t="n">
        <v>1691</v>
      </c>
      <c r="Q26" t="n">
        <v>1405</v>
      </c>
      <c r="R26" t="n">
        <v>1070</v>
      </c>
      <c r="S26" t="n">
        <v>1167</v>
      </c>
      <c r="T26" t="n">
        <v>671.4</v>
      </c>
      <c r="U26" t="inlineStr">
        <is>
          <t>-</t>
        </is>
      </c>
      <c r="V26" t="inlineStr">
        <is>
          <t>-</t>
        </is>
      </c>
      <c r="W26" t="inlineStr">
        <is>
          <t>-</t>
        </is>
      </c>
    </row>
    <row r="27">
      <c r="A27" s="5" t="inlineStr">
        <is>
          <t>Minderheitenanteil</t>
        </is>
      </c>
      <c r="B27" s="5" t="inlineStr">
        <is>
          <t>Minority Share</t>
        </is>
      </c>
      <c r="C27" t="n">
        <v>-408.2</v>
      </c>
      <c r="D27" t="n">
        <v>-323.3</v>
      </c>
      <c r="E27" t="n">
        <v>-366</v>
      </c>
      <c r="F27" t="n">
        <v>-114.9</v>
      </c>
      <c r="G27" t="n">
        <v>-38</v>
      </c>
      <c r="H27" t="n">
        <v>-38.2</v>
      </c>
      <c r="I27" t="n">
        <v>-41.8</v>
      </c>
      <c r="J27" t="n">
        <v>-27.9</v>
      </c>
      <c r="K27" t="n">
        <v>-100.7</v>
      </c>
      <c r="L27" t="n">
        <v>-70.8</v>
      </c>
      <c r="M27" t="n">
        <v>-114.4</v>
      </c>
      <c r="N27" t="n">
        <v>-108.1</v>
      </c>
      <c r="O27" t="n">
        <v>-42.3</v>
      </c>
      <c r="P27" t="n">
        <v>-30.6</v>
      </c>
      <c r="Q27" t="n">
        <v>-22.5</v>
      </c>
      <c r="R27" t="n">
        <v>-12.3</v>
      </c>
      <c r="S27" t="n">
        <v>-7.9</v>
      </c>
      <c r="T27" t="n">
        <v>-6</v>
      </c>
      <c r="U27" t="inlineStr">
        <is>
          <t>-</t>
        </is>
      </c>
      <c r="V27" t="inlineStr">
        <is>
          <t>-</t>
        </is>
      </c>
      <c r="W27" t="inlineStr">
        <is>
          <t>-</t>
        </is>
      </c>
    </row>
    <row r="28">
      <c r="A28" s="5" t="inlineStr">
        <is>
          <t>Jahresüberschuss/-fehlbetrag</t>
        </is>
      </c>
      <c r="B28" s="5" t="inlineStr">
        <is>
          <t>Net Profit</t>
        </is>
      </c>
      <c r="C28" t="n">
        <v>3406</v>
      </c>
      <c r="D28" t="n">
        <v>3014</v>
      </c>
      <c r="E28" t="n">
        <v>2804</v>
      </c>
      <c r="F28" t="n">
        <v>2705</v>
      </c>
      <c r="G28" t="n">
        <v>2422</v>
      </c>
      <c r="H28" t="n">
        <v>2327</v>
      </c>
      <c r="I28" t="n">
        <v>2572</v>
      </c>
      <c r="J28" t="n">
        <v>2841</v>
      </c>
      <c r="K28" t="n">
        <v>2805</v>
      </c>
      <c r="L28" t="n">
        <v>2871</v>
      </c>
      <c r="M28" t="n">
        <v>2824</v>
      </c>
      <c r="N28" t="n">
        <v>2861</v>
      </c>
      <c r="O28" t="n">
        <v>2354</v>
      </c>
      <c r="P28" t="n">
        <v>1660</v>
      </c>
      <c r="Q28" t="n">
        <v>1382</v>
      </c>
      <c r="R28" t="n">
        <v>1211</v>
      </c>
      <c r="S28" t="n">
        <v>1060</v>
      </c>
      <c r="T28" t="n">
        <v>962.6</v>
      </c>
      <c r="U28" t="inlineStr">
        <is>
          <t>-</t>
        </is>
      </c>
      <c r="V28" t="inlineStr">
        <is>
          <t>-</t>
        </is>
      </c>
      <c r="W28" t="inlineStr">
        <is>
          <t>-</t>
        </is>
      </c>
    </row>
    <row r="29">
      <c r="A29" s="5" t="inlineStr">
        <is>
          <t>Summe Umlaufvermögen</t>
        </is>
      </c>
      <c r="B29" s="5" t="inlineStr">
        <is>
          <t>Current Assets</t>
        </is>
      </c>
      <c r="C29" t="n">
        <v>13558</v>
      </c>
      <c r="D29" t="n">
        <v>13342</v>
      </c>
      <c r="E29" t="n">
        <v>13800</v>
      </c>
      <c r="F29" t="n">
        <v>10726</v>
      </c>
      <c r="G29" t="n">
        <v>10680</v>
      </c>
      <c r="H29" t="n">
        <v>11319</v>
      </c>
      <c r="I29" t="n">
        <v>11118</v>
      </c>
      <c r="J29" t="n">
        <v>15939</v>
      </c>
      <c r="K29" t="n">
        <v>15761</v>
      </c>
      <c r="L29" t="n">
        <v>18254</v>
      </c>
      <c r="M29" t="n">
        <v>15991</v>
      </c>
      <c r="N29" t="n">
        <v>14045</v>
      </c>
      <c r="O29" t="n">
        <v>10414</v>
      </c>
      <c r="P29" t="n">
        <v>5816</v>
      </c>
      <c r="Q29" t="n">
        <v>4682</v>
      </c>
      <c r="R29" t="n">
        <v>3979</v>
      </c>
      <c r="S29" t="n">
        <v>4252</v>
      </c>
      <c r="T29" t="n">
        <v>3905</v>
      </c>
      <c r="U29" t="inlineStr">
        <is>
          <t>-</t>
        </is>
      </c>
      <c r="V29" t="inlineStr">
        <is>
          <t>-</t>
        </is>
      </c>
      <c r="W29" t="inlineStr">
        <is>
          <t>-</t>
        </is>
      </c>
    </row>
    <row r="30">
      <c r="A30" s="5" t="inlineStr">
        <is>
          <t>Summe Anlagevermögen</t>
        </is>
      </c>
      <c r="B30" s="5" t="inlineStr">
        <is>
          <t>Fixed Assets</t>
        </is>
      </c>
      <c r="C30" t="n">
        <v>108811</v>
      </c>
      <c r="D30" t="n">
        <v>99696</v>
      </c>
      <c r="E30" t="n">
        <v>96889</v>
      </c>
      <c r="F30" t="n">
        <v>96034</v>
      </c>
      <c r="G30" t="n">
        <v>93985</v>
      </c>
      <c r="H30" t="n">
        <v>82453</v>
      </c>
      <c r="I30" t="n">
        <v>81293</v>
      </c>
      <c r="J30" t="n">
        <v>80877</v>
      </c>
      <c r="K30" t="n">
        <v>81144</v>
      </c>
      <c r="L30" t="n">
        <v>75447</v>
      </c>
      <c r="M30" t="n">
        <v>71376</v>
      </c>
      <c r="N30" t="n">
        <v>71792</v>
      </c>
      <c r="O30" t="n">
        <v>57118</v>
      </c>
      <c r="P30" t="n">
        <v>27245</v>
      </c>
      <c r="Q30" t="n">
        <v>25797</v>
      </c>
      <c r="R30" t="n">
        <v>22219</v>
      </c>
      <c r="S30" t="n">
        <v>20384</v>
      </c>
      <c r="T30" t="n">
        <v>19727</v>
      </c>
      <c r="U30" t="inlineStr">
        <is>
          <t>-</t>
        </is>
      </c>
      <c r="V30" t="inlineStr">
        <is>
          <t>-</t>
        </is>
      </c>
      <c r="W30" t="inlineStr">
        <is>
          <t>-</t>
        </is>
      </c>
    </row>
    <row r="31">
      <c r="A31" s="5" t="inlineStr">
        <is>
          <t>Summe Aktiva</t>
        </is>
      </c>
      <c r="B31" s="5" t="inlineStr">
        <is>
          <t>Total Assets</t>
        </is>
      </c>
      <c r="C31" t="n">
        <v>122369</v>
      </c>
      <c r="D31" t="n">
        <v>113038</v>
      </c>
      <c r="E31" t="n">
        <v>110689</v>
      </c>
      <c r="F31" t="n">
        <v>106760</v>
      </c>
      <c r="G31" t="n">
        <v>104664</v>
      </c>
      <c r="H31" t="n">
        <v>93771</v>
      </c>
      <c r="I31" t="n">
        <v>92411</v>
      </c>
      <c r="J31" t="n">
        <v>96816</v>
      </c>
      <c r="K31" t="n">
        <v>96905</v>
      </c>
      <c r="L31" t="n">
        <v>93701</v>
      </c>
      <c r="M31" t="n">
        <v>87367</v>
      </c>
      <c r="N31" t="n">
        <v>85837</v>
      </c>
      <c r="O31" t="n">
        <v>67532</v>
      </c>
      <c r="P31" t="n">
        <v>33061</v>
      </c>
      <c r="Q31" t="n">
        <v>30479</v>
      </c>
      <c r="R31" t="n">
        <v>26198</v>
      </c>
      <c r="S31" t="n">
        <v>24636</v>
      </c>
      <c r="T31" t="n">
        <v>23632</v>
      </c>
      <c r="U31" t="inlineStr">
        <is>
          <t>-</t>
        </is>
      </c>
      <c r="V31" t="inlineStr">
        <is>
          <t>-</t>
        </is>
      </c>
      <c r="W31" t="inlineStr">
        <is>
          <t>-</t>
        </is>
      </c>
    </row>
    <row r="32">
      <c r="A32" s="5" t="inlineStr">
        <is>
          <t>Summe kurzfristiges Fremdkapital</t>
        </is>
      </c>
      <c r="B32" s="5" t="inlineStr">
        <is>
          <t>Short-Term Debt</t>
        </is>
      </c>
      <c r="C32" t="n">
        <v>19131</v>
      </c>
      <c r="D32" t="n">
        <v>16080</v>
      </c>
      <c r="E32" t="n">
        <v>16693</v>
      </c>
      <c r="F32" t="n">
        <v>13982</v>
      </c>
      <c r="G32" t="n">
        <v>14490</v>
      </c>
      <c r="H32" t="n">
        <v>13431</v>
      </c>
      <c r="I32" t="n">
        <v>11929</v>
      </c>
      <c r="J32" t="n">
        <v>14080</v>
      </c>
      <c r="K32" t="n">
        <v>13868</v>
      </c>
      <c r="L32" t="n">
        <v>17811</v>
      </c>
      <c r="M32" t="n">
        <v>14642</v>
      </c>
      <c r="N32" t="n">
        <v>20951</v>
      </c>
      <c r="O32" t="n">
        <v>12613</v>
      </c>
      <c r="P32" t="n">
        <v>4423</v>
      </c>
      <c r="Q32" t="n">
        <v>6496</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56043</v>
      </c>
      <c r="D33" t="n">
        <v>52804</v>
      </c>
      <c r="E33" t="n">
        <v>51215</v>
      </c>
      <c r="F33" t="n">
        <v>51900</v>
      </c>
      <c r="G33" t="n">
        <v>49002</v>
      </c>
      <c r="H33" t="n">
        <v>44268</v>
      </c>
      <c r="I33" t="n">
        <v>44878</v>
      </c>
      <c r="J33" t="n">
        <v>48175</v>
      </c>
      <c r="K33" t="n">
        <v>49247</v>
      </c>
      <c r="L33" t="n">
        <v>43574</v>
      </c>
      <c r="M33" t="n">
        <v>43024</v>
      </c>
      <c r="N33" t="n">
        <v>38380</v>
      </c>
      <c r="O33" t="n">
        <v>26407</v>
      </c>
      <c r="P33" t="n">
        <v>3719</v>
      </c>
      <c r="Q33" t="n">
        <v>14568</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75174</v>
      </c>
      <c r="D34" t="n">
        <v>68884</v>
      </c>
      <c r="E34" t="n">
        <v>67955</v>
      </c>
      <c r="F34" t="n">
        <v>65882</v>
      </c>
      <c r="G34" t="n">
        <v>63492</v>
      </c>
      <c r="H34" t="n">
        <v>57699</v>
      </c>
      <c r="I34" t="n">
        <v>57050</v>
      </c>
      <c r="J34" t="n">
        <v>62732</v>
      </c>
      <c r="K34" t="n">
        <v>63697</v>
      </c>
      <c r="L34" t="n">
        <v>62038</v>
      </c>
      <c r="M34" t="n">
        <v>58338</v>
      </c>
      <c r="N34" t="n">
        <v>60129</v>
      </c>
      <c r="O34" t="n">
        <v>39701</v>
      </c>
      <c r="P34" t="n">
        <v>22494</v>
      </c>
      <c r="Q34" t="n">
        <v>21064</v>
      </c>
      <c r="R34" t="n">
        <v>17404</v>
      </c>
      <c r="S34" t="n">
        <v>16330</v>
      </c>
      <c r="T34" t="n">
        <v>15506</v>
      </c>
      <c r="U34" t="inlineStr">
        <is>
          <t>-</t>
        </is>
      </c>
      <c r="V34" t="inlineStr">
        <is>
          <t>-</t>
        </is>
      </c>
      <c r="W34" t="inlineStr">
        <is>
          <t>-</t>
        </is>
      </c>
    </row>
    <row r="35">
      <c r="A35" s="5" t="inlineStr">
        <is>
          <t>Minderheitenanteil</t>
        </is>
      </c>
      <c r="B35" s="5" t="inlineStr">
        <is>
          <t>Minority Share</t>
        </is>
      </c>
      <c r="C35" t="n">
        <v>9516</v>
      </c>
      <c r="D35" t="n">
        <v>5669</v>
      </c>
      <c r="E35" t="n">
        <v>5671</v>
      </c>
      <c r="F35" t="n">
        <v>3446</v>
      </c>
      <c r="G35" t="n">
        <v>3246</v>
      </c>
      <c r="H35" t="n">
        <v>199.6</v>
      </c>
      <c r="I35" t="n">
        <v>225</v>
      </c>
      <c r="J35" t="n">
        <v>324.8</v>
      </c>
      <c r="K35" t="n">
        <v>319.9</v>
      </c>
      <c r="L35" t="n">
        <v>2584</v>
      </c>
      <c r="M35" t="n">
        <v>2393</v>
      </c>
      <c r="N35" t="n">
        <v>2345</v>
      </c>
      <c r="O35" t="n">
        <v>2295</v>
      </c>
      <c r="P35" t="n">
        <v>149</v>
      </c>
      <c r="Q35" t="n">
        <v>147</v>
      </c>
      <c r="R35" t="n">
        <v>77.09999999999999</v>
      </c>
      <c r="S35" t="n">
        <v>81</v>
      </c>
      <c r="T35" t="n">
        <v>81</v>
      </c>
      <c r="U35" t="inlineStr">
        <is>
          <t>-</t>
        </is>
      </c>
      <c r="V35" t="inlineStr">
        <is>
          <t>-</t>
        </is>
      </c>
      <c r="W35" t="inlineStr">
        <is>
          <t>-</t>
        </is>
      </c>
    </row>
    <row r="36">
      <c r="A36" s="5" t="inlineStr">
        <is>
          <t>Summe Eigenkapital</t>
        </is>
      </c>
      <c r="B36" s="5" t="inlineStr">
        <is>
          <t>Equity</t>
        </is>
      </c>
      <c r="C36" t="n">
        <v>37678</v>
      </c>
      <c r="D36" t="n">
        <v>38308</v>
      </c>
      <c r="E36" t="n">
        <v>37062</v>
      </c>
      <c r="F36" t="n">
        <v>37242</v>
      </c>
      <c r="G36" t="n">
        <v>37710</v>
      </c>
      <c r="H36" t="n">
        <v>35591</v>
      </c>
      <c r="I36" t="n">
        <v>35136</v>
      </c>
      <c r="J36" t="n">
        <v>33760</v>
      </c>
      <c r="K36" t="n">
        <v>32888</v>
      </c>
      <c r="L36" t="n">
        <v>29079</v>
      </c>
      <c r="M36" t="n">
        <v>26637</v>
      </c>
      <c r="N36" t="n">
        <v>23364</v>
      </c>
      <c r="O36" t="n">
        <v>25537</v>
      </c>
      <c r="P36" t="n">
        <v>10418</v>
      </c>
      <c r="Q36" t="n">
        <v>9268</v>
      </c>
      <c r="R36" t="n">
        <v>8717</v>
      </c>
      <c r="S36" t="n">
        <v>8225</v>
      </c>
      <c r="T36" t="n">
        <v>8045</v>
      </c>
      <c r="U36" t="inlineStr">
        <is>
          <t>-</t>
        </is>
      </c>
      <c r="V36" t="inlineStr">
        <is>
          <t>-</t>
        </is>
      </c>
      <c r="W36" t="inlineStr">
        <is>
          <t>-</t>
        </is>
      </c>
    </row>
    <row r="37">
      <c r="A37" s="5" t="inlineStr">
        <is>
          <t>Summe Passiva</t>
        </is>
      </c>
      <c r="B37" s="5" t="inlineStr">
        <is>
          <t>Liabilities &amp; Shareholder Equity</t>
        </is>
      </c>
      <c r="C37" t="n">
        <v>122369</v>
      </c>
      <c r="D37" t="n">
        <v>113038</v>
      </c>
      <c r="E37" t="n">
        <v>110689</v>
      </c>
      <c r="F37" t="n">
        <v>106706</v>
      </c>
      <c r="G37" t="n">
        <v>104664</v>
      </c>
      <c r="H37" t="n">
        <v>93771</v>
      </c>
      <c r="I37" t="n">
        <v>92411</v>
      </c>
      <c r="J37" t="n">
        <v>96816</v>
      </c>
      <c r="K37" t="n">
        <v>96905</v>
      </c>
      <c r="L37" t="n">
        <v>93701</v>
      </c>
      <c r="M37" t="n">
        <v>87367</v>
      </c>
      <c r="N37" t="n">
        <v>85837</v>
      </c>
      <c r="O37" t="n">
        <v>67532</v>
      </c>
      <c r="P37" t="n">
        <v>33061</v>
      </c>
      <c r="Q37" t="n">
        <v>30479</v>
      </c>
      <c r="R37" t="n">
        <v>26198</v>
      </c>
      <c r="S37" t="n">
        <v>24636</v>
      </c>
      <c r="T37" t="n">
        <v>23632</v>
      </c>
      <c r="U37" t="inlineStr">
        <is>
          <t>-</t>
        </is>
      </c>
      <c r="V37" t="inlineStr">
        <is>
          <t>-</t>
        </is>
      </c>
      <c r="W37" t="inlineStr">
        <is>
          <t>-</t>
        </is>
      </c>
    </row>
    <row r="38">
      <c r="A38" s="5" t="inlineStr">
        <is>
          <t>Mio.Aktien im Umlauf</t>
        </is>
      </c>
      <c r="B38" s="5" t="inlineStr">
        <is>
          <t>Million shares outstanding</t>
        </is>
      </c>
      <c r="C38" t="n">
        <v>6362</v>
      </c>
      <c r="D38" t="n">
        <v>6398</v>
      </c>
      <c r="E38" t="n">
        <v>6318</v>
      </c>
      <c r="F38" t="n">
        <v>6362</v>
      </c>
      <c r="G38" t="n">
        <v>6337</v>
      </c>
      <c r="H38" t="n">
        <v>6388</v>
      </c>
      <c r="I38" t="n">
        <v>6240</v>
      </c>
      <c r="J38" t="n">
        <v>6139</v>
      </c>
      <c r="K38" t="n">
        <v>5882</v>
      </c>
      <c r="L38" t="n">
        <v>5484</v>
      </c>
      <c r="M38" t="n">
        <v>5252</v>
      </c>
      <c r="N38" t="n">
        <v>5002</v>
      </c>
      <c r="O38" t="n">
        <v>4994</v>
      </c>
      <c r="P38" t="n">
        <v>3606</v>
      </c>
      <c r="Q38" t="n">
        <v>3606</v>
      </c>
      <c r="R38" t="n">
        <v>3606</v>
      </c>
      <c r="S38" t="n">
        <v>3606</v>
      </c>
      <c r="T38" t="n">
        <v>3606</v>
      </c>
      <c r="U38" t="n">
        <v>3606</v>
      </c>
      <c r="V38" t="n">
        <v>3606</v>
      </c>
      <c r="W38" t="n">
        <v>3606</v>
      </c>
    </row>
    <row r="39">
      <c r="A39" s="5" t="inlineStr">
        <is>
          <t>Ergebnis je Aktie (brutto)</t>
        </is>
      </c>
      <c r="B39" s="5" t="inlineStr">
        <is>
          <t>Earnings per share</t>
        </is>
      </c>
      <c r="C39" t="n">
        <v>0.75</v>
      </c>
      <c r="D39" t="n">
        <v>0.67</v>
      </c>
      <c r="E39" t="n">
        <v>0.32</v>
      </c>
      <c r="F39" t="n">
        <v>0.59</v>
      </c>
      <c r="G39" t="n">
        <v>0.47</v>
      </c>
      <c r="H39" t="n">
        <v>0.5</v>
      </c>
      <c r="I39" t="n">
        <v>0.19</v>
      </c>
      <c r="J39" t="n">
        <v>0.5</v>
      </c>
      <c r="K39" t="n">
        <v>0.59</v>
      </c>
      <c r="L39" t="n">
        <v>0.7</v>
      </c>
      <c r="M39" t="n">
        <v>0.7</v>
      </c>
      <c r="N39" t="n">
        <v>0.77</v>
      </c>
      <c r="O39" t="n">
        <v>0.62</v>
      </c>
      <c r="P39" t="n">
        <v>0.66</v>
      </c>
      <c r="Q39" t="n">
        <v>0.54</v>
      </c>
      <c r="R39" t="n">
        <v>0.45</v>
      </c>
      <c r="S39" t="n">
        <v>0.38</v>
      </c>
      <c r="T39" t="n">
        <v>0.27</v>
      </c>
      <c r="U39" t="inlineStr">
        <is>
          <t>-</t>
        </is>
      </c>
      <c r="V39" t="inlineStr">
        <is>
          <t>-</t>
        </is>
      </c>
      <c r="W39" t="inlineStr">
        <is>
          <t>-</t>
        </is>
      </c>
    </row>
    <row r="40">
      <c r="A40" s="5" t="inlineStr">
        <is>
          <t>Ergebnis je Aktie (unverwässert)</t>
        </is>
      </c>
      <c r="B40" s="5" t="inlineStr">
        <is>
          <t>Basic Earnings per share</t>
        </is>
      </c>
      <c r="C40" t="n">
        <v>0.53</v>
      </c>
      <c r="D40" t="n">
        <v>0.48</v>
      </c>
      <c r="E40" t="n">
        <v>0.48</v>
      </c>
      <c r="F40" t="n">
        <v>0.42</v>
      </c>
      <c r="G40" t="n">
        <v>0.38</v>
      </c>
      <c r="H40" t="n">
        <v>0.36</v>
      </c>
      <c r="I40" t="n">
        <v>0.41</v>
      </c>
      <c r="J40" t="n">
        <v>0.46</v>
      </c>
      <c r="K40" t="n">
        <v>0.48</v>
      </c>
      <c r="L40" t="n">
        <v>0.53</v>
      </c>
      <c r="M40" t="n">
        <v>0.5600000000000001</v>
      </c>
      <c r="N40" t="n">
        <v>0.58</v>
      </c>
      <c r="O40" t="n">
        <v>0.53</v>
      </c>
      <c r="P40" t="n">
        <v>0.46</v>
      </c>
      <c r="Q40" t="n">
        <v>0.38</v>
      </c>
      <c r="R40" t="n">
        <v>0.34</v>
      </c>
      <c r="S40" t="n">
        <v>0.3</v>
      </c>
      <c r="T40" t="n">
        <v>0.27</v>
      </c>
      <c r="U40" t="n">
        <v>0.25</v>
      </c>
      <c r="V40" t="n">
        <v>0.24</v>
      </c>
      <c r="W40" t="n">
        <v>0.2</v>
      </c>
    </row>
    <row r="41">
      <c r="A41" s="5" t="inlineStr">
        <is>
          <t>Ergebnis je Aktie (verwässert)</t>
        </is>
      </c>
      <c r="B41" s="5" t="inlineStr">
        <is>
          <t>Diluted Earnings per share</t>
        </is>
      </c>
      <c r="C41" t="n">
        <v>0.53</v>
      </c>
      <c r="D41" t="n">
        <v>0.48</v>
      </c>
      <c r="E41" t="n">
        <v>0.48</v>
      </c>
      <c r="F41" t="n">
        <v>0.42</v>
      </c>
      <c r="G41" t="n">
        <v>0.38</v>
      </c>
      <c r="H41" t="n">
        <v>0.36</v>
      </c>
      <c r="I41" t="n">
        <v>0.41</v>
      </c>
      <c r="J41" t="n">
        <v>0.46</v>
      </c>
      <c r="K41" t="n">
        <v>0.48</v>
      </c>
      <c r="L41" t="n">
        <v>0.53</v>
      </c>
      <c r="M41" t="n">
        <v>0.5600000000000001</v>
      </c>
      <c r="N41" t="n">
        <v>0.58</v>
      </c>
      <c r="O41" t="n">
        <v>0.53</v>
      </c>
      <c r="P41" t="n">
        <v>0.46</v>
      </c>
      <c r="Q41" t="n">
        <v>0.38</v>
      </c>
      <c r="R41" t="n">
        <v>0.34</v>
      </c>
      <c r="S41" t="n">
        <v>0.3</v>
      </c>
      <c r="T41" t="n">
        <v>0.27</v>
      </c>
      <c r="U41" t="n">
        <v>0.25</v>
      </c>
      <c r="V41" t="n">
        <v>0.24</v>
      </c>
      <c r="W41" t="n">
        <v>0.2</v>
      </c>
    </row>
    <row r="42">
      <c r="A42" s="5" t="inlineStr">
        <is>
          <t>Dividende je Aktie</t>
        </is>
      </c>
      <c r="B42" s="5" t="inlineStr">
        <is>
          <t>Dividend per share</t>
        </is>
      </c>
      <c r="C42" t="n">
        <v>0.35</v>
      </c>
      <c r="D42" t="n">
        <v>0.33</v>
      </c>
      <c r="E42" t="n">
        <v>0.32</v>
      </c>
      <c r="F42" t="n">
        <v>0.29</v>
      </c>
      <c r="G42" t="n">
        <v>0.28</v>
      </c>
      <c r="H42" t="n">
        <v>0.03</v>
      </c>
      <c r="I42" t="n">
        <v>0.03</v>
      </c>
      <c r="J42" t="n">
        <v>0.03</v>
      </c>
      <c r="K42" t="n">
        <v>0.03</v>
      </c>
      <c r="L42" t="n">
        <v>0.03</v>
      </c>
      <c r="M42" t="n">
        <v>0.33</v>
      </c>
      <c r="N42" t="n">
        <v>0.33</v>
      </c>
      <c r="O42" t="n">
        <v>0.27</v>
      </c>
      <c r="P42" t="n">
        <v>0.22</v>
      </c>
      <c r="Q42" t="n">
        <v>0.19</v>
      </c>
      <c r="R42" t="n">
        <v>0.19</v>
      </c>
      <c r="S42" t="n">
        <v>0.17</v>
      </c>
      <c r="T42" t="n">
        <v>0.15</v>
      </c>
      <c r="U42" t="inlineStr">
        <is>
          <t>-</t>
        </is>
      </c>
      <c r="V42" t="inlineStr">
        <is>
          <t>-</t>
        </is>
      </c>
      <c r="W42" t="inlineStr">
        <is>
          <t>-</t>
        </is>
      </c>
    </row>
    <row r="43">
      <c r="A43" s="5" t="inlineStr">
        <is>
          <t>Dividendenausschüttung in Mio</t>
        </is>
      </c>
      <c r="B43" s="5" t="inlineStr">
        <is>
          <t>Dividend Payment in M</t>
        </is>
      </c>
      <c r="C43" t="n">
        <v>329.61</v>
      </c>
      <c r="D43" t="n">
        <v>142.7</v>
      </c>
      <c r="E43" t="n">
        <v>187.07</v>
      </c>
      <c r="F43" t="n">
        <v>186.72</v>
      </c>
      <c r="G43" t="n">
        <v>187.13</v>
      </c>
      <c r="H43" t="n">
        <v>186.92</v>
      </c>
      <c r="I43" t="n">
        <v>191.2</v>
      </c>
      <c r="J43" t="n">
        <v>188.43</v>
      </c>
      <c r="K43" t="n">
        <v>177.6</v>
      </c>
      <c r="L43" t="n">
        <v>174.7</v>
      </c>
      <c r="M43" t="n">
        <v>2367</v>
      </c>
      <c r="N43" t="n">
        <v>1469</v>
      </c>
      <c r="O43" t="n">
        <v>1353</v>
      </c>
      <c r="P43" t="n">
        <v>798</v>
      </c>
      <c r="Q43" t="n">
        <v>467</v>
      </c>
      <c r="R43" t="n">
        <v>692.4</v>
      </c>
      <c r="S43" t="n">
        <v>606</v>
      </c>
      <c r="T43" t="n">
        <v>550</v>
      </c>
      <c r="U43" t="inlineStr">
        <is>
          <t>-</t>
        </is>
      </c>
      <c r="V43" t="inlineStr">
        <is>
          <t>-</t>
        </is>
      </c>
      <c r="W43" t="inlineStr">
        <is>
          <t>-</t>
        </is>
      </c>
    </row>
    <row r="44">
      <c r="A44" s="5" t="inlineStr">
        <is>
          <t>Umsatz je Aktie</t>
        </is>
      </c>
      <c r="B44" s="5" t="inlineStr">
        <is>
          <t>Revenue per share</t>
        </is>
      </c>
      <c r="C44" t="n">
        <v>5.73</v>
      </c>
      <c r="D44" t="n">
        <v>5.48</v>
      </c>
      <c r="E44" t="n">
        <v>4.95</v>
      </c>
      <c r="F44" t="n">
        <v>4.59</v>
      </c>
      <c r="G44" t="n">
        <v>4.96</v>
      </c>
      <c r="H44" t="n">
        <v>4.7</v>
      </c>
      <c r="I44" t="n">
        <v>5.26</v>
      </c>
      <c r="J44" t="n">
        <v>5.57</v>
      </c>
      <c r="K44" t="n">
        <v>5.38</v>
      </c>
      <c r="L44" t="n">
        <v>5.55</v>
      </c>
      <c r="M44" t="n">
        <v>4.68</v>
      </c>
      <c r="N44" t="n">
        <v>5.04</v>
      </c>
      <c r="O44" t="n">
        <v>3.5</v>
      </c>
      <c r="P44" t="n">
        <v>3.06</v>
      </c>
      <c r="Q44" t="n">
        <v>3.26</v>
      </c>
      <c r="R44" t="n">
        <v>2.96</v>
      </c>
      <c r="S44" t="n">
        <v>2.63</v>
      </c>
      <c r="T44" t="n">
        <v>2.66</v>
      </c>
      <c r="U44" t="inlineStr">
        <is>
          <t>-</t>
        </is>
      </c>
      <c r="V44" t="inlineStr">
        <is>
          <t>-</t>
        </is>
      </c>
      <c r="W44" t="inlineStr">
        <is>
          <t>-</t>
        </is>
      </c>
    </row>
    <row r="45">
      <c r="A45" s="5" t="inlineStr">
        <is>
          <t>Buchwert je Aktie</t>
        </is>
      </c>
      <c r="B45" s="5" t="inlineStr">
        <is>
          <t>Book value per share</t>
        </is>
      </c>
      <c r="C45" t="n">
        <v>7.42</v>
      </c>
      <c r="D45" t="n">
        <v>6.87</v>
      </c>
      <c r="E45" t="n">
        <v>6.76</v>
      </c>
      <c r="F45" t="n">
        <v>6.4</v>
      </c>
      <c r="G45" t="n">
        <v>6.46</v>
      </c>
      <c r="H45" t="n">
        <v>5.6</v>
      </c>
      <c r="I45" t="n">
        <v>5.63</v>
      </c>
      <c r="J45" t="n">
        <v>5.5</v>
      </c>
      <c r="K45" t="n">
        <v>5.59</v>
      </c>
      <c r="L45" t="n">
        <v>5.3</v>
      </c>
      <c r="M45" t="n">
        <v>5.07</v>
      </c>
      <c r="N45" t="n">
        <v>4.67</v>
      </c>
      <c r="O45" t="n">
        <v>5.11</v>
      </c>
      <c r="P45" t="n">
        <v>2.89</v>
      </c>
      <c r="Q45" t="n">
        <v>2.57</v>
      </c>
      <c r="R45" t="n">
        <v>2.42</v>
      </c>
      <c r="S45" t="n">
        <v>2.28</v>
      </c>
      <c r="T45" t="n">
        <v>2.23</v>
      </c>
      <c r="U45" t="inlineStr">
        <is>
          <t>-</t>
        </is>
      </c>
      <c r="V45" t="inlineStr">
        <is>
          <t>-</t>
        </is>
      </c>
      <c r="W45" t="inlineStr">
        <is>
          <t>-</t>
        </is>
      </c>
    </row>
    <row r="46">
      <c r="A46" s="5" t="inlineStr">
        <is>
          <t>Cashflow je Aktie</t>
        </is>
      </c>
      <c r="B46" s="5" t="inlineStr">
        <is>
          <t>Cashflow per share</t>
        </is>
      </c>
      <c r="C46" t="n">
        <v>1.09</v>
      </c>
      <c r="D46" t="n">
        <v>1.19</v>
      </c>
      <c r="E46" t="n">
        <v>0.9</v>
      </c>
      <c r="F46" t="n">
        <v>1.06</v>
      </c>
      <c r="G46" t="n">
        <v>0.99</v>
      </c>
      <c r="H46" t="n">
        <v>1.06</v>
      </c>
      <c r="I46" t="n">
        <v>0.9399999999999999</v>
      </c>
      <c r="J46" t="n">
        <v>1.14</v>
      </c>
      <c r="K46" t="n">
        <v>1.04</v>
      </c>
      <c r="L46" t="n">
        <v>1.44</v>
      </c>
      <c r="M46" t="n">
        <v>1.23</v>
      </c>
      <c r="N46" t="n">
        <v>1.54</v>
      </c>
      <c r="O46" t="n">
        <v>1.41</v>
      </c>
      <c r="P46" t="n">
        <v>0.87</v>
      </c>
      <c r="Q46" t="n">
        <v>0.53</v>
      </c>
      <c r="R46" t="inlineStr">
        <is>
          <t>-</t>
        </is>
      </c>
      <c r="S46" t="inlineStr">
        <is>
          <t>-</t>
        </is>
      </c>
      <c r="T46" t="inlineStr">
        <is>
          <t>-</t>
        </is>
      </c>
      <c r="U46" t="inlineStr">
        <is>
          <t>-</t>
        </is>
      </c>
      <c r="V46" t="inlineStr">
        <is>
          <t>-</t>
        </is>
      </c>
      <c r="W46" t="inlineStr">
        <is>
          <t>-</t>
        </is>
      </c>
    </row>
    <row r="47">
      <c r="A47" s="5" t="inlineStr">
        <is>
          <t>Bilanzsumme je Aktie</t>
        </is>
      </c>
      <c r="B47" s="5" t="inlineStr">
        <is>
          <t>Total assets per share</t>
        </is>
      </c>
      <c r="C47" t="n">
        <v>19.23</v>
      </c>
      <c r="D47" t="n">
        <v>17.67</v>
      </c>
      <c r="E47" t="n">
        <v>17.52</v>
      </c>
      <c r="F47" t="n">
        <v>16.78</v>
      </c>
      <c r="G47" t="n">
        <v>16.52</v>
      </c>
      <c r="H47" t="n">
        <v>14.68</v>
      </c>
      <c r="I47" t="n">
        <v>14.81</v>
      </c>
      <c r="J47" t="n">
        <v>15.77</v>
      </c>
      <c r="K47" t="n">
        <v>16.47</v>
      </c>
      <c r="L47" t="n">
        <v>17.09</v>
      </c>
      <c r="M47" t="n">
        <v>16.63</v>
      </c>
      <c r="N47" t="n">
        <v>17.16</v>
      </c>
      <c r="O47" t="n">
        <v>13.52</v>
      </c>
      <c r="P47" t="n">
        <v>9.17</v>
      </c>
      <c r="Q47" t="n">
        <v>8.449999999999999</v>
      </c>
      <c r="R47" t="n">
        <v>7.27</v>
      </c>
      <c r="S47" t="n">
        <v>6.83</v>
      </c>
      <c r="T47" t="n">
        <v>6.55</v>
      </c>
      <c r="U47" t="inlineStr">
        <is>
          <t>-</t>
        </is>
      </c>
      <c r="V47" t="inlineStr">
        <is>
          <t>-</t>
        </is>
      </c>
      <c r="W47" t="inlineStr">
        <is>
          <t>-</t>
        </is>
      </c>
    </row>
    <row r="48">
      <c r="A48" s="5" t="inlineStr">
        <is>
          <t>Personal am Ende des Jahres</t>
        </is>
      </c>
      <c r="B48" s="5" t="inlineStr">
        <is>
          <t>Staff at the end of year</t>
        </is>
      </c>
      <c r="C48" t="n">
        <v>34306</v>
      </c>
      <c r="D48" t="n">
        <v>33415</v>
      </c>
      <c r="E48" t="n">
        <v>28750</v>
      </c>
      <c r="F48" t="n">
        <v>28389</v>
      </c>
      <c r="G48" t="n">
        <v>27169</v>
      </c>
      <c r="H48" t="n">
        <v>28021</v>
      </c>
      <c r="I48" t="n">
        <v>28212</v>
      </c>
      <c r="J48" t="n">
        <v>31338</v>
      </c>
      <c r="K48" t="n">
        <v>31885</v>
      </c>
      <c r="L48" t="n">
        <v>31344</v>
      </c>
      <c r="M48" t="n">
        <v>32711</v>
      </c>
      <c r="N48" t="n">
        <v>28096</v>
      </c>
      <c r="O48" t="n">
        <v>23159</v>
      </c>
      <c r="P48" t="n">
        <v>16155</v>
      </c>
      <c r="Q48" t="n">
        <v>17009</v>
      </c>
      <c r="R48" t="n">
        <v>16687</v>
      </c>
      <c r="S48" t="inlineStr">
        <is>
          <t>-</t>
        </is>
      </c>
      <c r="T48" t="inlineStr">
        <is>
          <t>-</t>
        </is>
      </c>
      <c r="U48" t="inlineStr">
        <is>
          <t>-</t>
        </is>
      </c>
      <c r="V48" t="inlineStr">
        <is>
          <t>-</t>
        </is>
      </c>
      <c r="W48" t="inlineStr">
        <is>
          <t>-</t>
        </is>
      </c>
    </row>
    <row r="49">
      <c r="A49" s="5" t="inlineStr">
        <is>
          <t>Personalaufwand in Mio. EUR</t>
        </is>
      </c>
      <c r="B49" s="5" t="inlineStr">
        <is>
          <t>Personnel expenses in M</t>
        </is>
      </c>
      <c r="C49" t="n">
        <v>2146</v>
      </c>
      <c r="D49" t="n">
        <v>2020</v>
      </c>
      <c r="E49" t="n">
        <v>2172</v>
      </c>
      <c r="F49" t="n">
        <v>2517</v>
      </c>
      <c r="G49" t="n">
        <v>2430</v>
      </c>
      <c r="H49" t="n">
        <v>2319</v>
      </c>
      <c r="I49" t="n">
        <v>2386</v>
      </c>
      <c r="J49" t="n">
        <v>2391</v>
      </c>
      <c r="K49" t="n">
        <v>2152</v>
      </c>
      <c r="L49" t="n">
        <v>2159</v>
      </c>
      <c r="M49" t="n">
        <v>2161</v>
      </c>
      <c r="N49" t="n">
        <v>1843</v>
      </c>
      <c r="O49" t="n">
        <v>1455</v>
      </c>
      <c r="P49" t="n">
        <v>1174</v>
      </c>
      <c r="Q49" t="n">
        <v>979.8</v>
      </c>
      <c r="R49" t="n">
        <v>960</v>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n">
        <v>62556</v>
      </c>
      <c r="D50" t="n">
        <v>60452</v>
      </c>
      <c r="E50" t="n">
        <v>75534</v>
      </c>
      <c r="F50" t="n">
        <v>88672</v>
      </c>
      <c r="G50" t="n">
        <v>89449</v>
      </c>
      <c r="H50" t="n">
        <v>82754</v>
      </c>
      <c r="I50" t="n">
        <v>84561</v>
      </c>
      <c r="J50" t="n">
        <v>76294</v>
      </c>
      <c r="K50" t="n">
        <v>67477</v>
      </c>
      <c r="L50" t="n">
        <v>68871</v>
      </c>
      <c r="M50" t="n">
        <v>66076</v>
      </c>
      <c r="N50" t="n">
        <v>65579</v>
      </c>
      <c r="O50" t="n">
        <v>62831</v>
      </c>
      <c r="P50" t="n">
        <v>72652</v>
      </c>
      <c r="Q50" t="n">
        <v>57605</v>
      </c>
      <c r="R50" t="n">
        <v>57530</v>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1060000</v>
      </c>
      <c r="D51" t="n">
        <v>1050000</v>
      </c>
      <c r="E51" t="n">
        <v>1090000</v>
      </c>
      <c r="F51" t="n">
        <v>1030000</v>
      </c>
      <c r="G51" t="n">
        <v>1160000</v>
      </c>
      <c r="H51" t="n">
        <v>1070000</v>
      </c>
      <c r="I51" t="n">
        <v>1070000</v>
      </c>
      <c r="J51" t="n">
        <v>1090000</v>
      </c>
      <c r="K51" t="n">
        <v>992568</v>
      </c>
      <c r="L51" t="n">
        <v>970871</v>
      </c>
      <c r="M51" t="n">
        <v>750784</v>
      </c>
      <c r="N51" t="n">
        <v>896789</v>
      </c>
      <c r="O51" t="n">
        <v>754264</v>
      </c>
      <c r="P51" t="n">
        <v>681980</v>
      </c>
      <c r="Q51" t="n">
        <v>690116</v>
      </c>
      <c r="R51" t="n">
        <v>639881</v>
      </c>
      <c r="S51" t="inlineStr">
        <is>
          <t>-</t>
        </is>
      </c>
      <c r="T51" t="inlineStr">
        <is>
          <t>-</t>
        </is>
      </c>
      <c r="U51" t="inlineStr">
        <is>
          <t>-</t>
        </is>
      </c>
      <c r="V51" t="inlineStr">
        <is>
          <t>-</t>
        </is>
      </c>
      <c r="W51" t="inlineStr">
        <is>
          <t>-</t>
        </is>
      </c>
    </row>
    <row r="52">
      <c r="A52" s="5" t="inlineStr">
        <is>
          <t>Bruttoergebnis je Mitarbeiter in EUR</t>
        </is>
      </c>
      <c r="B52" s="5" t="inlineStr">
        <is>
          <t>Gross Profit per employee</t>
        </is>
      </c>
      <c r="C52" t="n">
        <v>474069</v>
      </c>
      <c r="D52" t="n">
        <v>461921</v>
      </c>
      <c r="E52" t="n">
        <v>464828</v>
      </c>
      <c r="F52" t="n">
        <v>454972</v>
      </c>
      <c r="G52" t="n">
        <v>472697</v>
      </c>
      <c r="H52" t="n">
        <v>434656</v>
      </c>
      <c r="I52" t="n">
        <v>445793</v>
      </c>
      <c r="J52" t="n">
        <v>401369</v>
      </c>
      <c r="K52" t="n">
        <v>377162</v>
      </c>
      <c r="L52" t="n">
        <v>371529</v>
      </c>
      <c r="M52" t="n">
        <v>329797</v>
      </c>
      <c r="N52" t="n">
        <v>355944</v>
      </c>
      <c r="O52" t="n">
        <v>357999</v>
      </c>
      <c r="P52" t="n">
        <v>359041</v>
      </c>
      <c r="Q52" t="n">
        <v>290828</v>
      </c>
      <c r="R52" t="n">
        <v>271565</v>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99292</v>
      </c>
      <c r="D53" t="n">
        <v>90202</v>
      </c>
      <c r="E53" t="n">
        <v>97530</v>
      </c>
      <c r="F53" t="n">
        <v>95283</v>
      </c>
      <c r="G53" t="n">
        <v>89131</v>
      </c>
      <c r="H53" t="n">
        <v>83027</v>
      </c>
      <c r="I53" t="n">
        <v>91160</v>
      </c>
      <c r="J53" t="n">
        <v>90647</v>
      </c>
      <c r="K53" t="n">
        <v>87957</v>
      </c>
      <c r="L53" t="n">
        <v>91593</v>
      </c>
      <c r="M53" t="n">
        <v>86341</v>
      </c>
      <c r="N53" t="n">
        <v>101815</v>
      </c>
      <c r="O53" t="n">
        <v>101632</v>
      </c>
      <c r="P53" t="n">
        <v>102773</v>
      </c>
      <c r="Q53" t="n">
        <v>81251</v>
      </c>
      <c r="R53" t="n">
        <v>72553</v>
      </c>
      <c r="S53" t="inlineStr">
        <is>
          <t>-</t>
        </is>
      </c>
      <c r="T53" t="inlineStr">
        <is>
          <t>-</t>
        </is>
      </c>
      <c r="U53" t="inlineStr">
        <is>
          <t>-</t>
        </is>
      </c>
      <c r="V53" t="inlineStr">
        <is>
          <t>-</t>
        </is>
      </c>
      <c r="W53" t="inlineStr">
        <is>
          <t>-</t>
        </is>
      </c>
    </row>
    <row r="54">
      <c r="A54" s="5" t="inlineStr">
        <is>
          <t>KGV (Kurs/Gewinn)</t>
        </is>
      </c>
      <c r="B54" s="5" t="inlineStr">
        <is>
          <t>PE (price/earnings)</t>
        </is>
      </c>
      <c r="C54" t="n">
        <v>17.2</v>
      </c>
      <c r="D54" t="n">
        <v>14.8</v>
      </c>
      <c r="E54" t="n">
        <v>13.5</v>
      </c>
      <c r="F54" t="n">
        <v>14.8</v>
      </c>
      <c r="G54" t="n">
        <v>17.2</v>
      </c>
      <c r="H54" t="n">
        <v>15.6</v>
      </c>
      <c r="I54" t="n">
        <v>11.5</v>
      </c>
      <c r="J54" t="n">
        <v>9.199999999999999</v>
      </c>
      <c r="K54" t="n">
        <v>10.1</v>
      </c>
      <c r="L54" t="n">
        <v>10.9</v>
      </c>
      <c r="M54" t="n">
        <v>11.9</v>
      </c>
      <c r="N54" t="n">
        <v>11.3</v>
      </c>
      <c r="O54" t="n">
        <v>19.6</v>
      </c>
      <c r="P54" t="n">
        <v>18</v>
      </c>
      <c r="Q54" t="n">
        <v>15.2</v>
      </c>
      <c r="R54" t="n">
        <v>13.8</v>
      </c>
      <c r="S54" t="n">
        <v>13.1</v>
      </c>
      <c r="T54" t="n">
        <v>12.4</v>
      </c>
      <c r="U54" t="n">
        <v>14.6</v>
      </c>
      <c r="V54" t="n">
        <v>13.9</v>
      </c>
      <c r="W54" t="n">
        <v>17.2</v>
      </c>
    </row>
    <row r="55">
      <c r="A55" s="5" t="inlineStr">
        <is>
          <t>KUV (Kurs/Umsatz)</t>
        </is>
      </c>
      <c r="B55" s="5" t="inlineStr">
        <is>
          <t>PS (price/sales)</t>
        </is>
      </c>
      <c r="C55" t="n">
        <v>1.6</v>
      </c>
      <c r="D55" t="n">
        <v>1.28</v>
      </c>
      <c r="E55" t="n">
        <v>1.31</v>
      </c>
      <c r="F55" t="n">
        <v>1.36</v>
      </c>
      <c r="G55" t="n">
        <v>1.32</v>
      </c>
      <c r="H55" t="n">
        <v>1.19</v>
      </c>
      <c r="I55" t="n">
        <v>0.88</v>
      </c>
      <c r="J55" t="n">
        <v>0.75</v>
      </c>
      <c r="K55" t="n">
        <v>0.9</v>
      </c>
      <c r="L55" t="n">
        <v>1.04</v>
      </c>
      <c r="M55" t="n">
        <v>1.43</v>
      </c>
      <c r="N55" t="n">
        <v>1.3</v>
      </c>
      <c r="O55" t="n">
        <v>2.97</v>
      </c>
      <c r="P55" t="n">
        <v>2.71</v>
      </c>
      <c r="Q55" t="n">
        <v>1.77</v>
      </c>
      <c r="R55" t="n">
        <v>1.58</v>
      </c>
      <c r="S55" t="n">
        <v>1.49</v>
      </c>
      <c r="T55" t="n">
        <v>1.26</v>
      </c>
      <c r="U55" t="inlineStr">
        <is>
          <t>-</t>
        </is>
      </c>
      <c r="V55" t="inlineStr">
        <is>
          <t>-</t>
        </is>
      </c>
      <c r="W55" t="inlineStr">
        <is>
          <t>-</t>
        </is>
      </c>
    </row>
    <row r="56">
      <c r="A56" s="5" t="inlineStr">
        <is>
          <t>KBV (Kurs/Buchwert)</t>
        </is>
      </c>
      <c r="B56" s="5" t="inlineStr">
        <is>
          <t>PB (price/book value)</t>
        </is>
      </c>
      <c r="C56" t="n">
        <v>1.55</v>
      </c>
      <c r="D56" t="n">
        <v>1.17</v>
      </c>
      <c r="E56" t="n">
        <v>1.1</v>
      </c>
      <c r="F56" t="n">
        <v>1.06</v>
      </c>
      <c r="G56" t="n">
        <v>1.1</v>
      </c>
      <c r="H56" t="n">
        <v>1.01</v>
      </c>
      <c r="I56" t="n">
        <v>0.82</v>
      </c>
      <c r="J56" t="n">
        <v>0.76</v>
      </c>
      <c r="K56" t="n">
        <v>0.87</v>
      </c>
      <c r="L56" t="n">
        <v>1.09</v>
      </c>
      <c r="M56" t="n">
        <v>1.32</v>
      </c>
      <c r="N56" t="n">
        <v>1.4</v>
      </c>
      <c r="O56" t="n">
        <v>2.03</v>
      </c>
      <c r="P56" t="n">
        <v>2.87</v>
      </c>
      <c r="Q56" t="n">
        <v>2.25</v>
      </c>
      <c r="R56" t="n">
        <v>1.94</v>
      </c>
      <c r="S56" t="n">
        <v>1.72</v>
      </c>
      <c r="T56" t="n">
        <v>1.5</v>
      </c>
      <c r="U56" t="inlineStr">
        <is>
          <t>-</t>
        </is>
      </c>
      <c r="V56" t="inlineStr">
        <is>
          <t>-</t>
        </is>
      </c>
      <c r="W56" t="inlineStr">
        <is>
          <t>-</t>
        </is>
      </c>
    </row>
    <row r="57">
      <c r="A57" s="5" t="inlineStr">
        <is>
          <t>KCV (Kurs/Cashflow)</t>
        </is>
      </c>
      <c r="B57" s="5" t="inlineStr">
        <is>
          <t>PC (price/cashflow)</t>
        </is>
      </c>
      <c r="C57" t="n">
        <v>8.449999999999999</v>
      </c>
      <c r="D57" t="n">
        <v>5.92</v>
      </c>
      <c r="E57" t="n">
        <v>7.18</v>
      </c>
      <c r="F57" t="n">
        <v>5.9</v>
      </c>
      <c r="G57" t="n">
        <v>6.63</v>
      </c>
      <c r="H57" t="n">
        <v>5.26</v>
      </c>
      <c r="I57" t="n">
        <v>4.91</v>
      </c>
      <c r="J57" t="n">
        <v>3.69</v>
      </c>
      <c r="K57" t="n">
        <v>4.66</v>
      </c>
      <c r="L57" t="n">
        <v>4</v>
      </c>
      <c r="M57" t="n">
        <v>5.41</v>
      </c>
      <c r="N57" t="n">
        <v>4.23</v>
      </c>
      <c r="O57" t="n">
        <v>7.36</v>
      </c>
      <c r="P57" t="n">
        <v>9.52</v>
      </c>
      <c r="Q57" t="n">
        <v>10.81</v>
      </c>
      <c r="R57" t="inlineStr">
        <is>
          <t>-</t>
        </is>
      </c>
      <c r="S57" t="inlineStr">
        <is>
          <t>-</t>
        </is>
      </c>
      <c r="T57" t="inlineStr">
        <is>
          <t>-</t>
        </is>
      </c>
      <c r="U57" t="inlineStr">
        <is>
          <t>-</t>
        </is>
      </c>
      <c r="V57" t="inlineStr">
        <is>
          <t>-</t>
        </is>
      </c>
      <c r="W57" t="inlineStr">
        <is>
          <t>-</t>
        </is>
      </c>
    </row>
    <row r="58">
      <c r="A58" s="5" t="inlineStr">
        <is>
          <t>Dividendenrendite in %</t>
        </is>
      </c>
      <c r="B58" s="5" t="inlineStr">
        <is>
          <t>Dividend Yield in %</t>
        </is>
      </c>
      <c r="C58" t="n">
        <v>3.82</v>
      </c>
      <c r="D58" t="n">
        <v>4.64</v>
      </c>
      <c r="E58" t="n">
        <v>4.95</v>
      </c>
      <c r="F58" t="n">
        <v>4.59</v>
      </c>
      <c r="G58" t="n">
        <v>4.21</v>
      </c>
      <c r="H58" t="n">
        <v>0.54</v>
      </c>
      <c r="I58" t="n">
        <v>0.65</v>
      </c>
      <c r="J58" t="n">
        <v>0.71</v>
      </c>
      <c r="K58" t="n">
        <v>0.62</v>
      </c>
      <c r="L58" t="n">
        <v>0.52</v>
      </c>
      <c r="M58" t="n">
        <v>4.95</v>
      </c>
      <c r="N58" t="n">
        <v>5.05</v>
      </c>
      <c r="O58" t="n">
        <v>2.6</v>
      </c>
      <c r="P58" t="n">
        <v>2.66</v>
      </c>
      <c r="Q58" t="n">
        <v>3.29</v>
      </c>
      <c r="R58" t="n">
        <v>4.06</v>
      </c>
      <c r="S58" t="n">
        <v>4.34</v>
      </c>
      <c r="T58" t="n">
        <v>4.49</v>
      </c>
      <c r="U58" t="inlineStr">
        <is>
          <t>-</t>
        </is>
      </c>
      <c r="V58" t="inlineStr">
        <is>
          <t>-</t>
        </is>
      </c>
      <c r="W58" t="inlineStr">
        <is>
          <t>-</t>
        </is>
      </c>
    </row>
    <row r="59">
      <c r="A59" s="5" t="inlineStr">
        <is>
          <t>Gewinnrendite in %</t>
        </is>
      </c>
      <c r="B59" s="5" t="inlineStr">
        <is>
          <t>Return on profit in %</t>
        </is>
      </c>
      <c r="C59" t="n">
        <v>5.8</v>
      </c>
      <c r="D59" t="n">
        <v>6.8</v>
      </c>
      <c r="E59" t="n">
        <v>7.4</v>
      </c>
      <c r="F59" t="n">
        <v>6.8</v>
      </c>
      <c r="G59" t="n">
        <v>5.8</v>
      </c>
      <c r="H59" t="n">
        <v>6.4</v>
      </c>
      <c r="I59" t="n">
        <v>8.699999999999999</v>
      </c>
      <c r="J59" t="n">
        <v>10.9</v>
      </c>
      <c r="K59" t="n">
        <v>9.9</v>
      </c>
      <c r="L59" t="n">
        <v>9.199999999999999</v>
      </c>
      <c r="M59" t="n">
        <v>8.4</v>
      </c>
      <c r="N59" t="n">
        <v>8.9</v>
      </c>
      <c r="O59" t="n">
        <v>5.1</v>
      </c>
      <c r="P59" t="n">
        <v>5.6</v>
      </c>
      <c r="Q59" t="n">
        <v>6.6</v>
      </c>
      <c r="R59" t="n">
        <v>7.3</v>
      </c>
      <c r="S59" t="n">
        <v>7.7</v>
      </c>
      <c r="T59" t="n">
        <v>8.1</v>
      </c>
      <c r="U59" t="n">
        <v>6.8</v>
      </c>
      <c r="V59" t="n">
        <v>7.2</v>
      </c>
      <c r="W59" t="n">
        <v>5.8</v>
      </c>
    </row>
    <row r="60">
      <c r="A60" s="5" t="inlineStr">
        <is>
          <t>Eigenkapitalrendite in %</t>
        </is>
      </c>
      <c r="B60" s="5" t="inlineStr">
        <is>
          <t>Return on Equity in %</t>
        </is>
      </c>
      <c r="C60" t="n">
        <v>7.22</v>
      </c>
      <c r="D60" t="n">
        <v>6.85</v>
      </c>
      <c r="E60" t="n">
        <v>6.56</v>
      </c>
      <c r="F60" t="n">
        <v>6.65</v>
      </c>
      <c r="G60" t="n">
        <v>5.91</v>
      </c>
      <c r="H60" t="n">
        <v>6.5</v>
      </c>
      <c r="I60" t="n">
        <v>7.32</v>
      </c>
      <c r="J60" t="n">
        <v>8.41</v>
      </c>
      <c r="K60" t="n">
        <v>8.529999999999999</v>
      </c>
      <c r="L60" t="n">
        <v>9.869999999999999</v>
      </c>
      <c r="M60" t="n">
        <v>10.6</v>
      </c>
      <c r="N60" t="n">
        <v>12.24</v>
      </c>
      <c r="O60" t="n">
        <v>9.220000000000001</v>
      </c>
      <c r="P60" t="n">
        <v>15.94</v>
      </c>
      <c r="Q60" t="n">
        <v>14.91</v>
      </c>
      <c r="R60" t="n">
        <v>13.89</v>
      </c>
      <c r="S60" t="n">
        <v>12.89</v>
      </c>
      <c r="T60" t="n">
        <v>11.97</v>
      </c>
      <c r="U60" t="inlineStr">
        <is>
          <t>-</t>
        </is>
      </c>
      <c r="V60" t="inlineStr">
        <is>
          <t>-</t>
        </is>
      </c>
      <c r="W60" t="inlineStr">
        <is>
          <t>-</t>
        </is>
      </c>
    </row>
    <row r="61">
      <c r="A61" s="5" t="inlineStr">
        <is>
          <t>Umsatzrendite in %</t>
        </is>
      </c>
      <c r="B61" s="5" t="inlineStr">
        <is>
          <t>Return on sales in %</t>
        </is>
      </c>
      <c r="C61" t="n">
        <v>9.35</v>
      </c>
      <c r="D61" t="n">
        <v>8.59</v>
      </c>
      <c r="E61" t="n">
        <v>8.970000000000001</v>
      </c>
      <c r="F61" t="n">
        <v>9.26</v>
      </c>
      <c r="G61" t="n">
        <v>7.71</v>
      </c>
      <c r="H61" t="n">
        <v>7.75</v>
      </c>
      <c r="I61" t="n">
        <v>7.84</v>
      </c>
      <c r="J61" t="n">
        <v>8.31</v>
      </c>
      <c r="K61" t="n">
        <v>8.859999999999999</v>
      </c>
      <c r="L61" t="n">
        <v>9.43</v>
      </c>
      <c r="M61" t="n">
        <v>11.5</v>
      </c>
      <c r="N61" t="n">
        <v>11.35</v>
      </c>
      <c r="O61" t="n">
        <v>13.47</v>
      </c>
      <c r="P61" t="n">
        <v>15.07</v>
      </c>
      <c r="Q61" t="n">
        <v>11.77</v>
      </c>
      <c r="R61" t="n">
        <v>22.68</v>
      </c>
      <c r="S61" t="n">
        <v>11.17</v>
      </c>
      <c r="T61" t="n">
        <v>10.03</v>
      </c>
      <c r="U61" t="inlineStr">
        <is>
          <t>-</t>
        </is>
      </c>
      <c r="V61" t="inlineStr">
        <is>
          <t>-</t>
        </is>
      </c>
      <c r="W61" t="inlineStr">
        <is>
          <t>-</t>
        </is>
      </c>
    </row>
    <row r="62">
      <c r="A62" s="5" t="inlineStr">
        <is>
          <t>Gesamtkapitalrendite in %</t>
        </is>
      </c>
      <c r="B62" s="5" t="inlineStr">
        <is>
          <t>Total Return on Investment in %</t>
        </is>
      </c>
      <c r="C62" t="n">
        <v>4.55</v>
      </c>
      <c r="D62" t="n">
        <v>3.69</v>
      </c>
      <c r="E62" t="n">
        <v>4.21</v>
      </c>
      <c r="F62" t="n">
        <v>4.37</v>
      </c>
      <c r="G62" t="n">
        <v>3.85</v>
      </c>
      <c r="H62" t="n">
        <v>4.63</v>
      </c>
      <c r="I62" t="n">
        <v>5.08</v>
      </c>
      <c r="J62" t="n">
        <v>5.45</v>
      </c>
      <c r="K62" t="n">
        <v>5.51</v>
      </c>
      <c r="L62" t="n">
        <v>6.17</v>
      </c>
      <c r="M62" t="n">
        <v>6.06</v>
      </c>
      <c r="N62" t="n">
        <v>6.33</v>
      </c>
      <c r="O62" t="n">
        <v>5.96</v>
      </c>
      <c r="P62" t="n">
        <v>7.71</v>
      </c>
      <c r="Q62" t="n">
        <v>6.9</v>
      </c>
      <c r="R62" t="n">
        <v>6.91</v>
      </c>
      <c r="S62" t="n">
        <v>7.02</v>
      </c>
      <c r="T62" t="n">
        <v>7.43</v>
      </c>
      <c r="U62" t="inlineStr">
        <is>
          <t>-</t>
        </is>
      </c>
      <c r="V62" t="inlineStr">
        <is>
          <t>-</t>
        </is>
      </c>
      <c r="W62" t="inlineStr">
        <is>
          <t>-</t>
        </is>
      </c>
    </row>
    <row r="63">
      <c r="A63" s="5" t="inlineStr">
        <is>
          <t>Return on Investment in %</t>
        </is>
      </c>
      <c r="B63" s="5" t="inlineStr">
        <is>
          <t>Return on Investment in %</t>
        </is>
      </c>
      <c r="C63" t="n">
        <v>2.78</v>
      </c>
      <c r="D63" t="n">
        <v>2.67</v>
      </c>
      <c r="E63" t="n">
        <v>2.53</v>
      </c>
      <c r="F63" t="n">
        <v>2.53</v>
      </c>
      <c r="G63" t="n">
        <v>2.31</v>
      </c>
      <c r="H63" t="n">
        <v>2.48</v>
      </c>
      <c r="I63" t="n">
        <v>2.78</v>
      </c>
      <c r="J63" t="n">
        <v>2.93</v>
      </c>
      <c r="K63" t="n">
        <v>2.89</v>
      </c>
      <c r="L63" t="n">
        <v>3.06</v>
      </c>
      <c r="M63" t="n">
        <v>3.23</v>
      </c>
      <c r="N63" t="n">
        <v>3.33</v>
      </c>
      <c r="O63" t="n">
        <v>3.49</v>
      </c>
      <c r="P63" t="n">
        <v>5.02</v>
      </c>
      <c r="Q63" t="n">
        <v>4.53</v>
      </c>
      <c r="R63" t="n">
        <v>4.62</v>
      </c>
      <c r="S63" t="n">
        <v>4.3</v>
      </c>
      <c r="T63" t="n">
        <v>4.07</v>
      </c>
      <c r="U63" t="inlineStr">
        <is>
          <t>-</t>
        </is>
      </c>
      <c r="V63" t="inlineStr">
        <is>
          <t>-</t>
        </is>
      </c>
      <c r="W63" t="inlineStr">
        <is>
          <t>-</t>
        </is>
      </c>
    </row>
    <row r="64">
      <c r="A64" s="5" t="inlineStr">
        <is>
          <t>Arbeitsintensität in %</t>
        </is>
      </c>
      <c r="B64" s="5" t="inlineStr">
        <is>
          <t>Work Intensity in %</t>
        </is>
      </c>
      <c r="C64" t="n">
        <v>11.08</v>
      </c>
      <c r="D64" t="n">
        <v>11.8</v>
      </c>
      <c r="E64" t="n">
        <v>12.47</v>
      </c>
      <c r="F64" t="n">
        <v>10.05</v>
      </c>
      <c r="G64" t="n">
        <v>10.2</v>
      </c>
      <c r="H64" t="n">
        <v>12.07</v>
      </c>
      <c r="I64" t="n">
        <v>12.03</v>
      </c>
      <c r="J64" t="n">
        <v>16.46</v>
      </c>
      <c r="K64" t="n">
        <v>16.26</v>
      </c>
      <c r="L64" t="n">
        <v>19.48</v>
      </c>
      <c r="M64" t="n">
        <v>18.3</v>
      </c>
      <c r="N64" t="n">
        <v>16.36</v>
      </c>
      <c r="O64" t="n">
        <v>15.42</v>
      </c>
      <c r="P64" t="n">
        <v>17.59</v>
      </c>
      <c r="Q64" t="n">
        <v>15.36</v>
      </c>
      <c r="R64" t="n">
        <v>15.19</v>
      </c>
      <c r="S64" t="n">
        <v>17.26</v>
      </c>
      <c r="T64" t="n">
        <v>16.52</v>
      </c>
      <c r="U64" t="inlineStr">
        <is>
          <t>-</t>
        </is>
      </c>
      <c r="V64" t="inlineStr">
        <is>
          <t>-</t>
        </is>
      </c>
      <c r="W64" t="inlineStr">
        <is>
          <t>-</t>
        </is>
      </c>
    </row>
    <row r="65">
      <c r="A65" s="5" t="inlineStr">
        <is>
          <t>Eigenkapitalquote in %</t>
        </is>
      </c>
      <c r="B65" s="5" t="inlineStr">
        <is>
          <t>Equity Ratio in %</t>
        </is>
      </c>
      <c r="C65" t="n">
        <v>38.57</v>
      </c>
      <c r="D65" t="n">
        <v>38.9</v>
      </c>
      <c r="E65" t="n">
        <v>38.61</v>
      </c>
      <c r="F65" t="n">
        <v>38.13</v>
      </c>
      <c r="G65" t="n">
        <v>39.13</v>
      </c>
      <c r="H65" t="n">
        <v>38.17</v>
      </c>
      <c r="I65" t="n">
        <v>38.02</v>
      </c>
      <c r="J65" t="n">
        <v>34.87</v>
      </c>
      <c r="K65" t="n">
        <v>33.94</v>
      </c>
      <c r="L65" t="n">
        <v>31.03</v>
      </c>
      <c r="M65" t="n">
        <v>30.49</v>
      </c>
      <c r="N65" t="n">
        <v>27.22</v>
      </c>
      <c r="O65" t="n">
        <v>37.81</v>
      </c>
      <c r="P65" t="n">
        <v>31.51</v>
      </c>
      <c r="Q65" t="n">
        <v>30.41</v>
      </c>
      <c r="R65" t="n">
        <v>33.27</v>
      </c>
      <c r="S65" t="n">
        <v>33.39</v>
      </c>
      <c r="T65" t="n">
        <v>34.04</v>
      </c>
      <c r="U65" t="inlineStr">
        <is>
          <t>-</t>
        </is>
      </c>
      <c r="V65" t="inlineStr">
        <is>
          <t>-</t>
        </is>
      </c>
      <c r="W65" t="inlineStr">
        <is>
          <t>-</t>
        </is>
      </c>
    </row>
    <row r="66">
      <c r="A66" s="5" t="inlineStr">
        <is>
          <t>Fremdkapitalquote in %</t>
        </is>
      </c>
      <c r="B66" s="5" t="inlineStr">
        <is>
          <t>Debt Ratio in %</t>
        </is>
      </c>
      <c r="C66" t="n">
        <v>61.43</v>
      </c>
      <c r="D66" t="n">
        <v>61.1</v>
      </c>
      <c r="E66" t="n">
        <v>61.39</v>
      </c>
      <c r="F66" t="n">
        <v>61.87</v>
      </c>
      <c r="G66" t="n">
        <v>60.87</v>
      </c>
      <c r="H66" t="n">
        <v>61.83</v>
      </c>
      <c r="I66" t="n">
        <v>61.98</v>
      </c>
      <c r="J66" t="n">
        <v>65.13</v>
      </c>
      <c r="K66" t="n">
        <v>66.06</v>
      </c>
      <c r="L66" t="n">
        <v>68.97</v>
      </c>
      <c r="M66" t="n">
        <v>69.51000000000001</v>
      </c>
      <c r="N66" t="n">
        <v>72.78</v>
      </c>
      <c r="O66" t="n">
        <v>62.19</v>
      </c>
      <c r="P66" t="n">
        <v>68.48999999999999</v>
      </c>
      <c r="Q66" t="n">
        <v>69.59</v>
      </c>
      <c r="R66" t="n">
        <v>66.73</v>
      </c>
      <c r="S66" t="n">
        <v>66.61</v>
      </c>
      <c r="T66" t="n">
        <v>65.95999999999999</v>
      </c>
      <c r="U66" t="inlineStr">
        <is>
          <t>-</t>
        </is>
      </c>
      <c r="V66" t="inlineStr">
        <is>
          <t>-</t>
        </is>
      </c>
      <c r="W66" t="inlineStr">
        <is>
          <t>-</t>
        </is>
      </c>
    </row>
    <row r="67">
      <c r="A67" s="5" t="inlineStr">
        <is>
          <t>Verschuldungsgrad in %</t>
        </is>
      </c>
      <c r="B67" s="5" t="inlineStr">
        <is>
          <t>Finance Gearing in %</t>
        </is>
      </c>
      <c r="C67" t="n">
        <v>159.29</v>
      </c>
      <c r="D67" t="n">
        <v>157.04</v>
      </c>
      <c r="E67" t="n">
        <v>159.02</v>
      </c>
      <c r="F67" t="n">
        <v>162.26</v>
      </c>
      <c r="G67" t="n">
        <v>155.55</v>
      </c>
      <c r="H67" t="n">
        <v>162</v>
      </c>
      <c r="I67" t="n">
        <v>163.01</v>
      </c>
      <c r="J67" t="n">
        <v>186.78</v>
      </c>
      <c r="K67" t="n">
        <v>194.65</v>
      </c>
      <c r="L67" t="n">
        <v>222.23</v>
      </c>
      <c r="M67" t="n">
        <v>228</v>
      </c>
      <c r="N67" t="n">
        <v>267.4</v>
      </c>
      <c r="O67" t="n">
        <v>164.45</v>
      </c>
      <c r="P67" t="n">
        <v>217.34</v>
      </c>
      <c r="Q67" t="n">
        <v>228.87</v>
      </c>
      <c r="R67" t="n">
        <v>200.53</v>
      </c>
      <c r="S67" t="n">
        <v>199.53</v>
      </c>
      <c r="T67" t="n">
        <v>193.75</v>
      </c>
      <c r="U67" t="inlineStr">
        <is>
          <t>-</t>
        </is>
      </c>
      <c r="V67" t="inlineStr">
        <is>
          <t>-</t>
        </is>
      </c>
      <c r="W67" t="inlineStr">
        <is>
          <t>-</t>
        </is>
      </c>
    </row>
    <row r="68">
      <c r="A68" s="5" t="inlineStr">
        <is>
          <t>Bruttoergebnis Marge in %</t>
        </is>
      </c>
      <c r="B68" s="5" t="inlineStr">
        <is>
          <t>Gross Profit Marge in %</t>
        </is>
      </c>
      <c r="C68" t="n">
        <v>44.63</v>
      </c>
      <c r="D68" t="n">
        <v>44</v>
      </c>
      <c r="E68" t="n">
        <v>42.75</v>
      </c>
      <c r="F68" t="n">
        <v>44.21</v>
      </c>
      <c r="G68" t="n">
        <v>40.88</v>
      </c>
      <c r="H68" t="n">
        <v>40.56</v>
      </c>
      <c r="I68" t="n">
        <v>38.34</v>
      </c>
      <c r="J68" t="n">
        <v>36.78</v>
      </c>
      <c r="K68" t="n">
        <v>38</v>
      </c>
      <c r="L68" t="n">
        <v>38.27</v>
      </c>
      <c r="M68" t="n">
        <v>43.93</v>
      </c>
      <c r="N68" t="n">
        <v>39.69</v>
      </c>
      <c r="O68" t="n">
        <v>47.46</v>
      </c>
      <c r="P68" t="n">
        <v>52.65</v>
      </c>
      <c r="Q68" t="n">
        <v>42.15</v>
      </c>
      <c r="R68" t="n">
        <v>42.44</v>
      </c>
      <c r="S68" t="n">
        <v>40.54</v>
      </c>
      <c r="T68" t="n">
        <v>37.37</v>
      </c>
      <c r="U68" t="inlineStr">
        <is>
          <t>-</t>
        </is>
      </c>
      <c r="V68" t="inlineStr">
        <is>
          <t>-</t>
        </is>
      </c>
    </row>
    <row r="69">
      <c r="A69" s="5" t="inlineStr">
        <is>
          <t>Kurzfristige Vermögensquote in %</t>
        </is>
      </c>
      <c r="B69" s="5" t="inlineStr">
        <is>
          <t>Current Assets Ratio in %</t>
        </is>
      </c>
      <c r="C69" t="n">
        <v>11.08</v>
      </c>
      <c r="D69" t="n">
        <v>11.8</v>
      </c>
      <c r="E69" t="n">
        <v>12.47</v>
      </c>
      <c r="F69" t="n">
        <v>10.05</v>
      </c>
      <c r="G69" t="n">
        <v>10.2</v>
      </c>
      <c r="H69" t="n">
        <v>12.07</v>
      </c>
      <c r="I69" t="n">
        <v>12.03</v>
      </c>
      <c r="J69" t="n">
        <v>16.46</v>
      </c>
      <c r="K69" t="n">
        <v>16.26</v>
      </c>
      <c r="L69" t="n">
        <v>19.48</v>
      </c>
      <c r="M69" t="n">
        <v>18.3</v>
      </c>
      <c r="N69" t="n">
        <v>16.36</v>
      </c>
      <c r="O69" t="n">
        <v>15.42</v>
      </c>
      <c r="P69" t="n">
        <v>17.59</v>
      </c>
      <c r="Q69" t="n">
        <v>15.36</v>
      </c>
      <c r="R69" t="n">
        <v>15.19</v>
      </c>
      <c r="S69" t="n">
        <v>17.26</v>
      </c>
      <c r="T69" t="n">
        <v>16.52</v>
      </c>
      <c r="U69" t="inlineStr">
        <is>
          <t>-</t>
        </is>
      </c>
      <c r="V69" t="inlineStr">
        <is>
          <t>-</t>
        </is>
      </c>
    </row>
    <row r="70">
      <c r="A70" s="5" t="inlineStr">
        <is>
          <t>Nettogewinn Marge in %</t>
        </is>
      </c>
      <c r="B70" s="5" t="inlineStr">
        <is>
          <t>Net Profit Marge in %</t>
        </is>
      </c>
      <c r="C70" t="n">
        <v>9.35</v>
      </c>
      <c r="D70" t="n">
        <v>8.59</v>
      </c>
      <c r="E70" t="n">
        <v>8.970000000000001</v>
      </c>
      <c r="F70" t="n">
        <v>9.26</v>
      </c>
      <c r="G70" t="n">
        <v>7.71</v>
      </c>
      <c r="H70" t="n">
        <v>7.75</v>
      </c>
      <c r="I70" t="n">
        <v>7.84</v>
      </c>
      <c r="J70" t="n">
        <v>8.31</v>
      </c>
      <c r="K70" t="n">
        <v>8.859999999999999</v>
      </c>
      <c r="L70" t="n">
        <v>9.43</v>
      </c>
      <c r="M70" t="n">
        <v>11.5</v>
      </c>
      <c r="N70" t="n">
        <v>11.35</v>
      </c>
      <c r="O70" t="n">
        <v>13.48</v>
      </c>
      <c r="P70" t="n">
        <v>15.07</v>
      </c>
      <c r="Q70" t="n">
        <v>11.77</v>
      </c>
      <c r="R70" t="n">
        <v>11.34</v>
      </c>
      <c r="S70" t="n">
        <v>11.17</v>
      </c>
      <c r="T70" t="n">
        <v>10.03</v>
      </c>
      <c r="U70" t="inlineStr">
        <is>
          <t>-</t>
        </is>
      </c>
      <c r="V70" t="inlineStr">
        <is>
          <t>-</t>
        </is>
      </c>
    </row>
    <row r="71">
      <c r="A71" s="5" t="inlineStr">
        <is>
          <t>Operative Ergebnis Marge in %</t>
        </is>
      </c>
      <c r="B71" s="5" t="inlineStr">
        <is>
          <t>EBIT Marge in %</t>
        </is>
      </c>
      <c r="C71" t="n">
        <v>16.13</v>
      </c>
      <c r="D71" t="n">
        <v>15.51</v>
      </c>
      <c r="E71" t="n">
        <v>8.68</v>
      </c>
      <c r="F71" t="n">
        <v>15.59</v>
      </c>
      <c r="G71" t="n">
        <v>12.19</v>
      </c>
      <c r="H71" t="n">
        <v>13.12</v>
      </c>
      <c r="I71" t="n">
        <v>7.42</v>
      </c>
      <c r="J71" t="n">
        <v>12.8</v>
      </c>
      <c r="K71" t="n">
        <v>14.23</v>
      </c>
      <c r="L71" t="n">
        <v>15.87</v>
      </c>
      <c r="M71" t="n">
        <v>18.36</v>
      </c>
      <c r="N71" t="n">
        <v>16.92</v>
      </c>
      <c r="O71" t="n">
        <v>21.17</v>
      </c>
      <c r="P71" t="n">
        <v>24.1</v>
      </c>
      <c r="Q71" t="n">
        <v>19.27</v>
      </c>
      <c r="R71" t="n">
        <v>18.91</v>
      </c>
      <c r="S71" t="n">
        <v>19.21</v>
      </c>
      <c r="T71" t="n">
        <v>16.31</v>
      </c>
      <c r="U71" t="inlineStr">
        <is>
          <t>-</t>
        </is>
      </c>
      <c r="V71" t="inlineStr">
        <is>
          <t>-</t>
        </is>
      </c>
    </row>
    <row r="72">
      <c r="A72" s="5" t="inlineStr">
        <is>
          <t>Vermögensumsschlag in %</t>
        </is>
      </c>
      <c r="B72" s="5" t="inlineStr">
        <is>
          <t>Asset Turnover in %</t>
        </is>
      </c>
      <c r="C72" t="n">
        <v>29.78</v>
      </c>
      <c r="D72" t="n">
        <v>31.03</v>
      </c>
      <c r="E72" t="n">
        <v>28.24</v>
      </c>
      <c r="F72" t="n">
        <v>27.37</v>
      </c>
      <c r="G72" t="n">
        <v>30.02</v>
      </c>
      <c r="H72" t="n">
        <v>32.03</v>
      </c>
      <c r="I72" t="n">
        <v>35.5</v>
      </c>
      <c r="J72" t="n">
        <v>35.33</v>
      </c>
      <c r="K72" t="n">
        <v>32.66</v>
      </c>
      <c r="L72" t="n">
        <v>32.48</v>
      </c>
      <c r="M72" t="n">
        <v>28.11</v>
      </c>
      <c r="N72" t="n">
        <v>29.35</v>
      </c>
      <c r="O72" t="n">
        <v>25.87</v>
      </c>
      <c r="P72" t="n">
        <v>33.32</v>
      </c>
      <c r="Q72" t="n">
        <v>38.51</v>
      </c>
      <c r="R72" t="n">
        <v>40.76</v>
      </c>
      <c r="S72" t="n">
        <v>38.52</v>
      </c>
      <c r="T72" t="n">
        <v>40.6</v>
      </c>
      <c r="U72" t="inlineStr">
        <is>
          <t>-</t>
        </is>
      </c>
      <c r="V72" t="inlineStr">
        <is>
          <t>-</t>
        </is>
      </c>
    </row>
    <row r="73">
      <c r="A73" s="5" t="inlineStr">
        <is>
          <t>Langfristige Vermögensquote in %</t>
        </is>
      </c>
      <c r="B73" s="5" t="inlineStr">
        <is>
          <t>Non-Current Assets Ratio in %</t>
        </is>
      </c>
      <c r="C73" t="n">
        <v>88.92</v>
      </c>
      <c r="D73" t="n">
        <v>88.2</v>
      </c>
      <c r="E73" t="n">
        <v>87.53</v>
      </c>
      <c r="F73" t="n">
        <v>89.95</v>
      </c>
      <c r="G73" t="n">
        <v>89.8</v>
      </c>
      <c r="H73" t="n">
        <v>87.93000000000001</v>
      </c>
      <c r="I73" t="n">
        <v>87.97</v>
      </c>
      <c r="J73" t="n">
        <v>83.54000000000001</v>
      </c>
      <c r="K73" t="n">
        <v>83.73999999999999</v>
      </c>
      <c r="L73" t="n">
        <v>80.52</v>
      </c>
      <c r="M73" t="n">
        <v>81.7</v>
      </c>
      <c r="N73" t="n">
        <v>83.64</v>
      </c>
      <c r="O73" t="n">
        <v>84.58</v>
      </c>
      <c r="P73" t="n">
        <v>82.41</v>
      </c>
      <c r="Q73" t="n">
        <v>84.64</v>
      </c>
      <c r="R73" t="n">
        <v>84.81</v>
      </c>
      <c r="S73" t="n">
        <v>82.73999999999999</v>
      </c>
      <c r="T73" t="n">
        <v>83.48</v>
      </c>
      <c r="U73" t="inlineStr">
        <is>
          <t>-</t>
        </is>
      </c>
      <c r="V73" t="inlineStr">
        <is>
          <t>-</t>
        </is>
      </c>
    </row>
    <row r="74">
      <c r="A74" s="5" t="inlineStr">
        <is>
          <t>Gesamtkapitalrentabilität</t>
        </is>
      </c>
      <c r="B74" s="5" t="inlineStr">
        <is>
          <t>ROA Return on Assets in %</t>
        </is>
      </c>
      <c r="C74" t="n">
        <v>2.78</v>
      </c>
      <c r="D74" t="n">
        <v>2.67</v>
      </c>
      <c r="E74" t="n">
        <v>2.53</v>
      </c>
      <c r="F74" t="n">
        <v>2.53</v>
      </c>
      <c r="G74" t="n">
        <v>2.31</v>
      </c>
      <c r="H74" t="n">
        <v>2.48</v>
      </c>
      <c r="I74" t="n">
        <v>2.78</v>
      </c>
      <c r="J74" t="n">
        <v>2.93</v>
      </c>
      <c r="K74" t="n">
        <v>2.89</v>
      </c>
      <c r="L74" t="n">
        <v>3.06</v>
      </c>
      <c r="M74" t="n">
        <v>3.23</v>
      </c>
      <c r="N74" t="n">
        <v>3.33</v>
      </c>
      <c r="O74" t="n">
        <v>3.49</v>
      </c>
      <c r="P74" t="n">
        <v>5.02</v>
      </c>
      <c r="Q74" t="n">
        <v>4.53</v>
      </c>
      <c r="R74" t="n">
        <v>4.62</v>
      </c>
      <c r="S74" t="n">
        <v>4.3</v>
      </c>
      <c r="T74" t="n">
        <v>4.07</v>
      </c>
      <c r="U74" t="inlineStr">
        <is>
          <t>-</t>
        </is>
      </c>
      <c r="V74" t="inlineStr">
        <is>
          <t>-</t>
        </is>
      </c>
    </row>
    <row r="75">
      <c r="A75" s="5" t="inlineStr">
        <is>
          <t>Ertrag des eingesetzten Kapitals</t>
        </is>
      </c>
      <c r="B75" s="5" t="inlineStr">
        <is>
          <t>ROCE Return on Cap. Empl. in %</t>
        </is>
      </c>
      <c r="C75" t="n">
        <v>5.69</v>
      </c>
      <c r="D75" t="n">
        <v>5.61</v>
      </c>
      <c r="E75" t="n">
        <v>2.89</v>
      </c>
      <c r="F75" t="n">
        <v>4.91</v>
      </c>
      <c r="G75" t="n">
        <v>4.25</v>
      </c>
      <c r="H75" t="n">
        <v>4.91</v>
      </c>
      <c r="I75" t="n">
        <v>3.03</v>
      </c>
      <c r="J75" t="n">
        <v>5.29</v>
      </c>
      <c r="K75" t="n">
        <v>5.43</v>
      </c>
      <c r="L75" t="n">
        <v>6.36</v>
      </c>
      <c r="M75" t="n">
        <v>6.2</v>
      </c>
      <c r="N75" t="n">
        <v>6.57</v>
      </c>
      <c r="O75" t="n">
        <v>6.73</v>
      </c>
      <c r="P75" t="n">
        <v>9.27</v>
      </c>
      <c r="Q75" t="n">
        <v>9.43</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34.63</v>
      </c>
      <c r="D76" t="n">
        <v>38.42</v>
      </c>
      <c r="E76" t="n">
        <v>38.25</v>
      </c>
      <c r="F76" t="n">
        <v>38.78</v>
      </c>
      <c r="G76" t="n">
        <v>40.12</v>
      </c>
      <c r="H76" t="n">
        <v>43.17</v>
      </c>
      <c r="I76" t="n">
        <v>43.22</v>
      </c>
      <c r="J76" t="n">
        <v>41.74</v>
      </c>
      <c r="K76" t="n">
        <v>40.53</v>
      </c>
      <c r="L76" t="n">
        <v>38.54</v>
      </c>
      <c r="M76" t="n">
        <v>37.32</v>
      </c>
      <c r="N76" t="n">
        <v>32.54</v>
      </c>
      <c r="O76" t="n">
        <v>44.71</v>
      </c>
      <c r="P76" t="n">
        <v>38.24</v>
      </c>
      <c r="Q76" t="n">
        <v>35.93</v>
      </c>
      <c r="R76" t="n">
        <v>39.23</v>
      </c>
      <c r="S76" t="n">
        <v>40.35</v>
      </c>
      <c r="T76" t="n">
        <v>40.78</v>
      </c>
      <c r="U76" t="inlineStr">
        <is>
          <t>-</t>
        </is>
      </c>
      <c r="V76" t="inlineStr">
        <is>
          <t>-</t>
        </is>
      </c>
    </row>
    <row r="77">
      <c r="A77" s="5" t="inlineStr">
        <is>
          <t>Liquidität Dritten Grades</t>
        </is>
      </c>
      <c r="B77" s="5" t="inlineStr">
        <is>
          <t>Current Ratio in %</t>
        </is>
      </c>
      <c r="C77" t="n">
        <v>70.87</v>
      </c>
      <c r="D77" t="n">
        <v>82.97</v>
      </c>
      <c r="E77" t="n">
        <v>82.67</v>
      </c>
      <c r="F77" t="n">
        <v>76.70999999999999</v>
      </c>
      <c r="G77" t="n">
        <v>73.70999999999999</v>
      </c>
      <c r="H77" t="n">
        <v>84.28</v>
      </c>
      <c r="I77" t="n">
        <v>93.2</v>
      </c>
      <c r="J77" t="n">
        <v>113.2</v>
      </c>
      <c r="K77" t="n">
        <v>113.65</v>
      </c>
      <c r="L77" t="n">
        <v>102.49</v>
      </c>
      <c r="M77" t="n">
        <v>109.21</v>
      </c>
      <c r="N77" t="n">
        <v>67.04000000000001</v>
      </c>
      <c r="O77" t="n">
        <v>82.56999999999999</v>
      </c>
      <c r="P77" t="n">
        <v>131.49</v>
      </c>
      <c r="Q77" t="n">
        <v>72.08</v>
      </c>
      <c r="R77" t="inlineStr">
        <is>
          <t>-</t>
        </is>
      </c>
      <c r="S77" t="inlineStr">
        <is>
          <t>-</t>
        </is>
      </c>
      <c r="T77" t="inlineStr">
        <is>
          <t>-</t>
        </is>
      </c>
      <c r="U77" t="inlineStr">
        <is>
          <t>-</t>
        </is>
      </c>
      <c r="V77" t="inlineStr">
        <is>
          <t>-</t>
        </is>
      </c>
    </row>
    <row r="78">
      <c r="A78" s="5" t="inlineStr">
        <is>
          <t>Operativer Cashflow</t>
        </is>
      </c>
      <c r="B78" s="5" t="inlineStr">
        <is>
          <t>Operating Cashflow in M</t>
        </is>
      </c>
      <c r="C78" t="n">
        <v>53758.89999999999</v>
      </c>
      <c r="D78" t="n">
        <v>37876.16</v>
      </c>
      <c r="E78" t="n">
        <v>45363.24</v>
      </c>
      <c r="F78" t="n">
        <v>37535.8</v>
      </c>
      <c r="G78" t="n">
        <v>42014.31</v>
      </c>
      <c r="H78" t="n">
        <v>33600.88</v>
      </c>
      <c r="I78" t="n">
        <v>30638.4</v>
      </c>
      <c r="J78" t="n">
        <v>22652.91</v>
      </c>
      <c r="K78" t="n">
        <v>27410.12</v>
      </c>
      <c r="L78" t="n">
        <v>21936</v>
      </c>
      <c r="M78" t="n">
        <v>28413.32</v>
      </c>
      <c r="N78" t="n">
        <v>21158.46</v>
      </c>
      <c r="O78" t="n">
        <v>36755.84</v>
      </c>
      <c r="P78" t="n">
        <v>34329.12</v>
      </c>
      <c r="Q78" t="n">
        <v>38980.86</v>
      </c>
      <c r="R78" t="inlineStr">
        <is>
          <t>-</t>
        </is>
      </c>
      <c r="S78" t="inlineStr">
        <is>
          <t>-</t>
        </is>
      </c>
      <c r="T78" t="inlineStr">
        <is>
          <t>-</t>
        </is>
      </c>
      <c r="U78" t="inlineStr">
        <is>
          <t>-</t>
        </is>
      </c>
      <c r="V78" t="inlineStr">
        <is>
          <t>-</t>
        </is>
      </c>
    </row>
    <row r="79">
      <c r="A79" s="5" t="inlineStr">
        <is>
          <t>Aktienrückkauf</t>
        </is>
      </c>
      <c r="B79" s="5" t="inlineStr">
        <is>
          <t>Share Buyback in M</t>
        </is>
      </c>
      <c r="C79" t="n">
        <v>36</v>
      </c>
      <c r="D79" t="n">
        <v>-80</v>
      </c>
      <c r="E79" t="n">
        <v>44</v>
      </c>
      <c r="F79" t="n">
        <v>-25</v>
      </c>
      <c r="G79" t="n">
        <v>51</v>
      </c>
      <c r="H79" t="n">
        <v>-148</v>
      </c>
      <c r="I79" t="n">
        <v>-101</v>
      </c>
      <c r="J79" t="n">
        <v>-257</v>
      </c>
      <c r="K79" t="n">
        <v>-398</v>
      </c>
      <c r="L79" t="n">
        <v>-232</v>
      </c>
      <c r="M79" t="n">
        <v>-250</v>
      </c>
      <c r="N79" t="n">
        <v>-8</v>
      </c>
      <c r="O79" t="n">
        <v>-1388</v>
      </c>
      <c r="P79" t="n">
        <v>0</v>
      </c>
      <c r="Q79" t="n">
        <v>0</v>
      </c>
      <c r="R79" t="n">
        <v>0</v>
      </c>
      <c r="S79" t="n">
        <v>0</v>
      </c>
      <c r="T79" t="n">
        <v>0</v>
      </c>
      <c r="U79" t="n">
        <v>0</v>
      </c>
      <c r="V79" t="n">
        <v>0</v>
      </c>
    </row>
    <row r="80">
      <c r="A80" s="5" t="inlineStr">
        <is>
          <t>Umsatzwachstum 1J in %</t>
        </is>
      </c>
      <c r="B80" s="5" t="inlineStr">
        <is>
          <t>Revenue Growth 1Y in %</t>
        </is>
      </c>
      <c r="C80" t="n">
        <v>3.88</v>
      </c>
      <c r="D80" t="n">
        <v>12.2</v>
      </c>
      <c r="E80" t="n">
        <v>7.01</v>
      </c>
      <c r="F80" t="n">
        <v>-7.01</v>
      </c>
      <c r="G80" t="n">
        <v>4.62</v>
      </c>
      <c r="H80" t="n">
        <v>-8.460000000000001</v>
      </c>
      <c r="I80" t="n">
        <v>-4.07</v>
      </c>
      <c r="J80" t="n">
        <v>8.07</v>
      </c>
      <c r="K80" t="n">
        <v>4</v>
      </c>
      <c r="L80" t="n">
        <v>23.91</v>
      </c>
      <c r="M80" t="n">
        <v>-2.53</v>
      </c>
      <c r="N80" t="n">
        <v>44.24</v>
      </c>
      <c r="O80" t="n">
        <v>58.55</v>
      </c>
      <c r="P80" t="n">
        <v>-6.14</v>
      </c>
      <c r="Q80" t="n">
        <v>9.93</v>
      </c>
      <c r="R80" t="n">
        <v>12.53</v>
      </c>
      <c r="S80" t="n">
        <v>-1.09</v>
      </c>
      <c r="T80" t="inlineStr">
        <is>
          <t>-</t>
        </is>
      </c>
      <c r="U80" t="inlineStr">
        <is>
          <t>-</t>
        </is>
      </c>
      <c r="V80" t="inlineStr">
        <is>
          <t>-</t>
        </is>
      </c>
    </row>
    <row r="81">
      <c r="A81" s="5" t="inlineStr">
        <is>
          <t>Umsatzwachstum 3J in %</t>
        </is>
      </c>
      <c r="B81" s="5" t="inlineStr">
        <is>
          <t>Revenue Growth 3Y in %</t>
        </is>
      </c>
      <c r="C81" t="n">
        <v>7.7</v>
      </c>
      <c r="D81" t="n">
        <v>4.07</v>
      </c>
      <c r="E81" t="n">
        <v>1.54</v>
      </c>
      <c r="F81" t="n">
        <v>-3.62</v>
      </c>
      <c r="G81" t="n">
        <v>-2.64</v>
      </c>
      <c r="H81" t="n">
        <v>-1.49</v>
      </c>
      <c r="I81" t="n">
        <v>2.67</v>
      </c>
      <c r="J81" t="n">
        <v>11.99</v>
      </c>
      <c r="K81" t="n">
        <v>8.460000000000001</v>
      </c>
      <c r="L81" t="n">
        <v>21.87</v>
      </c>
      <c r="M81" t="n">
        <v>33.42</v>
      </c>
      <c r="N81" t="n">
        <v>32.22</v>
      </c>
      <c r="O81" t="n">
        <v>20.78</v>
      </c>
      <c r="P81" t="n">
        <v>5.44</v>
      </c>
      <c r="Q81" t="n">
        <v>7.12</v>
      </c>
      <c r="R81" t="inlineStr">
        <is>
          <t>-</t>
        </is>
      </c>
      <c r="S81" t="inlineStr">
        <is>
          <t>-</t>
        </is>
      </c>
      <c r="T81" t="inlineStr">
        <is>
          <t>-</t>
        </is>
      </c>
      <c r="U81" t="inlineStr">
        <is>
          <t>-</t>
        </is>
      </c>
      <c r="V81" t="inlineStr">
        <is>
          <t>-</t>
        </is>
      </c>
    </row>
    <row r="82">
      <c r="A82" s="5" t="inlineStr">
        <is>
          <t>Umsatzwachstum 5J in %</t>
        </is>
      </c>
      <c r="B82" s="5" t="inlineStr">
        <is>
          <t>Revenue Growth 5Y in %</t>
        </is>
      </c>
      <c r="C82" t="n">
        <v>4.14</v>
      </c>
      <c r="D82" t="n">
        <v>1.67</v>
      </c>
      <c r="E82" t="n">
        <v>-1.58</v>
      </c>
      <c r="F82" t="n">
        <v>-1.37</v>
      </c>
      <c r="G82" t="n">
        <v>0.83</v>
      </c>
      <c r="H82" t="n">
        <v>4.69</v>
      </c>
      <c r="I82" t="n">
        <v>5.88</v>
      </c>
      <c r="J82" t="n">
        <v>15.54</v>
      </c>
      <c r="K82" t="n">
        <v>25.63</v>
      </c>
      <c r="L82" t="n">
        <v>23.61</v>
      </c>
      <c r="M82" t="n">
        <v>20.81</v>
      </c>
      <c r="N82" t="n">
        <v>23.82</v>
      </c>
      <c r="O82" t="n">
        <v>14.76</v>
      </c>
      <c r="P82" t="inlineStr">
        <is>
          <t>-</t>
        </is>
      </c>
      <c r="Q82" t="inlineStr">
        <is>
          <t>-</t>
        </is>
      </c>
      <c r="R82" t="inlineStr">
        <is>
          <t>-</t>
        </is>
      </c>
      <c r="S82" t="inlineStr">
        <is>
          <t>-</t>
        </is>
      </c>
      <c r="T82" t="inlineStr">
        <is>
          <t>-</t>
        </is>
      </c>
      <c r="U82" t="inlineStr">
        <is>
          <t>-</t>
        </is>
      </c>
      <c r="V82" t="inlineStr">
        <is>
          <t>-</t>
        </is>
      </c>
    </row>
    <row r="83">
      <c r="A83" s="5" t="inlineStr">
        <is>
          <t>Umsatzwachstum 10J in %</t>
        </is>
      </c>
      <c r="B83" s="5" t="inlineStr">
        <is>
          <t>Revenue Growth 10Y in %</t>
        </is>
      </c>
      <c r="C83" t="n">
        <v>4.42</v>
      </c>
      <c r="D83" t="n">
        <v>3.77</v>
      </c>
      <c r="E83" t="n">
        <v>6.98</v>
      </c>
      <c r="F83" t="n">
        <v>12.13</v>
      </c>
      <c r="G83" t="n">
        <v>12.22</v>
      </c>
      <c r="H83" t="n">
        <v>12.75</v>
      </c>
      <c r="I83" t="n">
        <v>14.85</v>
      </c>
      <c r="J83" t="n">
        <v>15.15</v>
      </c>
      <c r="K83" t="inlineStr">
        <is>
          <t>-</t>
        </is>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13.01</v>
      </c>
      <c r="D84" t="n">
        <v>7.49</v>
      </c>
      <c r="E84" t="n">
        <v>3.66</v>
      </c>
      <c r="F84" t="n">
        <v>11.68</v>
      </c>
      <c r="G84" t="n">
        <v>4.08</v>
      </c>
      <c r="H84" t="n">
        <v>-9.529999999999999</v>
      </c>
      <c r="I84" t="n">
        <v>-9.470000000000001</v>
      </c>
      <c r="J84" t="n">
        <v>1.28</v>
      </c>
      <c r="K84" t="n">
        <v>-2.3</v>
      </c>
      <c r="L84" t="n">
        <v>1.66</v>
      </c>
      <c r="M84" t="n">
        <v>-1.29</v>
      </c>
      <c r="N84" t="n">
        <v>21.54</v>
      </c>
      <c r="O84" t="n">
        <v>41.81</v>
      </c>
      <c r="P84" t="n">
        <v>20.12</v>
      </c>
      <c r="Q84" t="n">
        <v>14.12</v>
      </c>
      <c r="R84" t="n">
        <v>14.25</v>
      </c>
      <c r="S84" t="n">
        <v>10.12</v>
      </c>
      <c r="T84" t="inlineStr">
        <is>
          <t>-</t>
        </is>
      </c>
      <c r="U84" t="inlineStr">
        <is>
          <t>-</t>
        </is>
      </c>
      <c r="V84" t="inlineStr">
        <is>
          <t>-</t>
        </is>
      </c>
    </row>
    <row r="85">
      <c r="A85" s="5" t="inlineStr">
        <is>
          <t>Gewinnwachstum 3J in %</t>
        </is>
      </c>
      <c r="B85" s="5" t="inlineStr">
        <is>
          <t>Earnings Growth 3Y in %</t>
        </is>
      </c>
      <c r="C85" t="n">
        <v>8.050000000000001</v>
      </c>
      <c r="D85" t="n">
        <v>7.61</v>
      </c>
      <c r="E85" t="n">
        <v>6.47</v>
      </c>
      <c r="F85" t="n">
        <v>2.08</v>
      </c>
      <c r="G85" t="n">
        <v>-4.97</v>
      </c>
      <c r="H85" t="n">
        <v>-5.91</v>
      </c>
      <c r="I85" t="n">
        <v>-3.5</v>
      </c>
      <c r="J85" t="n">
        <v>0.21</v>
      </c>
      <c r="K85" t="n">
        <v>-0.64</v>
      </c>
      <c r="L85" t="n">
        <v>7.3</v>
      </c>
      <c r="M85" t="n">
        <v>20.69</v>
      </c>
      <c r="N85" t="n">
        <v>27.82</v>
      </c>
      <c r="O85" t="n">
        <v>25.35</v>
      </c>
      <c r="P85" t="n">
        <v>16.16</v>
      </c>
      <c r="Q85" t="n">
        <v>12.83</v>
      </c>
      <c r="R85" t="inlineStr">
        <is>
          <t>-</t>
        </is>
      </c>
      <c r="S85" t="inlineStr">
        <is>
          <t>-</t>
        </is>
      </c>
      <c r="T85" t="inlineStr">
        <is>
          <t>-</t>
        </is>
      </c>
      <c r="U85" t="inlineStr">
        <is>
          <t>-</t>
        </is>
      </c>
      <c r="V85" t="inlineStr">
        <is>
          <t>-</t>
        </is>
      </c>
    </row>
    <row r="86">
      <c r="A86" s="5" t="inlineStr">
        <is>
          <t>Gewinnwachstum 5J in %</t>
        </is>
      </c>
      <c r="B86" s="5" t="inlineStr">
        <is>
          <t>Earnings Growth 5Y in %</t>
        </is>
      </c>
      <c r="C86" t="n">
        <v>7.98</v>
      </c>
      <c r="D86" t="n">
        <v>3.48</v>
      </c>
      <c r="E86" t="n">
        <v>0.08</v>
      </c>
      <c r="F86" t="n">
        <v>-0.39</v>
      </c>
      <c r="G86" t="n">
        <v>-3.19</v>
      </c>
      <c r="H86" t="n">
        <v>-3.67</v>
      </c>
      <c r="I86" t="n">
        <v>-2.02</v>
      </c>
      <c r="J86" t="n">
        <v>4.18</v>
      </c>
      <c r="K86" t="n">
        <v>12.28</v>
      </c>
      <c r="L86" t="n">
        <v>16.77</v>
      </c>
      <c r="M86" t="n">
        <v>19.26</v>
      </c>
      <c r="N86" t="n">
        <v>22.37</v>
      </c>
      <c r="O86" t="n">
        <v>20.08</v>
      </c>
      <c r="P86" t="inlineStr">
        <is>
          <t>-</t>
        </is>
      </c>
      <c r="Q86" t="inlineStr">
        <is>
          <t>-</t>
        </is>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2.16</v>
      </c>
      <c r="D87" t="n">
        <v>0.73</v>
      </c>
      <c r="E87" t="n">
        <v>2.13</v>
      </c>
      <c r="F87" t="n">
        <v>5.95</v>
      </c>
      <c r="G87" t="n">
        <v>6.79</v>
      </c>
      <c r="H87" t="n">
        <v>7.79</v>
      </c>
      <c r="I87" t="n">
        <v>10.17</v>
      </c>
      <c r="J87" t="n">
        <v>12.13</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2.16</v>
      </c>
      <c r="D88" t="n">
        <v>4.25</v>
      </c>
      <c r="E88" t="n">
        <v>168.75</v>
      </c>
      <c r="F88" t="n">
        <v>-37.95</v>
      </c>
      <c r="G88" t="n">
        <v>-5.39</v>
      </c>
      <c r="H88" t="n">
        <v>-4.25</v>
      </c>
      <c r="I88" t="n">
        <v>-5.69</v>
      </c>
      <c r="J88" t="n">
        <v>2.2</v>
      </c>
      <c r="K88" t="n">
        <v>0.82</v>
      </c>
      <c r="L88" t="n">
        <v>0.65</v>
      </c>
      <c r="M88" t="n">
        <v>0.62</v>
      </c>
      <c r="N88" t="n">
        <v>0.51</v>
      </c>
      <c r="O88" t="n">
        <v>0.98</v>
      </c>
      <c r="P88" t="inlineStr">
        <is>
          <t>-</t>
        </is>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8.050000000000001</v>
      </c>
      <c r="D89" t="n">
        <v>100.48</v>
      </c>
      <c r="E89" t="n">
        <v>-40.43</v>
      </c>
      <c r="F89" t="n">
        <v>18.93</v>
      </c>
      <c r="G89" t="n">
        <v>-2.84</v>
      </c>
      <c r="H89" t="n">
        <v>61.85</v>
      </c>
      <c r="I89" t="n">
        <v>-44.37</v>
      </c>
      <c r="J89" t="n">
        <v>-2.84</v>
      </c>
      <c r="K89" t="n">
        <v>-6.73</v>
      </c>
      <c r="L89" t="n">
        <v>7.12</v>
      </c>
      <c r="M89" t="n">
        <v>5.8</v>
      </c>
      <c r="N89" t="n">
        <v>15.25</v>
      </c>
      <c r="O89" t="n">
        <v>39.28</v>
      </c>
      <c r="P89" t="n">
        <v>17.37</v>
      </c>
      <c r="Q89" t="n">
        <v>12.04</v>
      </c>
      <c r="R89" t="n">
        <v>10.75</v>
      </c>
      <c r="S89" t="n">
        <v>16.49</v>
      </c>
      <c r="T89" t="inlineStr">
        <is>
          <t>-</t>
        </is>
      </c>
      <c r="U89" t="inlineStr">
        <is>
          <t>-</t>
        </is>
      </c>
      <c r="V89" t="inlineStr">
        <is>
          <t>-</t>
        </is>
      </c>
    </row>
    <row r="90">
      <c r="A90" s="5" t="inlineStr">
        <is>
          <t>EBIT-Wachstum 3J in %</t>
        </is>
      </c>
      <c r="B90" s="5" t="inlineStr">
        <is>
          <t>EBIT Growth 3Y in %</t>
        </is>
      </c>
      <c r="C90" t="n">
        <v>22.7</v>
      </c>
      <c r="D90" t="n">
        <v>26.33</v>
      </c>
      <c r="E90" t="n">
        <v>-8.109999999999999</v>
      </c>
      <c r="F90" t="n">
        <v>25.98</v>
      </c>
      <c r="G90" t="n">
        <v>4.88</v>
      </c>
      <c r="H90" t="n">
        <v>4.88</v>
      </c>
      <c r="I90" t="n">
        <v>-17.98</v>
      </c>
      <c r="J90" t="n">
        <v>-0.82</v>
      </c>
      <c r="K90" t="n">
        <v>2.06</v>
      </c>
      <c r="L90" t="n">
        <v>9.390000000000001</v>
      </c>
      <c r="M90" t="n">
        <v>20.11</v>
      </c>
      <c r="N90" t="n">
        <v>23.97</v>
      </c>
      <c r="O90" t="n">
        <v>22.9</v>
      </c>
      <c r="P90" t="n">
        <v>13.39</v>
      </c>
      <c r="Q90" t="n">
        <v>13.09</v>
      </c>
      <c r="R90" t="inlineStr">
        <is>
          <t>-</t>
        </is>
      </c>
      <c r="S90" t="inlineStr">
        <is>
          <t>-</t>
        </is>
      </c>
      <c r="T90" t="inlineStr">
        <is>
          <t>-</t>
        </is>
      </c>
      <c r="U90" t="inlineStr">
        <is>
          <t>-</t>
        </is>
      </c>
      <c r="V90" t="inlineStr">
        <is>
          <t>-</t>
        </is>
      </c>
    </row>
    <row r="91">
      <c r="A91" s="5" t="inlineStr">
        <is>
          <t>EBIT-Wachstum 5J in %</t>
        </is>
      </c>
      <c r="B91" s="5" t="inlineStr">
        <is>
          <t>EBIT Growth 5Y in %</t>
        </is>
      </c>
      <c r="C91" t="n">
        <v>16.84</v>
      </c>
      <c r="D91" t="n">
        <v>27.6</v>
      </c>
      <c r="E91" t="n">
        <v>-1.37</v>
      </c>
      <c r="F91" t="n">
        <v>6.15</v>
      </c>
      <c r="G91" t="n">
        <v>1.01</v>
      </c>
      <c r="H91" t="n">
        <v>3.01</v>
      </c>
      <c r="I91" t="n">
        <v>-8.199999999999999</v>
      </c>
      <c r="J91" t="n">
        <v>3.72</v>
      </c>
      <c r="K91" t="n">
        <v>12.14</v>
      </c>
      <c r="L91" t="n">
        <v>16.96</v>
      </c>
      <c r="M91" t="n">
        <v>17.95</v>
      </c>
      <c r="N91" t="n">
        <v>18.94</v>
      </c>
      <c r="O91" t="n">
        <v>19.19</v>
      </c>
      <c r="P91" t="inlineStr">
        <is>
          <t>-</t>
        </is>
      </c>
      <c r="Q91" t="inlineStr">
        <is>
          <t>-</t>
        </is>
      </c>
      <c r="R91" t="inlineStr">
        <is>
          <t>-</t>
        </is>
      </c>
      <c r="S91" t="inlineStr">
        <is>
          <t>-</t>
        </is>
      </c>
      <c r="T91" t="inlineStr">
        <is>
          <t>-</t>
        </is>
      </c>
      <c r="U91" t="inlineStr">
        <is>
          <t>-</t>
        </is>
      </c>
      <c r="V91" t="inlineStr">
        <is>
          <t>-</t>
        </is>
      </c>
    </row>
    <row r="92">
      <c r="A92" s="5" t="inlineStr">
        <is>
          <t>EBIT-Wachstum 10J in %</t>
        </is>
      </c>
      <c r="B92" s="5" t="inlineStr">
        <is>
          <t>EBIT Growth 10Y in %</t>
        </is>
      </c>
      <c r="C92" t="n">
        <v>9.92</v>
      </c>
      <c r="D92" t="n">
        <v>9.699999999999999</v>
      </c>
      <c r="E92" t="n">
        <v>1.17</v>
      </c>
      <c r="F92" t="n">
        <v>9.140000000000001</v>
      </c>
      <c r="G92" t="n">
        <v>8.99</v>
      </c>
      <c r="H92" t="n">
        <v>10.48</v>
      </c>
      <c r="I92" t="n">
        <v>5.37</v>
      </c>
      <c r="J92" t="n">
        <v>11.45</v>
      </c>
      <c r="K92" t="inlineStr">
        <is>
          <t>-</t>
        </is>
      </c>
      <c r="L92" t="inlineStr">
        <is>
          <t>-</t>
        </is>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42.74</v>
      </c>
      <c r="D93" t="n">
        <v>-17.55</v>
      </c>
      <c r="E93" t="n">
        <v>21.69</v>
      </c>
      <c r="F93" t="n">
        <v>-11.01</v>
      </c>
      <c r="G93" t="n">
        <v>26.05</v>
      </c>
      <c r="H93" t="n">
        <v>7.13</v>
      </c>
      <c r="I93" t="n">
        <v>33.06</v>
      </c>
      <c r="J93" t="n">
        <v>-20.82</v>
      </c>
      <c r="K93" t="n">
        <v>16.5</v>
      </c>
      <c r="L93" t="n">
        <v>-26.06</v>
      </c>
      <c r="M93" t="n">
        <v>27.9</v>
      </c>
      <c r="N93" t="n">
        <v>-42.53</v>
      </c>
      <c r="O93" t="n">
        <v>-22.69</v>
      </c>
      <c r="P93" t="n">
        <v>-11.93</v>
      </c>
      <c r="Q93" t="inlineStr">
        <is>
          <t>-</t>
        </is>
      </c>
      <c r="R93" t="inlineStr">
        <is>
          <t>-</t>
        </is>
      </c>
      <c r="S93" t="inlineStr">
        <is>
          <t>-</t>
        </is>
      </c>
      <c r="T93" t="inlineStr">
        <is>
          <t>-</t>
        </is>
      </c>
      <c r="U93" t="inlineStr">
        <is>
          <t>-</t>
        </is>
      </c>
      <c r="V93" t="inlineStr">
        <is>
          <t>-</t>
        </is>
      </c>
    </row>
    <row r="94">
      <c r="A94" s="5" t="inlineStr">
        <is>
          <t>Op.Cashflow Wachstum 3J in %</t>
        </is>
      </c>
      <c r="B94" s="5" t="inlineStr">
        <is>
          <t>Op.Cashflow Wachstum 3Y in %</t>
        </is>
      </c>
      <c r="C94" t="n">
        <v>15.63</v>
      </c>
      <c r="D94" t="n">
        <v>-2.29</v>
      </c>
      <c r="E94" t="n">
        <v>12.24</v>
      </c>
      <c r="F94" t="n">
        <v>7.39</v>
      </c>
      <c r="G94" t="n">
        <v>22.08</v>
      </c>
      <c r="H94" t="n">
        <v>6.46</v>
      </c>
      <c r="I94" t="n">
        <v>9.58</v>
      </c>
      <c r="J94" t="n">
        <v>-10.13</v>
      </c>
      <c r="K94" t="n">
        <v>6.11</v>
      </c>
      <c r="L94" t="n">
        <v>-13.56</v>
      </c>
      <c r="M94" t="n">
        <v>-12.44</v>
      </c>
      <c r="N94" t="n">
        <v>-25.72</v>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5J in %</t>
        </is>
      </c>
      <c r="B95" s="5" t="inlineStr">
        <is>
          <t>Op.Cashflow Wachstum 5Y in %</t>
        </is>
      </c>
      <c r="C95" t="n">
        <v>12.38</v>
      </c>
      <c r="D95" t="n">
        <v>5.26</v>
      </c>
      <c r="E95" t="n">
        <v>15.38</v>
      </c>
      <c r="F95" t="n">
        <v>6.88</v>
      </c>
      <c r="G95" t="n">
        <v>12.38</v>
      </c>
      <c r="H95" t="n">
        <v>1.96</v>
      </c>
      <c r="I95" t="n">
        <v>6.12</v>
      </c>
      <c r="J95" t="n">
        <v>-9</v>
      </c>
      <c r="K95" t="n">
        <v>-9.380000000000001</v>
      </c>
      <c r="L95" t="n">
        <v>-15.06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7.17</v>
      </c>
      <c r="D96" t="n">
        <v>5.69</v>
      </c>
      <c r="E96" t="n">
        <v>3.19</v>
      </c>
      <c r="F96" t="n">
        <v>-1.25</v>
      </c>
      <c r="G96" t="n">
        <v>-1.34</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-5574</v>
      </c>
      <c r="D97" t="n">
        <v>-2738</v>
      </c>
      <c r="E97" t="n">
        <v>-2894</v>
      </c>
      <c r="F97" t="n">
        <v>-3256</v>
      </c>
      <c r="G97" t="n">
        <v>-3810</v>
      </c>
      <c r="H97" t="n">
        <v>-2112</v>
      </c>
      <c r="I97" t="n">
        <v>-810.7</v>
      </c>
      <c r="J97" t="n">
        <v>1860</v>
      </c>
      <c r="K97" t="n">
        <v>1893</v>
      </c>
      <c r="L97" t="n">
        <v>442.9</v>
      </c>
      <c r="M97" t="n">
        <v>1349</v>
      </c>
      <c r="N97" t="n">
        <v>-6906</v>
      </c>
      <c r="O97" t="n">
        <v>-2199</v>
      </c>
      <c r="P97" t="n">
        <v>1393</v>
      </c>
      <c r="Q97" t="n">
        <v>-1814</v>
      </c>
      <c r="R97" t="n">
        <v>3979</v>
      </c>
      <c r="S97" t="n">
        <v>4252</v>
      </c>
      <c r="T97" t="n">
        <v>3905</v>
      </c>
      <c r="U97" t="inlineStr">
        <is>
          <t>-</t>
        </is>
      </c>
      <c r="V97" t="inlineStr">
        <is>
          <t>-</t>
        </is>
      </c>
      <c r="W97" t="inlineStr">
        <is>
          <t>-</t>
        </is>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s>
  <sheetData>
    <row r="1">
      <c r="A1" s="1" t="inlineStr">
        <is>
          <t xml:space="preserve">INDITEX </t>
        </is>
      </c>
      <c r="B1" s="2" t="inlineStr">
        <is>
          <t>WKN: A11873  ISIN: ES0148396007  US-Symbol:IDEXF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+34 981-185400</t>
        </is>
      </c>
      <c r="G4" t="inlineStr">
        <is>
          <t>18.03.2020</t>
        </is>
      </c>
      <c r="H4" t="inlineStr">
        <is>
          <t>Preliminary Results</t>
        </is>
      </c>
      <c r="J4" t="inlineStr">
        <is>
          <t>Pontegadea Inversiones, S.L.</t>
        </is>
      </c>
      <c r="L4" t="inlineStr">
        <is>
          <t>50,01%</t>
        </is>
      </c>
    </row>
    <row r="5">
      <c r="A5" s="5" t="inlineStr">
        <is>
          <t>Ticker</t>
        </is>
      </c>
      <c r="B5" t="inlineStr">
        <is>
          <t>IXD1</t>
        </is>
      </c>
      <c r="C5" s="5" t="inlineStr">
        <is>
          <t>Fax</t>
        </is>
      </c>
      <c r="D5" s="5" t="inlineStr"/>
      <c r="E5" t="inlineStr">
        <is>
          <t>+34 981-185544</t>
        </is>
      </c>
      <c r="J5" t="inlineStr">
        <is>
          <t>Partler 2006, S.L.</t>
        </is>
      </c>
      <c r="L5" t="inlineStr">
        <is>
          <t>9,28%</t>
        </is>
      </c>
    </row>
    <row r="6">
      <c r="A6" s="5" t="inlineStr">
        <is>
          <t>Gelistet Seit / Listed Since</t>
        </is>
      </c>
      <c r="B6" t="inlineStr">
        <is>
          <t>-</t>
        </is>
      </c>
      <c r="C6" s="5" t="inlineStr">
        <is>
          <t>Internet</t>
        </is>
      </c>
      <c r="D6" s="5" t="inlineStr"/>
      <c r="E6" t="inlineStr">
        <is>
          <t>http://www.inditex.com</t>
        </is>
      </c>
      <c r="J6" t="inlineStr">
        <is>
          <t>Freefloat</t>
        </is>
      </c>
      <c r="L6" t="inlineStr">
        <is>
          <t>40,71%</t>
        </is>
      </c>
    </row>
    <row r="7">
      <c r="A7" s="5" t="inlineStr">
        <is>
          <t>Nominalwert / Nominal Value</t>
        </is>
      </c>
      <c r="B7" t="inlineStr">
        <is>
          <t>-</t>
        </is>
      </c>
      <c r="C7" s="5" t="inlineStr">
        <is>
          <t>Inv. Relations Telefon / Phone</t>
        </is>
      </c>
      <c r="D7" s="5" t="inlineStr"/>
      <c r="E7" t="inlineStr">
        <is>
          <t>+34-981-185364</t>
        </is>
      </c>
    </row>
    <row r="8">
      <c r="A8" s="5" t="inlineStr">
        <is>
          <t>Land / Country</t>
        </is>
      </c>
      <c r="B8" t="inlineStr">
        <is>
          <t>Spanien</t>
        </is>
      </c>
      <c r="C8" s="5" t="inlineStr">
        <is>
          <t>Inv. Relations E-Mail</t>
        </is>
      </c>
      <c r="D8" s="5" t="inlineStr"/>
      <c r="E8" t="inlineStr">
        <is>
          <t>ir@inditex.com</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Textile Industry</t>
        </is>
      </c>
      <c r="C10" s="5" t="inlineStr"/>
      <c r="D10" s="5" t="inlineStr"/>
    </row>
    <row r="11">
      <c r="A11" s="5" t="inlineStr">
        <is>
          <t>Sektor / Sector</t>
        </is>
      </c>
      <c r="B11" t="inlineStr">
        <is>
          <t>Industry</t>
        </is>
      </c>
    </row>
    <row r="12">
      <c r="A12" s="5" t="inlineStr">
        <is>
          <t>Typ / Genre</t>
        </is>
      </c>
      <c r="B12" t="inlineStr">
        <is>
          <t>Stammaktie</t>
        </is>
      </c>
    </row>
    <row r="13">
      <c r="A13" s="5" t="inlineStr">
        <is>
          <t>Adresse / Address</t>
        </is>
      </c>
      <c r="B13" t="inlineStr">
        <is>
          <t>Industria de Diseno Textil S.A.Av. de la Diputación, Edificio Inditex  ES-15143 Arteixo</t>
        </is>
      </c>
    </row>
    <row r="14">
      <c r="A14" s="5" t="inlineStr">
        <is>
          <t>Management</t>
        </is>
      </c>
      <c r="B14" t="inlineStr">
        <is>
          <t>Carlos Crespo González</t>
        </is>
      </c>
    </row>
    <row r="15">
      <c r="A15" s="5" t="inlineStr">
        <is>
          <t>Aufsichtsrat / Board</t>
        </is>
      </c>
      <c r="B15" t="inlineStr">
        <is>
          <t>Pablo Isla, José Arnau Sierra, Amancio Ortega Gaona, Carlos Crespo González, Pontegadea Inversiones S.L., Denise Patricia Kingsmill, Pilar López Álvarez, José Luis Durán Schulz, Rodrigo Echenique Gordillo, D. Emilio Saracho Rodríguez de Torres</t>
        </is>
      </c>
    </row>
    <row r="16">
      <c r="A16" s="5" t="inlineStr">
        <is>
          <t>Beschreibung</t>
        </is>
      </c>
      <c r="B16" t="inlineStr">
        <is>
          <t>Industria de Diseño Textil S.A. ist ein international tätiges Textilunternehmen. Der Konzern zählt zu den weltweit grössten Textilunternehmen und ist im Design, der Produktion und dem Vertrieb von Bekleidungsartikeln und Accessoires aktiv. Die Produktionsbetriebe, die Logistikzentren und die Vertriebseinrichtungen befinden sich alle in Spanien. Die Marken Zara, Zara Home, Pull&amp; Bear, Massimo Dutti, Bershka, Stradivarius, Oysho und Uterqüe sind weltweit in über 7.400 Geschäften sowie online erhältlich. Der erste Zara-Shop wurde bereits 1975 in Spanien eröffnet. Der Hauptsitz von Inditex Industria de Diseño Textil S.A. ist Arteixo, Spanien. Copyright 2014 FINANCE BASE AG</t>
        </is>
      </c>
    </row>
    <row r="17">
      <c r="A17" s="5" t="inlineStr">
        <is>
          <t>Profile</t>
        </is>
      </c>
      <c r="B17" t="inlineStr">
        <is>
          <t>Industria de Diseño Textil S.A. is an international textile company. The Group is one of the world's largest textile company and the production and sale of garments and accessories is in design, active. The production plants, logistics centers and distribution facilities are located in Spain. The brands Zara, Zara Home, Pull &amp; Bear, Massimo Dutti, Bershka, Stradivarius, Oysho and Uterqüe are available worldwide in over 7,400 stores as well as online. The first Zara shop opened in Spain already 1975th The headquarters of Inditex Industria de Diseño Textil S.A. is Arteixo,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31.01</t>
        </is>
      </c>
      <c r="B19" s="5" t="inlineStr">
        <is>
          <t>Balance Sheet in M  EUR per  31.01</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26145</v>
      </c>
      <c r="D20" t="n">
        <v>25336</v>
      </c>
      <c r="E20" t="n">
        <v>23311</v>
      </c>
      <c r="F20" t="n">
        <v>20900</v>
      </c>
      <c r="G20" t="n">
        <v>18117</v>
      </c>
      <c r="H20" t="n">
        <v>16724</v>
      </c>
      <c r="I20" t="n">
        <v>15946</v>
      </c>
      <c r="J20" t="n">
        <v>13793</v>
      </c>
      <c r="K20" t="n">
        <v>12527</v>
      </c>
      <c r="L20" t="n">
        <v>11084</v>
      </c>
      <c r="M20" t="n">
        <v>10407</v>
      </c>
      <c r="N20" t="n">
        <v>9435</v>
      </c>
      <c r="O20" t="n">
        <v>8196</v>
      </c>
      <c r="P20" t="n">
        <v>8196</v>
      </c>
    </row>
    <row r="21">
      <c r="A21" s="5" t="inlineStr">
        <is>
          <t>Bruttoergebnis vom Umsatz</t>
        </is>
      </c>
      <c r="B21" s="5" t="inlineStr">
        <is>
          <t>Gross Profit</t>
        </is>
      </c>
      <c r="C21" t="n">
        <v>14816</v>
      </c>
      <c r="D21" t="n">
        <v>14260</v>
      </c>
      <c r="E21" t="n">
        <v>13279</v>
      </c>
      <c r="F21" t="n">
        <v>12089</v>
      </c>
      <c r="G21" t="n">
        <v>10569</v>
      </c>
      <c r="H21" t="n">
        <v>9923</v>
      </c>
      <c r="I21" t="n">
        <v>9529</v>
      </c>
      <c r="J21" t="n">
        <v>8180</v>
      </c>
      <c r="K21" t="n">
        <v>7422</v>
      </c>
      <c r="L21" t="n">
        <v>6328</v>
      </c>
      <c r="M21" t="n">
        <v>5914</v>
      </c>
      <c r="N21" t="n">
        <v>5349</v>
      </c>
      <c r="O21" t="n">
        <v>4607</v>
      </c>
      <c r="P21" t="n">
        <v>4607</v>
      </c>
    </row>
    <row r="22">
      <c r="A22" s="5" t="inlineStr">
        <is>
          <t>Operatives Ergebnis (EBIT)</t>
        </is>
      </c>
      <c r="B22" s="5" t="inlineStr">
        <is>
          <t>EBIT Earning Before Interest &amp; Tax</t>
        </is>
      </c>
      <c r="C22" t="n">
        <v>4357</v>
      </c>
      <c r="D22" t="n">
        <v>4314</v>
      </c>
      <c r="E22" t="n">
        <v>4021</v>
      </c>
      <c r="F22" t="n">
        <v>3677</v>
      </c>
      <c r="G22" t="n">
        <v>3198</v>
      </c>
      <c r="H22" t="n">
        <v>3071</v>
      </c>
      <c r="I22" t="n">
        <v>3117</v>
      </c>
      <c r="J22" t="n">
        <v>2522</v>
      </c>
      <c r="K22" t="n">
        <v>2291</v>
      </c>
      <c r="L22" t="n">
        <v>1728</v>
      </c>
      <c r="M22" t="n">
        <v>1609</v>
      </c>
      <c r="N22" t="n">
        <v>1652</v>
      </c>
      <c r="O22" t="n">
        <v>1356</v>
      </c>
      <c r="P22" t="n">
        <v>1356</v>
      </c>
    </row>
    <row r="23">
      <c r="A23" s="5" t="inlineStr">
        <is>
          <t>Finanzergebnis</t>
        </is>
      </c>
      <c r="B23" s="5" t="inlineStr">
        <is>
          <t>Financial Result</t>
        </is>
      </c>
      <c r="C23" t="n">
        <v>71</v>
      </c>
      <c r="D23" t="n">
        <v>37</v>
      </c>
      <c r="E23" t="n">
        <v>57.6</v>
      </c>
      <c r="F23" t="n">
        <v>65.7</v>
      </c>
      <c r="G23" t="n">
        <v>46.6</v>
      </c>
      <c r="H23" t="n">
        <v>-18.2</v>
      </c>
      <c r="I23" t="n">
        <v>14.2</v>
      </c>
      <c r="J23" t="n">
        <v>37</v>
      </c>
      <c r="K23" t="n">
        <v>31.1</v>
      </c>
      <c r="L23" t="n">
        <v>3.8</v>
      </c>
      <c r="M23" t="n">
        <v>-21.6</v>
      </c>
      <c r="N23" t="n">
        <v>-6.6</v>
      </c>
      <c r="O23" t="n">
        <v>-16.9</v>
      </c>
      <c r="P23" t="n">
        <v>-16.9</v>
      </c>
    </row>
    <row r="24">
      <c r="A24" s="5" t="inlineStr">
        <is>
          <t>Ergebnis vor Steuer (EBT)</t>
        </is>
      </c>
      <c r="B24" s="5" t="inlineStr">
        <is>
          <t>EBT Earning Before Tax</t>
        </is>
      </c>
      <c r="C24" t="n">
        <v>4428</v>
      </c>
      <c r="D24" t="n">
        <v>4351</v>
      </c>
      <c r="E24" t="n">
        <v>4078</v>
      </c>
      <c r="F24" t="n">
        <v>3743</v>
      </c>
      <c r="G24" t="n">
        <v>3245</v>
      </c>
      <c r="H24" t="n">
        <v>3053</v>
      </c>
      <c r="I24" t="n">
        <v>3131</v>
      </c>
      <c r="J24" t="n">
        <v>2559</v>
      </c>
      <c r="K24" t="n">
        <v>2322</v>
      </c>
      <c r="L24" t="n">
        <v>1732</v>
      </c>
      <c r="M24" t="n">
        <v>1587</v>
      </c>
      <c r="N24" t="n">
        <v>1646</v>
      </c>
      <c r="O24" t="n">
        <v>1339</v>
      </c>
      <c r="P24" t="n">
        <v>1339</v>
      </c>
    </row>
    <row r="25">
      <c r="A25" s="5" t="inlineStr">
        <is>
          <t>Ergebnis nach Steuer</t>
        </is>
      </c>
      <c r="B25" s="5" t="inlineStr">
        <is>
          <t>Earnings after tax</t>
        </is>
      </c>
      <c r="C25" t="n">
        <v>3448</v>
      </c>
      <c r="D25" t="n">
        <v>3372</v>
      </c>
      <c r="E25" t="n">
        <v>3161</v>
      </c>
      <c r="F25" t="n">
        <v>2882</v>
      </c>
      <c r="G25" t="n">
        <v>2510</v>
      </c>
      <c r="H25" t="n">
        <v>2382</v>
      </c>
      <c r="I25" t="n">
        <v>2367</v>
      </c>
      <c r="J25" t="n">
        <v>1946</v>
      </c>
      <c r="K25" t="n">
        <v>1741</v>
      </c>
      <c r="L25" t="n">
        <v>1322</v>
      </c>
      <c r="M25" t="n">
        <v>1262</v>
      </c>
      <c r="N25" t="n">
        <v>1258</v>
      </c>
      <c r="O25" t="n">
        <v>1010</v>
      </c>
      <c r="P25" t="n">
        <v>1010</v>
      </c>
    </row>
    <row r="26">
      <c r="A26" s="5" t="inlineStr">
        <is>
          <t>Minderheitenanteil</t>
        </is>
      </c>
      <c r="B26" s="5" t="inlineStr">
        <is>
          <t>Minority Share</t>
        </is>
      </c>
      <c r="C26" t="n">
        <v>-4</v>
      </c>
      <c r="D26" t="n">
        <v>-5</v>
      </c>
      <c r="E26" t="n">
        <v>-4.1</v>
      </c>
      <c r="F26" t="n">
        <v>-7.6</v>
      </c>
      <c r="G26" t="n">
        <v>-9.6</v>
      </c>
      <c r="H26" t="n">
        <v>-4.5</v>
      </c>
      <c r="I26" t="n">
        <v>-6.3</v>
      </c>
      <c r="J26" t="n">
        <v>-13.2</v>
      </c>
      <c r="K26" t="n">
        <v>-9.5</v>
      </c>
      <c r="L26" t="n">
        <v>-7.8</v>
      </c>
      <c r="M26" t="n">
        <v>-8.199999999999999</v>
      </c>
      <c r="N26" t="n">
        <v>-7.5</v>
      </c>
      <c r="O26" t="n">
        <v>-8.4</v>
      </c>
      <c r="P26" t="n">
        <v>-8.4</v>
      </c>
    </row>
    <row r="27">
      <c r="A27" s="5" t="inlineStr">
        <is>
          <t>Jahresüberschuss/-fehlbetrag</t>
        </is>
      </c>
      <c r="B27" s="5" t="inlineStr">
        <is>
          <t>Net Profit</t>
        </is>
      </c>
      <c r="C27" t="n">
        <v>3444</v>
      </c>
      <c r="D27" t="n">
        <v>3368</v>
      </c>
      <c r="E27" t="n">
        <v>3157</v>
      </c>
      <c r="F27" t="n">
        <v>2875</v>
      </c>
      <c r="G27" t="n">
        <v>2501</v>
      </c>
      <c r="H27" t="n">
        <v>2377</v>
      </c>
      <c r="I27" t="n">
        <v>2361</v>
      </c>
      <c r="J27" t="n">
        <v>1932</v>
      </c>
      <c r="K27" t="n">
        <v>1732</v>
      </c>
      <c r="L27" t="n">
        <v>1314</v>
      </c>
      <c r="M27" t="n">
        <v>1254</v>
      </c>
      <c r="N27" t="n">
        <v>1250</v>
      </c>
      <c r="O27" t="n">
        <v>1002</v>
      </c>
      <c r="P27" t="n">
        <v>1002</v>
      </c>
    </row>
    <row r="28">
      <c r="A28" s="5" t="inlineStr">
        <is>
          <t>Summe Umlaufvermögen</t>
        </is>
      </c>
      <c r="B28" s="5" t="inlineStr">
        <is>
          <t>Current Assets</t>
        </is>
      </c>
      <c r="C28" t="n">
        <v>10620</v>
      </c>
      <c r="D28" t="n">
        <v>10147</v>
      </c>
      <c r="E28" t="n">
        <v>9898</v>
      </c>
      <c r="F28" t="n">
        <v>8449</v>
      </c>
      <c r="G28" t="n">
        <v>7106</v>
      </c>
      <c r="H28" t="n">
        <v>6765</v>
      </c>
      <c r="I28" t="n">
        <v>6692</v>
      </c>
      <c r="J28" t="n">
        <v>5437</v>
      </c>
      <c r="K28" t="n">
        <v>5203</v>
      </c>
      <c r="L28" t="n">
        <v>3944</v>
      </c>
      <c r="M28" t="n">
        <v>3264</v>
      </c>
      <c r="N28" t="n">
        <v>2982</v>
      </c>
      <c r="O28" t="n">
        <v>2148</v>
      </c>
      <c r="P28" t="n">
        <v>2148</v>
      </c>
    </row>
    <row r="29">
      <c r="A29" s="5" t="inlineStr">
        <is>
          <t>Summe Anlagevermögen</t>
        </is>
      </c>
      <c r="B29" s="5" t="inlineStr">
        <is>
          <t>Fixed Assets</t>
        </is>
      </c>
      <c r="C29" t="n">
        <v>11064</v>
      </c>
      <c r="D29" t="n">
        <v>10084</v>
      </c>
      <c r="E29" t="n">
        <v>9723</v>
      </c>
      <c r="F29" t="n">
        <v>8908</v>
      </c>
      <c r="G29" t="n">
        <v>8271</v>
      </c>
      <c r="H29" t="n">
        <v>6991</v>
      </c>
      <c r="I29" t="n">
        <v>6198</v>
      </c>
      <c r="J29" t="n">
        <v>5522</v>
      </c>
      <c r="K29" t="n">
        <v>4624</v>
      </c>
      <c r="L29" t="n">
        <v>4392</v>
      </c>
      <c r="M29" t="n">
        <v>4513</v>
      </c>
      <c r="N29" t="n">
        <v>4124</v>
      </c>
      <c r="O29" t="n">
        <v>3594</v>
      </c>
      <c r="P29" t="n">
        <v>3594</v>
      </c>
    </row>
    <row r="30">
      <c r="A30" s="5" t="inlineStr">
        <is>
          <t>Summe Aktiva</t>
        </is>
      </c>
      <c r="B30" s="5" t="inlineStr">
        <is>
          <t>Total Assets</t>
        </is>
      </c>
      <c r="C30" t="n">
        <v>21684</v>
      </c>
      <c r="D30" t="n">
        <v>20231</v>
      </c>
      <c r="E30" t="n">
        <v>19621</v>
      </c>
      <c r="F30" t="n">
        <v>17357</v>
      </c>
      <c r="G30" t="n">
        <v>15377</v>
      </c>
      <c r="H30" t="n">
        <v>13756</v>
      </c>
      <c r="I30" t="n">
        <v>12890</v>
      </c>
      <c r="J30" t="n">
        <v>10959</v>
      </c>
      <c r="K30" t="n">
        <v>9826</v>
      </c>
      <c r="L30" t="n">
        <v>8335</v>
      </c>
      <c r="M30" t="n">
        <v>7777</v>
      </c>
      <c r="N30" t="n">
        <v>7106</v>
      </c>
      <c r="O30" t="n">
        <v>5742</v>
      </c>
      <c r="P30" t="n">
        <v>5742</v>
      </c>
    </row>
    <row r="31">
      <c r="A31" s="5" t="inlineStr">
        <is>
          <t>Summe kurzfristiges Fremdkapital</t>
        </is>
      </c>
      <c r="B31" s="5" t="inlineStr">
        <is>
          <t>Short-Term Debt</t>
        </is>
      </c>
      <c r="C31" t="n">
        <v>5383</v>
      </c>
      <c r="D31" t="n">
        <v>5173</v>
      </c>
      <c r="E31" t="n">
        <v>5451</v>
      </c>
      <c r="F31" t="n">
        <v>4670</v>
      </c>
      <c r="G31" t="n">
        <v>3749</v>
      </c>
      <c r="H31" t="n">
        <v>3462</v>
      </c>
      <c r="I31" t="n">
        <v>3485</v>
      </c>
      <c r="J31" t="n">
        <v>2703</v>
      </c>
      <c r="K31" t="n">
        <v>2675</v>
      </c>
      <c r="L31" t="n">
        <v>2305</v>
      </c>
      <c r="M31" t="n">
        <v>2391</v>
      </c>
      <c r="N31" t="n">
        <v>2458</v>
      </c>
      <c r="O31" t="n">
        <v>1885</v>
      </c>
      <c r="P31" t="n">
        <v>1885</v>
      </c>
    </row>
    <row r="32">
      <c r="A32" s="5" t="inlineStr">
        <is>
          <t>Summe langfristiges Fremdkapital</t>
        </is>
      </c>
      <c r="B32" s="5" t="inlineStr">
        <is>
          <t>Long-Term Debt</t>
        </is>
      </c>
      <c r="C32" t="n">
        <v>1618</v>
      </c>
      <c r="D32" t="n">
        <v>1536</v>
      </c>
      <c r="E32" t="n">
        <v>1419</v>
      </c>
      <c r="F32" t="n">
        <v>1236</v>
      </c>
      <c r="G32" t="n">
        <v>1160</v>
      </c>
      <c r="H32" t="n">
        <v>1016</v>
      </c>
      <c r="I32" t="n">
        <v>923.4</v>
      </c>
      <c r="J32" t="n">
        <v>800.8</v>
      </c>
      <c r="K32" t="n">
        <v>728</v>
      </c>
      <c r="L32" t="n">
        <v>659.9</v>
      </c>
      <c r="M32" t="n">
        <v>637.2</v>
      </c>
      <c r="N32" t="n">
        <v>430.5</v>
      </c>
      <c r="O32" t="n">
        <v>386.8</v>
      </c>
      <c r="P32" t="n">
        <v>386.8</v>
      </c>
    </row>
    <row r="33">
      <c r="A33" s="5" t="inlineStr">
        <is>
          <t>Summe Fremdkapital</t>
        </is>
      </c>
      <c r="B33" s="5" t="inlineStr">
        <is>
          <t>Total Liabilities</t>
        </is>
      </c>
      <c r="C33" t="n">
        <v>7001</v>
      </c>
      <c r="D33" t="n">
        <v>6709</v>
      </c>
      <c r="E33" t="n">
        <v>6870</v>
      </c>
      <c r="F33" t="n">
        <v>5906</v>
      </c>
      <c r="G33" t="n">
        <v>4908</v>
      </c>
      <c r="H33" t="n">
        <v>4478</v>
      </c>
      <c r="I33" t="n">
        <v>4409</v>
      </c>
      <c r="J33" t="n">
        <v>3504</v>
      </c>
      <c r="K33" t="n">
        <v>3403</v>
      </c>
      <c r="L33" t="n">
        <v>2965</v>
      </c>
      <c r="M33" t="n">
        <v>3028</v>
      </c>
      <c r="N33" t="n">
        <v>2889</v>
      </c>
      <c r="O33" t="n">
        <v>2272</v>
      </c>
      <c r="P33" t="n">
        <v>2272</v>
      </c>
    </row>
    <row r="34">
      <c r="A34" s="5" t="inlineStr">
        <is>
          <t>Minderheitenanteil</t>
        </is>
      </c>
      <c r="B34" s="5" t="inlineStr">
        <is>
          <t>Minority Share</t>
        </is>
      </c>
      <c r="C34" t="n">
        <v>30</v>
      </c>
      <c r="D34" t="n">
        <v>25</v>
      </c>
      <c r="E34" t="n">
        <v>38.2</v>
      </c>
      <c r="F34" t="n">
        <v>40.6</v>
      </c>
      <c r="G34" t="n">
        <v>38</v>
      </c>
      <c r="H34" t="n">
        <v>32.1</v>
      </c>
      <c r="I34" t="n">
        <v>35.9</v>
      </c>
      <c r="J34" t="n">
        <v>40.8</v>
      </c>
      <c r="K34" t="n">
        <v>37</v>
      </c>
      <c r="L34" t="n">
        <v>41.4</v>
      </c>
      <c r="M34" t="n">
        <v>26.9</v>
      </c>
      <c r="N34" t="n">
        <v>23.9</v>
      </c>
      <c r="O34" t="n">
        <v>22.2</v>
      </c>
      <c r="P34" t="n">
        <v>22.2</v>
      </c>
    </row>
    <row r="35">
      <c r="A35" s="5" t="inlineStr">
        <is>
          <t>Summe Eigenkapital</t>
        </is>
      </c>
      <c r="B35" s="5" t="inlineStr">
        <is>
          <t>Equity</t>
        </is>
      </c>
      <c r="C35" t="n">
        <v>14653</v>
      </c>
      <c r="D35" t="n">
        <v>13497</v>
      </c>
      <c r="E35" t="n">
        <v>12713</v>
      </c>
      <c r="F35" t="n">
        <v>11410</v>
      </c>
      <c r="G35" t="n">
        <v>10431</v>
      </c>
      <c r="H35" t="n">
        <v>9246</v>
      </c>
      <c r="I35" t="n">
        <v>8446</v>
      </c>
      <c r="J35" t="n">
        <v>7415</v>
      </c>
      <c r="K35" t="n">
        <v>6386</v>
      </c>
      <c r="L35" t="n">
        <v>5329</v>
      </c>
      <c r="M35" t="n">
        <v>4722</v>
      </c>
      <c r="N35" t="n">
        <v>4193</v>
      </c>
      <c r="O35" t="n">
        <v>3448</v>
      </c>
      <c r="P35" t="n">
        <v>3448</v>
      </c>
    </row>
    <row r="36">
      <c r="A36" s="5" t="inlineStr">
        <is>
          <t>Summe Passiva</t>
        </is>
      </c>
      <c r="B36" s="5" t="inlineStr">
        <is>
          <t>Liabilities &amp; Shareholder Equity</t>
        </is>
      </c>
      <c r="C36" t="n">
        <v>21684</v>
      </c>
      <c r="D36" t="n">
        <v>20231</v>
      </c>
      <c r="E36" t="n">
        <v>19621</v>
      </c>
      <c r="F36" t="n">
        <v>17357</v>
      </c>
      <c r="G36" t="n">
        <v>15377</v>
      </c>
      <c r="H36" t="n">
        <v>13756</v>
      </c>
      <c r="I36" t="n">
        <v>12890</v>
      </c>
      <c r="J36" t="n">
        <v>10959</v>
      </c>
      <c r="K36" t="n">
        <v>9826</v>
      </c>
      <c r="L36" t="n">
        <v>8335</v>
      </c>
      <c r="M36" t="n">
        <v>7777</v>
      </c>
      <c r="N36" t="n">
        <v>7106</v>
      </c>
      <c r="O36" t="n">
        <v>5742</v>
      </c>
      <c r="P36" t="n">
        <v>5742</v>
      </c>
    </row>
    <row r="37">
      <c r="A37" s="5" t="inlineStr">
        <is>
          <t>Mio.Aktien im Umlauf</t>
        </is>
      </c>
      <c r="B37" s="5" t="inlineStr">
        <is>
          <t>Million shares outstanding</t>
        </is>
      </c>
      <c r="C37" t="n">
        <v>3117</v>
      </c>
      <c r="D37" t="n">
        <v>3117</v>
      </c>
      <c r="E37" t="n">
        <v>3117</v>
      </c>
      <c r="F37" t="n">
        <v>3117</v>
      </c>
      <c r="G37" t="n">
        <v>3117</v>
      </c>
      <c r="H37" t="n">
        <v>3117</v>
      </c>
      <c r="I37" t="n">
        <v>3117</v>
      </c>
      <c r="J37" t="n">
        <v>3117</v>
      </c>
      <c r="K37" t="n">
        <v>3117</v>
      </c>
      <c r="L37" t="n">
        <v>3117</v>
      </c>
      <c r="M37" t="n">
        <v>3117</v>
      </c>
      <c r="N37" t="n">
        <v>3117</v>
      </c>
      <c r="O37" t="n">
        <v>3117</v>
      </c>
      <c r="P37" t="n">
        <v>3117</v>
      </c>
    </row>
    <row r="38">
      <c r="A38" s="5" t="inlineStr">
        <is>
          <t>Mio.Aktien im Umlauf</t>
        </is>
      </c>
      <c r="B38" s="5" t="inlineStr">
        <is>
          <t>Million shares outstanding</t>
        </is>
      </c>
      <c r="C38" t="n">
        <v>3117</v>
      </c>
      <c r="D38" t="n">
        <v>3117</v>
      </c>
      <c r="E38" t="n">
        <v>3117</v>
      </c>
      <c r="F38" t="n">
        <v>3117</v>
      </c>
      <c r="G38" t="n">
        <v>3117</v>
      </c>
      <c r="H38" t="n">
        <v>3117</v>
      </c>
      <c r="I38" t="n">
        <v>3117</v>
      </c>
      <c r="J38" t="n">
        <v>3117</v>
      </c>
      <c r="K38" t="n">
        <v>3117</v>
      </c>
      <c r="L38" t="n">
        <v>3117</v>
      </c>
      <c r="M38" t="n">
        <v>3117</v>
      </c>
      <c r="N38" t="n">
        <v>3117</v>
      </c>
      <c r="O38" t="n">
        <v>3117</v>
      </c>
      <c r="P38" t="n">
        <v>3117</v>
      </c>
    </row>
    <row r="39">
      <c r="A39" s="5" t="inlineStr">
        <is>
          <t>Gezeichnetes Kapital (in Mio.)</t>
        </is>
      </c>
      <c r="B39" s="5" t="inlineStr">
        <is>
          <t>Subscribed Capital in M</t>
        </is>
      </c>
      <c r="C39" t="n">
        <v>94</v>
      </c>
      <c r="D39" t="n">
        <v>93.5</v>
      </c>
      <c r="E39" t="n">
        <v>93.5</v>
      </c>
      <c r="F39" t="n">
        <v>93.5</v>
      </c>
      <c r="G39" t="n">
        <v>93.5</v>
      </c>
      <c r="H39" t="n">
        <v>93.5</v>
      </c>
      <c r="I39" t="n">
        <v>93.5</v>
      </c>
      <c r="J39" t="n">
        <v>93.5</v>
      </c>
      <c r="K39" t="n">
        <v>93.5</v>
      </c>
      <c r="L39" t="n">
        <v>93.5</v>
      </c>
      <c r="M39" t="n">
        <v>93.5</v>
      </c>
      <c r="N39" t="n">
        <v>93.5</v>
      </c>
      <c r="O39" t="n">
        <v>93.5</v>
      </c>
      <c r="P39" t="n">
        <v>93.5</v>
      </c>
    </row>
    <row r="40">
      <c r="A40" s="5" t="inlineStr">
        <is>
          <t>Ergebnis je Aktie (brutto)</t>
        </is>
      </c>
      <c r="B40" s="5" t="inlineStr">
        <is>
          <t>Earnings per share</t>
        </is>
      </c>
      <c r="C40" t="n">
        <v>1.42</v>
      </c>
      <c r="D40" t="n">
        <v>1.4</v>
      </c>
      <c r="E40" t="n">
        <v>1.31</v>
      </c>
      <c r="F40" t="n">
        <v>1.2</v>
      </c>
      <c r="G40" t="n">
        <v>1.04</v>
      </c>
      <c r="H40" t="n">
        <v>0.98</v>
      </c>
      <c r="I40" t="n">
        <v>1</v>
      </c>
      <c r="J40" t="n">
        <v>0.82</v>
      </c>
      <c r="K40" t="n">
        <v>0.74</v>
      </c>
      <c r="L40" t="n">
        <v>0.5600000000000001</v>
      </c>
      <c r="M40" t="n">
        <v>0.51</v>
      </c>
      <c r="N40" t="n">
        <v>0.53</v>
      </c>
      <c r="O40" t="n">
        <v>0.43</v>
      </c>
      <c r="P40" t="n">
        <v>0.43</v>
      </c>
    </row>
    <row r="41">
      <c r="A41" s="5" t="inlineStr">
        <is>
          <t>Ergebnis je Aktie (unverwässert)</t>
        </is>
      </c>
      <c r="B41" s="5" t="inlineStr">
        <is>
          <t>Basic Earnings per share</t>
        </is>
      </c>
      <c r="C41" t="n">
        <v>1.11</v>
      </c>
      <c r="D41" t="n">
        <v>1.08</v>
      </c>
      <c r="E41" t="n">
        <v>1.01</v>
      </c>
      <c r="F41" t="n">
        <v>0.92</v>
      </c>
      <c r="G41" t="n">
        <v>0.8</v>
      </c>
      <c r="H41" t="n">
        <v>0.76</v>
      </c>
      <c r="I41" t="n">
        <v>0.76</v>
      </c>
      <c r="J41" t="n">
        <v>0.62</v>
      </c>
      <c r="K41" t="n">
        <v>0.5600000000000001</v>
      </c>
      <c r="L41" t="n">
        <v>0.42</v>
      </c>
      <c r="M41" t="n">
        <v>0.4</v>
      </c>
      <c r="N41" t="n">
        <v>0.4</v>
      </c>
      <c r="O41" t="n">
        <v>0.32</v>
      </c>
      <c r="P41" t="n">
        <v>0.32</v>
      </c>
    </row>
    <row r="42">
      <c r="A42" s="5" t="inlineStr">
        <is>
          <t>Ergebnis je Aktie (verwässert)</t>
        </is>
      </c>
      <c r="B42" s="5" t="inlineStr">
        <is>
          <t>Diluted Earnings per share</t>
        </is>
      </c>
      <c r="C42" t="n">
        <v>1.11</v>
      </c>
      <c r="D42" t="n">
        <v>1.08</v>
      </c>
      <c r="E42" t="n">
        <v>1.01</v>
      </c>
      <c r="F42" t="n">
        <v>0.92</v>
      </c>
      <c r="G42" t="n">
        <v>0.8</v>
      </c>
      <c r="H42" t="n">
        <v>0.76</v>
      </c>
      <c r="I42" t="n">
        <v>0.76</v>
      </c>
      <c r="J42" t="n">
        <v>0.62</v>
      </c>
      <c r="K42" t="n">
        <v>0.5600000000000001</v>
      </c>
      <c r="L42" t="n">
        <v>0.42</v>
      </c>
      <c r="M42" t="n">
        <v>0.4</v>
      </c>
      <c r="N42" t="n">
        <v>0.4</v>
      </c>
      <c r="O42" t="n">
        <v>0.32</v>
      </c>
      <c r="P42" t="n">
        <v>0.32</v>
      </c>
    </row>
    <row r="43">
      <c r="A43" s="5" t="inlineStr">
        <is>
          <t>Dividende je Aktie</t>
        </is>
      </c>
      <c r="B43" s="5" t="inlineStr">
        <is>
          <t>Dividend per share</t>
        </is>
      </c>
      <c r="C43" t="n">
        <v>0.88</v>
      </c>
      <c r="D43" t="n">
        <v>0.75</v>
      </c>
      <c r="E43" t="n">
        <v>0.68</v>
      </c>
      <c r="F43" t="n">
        <v>0.6</v>
      </c>
      <c r="G43" t="n">
        <v>0.52</v>
      </c>
      <c r="H43" t="n">
        <v>0.48</v>
      </c>
      <c r="I43" t="n">
        <v>0.44</v>
      </c>
      <c r="J43" t="n">
        <v>0.32</v>
      </c>
      <c r="K43" t="n">
        <v>0.32</v>
      </c>
      <c r="L43" t="n">
        <v>0.24</v>
      </c>
      <c r="M43" t="n">
        <v>0.21</v>
      </c>
      <c r="N43" t="n">
        <v>0.21</v>
      </c>
      <c r="O43" t="n">
        <v>0.17</v>
      </c>
      <c r="P43" t="n">
        <v>0.17</v>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8.390000000000001</v>
      </c>
      <c r="D45" t="n">
        <v>8.130000000000001</v>
      </c>
      <c r="E45" t="n">
        <v>7.48</v>
      </c>
      <c r="F45" t="n">
        <v>6.71</v>
      </c>
      <c r="G45" t="n">
        <v>5.81</v>
      </c>
      <c r="H45" t="n">
        <v>5.37</v>
      </c>
      <c r="I45" t="n">
        <v>5.12</v>
      </c>
      <c r="J45" t="n">
        <v>4.43</v>
      </c>
      <c r="K45" t="n">
        <v>4.02</v>
      </c>
      <c r="L45" t="n">
        <v>3.56</v>
      </c>
      <c r="M45" t="n">
        <v>3.34</v>
      </c>
      <c r="N45" t="n">
        <v>3.03</v>
      </c>
      <c r="O45" t="n">
        <v>2.63</v>
      </c>
      <c r="P45" t="n">
        <v>2.63</v>
      </c>
    </row>
    <row r="46">
      <c r="A46" s="5" t="inlineStr">
        <is>
          <t>Buchwert je Aktie</t>
        </is>
      </c>
      <c r="B46" s="5" t="inlineStr">
        <is>
          <t>Book value per share</t>
        </is>
      </c>
      <c r="C46" t="n">
        <v>4.7</v>
      </c>
      <c r="D46" t="n">
        <v>4.33</v>
      </c>
      <c r="E46" t="n">
        <v>4.08</v>
      </c>
      <c r="F46" t="n">
        <v>3.66</v>
      </c>
      <c r="G46" t="n">
        <v>3.35</v>
      </c>
      <c r="H46" t="n">
        <v>2.97</v>
      </c>
      <c r="I46" t="n">
        <v>2.71</v>
      </c>
      <c r="J46" t="n">
        <v>2.38</v>
      </c>
      <c r="K46" t="n">
        <v>2.05</v>
      </c>
      <c r="L46" t="n">
        <v>1.71</v>
      </c>
      <c r="M46" t="n">
        <v>1.52</v>
      </c>
      <c r="N46" t="n">
        <v>1.35</v>
      </c>
      <c r="O46" t="n">
        <v>1.11</v>
      </c>
      <c r="P46" t="n">
        <v>1.11</v>
      </c>
    </row>
    <row r="47">
      <c r="A47" s="5" t="inlineStr">
        <is>
          <t>Cashflow je Aktie</t>
        </is>
      </c>
      <c r="B47" s="5" t="inlineStr">
        <is>
          <t>Cashflow per share</t>
        </is>
      </c>
      <c r="C47" t="n">
        <v>1.29</v>
      </c>
      <c r="D47" t="n">
        <v>1.27</v>
      </c>
      <c r="E47" t="n">
        <v>1.33</v>
      </c>
      <c r="F47" t="n">
        <v>1.44</v>
      </c>
      <c r="G47" t="n">
        <v>1.04</v>
      </c>
      <c r="H47" t="n">
        <v>0.91</v>
      </c>
      <c r="I47" t="n">
        <v>1</v>
      </c>
      <c r="J47" t="n">
        <v>0.77</v>
      </c>
      <c r="K47" t="n">
        <v>0.82</v>
      </c>
      <c r="L47" t="n">
        <v>0.74</v>
      </c>
      <c r="M47" t="n">
        <v>0.57</v>
      </c>
      <c r="N47" t="n">
        <v>0.58</v>
      </c>
      <c r="O47" t="n">
        <v>0.45</v>
      </c>
      <c r="P47" t="n">
        <v>0.45</v>
      </c>
    </row>
    <row r="48">
      <c r="A48" s="5" t="inlineStr">
        <is>
          <t>Bilanzsumme je Aktie</t>
        </is>
      </c>
      <c r="B48" s="5" t="inlineStr">
        <is>
          <t>Total assets per share</t>
        </is>
      </c>
      <c r="C48" t="n">
        <v>6.96</v>
      </c>
      <c r="D48" t="n">
        <v>6.49</v>
      </c>
      <c r="E48" t="n">
        <v>6.3</v>
      </c>
      <c r="F48" t="n">
        <v>5.57</v>
      </c>
      <c r="G48" t="n">
        <v>4.93</v>
      </c>
      <c r="H48" t="n">
        <v>4.41</v>
      </c>
      <c r="I48" t="n">
        <v>4.14</v>
      </c>
      <c r="J48" t="n">
        <v>3.52</v>
      </c>
      <c r="K48" t="n">
        <v>3.15</v>
      </c>
      <c r="L48" t="n">
        <v>2.67</v>
      </c>
      <c r="M48" t="n">
        <v>2.5</v>
      </c>
      <c r="N48" t="n">
        <v>2.28</v>
      </c>
      <c r="O48" t="n">
        <v>1.84</v>
      </c>
      <c r="P48" t="n">
        <v>1.84</v>
      </c>
    </row>
    <row r="49">
      <c r="A49" s="5" t="inlineStr">
        <is>
          <t>Personal am Ende des Jahres</t>
        </is>
      </c>
      <c r="B49" s="5" t="inlineStr">
        <is>
          <t>Staff at the end of year</t>
        </is>
      </c>
      <c r="C49" t="n">
        <v>174386</v>
      </c>
      <c r="D49" t="n">
        <v>171839</v>
      </c>
      <c r="E49" t="n">
        <v>162450</v>
      </c>
      <c r="F49" t="n">
        <v>152854</v>
      </c>
      <c r="G49" t="n">
        <v>137054</v>
      </c>
      <c r="H49" t="n">
        <v>128313</v>
      </c>
      <c r="I49" t="n">
        <v>120314</v>
      </c>
      <c r="J49" t="n">
        <v>109512</v>
      </c>
      <c r="K49" t="n">
        <v>100138</v>
      </c>
      <c r="L49" t="n">
        <v>92301</v>
      </c>
      <c r="M49" t="n">
        <v>89112</v>
      </c>
      <c r="N49" t="n">
        <v>79517</v>
      </c>
      <c r="O49" t="n">
        <v>69240</v>
      </c>
      <c r="P49" t="n">
        <v>69240</v>
      </c>
    </row>
    <row r="50">
      <c r="A50" s="5" t="inlineStr">
        <is>
          <t>Personalaufwand in Mio. EUR</t>
        </is>
      </c>
      <c r="B50" s="5" t="inlineStr">
        <is>
          <t>Personnel expenses in M</t>
        </is>
      </c>
      <c r="C50" t="n">
        <v>4136</v>
      </c>
      <c r="D50" t="n">
        <v>3961</v>
      </c>
      <c r="E50" t="n">
        <v>3643</v>
      </c>
      <c r="F50" t="n">
        <v>3335</v>
      </c>
      <c r="G50" t="n">
        <v>2932</v>
      </c>
      <c r="H50" t="n">
        <v>2698</v>
      </c>
      <c r="I50" t="n">
        <v>2548</v>
      </c>
      <c r="J50" t="n">
        <v>2234</v>
      </c>
      <c r="K50" t="n">
        <v>2009</v>
      </c>
      <c r="L50" t="n">
        <v>1792</v>
      </c>
      <c r="M50" t="n">
        <v>1703</v>
      </c>
      <c r="N50" t="n">
        <v>1473</v>
      </c>
      <c r="O50" t="n">
        <v>1251</v>
      </c>
      <c r="P50" t="n">
        <v>1251</v>
      </c>
    </row>
    <row r="51">
      <c r="A51" s="5" t="inlineStr">
        <is>
          <t>Aufwand je Mitarbeiter in EUR</t>
        </is>
      </c>
      <c r="B51" s="5" t="inlineStr">
        <is>
          <t>Effort per employee</t>
        </is>
      </c>
      <c r="C51" t="n">
        <v>23716</v>
      </c>
      <c r="D51" t="n">
        <v>23052</v>
      </c>
      <c r="E51" t="n">
        <v>22424</v>
      </c>
      <c r="F51" t="n">
        <v>21818</v>
      </c>
      <c r="G51" t="n">
        <v>21394</v>
      </c>
      <c r="H51" t="n">
        <v>21024</v>
      </c>
      <c r="I51" t="n">
        <v>21175</v>
      </c>
      <c r="J51" t="n">
        <v>20401</v>
      </c>
      <c r="K51" t="n">
        <v>20066</v>
      </c>
      <c r="L51" t="n">
        <v>19415</v>
      </c>
      <c r="M51" t="n">
        <v>19113</v>
      </c>
      <c r="N51" t="n">
        <v>18523</v>
      </c>
      <c r="O51" t="n">
        <v>18065</v>
      </c>
      <c r="P51" t="n">
        <v>18065</v>
      </c>
    </row>
    <row r="52">
      <c r="A52" s="5" t="inlineStr">
        <is>
          <t>Umsatz je Mitarbeiter in EUR</t>
        </is>
      </c>
      <c r="B52" s="5" t="inlineStr">
        <is>
          <t>Turnover per employee</t>
        </is>
      </c>
      <c r="C52" t="n">
        <v>149926</v>
      </c>
      <c r="D52" t="n">
        <v>147440</v>
      </c>
      <c r="E52" t="n">
        <v>143493</v>
      </c>
      <c r="F52" t="n">
        <v>136734</v>
      </c>
      <c r="G52" t="n">
        <v>132185</v>
      </c>
      <c r="H52" t="n">
        <v>130341</v>
      </c>
      <c r="I52" t="n">
        <v>132537</v>
      </c>
      <c r="J52" t="n">
        <v>125946</v>
      </c>
      <c r="K52" t="n">
        <v>125093</v>
      </c>
      <c r="L52" t="n">
        <v>120080</v>
      </c>
      <c r="M52" t="n">
        <v>116786</v>
      </c>
      <c r="N52" t="n">
        <v>118650</v>
      </c>
      <c r="O52" t="n">
        <v>118375</v>
      </c>
      <c r="P52" t="n">
        <v>118375</v>
      </c>
    </row>
    <row r="53">
      <c r="A53" s="5" t="inlineStr">
        <is>
          <t>Bruttoergebnis je Mitarbeiter in EUR</t>
        </is>
      </c>
      <c r="B53" s="5" t="inlineStr">
        <is>
          <t>Gross Profit per employee</t>
        </is>
      </c>
      <c r="C53" t="n">
        <v>84961</v>
      </c>
      <c r="D53" t="n">
        <v>82985</v>
      </c>
      <c r="E53" t="n">
        <v>81740</v>
      </c>
      <c r="F53" t="n">
        <v>79091</v>
      </c>
      <c r="G53" t="n">
        <v>77115</v>
      </c>
      <c r="H53" t="n">
        <v>77334</v>
      </c>
      <c r="I53" t="n">
        <v>79204</v>
      </c>
      <c r="J53" t="n">
        <v>74699</v>
      </c>
      <c r="K53" t="n">
        <v>74118</v>
      </c>
      <c r="L53" t="n">
        <v>68558</v>
      </c>
      <c r="M53" t="n">
        <v>66368</v>
      </c>
      <c r="N53" t="n">
        <v>67265</v>
      </c>
      <c r="O53" t="n">
        <v>66537</v>
      </c>
      <c r="P53" t="n">
        <v>66537</v>
      </c>
    </row>
    <row r="54">
      <c r="A54" s="5" t="inlineStr">
        <is>
          <t>Gewinn je Mitarbeiter in EUR</t>
        </is>
      </c>
      <c r="B54" s="5" t="inlineStr">
        <is>
          <t>Earnings per employee</t>
        </is>
      </c>
      <c r="C54" t="n">
        <v>19749</v>
      </c>
      <c r="D54" t="n">
        <v>19600</v>
      </c>
      <c r="E54" t="n">
        <v>19434</v>
      </c>
      <c r="F54" t="n">
        <v>18806</v>
      </c>
      <c r="G54" t="n">
        <v>18245</v>
      </c>
      <c r="H54" t="n">
        <v>18526</v>
      </c>
      <c r="I54" t="n">
        <v>19622</v>
      </c>
      <c r="J54" t="n">
        <v>17645</v>
      </c>
      <c r="K54" t="n">
        <v>17294</v>
      </c>
      <c r="L54" t="n">
        <v>14240</v>
      </c>
      <c r="M54" t="n">
        <v>14067</v>
      </c>
      <c r="N54" t="n">
        <v>15724</v>
      </c>
      <c r="O54" t="n">
        <v>14464</v>
      </c>
      <c r="P54" t="n">
        <v>14464</v>
      </c>
    </row>
    <row r="55">
      <c r="A55" s="5" t="inlineStr">
        <is>
          <t>KGV (Kurs/Gewinn)</t>
        </is>
      </c>
      <c r="B55" s="5" t="inlineStr">
        <is>
          <t>PE (price/earnings)</t>
        </is>
      </c>
      <c r="C55" t="n">
        <v>22</v>
      </c>
      <c r="D55" t="n">
        <v>26.7</v>
      </c>
      <c r="E55" t="n">
        <v>32</v>
      </c>
      <c r="F55" t="n">
        <v>33.1</v>
      </c>
      <c r="G55" t="n">
        <v>32.7</v>
      </c>
      <c r="H55" t="n">
        <v>29.1</v>
      </c>
      <c r="I55" t="n">
        <v>27.2</v>
      </c>
      <c r="J55" t="n">
        <v>21.5</v>
      </c>
      <c r="K55" t="n">
        <v>19.7</v>
      </c>
      <c r="L55" t="n">
        <v>21.7</v>
      </c>
      <c r="M55" t="n">
        <v>14.7</v>
      </c>
      <c r="N55" t="n">
        <v>17.6</v>
      </c>
      <c r="O55" t="n">
        <v>29.1</v>
      </c>
      <c r="P55" t="n">
        <v>29.1</v>
      </c>
    </row>
    <row r="56">
      <c r="A56" s="5" t="inlineStr">
        <is>
          <t>KUV (Kurs/Umsatz)</t>
        </is>
      </c>
      <c r="B56" s="5" t="inlineStr">
        <is>
          <t>PS (price/sales)</t>
        </is>
      </c>
      <c r="C56" t="n">
        <v>2.9</v>
      </c>
      <c r="D56" t="n">
        <v>3.55</v>
      </c>
      <c r="E56" t="n">
        <v>4.34</v>
      </c>
      <c r="F56" t="n">
        <v>4.54</v>
      </c>
      <c r="G56" t="n">
        <v>4.5</v>
      </c>
      <c r="H56" t="n">
        <v>4.13</v>
      </c>
      <c r="I56" t="n">
        <v>4.03</v>
      </c>
      <c r="J56" t="n">
        <v>3.01</v>
      </c>
      <c r="K56" t="n">
        <v>2.75</v>
      </c>
      <c r="L56" t="n">
        <v>2.57</v>
      </c>
      <c r="M56" t="n">
        <v>1.76</v>
      </c>
      <c r="N56" t="n">
        <v>2.33</v>
      </c>
      <c r="O56" t="n">
        <v>3.54</v>
      </c>
      <c r="P56" t="n">
        <v>3.54</v>
      </c>
    </row>
    <row r="57">
      <c r="A57" s="5" t="inlineStr">
        <is>
          <t>KBV (Kurs/Buchwert)</t>
        </is>
      </c>
      <c r="B57" s="5" t="inlineStr">
        <is>
          <t>PB (price/book value)</t>
        </is>
      </c>
      <c r="C57" t="n">
        <v>5.18</v>
      </c>
      <c r="D57" t="n">
        <v>6.67</v>
      </c>
      <c r="E57" t="n">
        <v>7.95</v>
      </c>
      <c r="F57" t="n">
        <v>8.32</v>
      </c>
      <c r="G57" t="n">
        <v>7.81</v>
      </c>
      <c r="H57" t="n">
        <v>7.46</v>
      </c>
      <c r="I57" t="n">
        <v>7.62</v>
      </c>
      <c r="J57" t="n">
        <v>5.61</v>
      </c>
      <c r="K57" t="n">
        <v>5.39</v>
      </c>
      <c r="L57" t="n">
        <v>5.34</v>
      </c>
      <c r="M57" t="n">
        <v>3.87</v>
      </c>
      <c r="N57" t="n">
        <v>5.23</v>
      </c>
      <c r="O57" t="n">
        <v>8.41</v>
      </c>
      <c r="P57" t="n">
        <v>8.41</v>
      </c>
    </row>
    <row r="58">
      <c r="A58" s="5" t="inlineStr">
        <is>
          <t>KCV (Kurs/Cashflow)</t>
        </is>
      </c>
      <c r="B58" s="5" t="inlineStr">
        <is>
          <t>PC (price/cashflow)</t>
        </is>
      </c>
      <c r="C58" t="n">
        <v>18.84</v>
      </c>
      <c r="D58" t="n">
        <v>22.72</v>
      </c>
      <c r="E58" t="n">
        <v>24.46</v>
      </c>
      <c r="F58" t="n">
        <v>21.11</v>
      </c>
      <c r="G58" t="n">
        <v>25.09</v>
      </c>
      <c r="H58" t="n">
        <v>24.4</v>
      </c>
      <c r="I58" t="n">
        <v>20.62</v>
      </c>
      <c r="J58" t="n">
        <v>17.26</v>
      </c>
      <c r="K58" t="n">
        <v>13.46</v>
      </c>
      <c r="L58" t="n">
        <v>12.26</v>
      </c>
      <c r="M58" t="n">
        <v>10.31</v>
      </c>
      <c r="N58" t="n">
        <v>12.07</v>
      </c>
      <c r="O58" t="n">
        <v>20.76</v>
      </c>
      <c r="P58" t="n">
        <v>20.76</v>
      </c>
    </row>
    <row r="59">
      <c r="A59" s="5" t="inlineStr">
        <is>
          <t>Dividendenrendite in %</t>
        </is>
      </c>
      <c r="B59" s="5" t="inlineStr">
        <is>
          <t>Dividend Yield in %</t>
        </is>
      </c>
      <c r="C59" t="n">
        <v>3.61</v>
      </c>
      <c r="D59" t="n">
        <v>2.6</v>
      </c>
      <c r="E59" t="n">
        <v>2.1</v>
      </c>
      <c r="F59" t="n">
        <v>1.97</v>
      </c>
      <c r="G59" t="n">
        <v>1.99</v>
      </c>
      <c r="H59" t="n">
        <v>2.17</v>
      </c>
      <c r="I59" t="n">
        <v>2.13</v>
      </c>
      <c r="J59" t="n">
        <v>2.4</v>
      </c>
      <c r="K59" t="n">
        <v>2.9</v>
      </c>
      <c r="L59" t="n">
        <v>2.63</v>
      </c>
      <c r="M59" t="n">
        <v>3.58</v>
      </c>
      <c r="N59" t="n">
        <v>2.98</v>
      </c>
      <c r="O59" t="n">
        <v>1.83</v>
      </c>
      <c r="P59" t="n">
        <v>1.83</v>
      </c>
    </row>
    <row r="60">
      <c r="A60" s="5" t="inlineStr">
        <is>
          <t>Gewinnrendite in %</t>
        </is>
      </c>
      <c r="B60" s="5" t="inlineStr">
        <is>
          <t>Return on profit in %</t>
        </is>
      </c>
      <c r="C60" t="n">
        <v>4.5</v>
      </c>
      <c r="D60" t="n">
        <v>3.7</v>
      </c>
      <c r="E60" t="n">
        <v>3.1</v>
      </c>
      <c r="F60" t="n">
        <v>3</v>
      </c>
      <c r="G60" t="n">
        <v>3.1</v>
      </c>
      <c r="H60" t="n">
        <v>3.4</v>
      </c>
      <c r="I60" t="n">
        <v>3.7</v>
      </c>
      <c r="J60" t="n">
        <v>4.6</v>
      </c>
      <c r="K60" t="n">
        <v>5.1</v>
      </c>
      <c r="L60" t="n">
        <v>4.6</v>
      </c>
      <c r="M60" t="n">
        <v>6.8</v>
      </c>
      <c r="N60" t="n">
        <v>5.7</v>
      </c>
      <c r="O60" t="n">
        <v>3.4</v>
      </c>
      <c r="P60" t="n">
        <v>3.4</v>
      </c>
    </row>
    <row r="61">
      <c r="A61" s="5" t="inlineStr">
        <is>
          <t>Eigenkapitalrendite in %</t>
        </is>
      </c>
      <c r="B61" s="5" t="inlineStr">
        <is>
          <t>Return on Equity in %</t>
        </is>
      </c>
      <c r="C61" t="n">
        <v>23.5</v>
      </c>
      <c r="D61" t="n">
        <v>24.95</v>
      </c>
      <c r="E61" t="n">
        <v>24.83</v>
      </c>
      <c r="F61" t="n">
        <v>25.19</v>
      </c>
      <c r="G61" t="n">
        <v>23.97</v>
      </c>
      <c r="H61" t="n">
        <v>25.71</v>
      </c>
      <c r="I61" t="n">
        <v>27.95</v>
      </c>
      <c r="J61" t="n">
        <v>26.06</v>
      </c>
      <c r="K61" t="n">
        <v>27.12</v>
      </c>
      <c r="L61" t="n">
        <v>24.66</v>
      </c>
      <c r="M61" t="n">
        <v>26.55</v>
      </c>
      <c r="N61" t="n">
        <v>29.82</v>
      </c>
      <c r="O61" t="n">
        <v>29.04</v>
      </c>
      <c r="P61" t="n">
        <v>29.04</v>
      </c>
    </row>
    <row r="62">
      <c r="A62" s="5" t="inlineStr">
        <is>
          <t>Umsatzrendite in %</t>
        </is>
      </c>
      <c r="B62" s="5" t="inlineStr">
        <is>
          <t>Return on sales in %</t>
        </is>
      </c>
      <c r="C62" t="n">
        <v>13.17</v>
      </c>
      <c r="D62" t="n">
        <v>13.29</v>
      </c>
      <c r="E62" t="n">
        <v>13.54</v>
      </c>
      <c r="F62" t="n">
        <v>13.75</v>
      </c>
      <c r="G62" t="n">
        <v>13.8</v>
      </c>
      <c r="H62" t="n">
        <v>14.21</v>
      </c>
      <c r="I62" t="n">
        <v>14.8</v>
      </c>
      <c r="J62" t="n">
        <v>14.01</v>
      </c>
      <c r="K62" t="n">
        <v>13.82</v>
      </c>
      <c r="L62" t="n">
        <v>11.86</v>
      </c>
      <c r="M62" t="n">
        <v>12.04</v>
      </c>
      <c r="N62" t="n">
        <v>13.25</v>
      </c>
      <c r="O62" t="n">
        <v>12.22</v>
      </c>
      <c r="P62" t="n">
        <v>12.22</v>
      </c>
    </row>
    <row r="63">
      <c r="A63" s="5" t="inlineStr">
        <is>
          <t>Gesamtkapitalrendite in %</t>
        </is>
      </c>
      <c r="B63" s="5" t="inlineStr">
        <is>
          <t>Total Return on Investment in %</t>
        </is>
      </c>
      <c r="C63" t="n">
        <v>15.88</v>
      </c>
      <c r="D63" t="n">
        <v>16.65</v>
      </c>
      <c r="E63" t="n">
        <v>16.09</v>
      </c>
      <c r="F63" t="n">
        <v>16.56</v>
      </c>
      <c r="G63" t="n">
        <v>16.26</v>
      </c>
      <c r="H63" t="n">
        <v>17.28</v>
      </c>
      <c r="I63" t="n">
        <v>18.31</v>
      </c>
      <c r="J63" t="n">
        <v>17.63</v>
      </c>
      <c r="K63" t="n">
        <v>17.62</v>
      </c>
      <c r="L63" t="n">
        <v>15.77</v>
      </c>
      <c r="M63" t="n">
        <v>16.12</v>
      </c>
      <c r="N63" t="n">
        <v>17.6</v>
      </c>
      <c r="O63" t="n">
        <v>17.44</v>
      </c>
      <c r="P63" t="n">
        <v>17.44</v>
      </c>
    </row>
    <row r="64">
      <c r="A64" s="5" t="inlineStr">
        <is>
          <t>Return on Investment in %</t>
        </is>
      </c>
      <c r="B64" s="5" t="inlineStr">
        <is>
          <t>Return on Investment in %</t>
        </is>
      </c>
      <c r="C64" t="n">
        <v>15.88</v>
      </c>
      <c r="D64" t="n">
        <v>16.65</v>
      </c>
      <c r="E64" t="n">
        <v>16.09</v>
      </c>
      <c r="F64" t="n">
        <v>16.56</v>
      </c>
      <c r="G64" t="n">
        <v>16.26</v>
      </c>
      <c r="H64" t="n">
        <v>17.28</v>
      </c>
      <c r="I64" t="n">
        <v>18.31</v>
      </c>
      <c r="J64" t="n">
        <v>17.63</v>
      </c>
      <c r="K64" t="n">
        <v>17.62</v>
      </c>
      <c r="L64" t="n">
        <v>15.77</v>
      </c>
      <c r="M64" t="n">
        <v>16.12</v>
      </c>
      <c r="N64" t="n">
        <v>17.6</v>
      </c>
      <c r="O64" t="n">
        <v>17.44</v>
      </c>
      <c r="P64" t="n">
        <v>17.44</v>
      </c>
    </row>
    <row r="65">
      <c r="A65" s="5" t="inlineStr">
        <is>
          <t>Arbeitsintensität in %</t>
        </is>
      </c>
      <c r="B65" s="5" t="inlineStr">
        <is>
          <t>Work Intensity in %</t>
        </is>
      </c>
      <c r="C65" t="n">
        <v>48.98</v>
      </c>
      <c r="D65" t="n">
        <v>50.16</v>
      </c>
      <c r="E65" t="n">
        <v>50.45</v>
      </c>
      <c r="F65" t="n">
        <v>48.68</v>
      </c>
      <c r="G65" t="n">
        <v>46.21</v>
      </c>
      <c r="H65" t="n">
        <v>49.18</v>
      </c>
      <c r="I65" t="n">
        <v>51.92</v>
      </c>
      <c r="J65" t="n">
        <v>49.61</v>
      </c>
      <c r="K65" t="n">
        <v>52.95</v>
      </c>
      <c r="L65" t="n">
        <v>47.31</v>
      </c>
      <c r="M65" t="n">
        <v>41.97</v>
      </c>
      <c r="N65" t="n">
        <v>41.96</v>
      </c>
      <c r="O65" t="n">
        <v>37.41</v>
      </c>
      <c r="P65" t="n">
        <v>37.41</v>
      </c>
    </row>
    <row r="66">
      <c r="A66" s="5" t="inlineStr">
        <is>
          <t>Eigenkapitalquote in %</t>
        </is>
      </c>
      <c r="B66" s="5" t="inlineStr">
        <is>
          <t>Equity Ratio in %</t>
        </is>
      </c>
      <c r="C66" t="n">
        <v>67.58</v>
      </c>
      <c r="D66" t="n">
        <v>66.70999999999999</v>
      </c>
      <c r="E66" t="n">
        <v>64.79000000000001</v>
      </c>
      <c r="F66" t="n">
        <v>65.73999999999999</v>
      </c>
      <c r="G66" t="n">
        <v>67.83</v>
      </c>
      <c r="H66" t="n">
        <v>67.20999999999999</v>
      </c>
      <c r="I66" t="n">
        <v>65.52</v>
      </c>
      <c r="J66" t="n">
        <v>67.66</v>
      </c>
      <c r="K66" t="n">
        <v>64.98999999999999</v>
      </c>
      <c r="L66" t="n">
        <v>63.93</v>
      </c>
      <c r="M66" t="n">
        <v>60.72</v>
      </c>
      <c r="N66" t="n">
        <v>59.01</v>
      </c>
      <c r="O66" t="n">
        <v>60.05</v>
      </c>
      <c r="P66" t="n">
        <v>60.05</v>
      </c>
    </row>
    <row r="67">
      <c r="A67" s="5" t="inlineStr">
        <is>
          <t>Fremdkapitalquote in %</t>
        </is>
      </c>
      <c r="B67" s="5" t="inlineStr">
        <is>
          <t>Debt Ratio in %</t>
        </is>
      </c>
      <c r="C67" t="n">
        <v>32.42</v>
      </c>
      <c r="D67" t="n">
        <v>33.29</v>
      </c>
      <c r="E67" t="n">
        <v>35.21</v>
      </c>
      <c r="F67" t="n">
        <v>34.26</v>
      </c>
      <c r="G67" t="n">
        <v>32.17</v>
      </c>
      <c r="H67" t="n">
        <v>32.79</v>
      </c>
      <c r="I67" t="n">
        <v>34.48</v>
      </c>
      <c r="J67" t="n">
        <v>32.34</v>
      </c>
      <c r="K67" t="n">
        <v>35.01</v>
      </c>
      <c r="L67" t="n">
        <v>36.07</v>
      </c>
      <c r="M67" t="n">
        <v>39.28</v>
      </c>
      <c r="N67" t="n">
        <v>40.99</v>
      </c>
      <c r="O67" t="n">
        <v>39.95</v>
      </c>
      <c r="P67" t="n">
        <v>39.95</v>
      </c>
    </row>
    <row r="68">
      <c r="A68" s="5" t="inlineStr">
        <is>
          <t>Verschuldungsgrad in %</t>
        </is>
      </c>
      <c r="B68" s="5" t="inlineStr">
        <is>
          <t>Finance Gearing in %</t>
        </is>
      </c>
      <c r="C68" t="n">
        <v>47.98</v>
      </c>
      <c r="D68" t="n">
        <v>49.89</v>
      </c>
      <c r="E68" t="n">
        <v>54.34</v>
      </c>
      <c r="F68" t="n">
        <v>52.12</v>
      </c>
      <c r="G68" t="n">
        <v>47.42</v>
      </c>
      <c r="H68" t="n">
        <v>48.78</v>
      </c>
      <c r="I68" t="n">
        <v>52.62</v>
      </c>
      <c r="J68" t="n">
        <v>47.8</v>
      </c>
      <c r="K68" t="n">
        <v>53.86</v>
      </c>
      <c r="L68" t="n">
        <v>56.41</v>
      </c>
      <c r="M68" t="n">
        <v>64.7</v>
      </c>
      <c r="N68" t="n">
        <v>69.45999999999999</v>
      </c>
      <c r="O68" t="n">
        <v>66.52</v>
      </c>
      <c r="P68" t="n">
        <v>66.52</v>
      </c>
    </row>
    <row r="69">
      <c r="A69" s="5" t="inlineStr">
        <is>
          <t>Bruttoergebnis Marge in %</t>
        </is>
      </c>
      <c r="B69" s="5" t="inlineStr">
        <is>
          <t>Gross Profit Marge in %</t>
        </is>
      </c>
      <c r="C69" t="n">
        <v>56.67</v>
      </c>
      <c r="D69" t="n">
        <v>56.28</v>
      </c>
      <c r="E69" t="n">
        <v>56.96</v>
      </c>
      <c r="F69" t="n">
        <v>57.84</v>
      </c>
      <c r="G69" t="n">
        <v>58.34</v>
      </c>
      <c r="H69" t="n">
        <v>59.33</v>
      </c>
      <c r="I69" t="n">
        <v>59.76</v>
      </c>
      <c r="J69" t="n">
        <v>59.31</v>
      </c>
      <c r="K69" t="n">
        <v>59.25</v>
      </c>
      <c r="L69" t="n">
        <v>57.09</v>
      </c>
      <c r="M69" t="n">
        <v>56.83</v>
      </c>
      <c r="N69" t="n">
        <v>56.69</v>
      </c>
      <c r="O69" t="n">
        <v>56.21</v>
      </c>
    </row>
    <row r="70">
      <c r="A70" s="5" t="inlineStr">
        <is>
          <t>Kurzfristige Vermögensquote in %</t>
        </is>
      </c>
      <c r="B70" s="5" t="inlineStr">
        <is>
          <t>Current Assets Ratio in %</t>
        </is>
      </c>
      <c r="C70" t="n">
        <v>48.98</v>
      </c>
      <c r="D70" t="n">
        <v>50.16</v>
      </c>
      <c r="E70" t="n">
        <v>50.45</v>
      </c>
      <c r="F70" t="n">
        <v>48.68</v>
      </c>
      <c r="G70" t="n">
        <v>46.21</v>
      </c>
      <c r="H70" t="n">
        <v>49.18</v>
      </c>
      <c r="I70" t="n">
        <v>51.92</v>
      </c>
      <c r="J70" t="n">
        <v>49.61</v>
      </c>
      <c r="K70" t="n">
        <v>52.95</v>
      </c>
      <c r="L70" t="n">
        <v>47.32</v>
      </c>
      <c r="M70" t="n">
        <v>41.97</v>
      </c>
      <c r="N70" t="n">
        <v>41.96</v>
      </c>
      <c r="O70" t="n">
        <v>37.41</v>
      </c>
    </row>
    <row r="71">
      <c r="A71" s="5" t="inlineStr">
        <is>
          <t>Nettogewinn Marge in %</t>
        </is>
      </c>
      <c r="B71" s="5" t="inlineStr">
        <is>
          <t>Net Profit Marge in %</t>
        </is>
      </c>
      <c r="C71" t="n">
        <v>13.17</v>
      </c>
      <c r="D71" t="n">
        <v>13.29</v>
      </c>
      <c r="E71" t="n">
        <v>13.54</v>
      </c>
      <c r="F71" t="n">
        <v>13.76</v>
      </c>
      <c r="G71" t="n">
        <v>13.8</v>
      </c>
      <c r="H71" t="n">
        <v>14.21</v>
      </c>
      <c r="I71" t="n">
        <v>14.81</v>
      </c>
      <c r="J71" t="n">
        <v>14.01</v>
      </c>
      <c r="K71" t="n">
        <v>13.83</v>
      </c>
      <c r="L71" t="n">
        <v>11.85</v>
      </c>
      <c r="M71" t="n">
        <v>12.05</v>
      </c>
      <c r="N71" t="n">
        <v>13.25</v>
      </c>
      <c r="O71" t="n">
        <v>12.23</v>
      </c>
    </row>
    <row r="72">
      <c r="A72" s="5" t="inlineStr">
        <is>
          <t>Operative Ergebnis Marge in %</t>
        </is>
      </c>
      <c r="B72" s="5" t="inlineStr">
        <is>
          <t>EBIT Marge in %</t>
        </is>
      </c>
      <c r="C72" t="n">
        <v>16.66</v>
      </c>
      <c r="D72" t="n">
        <v>17.03</v>
      </c>
      <c r="E72" t="n">
        <v>17.25</v>
      </c>
      <c r="F72" t="n">
        <v>17.59</v>
      </c>
      <c r="G72" t="n">
        <v>17.65</v>
      </c>
      <c r="H72" t="n">
        <v>18.36</v>
      </c>
      <c r="I72" t="n">
        <v>19.55</v>
      </c>
      <c r="J72" t="n">
        <v>18.28</v>
      </c>
      <c r="K72" t="n">
        <v>18.29</v>
      </c>
      <c r="L72" t="n">
        <v>15.59</v>
      </c>
      <c r="M72" t="n">
        <v>15.46</v>
      </c>
      <c r="N72" t="n">
        <v>17.51</v>
      </c>
      <c r="O72" t="n">
        <v>16.54</v>
      </c>
    </row>
    <row r="73">
      <c r="A73" s="5" t="inlineStr">
        <is>
          <t>Vermögensumsschlag in %</t>
        </is>
      </c>
      <c r="B73" s="5" t="inlineStr">
        <is>
          <t>Asset Turnover in %</t>
        </is>
      </c>
      <c r="C73" t="n">
        <v>120.57</v>
      </c>
      <c r="D73" t="n">
        <v>125.23</v>
      </c>
      <c r="E73" t="n">
        <v>118.81</v>
      </c>
      <c r="F73" t="n">
        <v>120.41</v>
      </c>
      <c r="G73" t="n">
        <v>117.82</v>
      </c>
      <c r="H73" t="n">
        <v>121.58</v>
      </c>
      <c r="I73" t="n">
        <v>123.71</v>
      </c>
      <c r="J73" t="n">
        <v>125.86</v>
      </c>
      <c r="K73" t="n">
        <v>127.49</v>
      </c>
      <c r="L73" t="n">
        <v>132.98</v>
      </c>
      <c r="M73" t="n">
        <v>133.82</v>
      </c>
      <c r="N73" t="n">
        <v>132.78</v>
      </c>
      <c r="O73" t="n">
        <v>142.74</v>
      </c>
    </row>
    <row r="74">
      <c r="A74" s="5" t="inlineStr">
        <is>
          <t>Langfristige Vermögensquote in %</t>
        </is>
      </c>
      <c r="B74" s="5" t="inlineStr">
        <is>
          <t>Non-Current Assets Ratio in %</t>
        </is>
      </c>
      <c r="C74" t="n">
        <v>51.02</v>
      </c>
      <c r="D74" t="n">
        <v>49.84</v>
      </c>
      <c r="E74" t="n">
        <v>49.55</v>
      </c>
      <c r="F74" t="n">
        <v>51.32</v>
      </c>
      <c r="G74" t="n">
        <v>53.79</v>
      </c>
      <c r="H74" t="n">
        <v>50.82</v>
      </c>
      <c r="I74" t="n">
        <v>48.08</v>
      </c>
      <c r="J74" t="n">
        <v>50.39</v>
      </c>
      <c r="K74" t="n">
        <v>47.06</v>
      </c>
      <c r="L74" t="n">
        <v>52.69</v>
      </c>
      <c r="M74" t="n">
        <v>58.03</v>
      </c>
      <c r="N74" t="n">
        <v>58.04</v>
      </c>
      <c r="O74" t="n">
        <v>62.59</v>
      </c>
    </row>
    <row r="75">
      <c r="A75" s="5" t="inlineStr">
        <is>
          <t>Gesamtkapitalrentabilität</t>
        </is>
      </c>
      <c r="B75" s="5" t="inlineStr">
        <is>
          <t>ROA Return on Assets in %</t>
        </is>
      </c>
      <c r="C75" t="n">
        <v>15.88</v>
      </c>
      <c r="D75" t="n">
        <v>16.65</v>
      </c>
      <c r="E75" t="n">
        <v>16.09</v>
      </c>
      <c r="F75" t="n">
        <v>16.56</v>
      </c>
      <c r="G75" t="n">
        <v>16.26</v>
      </c>
      <c r="H75" t="n">
        <v>17.28</v>
      </c>
      <c r="I75" t="n">
        <v>18.32</v>
      </c>
      <c r="J75" t="n">
        <v>17.63</v>
      </c>
      <c r="K75" t="n">
        <v>17.63</v>
      </c>
      <c r="L75" t="n">
        <v>15.76</v>
      </c>
      <c r="M75" t="n">
        <v>16.12</v>
      </c>
      <c r="N75" t="n">
        <v>17.59</v>
      </c>
      <c r="O75" t="n">
        <v>17.45</v>
      </c>
    </row>
    <row r="76">
      <c r="A76" s="5" t="inlineStr">
        <is>
          <t>Ertrag des eingesetzten Kapitals</t>
        </is>
      </c>
      <c r="B76" s="5" t="inlineStr">
        <is>
          <t>ROCE Return on Cap. Empl. in %</t>
        </is>
      </c>
      <c r="C76" t="n">
        <v>26.73</v>
      </c>
      <c r="D76" t="n">
        <v>28.65</v>
      </c>
      <c r="E76" t="n">
        <v>28.38</v>
      </c>
      <c r="F76" t="n">
        <v>28.98</v>
      </c>
      <c r="G76" t="n">
        <v>27.5</v>
      </c>
      <c r="H76" t="n">
        <v>29.83</v>
      </c>
      <c r="I76" t="n">
        <v>33.14</v>
      </c>
      <c r="J76" t="n">
        <v>30.55</v>
      </c>
      <c r="K76" t="n">
        <v>32.04</v>
      </c>
      <c r="L76" t="n">
        <v>28.66</v>
      </c>
      <c r="M76" t="n">
        <v>29.87</v>
      </c>
      <c r="N76" t="n">
        <v>35.54</v>
      </c>
      <c r="O76" t="n">
        <v>35.16</v>
      </c>
    </row>
    <row r="77">
      <c r="A77" s="5" t="inlineStr">
        <is>
          <t>Eigenkapital zu Anlagevermögen</t>
        </is>
      </c>
      <c r="B77" s="5" t="inlineStr">
        <is>
          <t>Equity to Fixed Assets in %</t>
        </is>
      </c>
      <c r="C77" t="n">
        <v>132.44</v>
      </c>
      <c r="D77" t="n">
        <v>133.85</v>
      </c>
      <c r="E77" t="n">
        <v>130.75</v>
      </c>
      <c r="F77" t="n">
        <v>128.09</v>
      </c>
      <c r="G77" t="n">
        <v>126.12</v>
      </c>
      <c r="H77" t="n">
        <v>132.26</v>
      </c>
      <c r="I77" t="n">
        <v>136.27</v>
      </c>
      <c r="J77" t="n">
        <v>134.28</v>
      </c>
      <c r="K77" t="n">
        <v>138.11</v>
      </c>
      <c r="L77" t="n">
        <v>121.33</v>
      </c>
      <c r="M77" t="n">
        <v>104.63</v>
      </c>
      <c r="N77" t="n">
        <v>101.67</v>
      </c>
      <c r="O77" t="n">
        <v>95.94</v>
      </c>
    </row>
    <row r="78">
      <c r="A78" s="5" t="inlineStr">
        <is>
          <t>Liquidität Dritten Grades</t>
        </is>
      </c>
      <c r="B78" s="5" t="inlineStr">
        <is>
          <t>Current Ratio in %</t>
        </is>
      </c>
      <c r="C78" t="n">
        <v>197.29</v>
      </c>
      <c r="D78" t="n">
        <v>196.15</v>
      </c>
      <c r="E78" t="n">
        <v>181.58</v>
      </c>
      <c r="F78" t="n">
        <v>180.92</v>
      </c>
      <c r="G78" t="n">
        <v>189.54</v>
      </c>
      <c r="H78" t="n">
        <v>195.41</v>
      </c>
      <c r="I78" t="n">
        <v>192.02</v>
      </c>
      <c r="J78" t="n">
        <v>201.15</v>
      </c>
      <c r="K78" t="n">
        <v>194.5</v>
      </c>
      <c r="L78" t="n">
        <v>171.11</v>
      </c>
      <c r="M78" t="n">
        <v>136.51</v>
      </c>
      <c r="N78" t="n">
        <v>121.32</v>
      </c>
      <c r="O78" t="n">
        <v>113.95</v>
      </c>
    </row>
    <row r="79">
      <c r="A79" s="5" t="inlineStr">
        <is>
          <t>Operativer Cashflow</t>
        </is>
      </c>
      <c r="B79" s="5" t="inlineStr">
        <is>
          <t>Operating Cashflow in M</t>
        </is>
      </c>
      <c r="C79" t="n">
        <v>58724.28</v>
      </c>
      <c r="D79" t="n">
        <v>70818.23999999999</v>
      </c>
      <c r="E79" t="n">
        <v>76241.82000000001</v>
      </c>
      <c r="F79" t="n">
        <v>65799.87</v>
      </c>
      <c r="G79" t="n">
        <v>78205.53</v>
      </c>
      <c r="H79" t="n">
        <v>76054.79999999999</v>
      </c>
      <c r="I79" t="n">
        <v>64272.54</v>
      </c>
      <c r="J79" t="n">
        <v>53799.42000000001</v>
      </c>
      <c r="K79" t="n">
        <v>41954.82</v>
      </c>
      <c r="L79" t="n">
        <v>38214.42</v>
      </c>
      <c r="M79" t="n">
        <v>32136.27</v>
      </c>
      <c r="N79" t="n">
        <v>37622.19</v>
      </c>
      <c r="O79" t="n">
        <v>64708.92000000001</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row>
    <row r="81">
      <c r="A81" s="5" t="inlineStr">
        <is>
          <t>Umsatzwachstum 1J in %</t>
        </is>
      </c>
      <c r="B81" s="5" t="inlineStr">
        <is>
          <t>Revenue Growth 1Y in %</t>
        </is>
      </c>
      <c r="C81" t="n">
        <v>3.19</v>
      </c>
      <c r="D81" t="n">
        <v>8.69</v>
      </c>
      <c r="E81" t="n">
        <v>11.54</v>
      </c>
      <c r="F81" t="n">
        <v>15.36</v>
      </c>
      <c r="G81" t="n">
        <v>8.33</v>
      </c>
      <c r="H81" t="n">
        <v>4.88</v>
      </c>
      <c r="I81" t="n">
        <v>15.61</v>
      </c>
      <c r="J81" t="n">
        <v>10.11</v>
      </c>
      <c r="K81" t="n">
        <v>13.02</v>
      </c>
      <c r="L81" t="n">
        <v>6.51</v>
      </c>
      <c r="M81" t="n">
        <v>10.3</v>
      </c>
      <c r="N81" t="n">
        <v>15.12</v>
      </c>
      <c r="O81" t="inlineStr">
        <is>
          <t>-</t>
        </is>
      </c>
    </row>
    <row r="82">
      <c r="A82" s="5" t="inlineStr">
        <is>
          <t>Umsatzwachstum 3J in %</t>
        </is>
      </c>
      <c r="B82" s="5" t="inlineStr">
        <is>
          <t>Revenue Growth 3Y in %</t>
        </is>
      </c>
      <c r="C82" t="n">
        <v>7.81</v>
      </c>
      <c r="D82" t="n">
        <v>11.86</v>
      </c>
      <c r="E82" t="n">
        <v>11.74</v>
      </c>
      <c r="F82" t="n">
        <v>9.52</v>
      </c>
      <c r="G82" t="n">
        <v>9.609999999999999</v>
      </c>
      <c r="H82" t="n">
        <v>10.2</v>
      </c>
      <c r="I82" t="n">
        <v>12.91</v>
      </c>
      <c r="J82" t="n">
        <v>9.880000000000001</v>
      </c>
      <c r="K82" t="n">
        <v>9.94</v>
      </c>
      <c r="L82" t="n">
        <v>10.64</v>
      </c>
      <c r="M82" t="n">
        <v>8.470000000000001</v>
      </c>
      <c r="N82" t="inlineStr">
        <is>
          <t>-</t>
        </is>
      </c>
      <c r="O82" t="inlineStr">
        <is>
          <t>-</t>
        </is>
      </c>
    </row>
    <row r="83">
      <c r="A83" s="5" t="inlineStr">
        <is>
          <t>Umsatzwachstum 5J in %</t>
        </is>
      </c>
      <c r="B83" s="5" t="inlineStr">
        <is>
          <t>Revenue Growth 5Y in %</t>
        </is>
      </c>
      <c r="C83" t="n">
        <v>9.42</v>
      </c>
      <c r="D83" t="n">
        <v>9.76</v>
      </c>
      <c r="E83" t="n">
        <v>11.14</v>
      </c>
      <c r="F83" t="n">
        <v>10.86</v>
      </c>
      <c r="G83" t="n">
        <v>10.39</v>
      </c>
      <c r="H83" t="n">
        <v>10.03</v>
      </c>
      <c r="I83" t="n">
        <v>11.11</v>
      </c>
      <c r="J83" t="n">
        <v>11.01</v>
      </c>
      <c r="K83" t="n">
        <v>8.99</v>
      </c>
      <c r="L83" t="inlineStr">
        <is>
          <t>-</t>
        </is>
      </c>
      <c r="M83" t="inlineStr">
        <is>
          <t>-</t>
        </is>
      </c>
      <c r="N83" t="inlineStr">
        <is>
          <t>-</t>
        </is>
      </c>
      <c r="O83" t="inlineStr">
        <is>
          <t>-</t>
        </is>
      </c>
    </row>
    <row r="84">
      <c r="A84" s="5" t="inlineStr">
        <is>
          <t>Umsatzwachstum 10J in %</t>
        </is>
      </c>
      <c r="B84" s="5" t="inlineStr">
        <is>
          <t>Revenue Growth 10Y in %</t>
        </is>
      </c>
      <c r="C84" t="n">
        <v>9.720000000000001</v>
      </c>
      <c r="D84" t="n">
        <v>10.43</v>
      </c>
      <c r="E84" t="n">
        <v>11.08</v>
      </c>
      <c r="F84" t="n">
        <v>9.92</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2.26</v>
      </c>
      <c r="D85" t="n">
        <v>6.68</v>
      </c>
      <c r="E85" t="n">
        <v>9.81</v>
      </c>
      <c r="F85" t="n">
        <v>14.95</v>
      </c>
      <c r="G85" t="n">
        <v>5.22</v>
      </c>
      <c r="H85" t="n">
        <v>0.68</v>
      </c>
      <c r="I85" t="n">
        <v>22.2</v>
      </c>
      <c r="J85" t="n">
        <v>11.55</v>
      </c>
      <c r="K85" t="n">
        <v>31.81</v>
      </c>
      <c r="L85" t="n">
        <v>4.78</v>
      </c>
      <c r="M85" t="n">
        <v>0.32</v>
      </c>
      <c r="N85" t="n">
        <v>24.75</v>
      </c>
      <c r="O85" t="inlineStr">
        <is>
          <t>-</t>
        </is>
      </c>
    </row>
    <row r="86">
      <c r="A86" s="5" t="inlineStr">
        <is>
          <t>Gewinnwachstum 3J in %</t>
        </is>
      </c>
      <c r="B86" s="5" t="inlineStr">
        <is>
          <t>Earnings Growth 3Y in %</t>
        </is>
      </c>
      <c r="C86" t="n">
        <v>6.25</v>
      </c>
      <c r="D86" t="n">
        <v>10.48</v>
      </c>
      <c r="E86" t="n">
        <v>9.99</v>
      </c>
      <c r="F86" t="n">
        <v>6.95</v>
      </c>
      <c r="G86" t="n">
        <v>9.369999999999999</v>
      </c>
      <c r="H86" t="n">
        <v>11.48</v>
      </c>
      <c r="I86" t="n">
        <v>21.85</v>
      </c>
      <c r="J86" t="n">
        <v>16.05</v>
      </c>
      <c r="K86" t="n">
        <v>12.3</v>
      </c>
      <c r="L86" t="n">
        <v>9.949999999999999</v>
      </c>
      <c r="M86" t="n">
        <v>8.359999999999999</v>
      </c>
      <c r="N86" t="inlineStr">
        <is>
          <t>-</t>
        </is>
      </c>
      <c r="O86" t="inlineStr">
        <is>
          <t>-</t>
        </is>
      </c>
    </row>
    <row r="87">
      <c r="A87" s="5" t="inlineStr">
        <is>
          <t>Gewinnwachstum 5J in %</t>
        </is>
      </c>
      <c r="B87" s="5" t="inlineStr">
        <is>
          <t>Earnings Growth 5Y in %</t>
        </is>
      </c>
      <c r="C87" t="n">
        <v>7.78</v>
      </c>
      <c r="D87" t="n">
        <v>7.47</v>
      </c>
      <c r="E87" t="n">
        <v>10.57</v>
      </c>
      <c r="F87" t="n">
        <v>10.92</v>
      </c>
      <c r="G87" t="n">
        <v>14.29</v>
      </c>
      <c r="H87" t="n">
        <v>14.2</v>
      </c>
      <c r="I87" t="n">
        <v>14.13</v>
      </c>
      <c r="J87" t="n">
        <v>14.64</v>
      </c>
      <c r="K87" t="n">
        <v>12.33</v>
      </c>
      <c r="L87" t="inlineStr">
        <is>
          <t>-</t>
        </is>
      </c>
      <c r="M87" t="inlineStr">
        <is>
          <t>-</t>
        </is>
      </c>
      <c r="N87" t="inlineStr">
        <is>
          <t>-</t>
        </is>
      </c>
      <c r="O87" t="inlineStr">
        <is>
          <t>-</t>
        </is>
      </c>
    </row>
    <row r="88">
      <c r="A88" s="5" t="inlineStr">
        <is>
          <t>Gewinnwachstum 10J in %</t>
        </is>
      </c>
      <c r="B88" s="5" t="inlineStr">
        <is>
          <t>Earnings Growth 10Y in %</t>
        </is>
      </c>
      <c r="C88" t="n">
        <v>10.99</v>
      </c>
      <c r="D88" t="n">
        <v>10.8</v>
      </c>
      <c r="E88" t="n">
        <v>12.61</v>
      </c>
      <c r="F88" t="n">
        <v>11.63</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2.83</v>
      </c>
      <c r="D89" t="n">
        <v>3.57</v>
      </c>
      <c r="E89" t="n">
        <v>3.03</v>
      </c>
      <c r="F89" t="n">
        <v>3.03</v>
      </c>
      <c r="G89" t="n">
        <v>2.29</v>
      </c>
      <c r="H89" t="n">
        <v>2.05</v>
      </c>
      <c r="I89" t="n">
        <v>1.92</v>
      </c>
      <c r="J89" t="n">
        <v>1.47</v>
      </c>
      <c r="K89" t="n">
        <v>1.6</v>
      </c>
      <c r="L89" t="inlineStr">
        <is>
          <t>-</t>
        </is>
      </c>
      <c r="M89" t="inlineStr">
        <is>
          <t>-</t>
        </is>
      </c>
      <c r="N89" t="inlineStr">
        <is>
          <t>-</t>
        </is>
      </c>
      <c r="O89" t="inlineStr">
        <is>
          <t>-</t>
        </is>
      </c>
    </row>
    <row r="90">
      <c r="A90" s="5" t="inlineStr">
        <is>
          <t>EBIT-Wachstum 1J in %</t>
        </is>
      </c>
      <c r="B90" s="5" t="inlineStr">
        <is>
          <t>EBIT Growth 1Y in %</t>
        </is>
      </c>
      <c r="C90" t="n">
        <v>1</v>
      </c>
      <c r="D90" t="n">
        <v>7.29</v>
      </c>
      <c r="E90" t="n">
        <v>9.359999999999999</v>
      </c>
      <c r="F90" t="n">
        <v>14.98</v>
      </c>
      <c r="G90" t="n">
        <v>4.14</v>
      </c>
      <c r="H90" t="n">
        <v>-1.48</v>
      </c>
      <c r="I90" t="n">
        <v>23.59</v>
      </c>
      <c r="J90" t="n">
        <v>10.08</v>
      </c>
      <c r="K90" t="n">
        <v>32.58</v>
      </c>
      <c r="L90" t="n">
        <v>7.4</v>
      </c>
      <c r="M90" t="n">
        <v>-2.6</v>
      </c>
      <c r="N90" t="n">
        <v>21.83</v>
      </c>
      <c r="O90" t="inlineStr">
        <is>
          <t>-</t>
        </is>
      </c>
    </row>
    <row r="91">
      <c r="A91" s="5" t="inlineStr">
        <is>
          <t>EBIT-Wachstum 3J in %</t>
        </is>
      </c>
      <c r="B91" s="5" t="inlineStr">
        <is>
          <t>EBIT Growth 3Y in %</t>
        </is>
      </c>
      <c r="C91" t="n">
        <v>5.88</v>
      </c>
      <c r="D91" t="n">
        <v>10.54</v>
      </c>
      <c r="E91" t="n">
        <v>9.49</v>
      </c>
      <c r="F91" t="n">
        <v>5.88</v>
      </c>
      <c r="G91" t="n">
        <v>8.75</v>
      </c>
      <c r="H91" t="n">
        <v>10.73</v>
      </c>
      <c r="I91" t="n">
        <v>22.08</v>
      </c>
      <c r="J91" t="n">
        <v>16.69</v>
      </c>
      <c r="K91" t="n">
        <v>12.46</v>
      </c>
      <c r="L91" t="n">
        <v>8.880000000000001</v>
      </c>
      <c r="M91" t="n">
        <v>6.41</v>
      </c>
      <c r="N91" t="inlineStr">
        <is>
          <t>-</t>
        </is>
      </c>
      <c r="O91" t="inlineStr">
        <is>
          <t>-</t>
        </is>
      </c>
    </row>
    <row r="92">
      <c r="A92" s="5" t="inlineStr">
        <is>
          <t>EBIT-Wachstum 5J in %</t>
        </is>
      </c>
      <c r="B92" s="5" t="inlineStr">
        <is>
          <t>EBIT Growth 5Y in %</t>
        </is>
      </c>
      <c r="C92" t="n">
        <v>7.35</v>
      </c>
      <c r="D92" t="n">
        <v>6.86</v>
      </c>
      <c r="E92" t="n">
        <v>10.12</v>
      </c>
      <c r="F92" t="n">
        <v>10.26</v>
      </c>
      <c r="G92" t="n">
        <v>13.78</v>
      </c>
      <c r="H92" t="n">
        <v>14.43</v>
      </c>
      <c r="I92" t="n">
        <v>14.21</v>
      </c>
      <c r="J92" t="n">
        <v>13.86</v>
      </c>
      <c r="K92" t="n">
        <v>11.84</v>
      </c>
      <c r="L92" t="inlineStr">
        <is>
          <t>-</t>
        </is>
      </c>
      <c r="M92" t="inlineStr">
        <is>
          <t>-</t>
        </is>
      </c>
      <c r="N92" t="inlineStr">
        <is>
          <t>-</t>
        </is>
      </c>
      <c r="O92" t="inlineStr">
        <is>
          <t>-</t>
        </is>
      </c>
    </row>
    <row r="93">
      <c r="A93" s="5" t="inlineStr">
        <is>
          <t>EBIT-Wachstum 10J in %</t>
        </is>
      </c>
      <c r="B93" s="5" t="inlineStr">
        <is>
          <t>EBIT Growth 10Y in %</t>
        </is>
      </c>
      <c r="C93" t="n">
        <v>10.89</v>
      </c>
      <c r="D93" t="n">
        <v>10.53</v>
      </c>
      <c r="E93" t="n">
        <v>11.99</v>
      </c>
      <c r="F93" t="n">
        <v>11.05</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-17.08</v>
      </c>
      <c r="D94" t="n">
        <v>-7.11</v>
      </c>
      <c r="E94" t="n">
        <v>15.87</v>
      </c>
      <c r="F94" t="n">
        <v>-15.86</v>
      </c>
      <c r="G94" t="n">
        <v>2.83</v>
      </c>
      <c r="H94" t="n">
        <v>18.33</v>
      </c>
      <c r="I94" t="n">
        <v>19.47</v>
      </c>
      <c r="J94" t="n">
        <v>28.23</v>
      </c>
      <c r="K94" t="n">
        <v>9.789999999999999</v>
      </c>
      <c r="L94" t="n">
        <v>18.91</v>
      </c>
      <c r="M94" t="n">
        <v>-14.58</v>
      </c>
      <c r="N94" t="n">
        <v>-41.86</v>
      </c>
      <c r="O94" t="inlineStr">
        <is>
          <t>-</t>
        </is>
      </c>
    </row>
    <row r="95">
      <c r="A95" s="5" t="inlineStr">
        <is>
          <t>Op.Cashflow Wachstum 3J in %</t>
        </is>
      </c>
      <c r="B95" s="5" t="inlineStr">
        <is>
          <t>Op.Cashflow Wachstum 3Y in %</t>
        </is>
      </c>
      <c r="C95" t="n">
        <v>-2.77</v>
      </c>
      <c r="D95" t="n">
        <v>-2.37</v>
      </c>
      <c r="E95" t="n">
        <v>0.95</v>
      </c>
      <c r="F95" t="n">
        <v>1.77</v>
      </c>
      <c r="G95" t="n">
        <v>13.54</v>
      </c>
      <c r="H95" t="n">
        <v>22.01</v>
      </c>
      <c r="I95" t="n">
        <v>19.16</v>
      </c>
      <c r="J95" t="n">
        <v>18.98</v>
      </c>
      <c r="K95" t="n">
        <v>4.71</v>
      </c>
      <c r="L95" t="n">
        <v>-12.51</v>
      </c>
      <c r="M95" t="n">
        <v>-18.81</v>
      </c>
      <c r="N95" t="inlineStr">
        <is>
          <t>-</t>
        </is>
      </c>
      <c r="O95" t="inlineStr">
        <is>
          <t>-</t>
        </is>
      </c>
    </row>
    <row r="96">
      <c r="A96" s="5" t="inlineStr">
        <is>
          <t>Op.Cashflow Wachstum 5J in %</t>
        </is>
      </c>
      <c r="B96" s="5" t="inlineStr">
        <is>
          <t>Op.Cashflow Wachstum 5Y in %</t>
        </is>
      </c>
      <c r="C96" t="n">
        <v>-4.27</v>
      </c>
      <c r="D96" t="n">
        <v>2.81</v>
      </c>
      <c r="E96" t="n">
        <v>8.130000000000001</v>
      </c>
      <c r="F96" t="n">
        <v>10.6</v>
      </c>
      <c r="G96" t="n">
        <v>15.73</v>
      </c>
      <c r="H96" t="n">
        <v>18.95</v>
      </c>
      <c r="I96" t="n">
        <v>12.36</v>
      </c>
      <c r="J96" t="n">
        <v>0.1</v>
      </c>
      <c r="K96" t="n">
        <v>-5.55</v>
      </c>
      <c r="L96" t="inlineStr">
        <is>
          <t>-</t>
        </is>
      </c>
      <c r="M96" t="inlineStr">
        <is>
          <t>-</t>
        </is>
      </c>
      <c r="N96" t="inlineStr">
        <is>
          <t>-</t>
        </is>
      </c>
      <c r="O96" t="inlineStr">
        <is>
          <t>-</t>
        </is>
      </c>
    </row>
    <row r="97">
      <c r="A97" s="5" t="inlineStr">
        <is>
          <t>Op.Cashflow Wachstum 10J in %</t>
        </is>
      </c>
      <c r="B97" s="5" t="inlineStr">
        <is>
          <t>Op.Cashflow Wachstum 10Y in %</t>
        </is>
      </c>
      <c r="C97" t="n">
        <v>7.34</v>
      </c>
      <c r="D97" t="n">
        <v>7.59</v>
      </c>
      <c r="E97" t="n">
        <v>4.11</v>
      </c>
      <c r="F97" t="n">
        <v>2.53</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5237</v>
      </c>
      <c r="D98" t="n">
        <v>4974</v>
      </c>
      <c r="E98" t="n">
        <v>4448</v>
      </c>
      <c r="F98" t="n">
        <v>3779</v>
      </c>
      <c r="G98" t="n">
        <v>3357</v>
      </c>
      <c r="H98" t="n">
        <v>3303</v>
      </c>
      <c r="I98" t="n">
        <v>3207</v>
      </c>
      <c r="J98" t="n">
        <v>2735</v>
      </c>
      <c r="K98" t="n">
        <v>2528</v>
      </c>
      <c r="L98" t="n">
        <v>1639</v>
      </c>
      <c r="M98" t="n">
        <v>873.2</v>
      </c>
      <c r="N98" t="n">
        <v>523.5</v>
      </c>
      <c r="O98" t="n">
        <v>263.6</v>
      </c>
      <c r="P98" t="n">
        <v>263.6</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10"/>
    <col customWidth="1" max="15" min="15" width="10"/>
    <col customWidth="1" max="16" min="16" width="20"/>
    <col customWidth="1" max="17" min="17" width="19"/>
    <col customWidth="1" max="18" min="18" width="10"/>
    <col customWidth="1" max="19" min="19" width="10"/>
    <col customWidth="1" max="20" min="20" width="21"/>
    <col customWidth="1" max="21" min="21" width="20"/>
    <col customWidth="1" max="22" min="22" width="11"/>
    <col customWidth="1" max="23" min="23" width="8"/>
  </cols>
  <sheetData>
    <row r="1">
      <c r="A1" s="1" t="inlineStr">
        <is>
          <t xml:space="preserve">AHOLD DELHAIZE </t>
        </is>
      </c>
      <c r="B1" s="2" t="inlineStr">
        <is>
          <t>WKN: A2ANT0  ISIN: NL0011794037  US-Symbol:AHODF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+31-88-659-5100</t>
        </is>
      </c>
      <c r="G4" t="inlineStr">
        <is>
          <t>12.02.2020</t>
        </is>
      </c>
      <c r="H4" t="inlineStr">
        <is>
          <t>Preliminary Results</t>
        </is>
      </c>
      <c r="J4" t="inlineStr">
        <is>
          <t>Blackrock, Inc</t>
        </is>
      </c>
      <c r="L4" t="inlineStr">
        <is>
          <t>5,35%</t>
        </is>
      </c>
    </row>
    <row r="5">
      <c r="A5" s="5" t="inlineStr">
        <is>
          <t>Ticker</t>
        </is>
      </c>
      <c r="B5" t="inlineStr">
        <is>
          <t>AHOG</t>
        </is>
      </c>
      <c r="C5" s="5" t="inlineStr">
        <is>
          <t>Fax</t>
        </is>
      </c>
      <c r="D5" s="5" t="inlineStr"/>
      <c r="E5" t="inlineStr">
        <is>
          <t>-</t>
        </is>
      </c>
      <c r="G5" t="inlineStr">
        <is>
          <t>26.02.2020</t>
        </is>
      </c>
      <c r="H5" t="inlineStr">
        <is>
          <t>Publication Of Annual Report</t>
        </is>
      </c>
      <c r="J5" t="inlineStr">
        <is>
          <t>State Street Corp.</t>
        </is>
      </c>
      <c r="L5" t="inlineStr">
        <is>
          <t>3,49%</t>
        </is>
      </c>
    </row>
    <row r="6">
      <c r="A6" s="5" t="inlineStr">
        <is>
          <t>Gelistet Seit / Listed Since</t>
        </is>
      </c>
      <c r="B6" t="inlineStr">
        <is>
          <t>-</t>
        </is>
      </c>
      <c r="C6" s="5" t="inlineStr">
        <is>
          <t>Internet</t>
        </is>
      </c>
      <c r="D6" s="5" t="inlineStr"/>
      <c r="E6" t="inlineStr">
        <is>
          <t>https://www.aholddelhaize.com/en/home/</t>
        </is>
      </c>
      <c r="G6" t="inlineStr">
        <is>
          <t>08.04.2020</t>
        </is>
      </c>
      <c r="H6" t="inlineStr">
        <is>
          <t>Annual General Meeting</t>
        </is>
      </c>
      <c r="J6" t="inlineStr">
        <is>
          <t>Freefloat</t>
        </is>
      </c>
      <c r="L6" t="inlineStr">
        <is>
          <t>91,16%</t>
        </is>
      </c>
    </row>
    <row r="7">
      <c r="A7" s="5" t="inlineStr">
        <is>
          <t>Nominalwert / Nominal Value</t>
        </is>
      </c>
      <c r="B7" t="inlineStr">
        <is>
          <t>0,01</t>
        </is>
      </c>
      <c r="C7" s="5" t="inlineStr">
        <is>
          <t>Inv. Relations Telefon / Phone</t>
        </is>
      </c>
      <c r="D7" s="5" t="inlineStr"/>
      <c r="E7" t="inlineStr">
        <is>
          <t>+31-88-659-5213</t>
        </is>
      </c>
      <c r="G7" t="inlineStr">
        <is>
          <t>14.04.2020</t>
        </is>
      </c>
      <c r="H7" t="inlineStr">
        <is>
          <t>Ex Dividend</t>
        </is>
      </c>
    </row>
    <row r="8">
      <c r="A8" s="5" t="inlineStr">
        <is>
          <t>Land / Country</t>
        </is>
      </c>
      <c r="B8" t="inlineStr">
        <is>
          <t>Niederlande</t>
        </is>
      </c>
      <c r="C8" s="5" t="inlineStr">
        <is>
          <t>Inv. Relations E-Mail</t>
        </is>
      </c>
      <c r="D8" s="5" t="inlineStr"/>
      <c r="E8" t="inlineStr">
        <is>
          <t>investor.relations@aholddelhaize.com</t>
        </is>
      </c>
      <c r="G8" t="inlineStr">
        <is>
          <t>23.04.2020</t>
        </is>
      </c>
      <c r="H8" t="inlineStr">
        <is>
          <t>Dividend Payout</t>
        </is>
      </c>
    </row>
    <row r="9">
      <c r="A9" s="5" t="inlineStr">
        <is>
          <t>Währung / Currency</t>
        </is>
      </c>
      <c r="B9" t="inlineStr">
        <is>
          <t>EUR</t>
        </is>
      </c>
      <c r="C9" s="5" t="inlineStr">
        <is>
          <t>Kontaktperson / Contact Person</t>
        </is>
      </c>
      <c r="D9" s="5" t="inlineStr"/>
      <c r="E9" t="inlineStr">
        <is>
          <t>Alvin Concepcion</t>
        </is>
      </c>
      <c r="G9" t="inlineStr">
        <is>
          <t>07.05.2020</t>
        </is>
      </c>
      <c r="H9" t="inlineStr">
        <is>
          <t>Result Q1</t>
        </is>
      </c>
    </row>
    <row r="10">
      <c r="A10" s="5" t="inlineStr">
        <is>
          <t>Branche / Industry</t>
        </is>
      </c>
      <c r="B10" t="inlineStr">
        <is>
          <t>Department Stores</t>
        </is>
      </c>
      <c r="C10" s="5" t="inlineStr">
        <is>
          <t>05.08.2020</t>
        </is>
      </c>
      <c r="D10" s="5" t="inlineStr">
        <is>
          <t>Score Half Year</t>
        </is>
      </c>
    </row>
    <row r="11">
      <c r="A11" s="5" t="inlineStr">
        <is>
          <t>Sektor / Sector</t>
        </is>
      </c>
      <c r="B11" t="inlineStr">
        <is>
          <t>Trade</t>
        </is>
      </c>
      <c r="C11" t="inlineStr">
        <is>
          <t>04.11.2020</t>
        </is>
      </c>
      <c r="D11" t="inlineStr">
        <is>
          <t>Q3 Earnings</t>
        </is>
      </c>
    </row>
    <row r="12">
      <c r="A12" s="5" t="inlineStr">
        <is>
          <t>Typ / Genre</t>
        </is>
      </c>
      <c r="B12" t="inlineStr">
        <is>
          <t>Inhaberaktie</t>
        </is>
      </c>
    </row>
    <row r="13">
      <c r="A13" s="5" t="inlineStr">
        <is>
          <t>Adresse / Address</t>
        </is>
      </c>
      <c r="B13" t="inlineStr">
        <is>
          <t>Ahold Delhaize N.V.Provincialeweg 11  NL-1506 MA Zaandam</t>
        </is>
      </c>
    </row>
    <row r="14">
      <c r="A14" s="5" t="inlineStr">
        <is>
          <t>Management</t>
        </is>
      </c>
      <c r="B14" t="inlineStr">
        <is>
          <t>Franz Muller, Natalie Knight, Kevin Holt, Wouter Kolk, Abbe Luersman, Ben Wishart, Jan Ernst de Groot, Farhan Siddiqi</t>
        </is>
      </c>
    </row>
    <row r="15">
      <c r="A15" s="5" t="inlineStr">
        <is>
          <t>Aufsichtsrat / Board</t>
        </is>
      </c>
      <c r="B15" t="inlineStr">
        <is>
          <t>Jan Hommen, Bill McEwan, René Hooft Graafland, Ben Noteboom, Mary Anne Citrino, Dominique Leroy, Katie Doyle, Peter Agnefjäll, Helen Weir, Frank van Zanten</t>
        </is>
      </c>
    </row>
    <row r="16">
      <c r="A16" s="5" t="inlineStr">
        <is>
          <t>Beschreibung</t>
        </is>
      </c>
      <c r="B16" t="inlineStr">
        <is>
          <t>Ahold Delhaize N.V. ist ein international tätiger Einzelhandelskonzern mit Hauptsitz in den Niederlanden (Amsterdam). Ahold Delhaize bedient seine Kunden direkt über regionale Supermärkte oder indirekt über einen Online-Foodservice. In Europa ist der Konzern vorwiegend in den Niederlanden, in Belgien, Tschechien und der Slowakei sowie in Schweden, Norwegen, dem Baltikum und Portugal präsent. Dabei verkauft der Konzern seine Produkte in Shops mit den Namen etos, ah, Gall &amp; Gall, albert, hypernova, ICA und Pingodoce. In Deutschland werden derzeit drei kleine Läden unter der Marke "Albert Heijn to go" betrieben, in denen vor allem frische Produkte wie Salate und Sandwiches sowie Mikrowellengerichte angeboten werden. In den USA ist der Einzelhändler vorwiegend an der Ostküste vertreten. Hier vertreibt Ahold seine Produkte unter den Marken Giant, Peapod und Stop&amp;Shop. Mitte 2016 fusionierte der Konzern Ahold mit dem belgischen Wettbewerber Delhaize - seitdem operiert das Unternehmen unter dem Namen Ahold Delhaize. Copyright 2014 FINANCE BASE AG</t>
        </is>
      </c>
    </row>
    <row r="17">
      <c r="A17" s="5" t="inlineStr">
        <is>
          <t>Profile</t>
        </is>
      </c>
      <c r="B17" t="inlineStr">
        <is>
          <t>Ahold N.V. Delhaize is an international retail group with headquarters in the Netherlands (Amsterdam). Ahold, Delhaize customers served directly by local supermarkets or indirectly through an online food service. In Europe, the Group operates mainly in the Netherlands, Belgium, the Czech Republic and Slovakia as well as in Sweden, Norway, the Baltic countries and Portugal. The Group sells its products in shops with the names etos, ah, Gall &amp; Gall, albert, hyper nova, ICA and Pingo Doce. In Germany, three small shops under the brand name "Albert Heijn to go 'are operated currently, will consist mainly of fresh produce such as salads and sandwiches as well as microwave dishes offered. In the US, the retailer is mainly represented on the East Coast. Here Ahold sells its products under the Giant, Peapod and Stop &amp; Shop. Mid-2016, the Group merged Ahold with the Belgian Delhaize competitors - since the company operates under the name Ahold Delhaize.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66260</v>
      </c>
      <c r="D20" t="n">
        <v>62791</v>
      </c>
      <c r="E20" t="n">
        <v>62890</v>
      </c>
      <c r="F20" t="n">
        <v>49695</v>
      </c>
      <c r="G20" t="n">
        <v>38203</v>
      </c>
      <c r="H20" t="n">
        <v>32774</v>
      </c>
      <c r="I20" t="n">
        <v>32615</v>
      </c>
      <c r="J20" t="n">
        <v>32841</v>
      </c>
      <c r="K20" t="n">
        <v>30271</v>
      </c>
      <c r="L20" t="n">
        <v>29530</v>
      </c>
      <c r="M20" t="n">
        <v>27925</v>
      </c>
      <c r="N20" t="n">
        <v>25722</v>
      </c>
      <c r="O20" t="n">
        <v>28152</v>
      </c>
      <c r="P20" t="n">
        <v>44872</v>
      </c>
      <c r="Q20" t="n">
        <v>44496</v>
      </c>
      <c r="R20" t="n">
        <v>52000</v>
      </c>
      <c r="S20" t="n">
        <v>56068</v>
      </c>
      <c r="T20" t="n">
        <v>62683</v>
      </c>
      <c r="U20" t="n">
        <v>54213</v>
      </c>
      <c r="V20" t="n">
        <v>40833</v>
      </c>
      <c r="W20" t="inlineStr">
        <is>
          <t>-</t>
        </is>
      </c>
    </row>
    <row r="21">
      <c r="A21" s="5" t="inlineStr">
        <is>
          <t>Bruttoergebnis vom Umsatz</t>
        </is>
      </c>
      <c r="B21" s="5" t="inlineStr">
        <is>
          <t>Gross Profit</t>
        </is>
      </c>
      <c r="C21" t="n">
        <v>18060</v>
      </c>
      <c r="D21" t="n">
        <v>16952</v>
      </c>
      <c r="E21" t="n">
        <v>16769</v>
      </c>
      <c r="F21" t="n">
        <v>13378</v>
      </c>
      <c r="G21" t="n">
        <v>10368</v>
      </c>
      <c r="H21" t="n">
        <v>8686</v>
      </c>
      <c r="I21" t="n">
        <v>8682</v>
      </c>
      <c r="J21" t="n">
        <v>8524</v>
      </c>
      <c r="K21" t="n">
        <v>7921</v>
      </c>
      <c r="L21" t="n">
        <v>7920</v>
      </c>
      <c r="M21" t="n">
        <v>7587</v>
      </c>
      <c r="N21" t="n">
        <v>6924</v>
      </c>
      <c r="O21" t="n">
        <v>7288</v>
      </c>
      <c r="P21" t="n">
        <v>9331</v>
      </c>
      <c r="Q21" t="n">
        <v>9206</v>
      </c>
      <c r="R21" t="n">
        <v>10916</v>
      </c>
      <c r="S21" t="n">
        <v>11611</v>
      </c>
      <c r="T21" t="n">
        <v>13461</v>
      </c>
      <c r="U21" t="n">
        <v>11986</v>
      </c>
      <c r="V21" t="n">
        <v>9554</v>
      </c>
      <c r="W21" t="inlineStr">
        <is>
          <t>-</t>
        </is>
      </c>
    </row>
    <row r="22">
      <c r="A22" s="5" t="inlineStr">
        <is>
          <t>Operatives Ergebnis (EBIT)</t>
        </is>
      </c>
      <c r="B22" s="5" t="inlineStr">
        <is>
          <t>EBIT Earning Before Interest &amp; Tax</t>
        </is>
      </c>
      <c r="C22" t="n">
        <v>2662</v>
      </c>
      <c r="D22" t="n">
        <v>2395</v>
      </c>
      <c r="E22" t="n">
        <v>2225</v>
      </c>
      <c r="F22" t="n">
        <v>1584</v>
      </c>
      <c r="G22" t="n">
        <v>1318</v>
      </c>
      <c r="H22" t="n">
        <v>1250</v>
      </c>
      <c r="I22" t="n">
        <v>1239</v>
      </c>
      <c r="J22" t="n">
        <v>1187</v>
      </c>
      <c r="K22" t="n">
        <v>1347</v>
      </c>
      <c r="L22" t="n">
        <v>1336</v>
      </c>
      <c r="M22" t="n">
        <v>1297</v>
      </c>
      <c r="N22" t="n">
        <v>1198</v>
      </c>
      <c r="O22" t="n">
        <v>1134</v>
      </c>
      <c r="P22" t="n">
        <v>1293</v>
      </c>
      <c r="Q22" t="n">
        <v>248</v>
      </c>
      <c r="R22" t="n">
        <v>208</v>
      </c>
      <c r="S22" t="n">
        <v>718</v>
      </c>
      <c r="T22" t="n">
        <v>239</v>
      </c>
      <c r="U22" t="n">
        <v>1911</v>
      </c>
      <c r="V22" t="n">
        <v>1635</v>
      </c>
      <c r="W22" t="inlineStr">
        <is>
          <t>-</t>
        </is>
      </c>
    </row>
    <row r="23">
      <c r="A23" s="5" t="inlineStr">
        <is>
          <t>Finanzergebnis</t>
        </is>
      </c>
      <c r="B23" s="5" t="inlineStr">
        <is>
          <t>Financial Result</t>
        </is>
      </c>
      <c r="C23" t="n">
        <v>-528</v>
      </c>
      <c r="D23" t="n">
        <v>-246</v>
      </c>
      <c r="E23" t="n">
        <v>-297</v>
      </c>
      <c r="F23" t="n">
        <v>-541</v>
      </c>
      <c r="G23" t="n">
        <v>-265</v>
      </c>
      <c r="H23" t="n">
        <v>-235</v>
      </c>
      <c r="I23" t="n">
        <v>-291</v>
      </c>
      <c r="J23" t="n">
        <v>-227</v>
      </c>
      <c r="K23" t="n">
        <v>-316</v>
      </c>
      <c r="L23" t="n">
        <v>-259</v>
      </c>
      <c r="M23" t="n">
        <v>-283</v>
      </c>
      <c r="N23" t="n">
        <v>-214</v>
      </c>
      <c r="O23" t="n">
        <v>-308</v>
      </c>
      <c r="P23" t="n">
        <v>-518</v>
      </c>
      <c r="Q23" t="n">
        <v>-646</v>
      </c>
      <c r="R23" t="n">
        <v>-711</v>
      </c>
      <c r="S23" t="n">
        <v>-938</v>
      </c>
      <c r="T23" t="n">
        <v>-1008</v>
      </c>
      <c r="U23" t="n">
        <v>-707</v>
      </c>
      <c r="V23" t="n">
        <v>-568</v>
      </c>
      <c r="W23" t="inlineStr">
        <is>
          <t>-</t>
        </is>
      </c>
    </row>
    <row r="24">
      <c r="A24" s="5" t="inlineStr">
        <is>
          <t>Ergebnis vor Steuer (EBT)</t>
        </is>
      </c>
      <c r="B24" s="5" t="inlineStr">
        <is>
          <t>EBT Earning Before Tax</t>
        </is>
      </c>
      <c r="C24" t="n">
        <v>2134</v>
      </c>
      <c r="D24" t="n">
        <v>2149</v>
      </c>
      <c r="E24" t="n">
        <v>1928</v>
      </c>
      <c r="F24" t="n">
        <v>1043</v>
      </c>
      <c r="G24" t="n">
        <v>1053</v>
      </c>
      <c r="H24" t="n">
        <v>1015</v>
      </c>
      <c r="I24" t="n">
        <v>948</v>
      </c>
      <c r="J24" t="n">
        <v>960</v>
      </c>
      <c r="K24" t="n">
        <v>1031</v>
      </c>
      <c r="L24" t="n">
        <v>1077</v>
      </c>
      <c r="M24" t="n">
        <v>1014</v>
      </c>
      <c r="N24" t="n">
        <v>984</v>
      </c>
      <c r="O24" t="n">
        <v>826</v>
      </c>
      <c r="P24" t="n">
        <v>775</v>
      </c>
      <c r="Q24" t="n">
        <v>-398</v>
      </c>
      <c r="R24" t="n">
        <v>-503</v>
      </c>
      <c r="S24" t="n">
        <v>-220</v>
      </c>
      <c r="T24" t="n">
        <v>-769</v>
      </c>
      <c r="U24" t="n">
        <v>1204</v>
      </c>
      <c r="V24" t="n">
        <v>1067</v>
      </c>
      <c r="W24" t="inlineStr">
        <is>
          <t>-</t>
        </is>
      </c>
    </row>
    <row r="25">
      <c r="A25" s="5" t="inlineStr">
        <is>
          <t>Steuern auf Einkommen und Ertrag</t>
        </is>
      </c>
      <c r="B25" s="5" t="inlineStr">
        <is>
          <t>Taxes on income and earnings</t>
        </is>
      </c>
      <c r="C25" t="n">
        <v>417</v>
      </c>
      <c r="D25" t="n">
        <v>372</v>
      </c>
      <c r="E25" t="n">
        <v>146</v>
      </c>
      <c r="F25" t="n">
        <v>247</v>
      </c>
      <c r="G25" t="n">
        <v>224</v>
      </c>
      <c r="H25" t="n">
        <v>248</v>
      </c>
      <c r="I25" t="n">
        <v>153</v>
      </c>
      <c r="J25" t="n">
        <v>211</v>
      </c>
      <c r="K25" t="n">
        <v>140</v>
      </c>
      <c r="L25" t="n">
        <v>271</v>
      </c>
      <c r="M25" t="n">
        <v>148</v>
      </c>
      <c r="N25" t="n">
        <v>225</v>
      </c>
      <c r="O25" t="n">
        <v>167</v>
      </c>
      <c r="P25" t="n">
        <v>91</v>
      </c>
      <c r="Q25" t="n">
        <v>-205</v>
      </c>
      <c r="R25" t="n">
        <v>66</v>
      </c>
      <c r="S25" t="n">
        <v>-72</v>
      </c>
      <c r="T25" t="n">
        <v>390</v>
      </c>
      <c r="U25" t="n">
        <v>270</v>
      </c>
      <c r="V25" t="n">
        <v>235</v>
      </c>
      <c r="W25" t="inlineStr">
        <is>
          <t>-</t>
        </is>
      </c>
    </row>
    <row r="26">
      <c r="A26" s="5" t="inlineStr">
        <is>
          <t>Ergebnis nach Steuer</t>
        </is>
      </c>
      <c r="B26" s="5" t="inlineStr">
        <is>
          <t>Earnings after tax</t>
        </is>
      </c>
      <c r="C26" t="n">
        <v>1717</v>
      </c>
      <c r="D26" t="n">
        <v>1777</v>
      </c>
      <c r="E26" t="n">
        <v>1782</v>
      </c>
      <c r="F26" t="n">
        <v>796</v>
      </c>
      <c r="G26" t="n">
        <v>829</v>
      </c>
      <c r="H26" t="n">
        <v>767</v>
      </c>
      <c r="I26" t="n">
        <v>795</v>
      </c>
      <c r="J26" t="n">
        <v>749</v>
      </c>
      <c r="K26" t="n">
        <v>891</v>
      </c>
      <c r="L26" t="n">
        <v>806</v>
      </c>
      <c r="M26" t="n">
        <v>866</v>
      </c>
      <c r="N26" t="n">
        <v>759</v>
      </c>
      <c r="O26" t="n">
        <v>659</v>
      </c>
      <c r="P26" t="n">
        <v>684</v>
      </c>
      <c r="Q26" t="n">
        <v>-193</v>
      </c>
      <c r="R26" t="n">
        <v>-569</v>
      </c>
      <c r="S26" t="n">
        <v>-148</v>
      </c>
      <c r="T26" t="n">
        <v>-1159</v>
      </c>
      <c r="U26" t="n">
        <v>934</v>
      </c>
      <c r="V26" t="n">
        <v>832</v>
      </c>
      <c r="W26" t="inlineStr">
        <is>
          <t>-</t>
        </is>
      </c>
    </row>
    <row r="27">
      <c r="A27" s="5" t="inlineStr">
        <is>
          <t>Minderheitenanteil</t>
        </is>
      </c>
      <c r="B27" s="5" t="inlineStr">
        <is>
          <t>Minority Share</t>
        </is>
      </c>
      <c r="C27" t="inlineStr">
        <is>
          <t>-</t>
        </is>
      </c>
      <c r="D27" t="inlineStr">
        <is>
          <t>-</t>
        </is>
      </c>
      <c r="E27" t="inlineStr">
        <is>
          <t>-</t>
        </is>
      </c>
      <c r="F27" t="inlineStr">
        <is>
          <t>-</t>
        </is>
      </c>
      <c r="G27" t="n">
        <v>-1</v>
      </c>
      <c r="H27" t="inlineStr">
        <is>
          <t>-</t>
        </is>
      </c>
      <c r="I27" t="inlineStr">
        <is>
          <t>-</t>
        </is>
      </c>
      <c r="J27" t="inlineStr">
        <is>
          <t>-</t>
        </is>
      </c>
      <c r="K27" t="inlineStr">
        <is>
          <t>-</t>
        </is>
      </c>
      <c r="L27" t="inlineStr">
        <is>
          <t>-</t>
        </is>
      </c>
      <c r="M27" t="inlineStr">
        <is>
          <t>-</t>
        </is>
      </c>
      <c r="N27" t="n">
        <v>-5</v>
      </c>
      <c r="O27" t="n">
        <v>-14</v>
      </c>
      <c r="P27" t="n">
        <v>-16</v>
      </c>
      <c r="Q27" t="n">
        <v>-26</v>
      </c>
      <c r="R27" t="n">
        <v>-13</v>
      </c>
      <c r="S27" t="n">
        <v>-14</v>
      </c>
      <c r="T27" t="n">
        <v>-11</v>
      </c>
      <c r="U27" t="n">
        <v>8</v>
      </c>
      <c r="V27" t="n">
        <v>10</v>
      </c>
      <c r="W27" t="inlineStr">
        <is>
          <t>-</t>
        </is>
      </c>
    </row>
    <row r="28">
      <c r="A28" s="5" t="inlineStr">
        <is>
          <t>Jahresüberschuss/-fehlbetrag</t>
        </is>
      </c>
      <c r="B28" s="5" t="inlineStr">
        <is>
          <t>Net Profit</t>
        </is>
      </c>
      <c r="C28" t="n">
        <v>1766</v>
      </c>
      <c r="D28" t="n">
        <v>1793</v>
      </c>
      <c r="E28" t="n">
        <v>1817</v>
      </c>
      <c r="F28" t="n">
        <v>830</v>
      </c>
      <c r="G28" t="n">
        <v>851</v>
      </c>
      <c r="H28" t="n">
        <v>594</v>
      </c>
      <c r="I28" t="n">
        <v>2537</v>
      </c>
      <c r="J28" t="n">
        <v>827</v>
      </c>
      <c r="K28" t="n">
        <v>1017</v>
      </c>
      <c r="L28" t="n">
        <v>853</v>
      </c>
      <c r="M28" t="n">
        <v>894</v>
      </c>
      <c r="N28" t="n">
        <v>1074</v>
      </c>
      <c r="O28" t="n">
        <v>2931</v>
      </c>
      <c r="P28" t="n">
        <v>899</v>
      </c>
      <c r="Q28" t="n">
        <v>133</v>
      </c>
      <c r="R28" t="n">
        <v>-436</v>
      </c>
      <c r="S28" t="n">
        <v>-1</v>
      </c>
      <c r="T28" t="n">
        <v>-1208</v>
      </c>
      <c r="U28" t="n">
        <v>750</v>
      </c>
      <c r="V28" t="n">
        <v>920</v>
      </c>
      <c r="W28" t="inlineStr">
        <is>
          <t>-</t>
        </is>
      </c>
    </row>
    <row r="29">
      <c r="A29" s="5" t="inlineStr">
        <is>
          <t>Summe Umlaufvermögen</t>
        </is>
      </c>
      <c r="B29" s="5" t="inlineStr">
        <is>
          <t>Current Assets</t>
        </is>
      </c>
      <c r="C29" t="n">
        <v>9570</v>
      </c>
      <c r="D29" t="n">
        <v>8842</v>
      </c>
      <c r="E29" t="n">
        <v>9970</v>
      </c>
      <c r="F29" t="n">
        <v>9977</v>
      </c>
      <c r="G29" t="n">
        <v>5260</v>
      </c>
      <c r="H29" t="n">
        <v>4448</v>
      </c>
      <c r="I29" t="n">
        <v>6268</v>
      </c>
      <c r="J29" t="n">
        <v>4416</v>
      </c>
      <c r="K29" t="n">
        <v>5193</v>
      </c>
      <c r="L29" t="n">
        <v>5194</v>
      </c>
      <c r="M29" t="n">
        <v>5105</v>
      </c>
      <c r="N29" t="n">
        <v>5296</v>
      </c>
      <c r="O29" t="n">
        <v>5827</v>
      </c>
      <c r="P29" t="n">
        <v>6656</v>
      </c>
      <c r="Q29" t="n">
        <v>7397</v>
      </c>
      <c r="R29" t="n">
        <v>8353</v>
      </c>
      <c r="S29" t="n">
        <v>9002</v>
      </c>
      <c r="T29" t="n">
        <v>7776</v>
      </c>
      <c r="U29" t="n">
        <v>8862</v>
      </c>
      <c r="V29" t="n">
        <v>8862</v>
      </c>
      <c r="W29" t="inlineStr">
        <is>
          <t>-</t>
        </is>
      </c>
    </row>
    <row r="30">
      <c r="A30" s="5" t="inlineStr">
        <is>
          <t>Summe Anlagevermögen</t>
        </is>
      </c>
      <c r="B30" s="5" t="inlineStr">
        <is>
          <t>Fixed Assets</t>
        </is>
      </c>
      <c r="C30" t="n">
        <v>31920</v>
      </c>
      <c r="D30" t="n">
        <v>24489</v>
      </c>
      <c r="E30" t="n">
        <v>23901</v>
      </c>
      <c r="F30" t="n">
        <v>26298</v>
      </c>
      <c r="G30" t="n">
        <v>10620</v>
      </c>
      <c r="H30" t="n">
        <v>9690</v>
      </c>
      <c r="I30" t="n">
        <v>8874</v>
      </c>
      <c r="J30" t="n">
        <v>10666</v>
      </c>
      <c r="K30" t="n">
        <v>9787</v>
      </c>
      <c r="L30" t="n">
        <v>9531</v>
      </c>
      <c r="M30" t="n">
        <v>8828</v>
      </c>
      <c r="N30" t="n">
        <v>8296</v>
      </c>
      <c r="O30" t="n">
        <v>8117</v>
      </c>
      <c r="P30" t="n">
        <v>11786</v>
      </c>
      <c r="Q30" t="n">
        <v>12608</v>
      </c>
      <c r="R30" t="n">
        <v>12352</v>
      </c>
      <c r="S30" t="n">
        <v>14397</v>
      </c>
      <c r="T30" t="n">
        <v>16962</v>
      </c>
      <c r="U30" t="n">
        <v>19764</v>
      </c>
      <c r="V30" t="n">
        <v>16599</v>
      </c>
      <c r="W30" t="inlineStr">
        <is>
          <t>-</t>
        </is>
      </c>
    </row>
    <row r="31">
      <c r="A31" s="5" t="inlineStr">
        <is>
          <t>Summe Aktiva</t>
        </is>
      </c>
      <c r="B31" s="5" t="inlineStr">
        <is>
          <t>Total Assets</t>
        </is>
      </c>
      <c r="C31" t="n">
        <v>41490</v>
      </c>
      <c r="D31" t="n">
        <v>33331</v>
      </c>
      <c r="E31" t="n">
        <v>33871</v>
      </c>
      <c r="F31" t="n">
        <v>36275</v>
      </c>
      <c r="G31" t="n">
        <v>15880</v>
      </c>
      <c r="H31" t="n">
        <v>14138</v>
      </c>
      <c r="I31" t="n">
        <v>15142</v>
      </c>
      <c r="J31" t="n">
        <v>15082</v>
      </c>
      <c r="K31" t="n">
        <v>14980</v>
      </c>
      <c r="L31" t="n">
        <v>14725</v>
      </c>
      <c r="M31" t="n">
        <v>13933</v>
      </c>
      <c r="N31" t="n">
        <v>13592</v>
      </c>
      <c r="O31" t="n">
        <v>13944</v>
      </c>
      <c r="P31" t="n">
        <v>18442</v>
      </c>
      <c r="Q31" t="n">
        <v>20005</v>
      </c>
      <c r="R31" t="n">
        <v>20705</v>
      </c>
      <c r="S31" t="n">
        <v>23399</v>
      </c>
      <c r="T31" t="n">
        <v>24738</v>
      </c>
      <c r="U31" t="n">
        <v>28626</v>
      </c>
      <c r="V31" t="n">
        <v>25461</v>
      </c>
      <c r="W31" t="inlineStr">
        <is>
          <t>-</t>
        </is>
      </c>
    </row>
    <row r="32">
      <c r="A32" s="5" t="inlineStr">
        <is>
          <t>Summe kurzfristiges Fremdkapital</t>
        </is>
      </c>
      <c r="B32" s="5" t="inlineStr">
        <is>
          <t>Short-Term Debt</t>
        </is>
      </c>
      <c r="C32" t="n">
        <v>12590</v>
      </c>
      <c r="D32" t="n">
        <v>10021</v>
      </c>
      <c r="E32" t="n">
        <v>10305</v>
      </c>
      <c r="F32" t="n">
        <v>10397</v>
      </c>
      <c r="G32" t="n">
        <v>5002</v>
      </c>
      <c r="H32" t="n">
        <v>4466</v>
      </c>
      <c r="I32" t="n">
        <v>4142</v>
      </c>
      <c r="J32" t="n">
        <v>4427</v>
      </c>
      <c r="K32" t="n">
        <v>4614</v>
      </c>
      <c r="L32" t="n">
        <v>4092</v>
      </c>
      <c r="M32" t="n">
        <v>4025</v>
      </c>
      <c r="N32" t="n">
        <v>4138</v>
      </c>
      <c r="O32" t="n">
        <v>4933</v>
      </c>
      <c r="P32" t="n">
        <v>5821</v>
      </c>
      <c r="Q32" t="n">
        <v>6881</v>
      </c>
      <c r="R32" t="n">
        <v>7042</v>
      </c>
      <c r="S32" t="n">
        <v>7567</v>
      </c>
      <c r="T32" t="n">
        <v>9044</v>
      </c>
      <c r="U32" t="n">
        <v>8159</v>
      </c>
      <c r="V32" t="n">
        <v>10221</v>
      </c>
      <c r="W32" t="inlineStr">
        <is>
          <t>-</t>
        </is>
      </c>
    </row>
    <row r="33">
      <c r="A33" s="5" t="inlineStr">
        <is>
          <t>Summe langfristiges Fremdkapital</t>
        </is>
      </c>
      <c r="B33" s="5" t="inlineStr">
        <is>
          <t>Long-Term Debt</t>
        </is>
      </c>
      <c r="C33" t="n">
        <v>14818</v>
      </c>
      <c r="D33" t="n">
        <v>8494</v>
      </c>
      <c r="E33" t="n">
        <v>8396</v>
      </c>
      <c r="F33" t="n">
        <v>9602</v>
      </c>
      <c r="G33" t="n">
        <v>5257</v>
      </c>
      <c r="H33" t="n">
        <v>4828</v>
      </c>
      <c r="I33" t="n">
        <v>4480</v>
      </c>
      <c r="J33" t="n">
        <v>4660</v>
      </c>
      <c r="K33" t="n">
        <v>4489</v>
      </c>
      <c r="L33" t="n">
        <v>4723</v>
      </c>
      <c r="M33" t="n">
        <v>4468</v>
      </c>
      <c r="N33" t="n">
        <v>4778</v>
      </c>
      <c r="O33" t="n">
        <v>5124</v>
      </c>
      <c r="P33" t="n">
        <v>7351</v>
      </c>
      <c r="Q33" t="n">
        <v>8409</v>
      </c>
      <c r="R33" t="n">
        <v>8997</v>
      </c>
      <c r="S33" t="n">
        <v>10910</v>
      </c>
      <c r="T33" t="n">
        <v>13029</v>
      </c>
      <c r="U33" t="n">
        <v>14923</v>
      </c>
      <c r="V33" t="n">
        <v>12060</v>
      </c>
      <c r="W33" t="inlineStr">
        <is>
          <t>-</t>
        </is>
      </c>
    </row>
    <row r="34">
      <c r="A34" s="5" t="inlineStr">
        <is>
          <t>Summe Fremdkapital</t>
        </is>
      </c>
      <c r="B34" s="5" t="inlineStr">
        <is>
          <t>Total Liabilities</t>
        </is>
      </c>
      <c r="C34" t="n">
        <v>27408</v>
      </c>
      <c r="D34" t="n">
        <v>18515</v>
      </c>
      <c r="E34" t="n">
        <v>18701</v>
      </c>
      <c r="F34" t="n">
        <v>19999</v>
      </c>
      <c r="G34" t="n">
        <v>10259</v>
      </c>
      <c r="H34" t="n">
        <v>9294</v>
      </c>
      <c r="I34" t="n">
        <v>8622</v>
      </c>
      <c r="J34" t="n">
        <v>9087</v>
      </c>
      <c r="K34" t="n">
        <v>9103</v>
      </c>
      <c r="L34" t="n">
        <v>8815</v>
      </c>
      <c r="M34" t="n">
        <v>8493</v>
      </c>
      <c r="N34" t="n">
        <v>8916</v>
      </c>
      <c r="O34" t="n">
        <v>10057</v>
      </c>
      <c r="P34" t="n">
        <v>13341</v>
      </c>
      <c r="Q34" t="n">
        <v>15290</v>
      </c>
      <c r="R34" t="n">
        <v>16039</v>
      </c>
      <c r="S34" t="n">
        <v>18477</v>
      </c>
      <c r="T34" t="n">
        <v>22073</v>
      </c>
      <c r="U34" t="n">
        <v>23082</v>
      </c>
      <c r="V34" t="n">
        <v>22281</v>
      </c>
      <c r="W34" t="inlineStr">
        <is>
          <t>-</t>
        </is>
      </c>
    </row>
    <row r="35">
      <c r="A35" s="5" t="inlineStr">
        <is>
          <t>Minderheitenanteil</t>
        </is>
      </c>
      <c r="B35" s="5" t="inlineStr">
        <is>
          <t>Minority Share</t>
        </is>
      </c>
      <c r="C35" t="inlineStr">
        <is>
          <t>-</t>
        </is>
      </c>
      <c r="D35" t="inlineStr">
        <is>
          <t>-</t>
        </is>
      </c>
      <c r="E35" t="inlineStr">
        <is>
          <t>-</t>
        </is>
      </c>
      <c r="F35" t="inlineStr">
        <is>
          <t>-</t>
        </is>
      </c>
      <c r="G35" t="n">
        <v>-1</v>
      </c>
      <c r="H35" t="inlineStr">
        <is>
          <t>-</t>
        </is>
      </c>
      <c r="I35" t="inlineStr">
        <is>
          <t>-</t>
        </is>
      </c>
      <c r="J35" t="inlineStr">
        <is>
          <t>-</t>
        </is>
      </c>
      <c r="K35" t="inlineStr">
        <is>
          <t>-</t>
        </is>
      </c>
      <c r="L35" t="inlineStr">
        <is>
          <t>-</t>
        </is>
      </c>
      <c r="M35" t="inlineStr">
        <is>
          <t>-</t>
        </is>
      </c>
      <c r="N35" t="inlineStr">
        <is>
          <t>-</t>
        </is>
      </c>
      <c r="O35" t="n">
        <v>77</v>
      </c>
      <c r="P35" t="n">
        <v>71</v>
      </c>
      <c r="Q35" t="n">
        <v>64</v>
      </c>
      <c r="R35" t="n">
        <v>66</v>
      </c>
      <c r="S35" t="n">
        <v>71</v>
      </c>
      <c r="T35" t="n">
        <v>56</v>
      </c>
      <c r="U35" t="n">
        <v>48</v>
      </c>
      <c r="V35" t="n">
        <v>677.4</v>
      </c>
      <c r="W35" t="inlineStr">
        <is>
          <t>-</t>
        </is>
      </c>
    </row>
    <row r="36">
      <c r="A36" s="5" t="inlineStr">
        <is>
          <t>Summe Eigenkapital</t>
        </is>
      </c>
      <c r="B36" s="5" t="inlineStr">
        <is>
          <t>Equity</t>
        </is>
      </c>
      <c r="C36" t="n">
        <v>14083</v>
      </c>
      <c r="D36" t="n">
        <v>14816</v>
      </c>
      <c r="E36" t="n">
        <v>15170</v>
      </c>
      <c r="F36" t="n">
        <v>16276</v>
      </c>
      <c r="G36" t="n">
        <v>5622</v>
      </c>
      <c r="H36" t="n">
        <v>4844</v>
      </c>
      <c r="I36" t="n">
        <v>6520</v>
      </c>
      <c r="J36" t="n">
        <v>5995</v>
      </c>
      <c r="K36" t="n">
        <v>5877</v>
      </c>
      <c r="L36" t="n">
        <v>5910</v>
      </c>
      <c r="M36" t="n">
        <v>5440</v>
      </c>
      <c r="N36" t="n">
        <v>4676</v>
      </c>
      <c r="O36" t="n">
        <v>3810</v>
      </c>
      <c r="P36" t="n">
        <v>5030</v>
      </c>
      <c r="Q36" t="n">
        <v>4651</v>
      </c>
      <c r="R36" t="n">
        <v>4600</v>
      </c>
      <c r="S36" t="n">
        <v>4851</v>
      </c>
      <c r="T36" t="n">
        <v>2609</v>
      </c>
      <c r="U36" t="n">
        <v>5496</v>
      </c>
      <c r="V36" t="n">
        <v>2503</v>
      </c>
      <c r="W36" t="inlineStr">
        <is>
          <t>-</t>
        </is>
      </c>
    </row>
    <row r="37">
      <c r="A37" s="5" t="inlineStr">
        <is>
          <t>Summe Passiva</t>
        </is>
      </c>
      <c r="B37" s="5" t="inlineStr">
        <is>
          <t>Liabilities &amp; Shareholder Equity</t>
        </is>
      </c>
      <c r="C37" t="n">
        <v>41490</v>
      </c>
      <c r="D37" t="n">
        <v>33331</v>
      </c>
      <c r="E37" t="n">
        <v>33871</v>
      </c>
      <c r="F37" t="n">
        <v>36275</v>
      </c>
      <c r="G37" t="n">
        <v>15880</v>
      </c>
      <c r="H37" t="n">
        <v>14138</v>
      </c>
      <c r="I37" t="n">
        <v>15142</v>
      </c>
      <c r="J37" t="n">
        <v>15082</v>
      </c>
      <c r="K37" t="n">
        <v>14980</v>
      </c>
      <c r="L37" t="n">
        <v>14725</v>
      </c>
      <c r="M37" t="n">
        <v>13933</v>
      </c>
      <c r="N37" t="n">
        <v>13592</v>
      </c>
      <c r="O37" t="n">
        <v>13944</v>
      </c>
      <c r="P37" t="n">
        <v>18442</v>
      </c>
      <c r="Q37" t="n">
        <v>20005</v>
      </c>
      <c r="R37" t="n">
        <v>20705</v>
      </c>
      <c r="S37" t="n">
        <v>23399</v>
      </c>
      <c r="T37" t="n">
        <v>24738</v>
      </c>
      <c r="U37" t="n">
        <v>28626</v>
      </c>
      <c r="V37" t="n">
        <v>25461</v>
      </c>
      <c r="W37" t="inlineStr">
        <is>
          <t>-</t>
        </is>
      </c>
    </row>
    <row r="38">
      <c r="A38" s="5" t="inlineStr">
        <is>
          <t>Mio.Aktien im Umlauf</t>
        </is>
      </c>
      <c r="B38" s="5" t="inlineStr">
        <is>
          <t>Million shares outstanding</t>
        </is>
      </c>
      <c r="C38" t="n">
        <v>1088</v>
      </c>
      <c r="D38" t="n">
        <v>1130</v>
      </c>
      <c r="E38" t="n">
        <v>1228</v>
      </c>
      <c r="F38" t="n">
        <v>1272</v>
      </c>
      <c r="G38" t="n">
        <v>818.47</v>
      </c>
      <c r="H38" t="n">
        <v>822.6</v>
      </c>
      <c r="I38" t="n">
        <v>982.49</v>
      </c>
      <c r="J38" t="n">
        <v>1039</v>
      </c>
      <c r="K38" t="n">
        <v>1060</v>
      </c>
      <c r="L38" t="n">
        <v>1145</v>
      </c>
      <c r="M38" t="n">
        <v>1181</v>
      </c>
      <c r="N38" t="n">
        <v>1177</v>
      </c>
      <c r="O38" t="n">
        <v>1172</v>
      </c>
      <c r="P38" t="n">
        <v>1556</v>
      </c>
      <c r="Q38" t="n">
        <v>1555</v>
      </c>
      <c r="R38" t="n">
        <v>1554</v>
      </c>
      <c r="S38" t="n">
        <v>1553</v>
      </c>
      <c r="T38" t="n">
        <v>931.1</v>
      </c>
      <c r="U38" t="n">
        <v>921</v>
      </c>
      <c r="V38" t="n">
        <v>825.3</v>
      </c>
      <c r="W38" t="inlineStr">
        <is>
          <t>-</t>
        </is>
      </c>
    </row>
    <row r="39">
      <c r="A39" s="5" t="inlineStr">
        <is>
          <t>Ergebnis je Aktie (brutto)</t>
        </is>
      </c>
      <c r="B39" s="5" t="inlineStr">
        <is>
          <t>Earnings per share</t>
        </is>
      </c>
      <c r="C39" t="n">
        <v>1.96</v>
      </c>
      <c r="D39" t="n">
        <v>1.9</v>
      </c>
      <c r="E39" t="n">
        <v>1.57</v>
      </c>
      <c r="F39" t="n">
        <v>0.82</v>
      </c>
      <c r="G39" t="n">
        <v>1.29</v>
      </c>
      <c r="H39" t="n">
        <v>1.23</v>
      </c>
      <c r="I39" t="n">
        <v>0.96</v>
      </c>
      <c r="J39" t="n">
        <v>0.92</v>
      </c>
      <c r="K39" t="n">
        <v>0.97</v>
      </c>
      <c r="L39" t="n">
        <v>0.9399999999999999</v>
      </c>
      <c r="M39" t="n">
        <v>0.86</v>
      </c>
      <c r="N39" t="n">
        <v>0.84</v>
      </c>
      <c r="O39" t="n">
        <v>0.7</v>
      </c>
      <c r="P39" t="n">
        <v>0.5</v>
      </c>
      <c r="Q39" t="n">
        <v>-0.26</v>
      </c>
      <c r="R39" t="n">
        <v>-0.32</v>
      </c>
      <c r="S39" t="n">
        <v>-0.14</v>
      </c>
      <c r="T39" t="n">
        <v>-0.83</v>
      </c>
      <c r="U39" t="n">
        <v>1.31</v>
      </c>
      <c r="V39" t="n">
        <v>1.29</v>
      </c>
      <c r="W39" t="inlineStr">
        <is>
          <t>-</t>
        </is>
      </c>
    </row>
    <row r="40">
      <c r="A40" s="5" t="inlineStr">
        <is>
          <t>Ergebnis je Aktie (unverwässert)</t>
        </is>
      </c>
      <c r="B40" s="5" t="inlineStr">
        <is>
          <t>Basic Earnings per share</t>
        </is>
      </c>
      <c r="C40" t="n">
        <v>1.6</v>
      </c>
      <c r="D40" t="n">
        <v>1.51</v>
      </c>
      <c r="E40" t="n">
        <v>1.45</v>
      </c>
      <c r="F40" t="n">
        <v>0.8100000000000001</v>
      </c>
      <c r="G40" t="n">
        <v>1.04</v>
      </c>
      <c r="H40" t="n">
        <v>0.68</v>
      </c>
      <c r="I40" t="n">
        <v>2.48</v>
      </c>
      <c r="J40" t="n">
        <v>0.8</v>
      </c>
      <c r="K40" t="n">
        <v>0.92</v>
      </c>
      <c r="L40" t="n">
        <v>0.73</v>
      </c>
      <c r="M40" t="n">
        <v>0.76</v>
      </c>
      <c r="N40" t="n">
        <v>0.91</v>
      </c>
      <c r="O40" t="n">
        <v>2.03</v>
      </c>
      <c r="P40" t="n">
        <v>0.58</v>
      </c>
      <c r="Q40" t="n">
        <v>0.09</v>
      </c>
      <c r="R40" t="n">
        <v>-0.31</v>
      </c>
      <c r="S40" t="n">
        <v>-0.04</v>
      </c>
      <c r="T40" t="n">
        <v>-1.34</v>
      </c>
      <c r="U40" t="n">
        <v>0.83</v>
      </c>
      <c r="V40" t="n">
        <v>1.22</v>
      </c>
      <c r="W40" t="n">
        <v>1.13</v>
      </c>
    </row>
    <row r="41">
      <c r="A41" s="5" t="inlineStr">
        <is>
          <t>Ergebnis je Aktie (verwässert)</t>
        </is>
      </c>
      <c r="B41" s="5" t="inlineStr">
        <is>
          <t>Diluted Earnings per share</t>
        </is>
      </c>
      <c r="C41" t="n">
        <v>1.59</v>
      </c>
      <c r="D41" t="n">
        <v>1.49</v>
      </c>
      <c r="E41" t="n">
        <v>1.43</v>
      </c>
      <c r="F41" t="n">
        <v>0.8100000000000001</v>
      </c>
      <c r="G41" t="n">
        <v>1.02</v>
      </c>
      <c r="H41" t="n">
        <v>0.67</v>
      </c>
      <c r="I41" t="n">
        <v>2.39</v>
      </c>
      <c r="J41" t="n">
        <v>0.77</v>
      </c>
      <c r="K41" t="n">
        <v>0.89</v>
      </c>
      <c r="L41" t="n">
        <v>0.72</v>
      </c>
      <c r="M41" t="n">
        <v>0.74</v>
      </c>
      <c r="N41" t="n">
        <v>0.89</v>
      </c>
      <c r="O41" t="n">
        <v>2.01</v>
      </c>
      <c r="P41" t="n">
        <v>0.57</v>
      </c>
      <c r="Q41" t="n">
        <v>0.09</v>
      </c>
      <c r="R41" t="n">
        <v>-0.31</v>
      </c>
      <c r="S41" t="n">
        <v>-0.04</v>
      </c>
      <c r="T41" t="n">
        <v>-1.34</v>
      </c>
      <c r="U41" t="n">
        <v>0.82</v>
      </c>
      <c r="V41" t="n">
        <v>1.19</v>
      </c>
      <c r="W41" t="n">
        <v>1.13</v>
      </c>
    </row>
    <row r="42">
      <c r="A42" s="5" t="inlineStr">
        <is>
          <t>Dividende je Aktie</t>
        </is>
      </c>
      <c r="B42" s="5" t="inlineStr">
        <is>
          <t>Dividend per share</t>
        </is>
      </c>
      <c r="C42" t="n">
        <v>0.76</v>
      </c>
      <c r="D42" t="n">
        <v>0.7</v>
      </c>
      <c r="E42" t="n">
        <v>0.63</v>
      </c>
      <c r="F42" t="n">
        <v>0.57</v>
      </c>
      <c r="G42" t="n">
        <v>0.52</v>
      </c>
      <c r="H42" t="n">
        <v>0.48</v>
      </c>
      <c r="I42" t="n">
        <v>0.47</v>
      </c>
      <c r="J42" t="n">
        <v>0.44</v>
      </c>
      <c r="K42" t="n">
        <v>0.4</v>
      </c>
      <c r="L42" t="n">
        <v>0.29</v>
      </c>
      <c r="M42" t="n">
        <v>0.23</v>
      </c>
      <c r="N42" t="n">
        <v>0.18</v>
      </c>
      <c r="O42" t="n">
        <v>0.16</v>
      </c>
      <c r="P42" t="inlineStr">
        <is>
          <t>-</t>
        </is>
      </c>
      <c r="Q42" t="inlineStr">
        <is>
          <t>-</t>
        </is>
      </c>
      <c r="R42" t="inlineStr">
        <is>
          <t>-</t>
        </is>
      </c>
      <c r="S42" t="inlineStr">
        <is>
          <t>-</t>
        </is>
      </c>
      <c r="T42" t="n">
        <v>0.22</v>
      </c>
      <c r="U42" t="n">
        <v>0.73</v>
      </c>
      <c r="V42" t="n">
        <v>0.63</v>
      </c>
      <c r="W42" t="inlineStr">
        <is>
          <t>-</t>
        </is>
      </c>
    </row>
    <row r="43">
      <c r="A43" s="5" t="inlineStr">
        <is>
          <t>Dividendenausschüttung in Mio</t>
        </is>
      </c>
      <c r="B43" s="5" t="inlineStr">
        <is>
          <t>Dividend Payment in M</t>
        </is>
      </c>
      <c r="C43" t="n">
        <v>1114</v>
      </c>
      <c r="D43" t="n">
        <v>757</v>
      </c>
      <c r="E43" t="n">
        <v>720</v>
      </c>
      <c r="F43" t="n">
        <v>429</v>
      </c>
      <c r="G43" t="n">
        <v>430</v>
      </c>
      <c r="H43" t="n">
        <v>396</v>
      </c>
      <c r="I43" t="n">
        <v>414</v>
      </c>
      <c r="J43" t="n">
        <v>457</v>
      </c>
      <c r="K43" t="n">
        <v>415</v>
      </c>
      <c r="L43" t="n">
        <v>328</v>
      </c>
      <c r="M43" t="n">
        <v>272</v>
      </c>
      <c r="N43" t="n">
        <v>212</v>
      </c>
      <c r="O43" t="n">
        <v>188</v>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60.9</v>
      </c>
      <c r="D44" t="n">
        <v>55.56</v>
      </c>
      <c r="E44" t="n">
        <v>51.23</v>
      </c>
      <c r="F44" t="n">
        <v>39.06</v>
      </c>
      <c r="G44" t="n">
        <v>46.68</v>
      </c>
      <c r="H44" t="n">
        <v>39.84</v>
      </c>
      <c r="I44" t="n">
        <v>33.2</v>
      </c>
      <c r="J44" t="n">
        <v>31.62</v>
      </c>
      <c r="K44" t="n">
        <v>28.56</v>
      </c>
      <c r="L44" t="n">
        <v>25.79</v>
      </c>
      <c r="M44" t="n">
        <v>23.64</v>
      </c>
      <c r="N44" t="n">
        <v>21.86</v>
      </c>
      <c r="O44" t="n">
        <v>24.02</v>
      </c>
      <c r="P44" t="n">
        <v>28.84</v>
      </c>
      <c r="Q44" t="n">
        <v>28.61</v>
      </c>
      <c r="R44" t="n">
        <v>33.46</v>
      </c>
      <c r="S44" t="n">
        <v>36.11</v>
      </c>
      <c r="T44" t="n">
        <v>67.31999999999999</v>
      </c>
      <c r="U44" t="n">
        <v>58.86</v>
      </c>
      <c r="V44" t="n">
        <v>49.48</v>
      </c>
      <c r="W44" t="inlineStr">
        <is>
          <t>-</t>
        </is>
      </c>
    </row>
    <row r="45">
      <c r="A45" s="5" t="inlineStr">
        <is>
          <t>Buchwert je Aktie</t>
        </is>
      </c>
      <c r="B45" s="5" t="inlineStr">
        <is>
          <t>Book value per share</t>
        </is>
      </c>
      <c r="C45" t="n">
        <v>12.94</v>
      </c>
      <c r="D45" t="n">
        <v>13.11</v>
      </c>
      <c r="E45" t="n">
        <v>12.36</v>
      </c>
      <c r="F45" t="n">
        <v>12.79</v>
      </c>
      <c r="G45" t="n">
        <v>6.87</v>
      </c>
      <c r="H45" t="n">
        <v>5.89</v>
      </c>
      <c r="I45" t="n">
        <v>6.64</v>
      </c>
      <c r="J45" t="n">
        <v>5.77</v>
      </c>
      <c r="K45" t="n">
        <v>5.55</v>
      </c>
      <c r="L45" t="n">
        <v>5.16</v>
      </c>
      <c r="M45" t="n">
        <v>4.61</v>
      </c>
      <c r="N45" t="n">
        <v>3.97</v>
      </c>
      <c r="O45" t="n">
        <v>3.25</v>
      </c>
      <c r="P45" t="n">
        <v>3.23</v>
      </c>
      <c r="Q45" t="n">
        <v>2.99</v>
      </c>
      <c r="R45" t="n">
        <v>2.96</v>
      </c>
      <c r="S45" t="n">
        <v>3.12</v>
      </c>
      <c r="T45" t="n">
        <v>2.8</v>
      </c>
      <c r="U45" t="n">
        <v>5.97</v>
      </c>
      <c r="V45" t="n">
        <v>3.03</v>
      </c>
      <c r="W45" t="inlineStr">
        <is>
          <t>-</t>
        </is>
      </c>
    </row>
    <row r="46">
      <c r="A46" s="5" t="inlineStr">
        <is>
          <t>Cashflow je Aktie</t>
        </is>
      </c>
      <c r="B46" s="5" t="inlineStr">
        <is>
          <t>Cashflow per share</t>
        </is>
      </c>
      <c r="C46" t="n">
        <v>5.01</v>
      </c>
      <c r="D46" t="n">
        <v>3.82</v>
      </c>
      <c r="E46" t="n">
        <v>3.01</v>
      </c>
      <c r="F46" t="n">
        <v>2.27</v>
      </c>
      <c r="G46" t="n">
        <v>2.61</v>
      </c>
      <c r="H46" t="n">
        <v>2.28</v>
      </c>
      <c r="I46" t="n">
        <v>2.07</v>
      </c>
      <c r="J46" t="n">
        <v>2.03</v>
      </c>
      <c r="K46" t="n">
        <v>1.68</v>
      </c>
      <c r="L46" t="n">
        <v>1.84</v>
      </c>
      <c r="M46" t="n">
        <v>1.6</v>
      </c>
      <c r="N46" t="n">
        <v>1.48</v>
      </c>
      <c r="O46" t="n">
        <v>1.57</v>
      </c>
      <c r="P46" t="n">
        <v>1.17</v>
      </c>
      <c r="Q46" t="n">
        <v>1.22</v>
      </c>
      <c r="R46" t="n">
        <v>1.01</v>
      </c>
      <c r="S46" t="n">
        <v>1.23</v>
      </c>
      <c r="T46" t="n">
        <v>2.67</v>
      </c>
      <c r="U46" t="n">
        <v>2.13</v>
      </c>
      <c r="V46" t="n">
        <v>2.5</v>
      </c>
      <c r="W46" t="inlineStr">
        <is>
          <t>-</t>
        </is>
      </c>
    </row>
    <row r="47">
      <c r="A47" s="5" t="inlineStr">
        <is>
          <t>Bilanzsumme je Aktie</t>
        </is>
      </c>
      <c r="B47" s="5" t="inlineStr">
        <is>
          <t>Total assets per share</t>
        </is>
      </c>
      <c r="C47" t="n">
        <v>38.14</v>
      </c>
      <c r="D47" t="n">
        <v>29.49</v>
      </c>
      <c r="E47" t="n">
        <v>27.59</v>
      </c>
      <c r="F47" t="n">
        <v>28.51</v>
      </c>
      <c r="G47" t="n">
        <v>19.4</v>
      </c>
      <c r="H47" t="n">
        <v>17.19</v>
      </c>
      <c r="I47" t="n">
        <v>15.41</v>
      </c>
      <c r="J47" t="n">
        <v>14.52</v>
      </c>
      <c r="K47" t="n">
        <v>14.13</v>
      </c>
      <c r="L47" t="n">
        <v>12.86</v>
      </c>
      <c r="M47" t="n">
        <v>11.8</v>
      </c>
      <c r="N47" t="n">
        <v>11.55</v>
      </c>
      <c r="O47" t="n">
        <v>11.9</v>
      </c>
      <c r="P47" t="n">
        <v>11.85</v>
      </c>
      <c r="Q47" t="n">
        <v>12.86</v>
      </c>
      <c r="R47" t="n">
        <v>13.32</v>
      </c>
      <c r="S47" t="n">
        <v>15.07</v>
      </c>
      <c r="T47" t="n">
        <v>26.57</v>
      </c>
      <c r="U47" t="n">
        <v>31.08</v>
      </c>
      <c r="V47" t="n">
        <v>30.85</v>
      </c>
      <c r="W47" t="inlineStr">
        <is>
          <t>-</t>
        </is>
      </c>
    </row>
    <row r="48">
      <c r="A48" s="5" t="inlineStr">
        <is>
          <t>Personal am Ende des Jahres</t>
        </is>
      </c>
      <c r="B48" s="5" t="inlineStr">
        <is>
          <t>Staff at the end of year</t>
        </is>
      </c>
      <c r="C48" t="n">
        <v>380000</v>
      </c>
      <c r="D48" t="n">
        <v>372000</v>
      </c>
      <c r="E48" t="n">
        <v>369000</v>
      </c>
      <c r="F48" t="n">
        <v>370000</v>
      </c>
      <c r="G48" t="n">
        <v>236000</v>
      </c>
      <c r="H48" t="n">
        <v>227000</v>
      </c>
      <c r="I48" t="n">
        <v>222000</v>
      </c>
      <c r="J48" t="n">
        <v>225000</v>
      </c>
      <c r="K48" t="n">
        <v>218000</v>
      </c>
      <c r="L48" t="n">
        <v>212527</v>
      </c>
      <c r="M48" t="n">
        <v>206287</v>
      </c>
      <c r="N48" t="n">
        <v>202275</v>
      </c>
      <c r="O48" t="n">
        <v>187090</v>
      </c>
      <c r="P48" t="n">
        <v>164078</v>
      </c>
      <c r="Q48" t="n">
        <v>167801</v>
      </c>
      <c r="R48" t="n">
        <v>206441</v>
      </c>
      <c r="S48" t="n">
        <v>257140</v>
      </c>
      <c r="T48" t="n">
        <v>254279</v>
      </c>
      <c r="U48" t="n">
        <v>219290</v>
      </c>
      <c r="V48" t="n">
        <v>248053</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174368</v>
      </c>
      <c r="D51" t="n">
        <v>168793</v>
      </c>
      <c r="E51" t="n">
        <v>170434</v>
      </c>
      <c r="F51" t="n">
        <v>134311</v>
      </c>
      <c r="G51" t="n">
        <v>161877</v>
      </c>
      <c r="H51" t="n">
        <v>144379</v>
      </c>
      <c r="I51" t="n">
        <v>146914</v>
      </c>
      <c r="J51" t="n">
        <v>145960</v>
      </c>
      <c r="K51" t="n">
        <v>138858</v>
      </c>
      <c r="L51" t="n">
        <v>138947</v>
      </c>
      <c r="M51" t="n">
        <v>135369</v>
      </c>
      <c r="N51" t="n">
        <v>127163</v>
      </c>
      <c r="O51" t="n">
        <v>150473</v>
      </c>
      <c r="P51" t="n">
        <v>273479</v>
      </c>
      <c r="Q51" t="n">
        <v>265171</v>
      </c>
      <c r="R51" t="n">
        <v>251887</v>
      </c>
      <c r="S51" t="n">
        <v>218044</v>
      </c>
      <c r="T51" t="n">
        <v>246512</v>
      </c>
      <c r="U51" t="n">
        <v>247220</v>
      </c>
      <c r="V51" t="n">
        <v>164614</v>
      </c>
      <c r="W51" t="inlineStr">
        <is>
          <t>-</t>
        </is>
      </c>
    </row>
    <row r="52">
      <c r="A52" s="5" t="inlineStr">
        <is>
          <t>Bruttoergebnis je Mitarbeiter in EUR</t>
        </is>
      </c>
      <c r="B52" s="5" t="inlineStr">
        <is>
          <t>Gross Profit per employee</t>
        </is>
      </c>
      <c r="C52" t="n">
        <v>47526</v>
      </c>
      <c r="D52" t="n">
        <v>45570</v>
      </c>
      <c r="E52" t="n">
        <v>45444</v>
      </c>
      <c r="F52" t="n">
        <v>36157</v>
      </c>
      <c r="G52" t="n">
        <v>43932</v>
      </c>
      <c r="H52" t="n">
        <v>38264</v>
      </c>
      <c r="I52" t="n">
        <v>39108</v>
      </c>
      <c r="J52" t="n">
        <v>37884</v>
      </c>
      <c r="K52" t="n">
        <v>36335</v>
      </c>
      <c r="L52" t="n">
        <v>37266</v>
      </c>
      <c r="M52" t="n">
        <v>36779</v>
      </c>
      <c r="N52" t="n">
        <v>34231</v>
      </c>
      <c r="O52" t="n">
        <v>38955</v>
      </c>
      <c r="P52" t="n">
        <v>56869</v>
      </c>
      <c r="Q52" t="n">
        <v>54863</v>
      </c>
      <c r="R52" t="n">
        <v>52877</v>
      </c>
      <c r="S52" t="n">
        <v>45154</v>
      </c>
      <c r="T52" t="n">
        <v>52938</v>
      </c>
      <c r="U52" t="n">
        <v>54658</v>
      </c>
      <c r="V52" t="n">
        <v>38516</v>
      </c>
      <c r="W52" t="inlineStr">
        <is>
          <t>-</t>
        </is>
      </c>
    </row>
    <row r="53">
      <c r="A53" s="5" t="inlineStr">
        <is>
          <t>Gewinn je Mitarbeiter in EUR</t>
        </is>
      </c>
      <c r="B53" s="5" t="inlineStr">
        <is>
          <t>Earnings per employee</t>
        </is>
      </c>
      <c r="C53" t="n">
        <v>4647</v>
      </c>
      <c r="D53" t="n">
        <v>4820</v>
      </c>
      <c r="E53" t="n">
        <v>4924</v>
      </c>
      <c r="F53" t="n">
        <v>2243</v>
      </c>
      <c r="G53" t="n">
        <v>3606</v>
      </c>
      <c r="H53" t="n">
        <v>2617</v>
      </c>
      <c r="I53" t="n">
        <v>11428</v>
      </c>
      <c r="J53" t="n">
        <v>3676</v>
      </c>
      <c r="K53" t="n">
        <v>4665</v>
      </c>
      <c r="L53" t="n">
        <v>4014</v>
      </c>
      <c r="M53" t="n">
        <v>4334</v>
      </c>
      <c r="N53" t="n">
        <v>5310</v>
      </c>
      <c r="O53" t="n">
        <v>15666</v>
      </c>
      <c r="P53" t="n">
        <v>5479</v>
      </c>
      <c r="Q53" t="n">
        <v>792.61</v>
      </c>
      <c r="R53" t="n">
        <v>-2112</v>
      </c>
      <c r="S53" t="n">
        <v>-3.89</v>
      </c>
      <c r="T53" t="n">
        <v>-4751</v>
      </c>
      <c r="U53" t="n">
        <v>3420</v>
      </c>
      <c r="V53" t="n">
        <v>3709</v>
      </c>
      <c r="W53" t="inlineStr">
        <is>
          <t>-</t>
        </is>
      </c>
    </row>
    <row r="54">
      <c r="A54" s="5" t="inlineStr">
        <is>
          <t>KGV (Kurs/Gewinn)</t>
        </is>
      </c>
      <c r="B54" s="5" t="inlineStr">
        <is>
          <t>PE (price/earnings)</t>
        </is>
      </c>
      <c r="C54" t="n">
        <v>13.9</v>
      </c>
      <c r="D54" t="n">
        <v>14.6</v>
      </c>
      <c r="E54" t="n">
        <v>12.6</v>
      </c>
      <c r="F54" t="n">
        <v>24.7</v>
      </c>
      <c r="G54" t="n">
        <v>18.7</v>
      </c>
      <c r="H54" t="n">
        <v>21.7</v>
      </c>
      <c r="I54" t="n">
        <v>5.3</v>
      </c>
      <c r="J54" t="n">
        <v>12.7</v>
      </c>
      <c r="K54" t="n">
        <v>11.3</v>
      </c>
      <c r="L54" t="n">
        <v>13.5</v>
      </c>
      <c r="M54" t="n">
        <v>12.2</v>
      </c>
      <c r="N54" t="n">
        <v>9.699999999999999</v>
      </c>
      <c r="O54" t="n">
        <v>4.7</v>
      </c>
      <c r="P54" t="n">
        <v>13.9</v>
      </c>
      <c r="Q54" t="n">
        <v>70.3</v>
      </c>
      <c r="R54" t="inlineStr">
        <is>
          <t>-</t>
        </is>
      </c>
      <c r="S54" t="inlineStr">
        <is>
          <t>-</t>
        </is>
      </c>
      <c r="T54" t="inlineStr">
        <is>
          <t>-</t>
        </is>
      </c>
      <c r="U54" t="n">
        <v>39.4</v>
      </c>
      <c r="V54" t="n">
        <v>28.2</v>
      </c>
      <c r="W54" t="n">
        <v>26</v>
      </c>
    </row>
    <row r="55">
      <c r="A55" s="5" t="inlineStr">
        <is>
          <t>KUV (Kurs/Umsatz)</t>
        </is>
      </c>
      <c r="B55" s="5" t="inlineStr">
        <is>
          <t>PS (price/sales)</t>
        </is>
      </c>
      <c r="C55" t="n">
        <v>0.37</v>
      </c>
      <c r="D55" t="n">
        <v>0.4</v>
      </c>
      <c r="E55" t="n">
        <v>0.36</v>
      </c>
      <c r="F55" t="n">
        <v>0.51</v>
      </c>
      <c r="G55" t="n">
        <v>0.42</v>
      </c>
      <c r="H55" t="n">
        <v>0.37</v>
      </c>
      <c r="I55" t="n">
        <v>0.39</v>
      </c>
      <c r="J55" t="n">
        <v>0.32</v>
      </c>
      <c r="K55" t="n">
        <v>0.36</v>
      </c>
      <c r="L55" t="n">
        <v>0.38</v>
      </c>
      <c r="M55" t="n">
        <v>0.39</v>
      </c>
      <c r="N55" t="n">
        <v>0.4</v>
      </c>
      <c r="O55" t="n">
        <v>0.39</v>
      </c>
      <c r="P55" t="n">
        <v>0.28</v>
      </c>
      <c r="Q55" t="n">
        <v>0.22</v>
      </c>
      <c r="R55" t="n">
        <v>0.17</v>
      </c>
      <c r="S55" t="n">
        <v>0.16</v>
      </c>
      <c r="T55" t="n">
        <v>0.17</v>
      </c>
      <c r="U55" t="n">
        <v>0.5600000000000001</v>
      </c>
      <c r="V55" t="n">
        <v>0.6899999999999999</v>
      </c>
      <c r="W55" t="inlineStr">
        <is>
          <t>-</t>
        </is>
      </c>
    </row>
    <row r="56">
      <c r="A56" s="5" t="inlineStr">
        <is>
          <t>KBV (Kurs/Buchwert)</t>
        </is>
      </c>
      <c r="B56" s="5" t="inlineStr">
        <is>
          <t>PB (price/book value)</t>
        </is>
      </c>
      <c r="C56" t="n">
        <v>1.72</v>
      </c>
      <c r="D56" t="n">
        <v>1.68</v>
      </c>
      <c r="E56" t="n">
        <v>1.48</v>
      </c>
      <c r="F56" t="n">
        <v>1.57</v>
      </c>
      <c r="G56" t="n">
        <v>2.84</v>
      </c>
      <c r="H56" t="n">
        <v>2.51</v>
      </c>
      <c r="I56" t="n">
        <v>1.97</v>
      </c>
      <c r="J56" t="n">
        <v>1.76</v>
      </c>
      <c r="K56" t="n">
        <v>1.88</v>
      </c>
      <c r="L56" t="n">
        <v>1.91</v>
      </c>
      <c r="M56" t="n">
        <v>2.01</v>
      </c>
      <c r="N56" t="n">
        <v>2.21</v>
      </c>
      <c r="O56" t="n">
        <v>2.91</v>
      </c>
      <c r="P56" t="n">
        <v>2.49</v>
      </c>
      <c r="Q56" t="n">
        <v>2.12</v>
      </c>
      <c r="R56" t="n">
        <v>1.93</v>
      </c>
      <c r="S56" t="n">
        <v>1.87</v>
      </c>
      <c r="T56" t="n">
        <v>4.16</v>
      </c>
      <c r="U56" t="n">
        <v>5.48</v>
      </c>
      <c r="V56" t="n">
        <v>11.33</v>
      </c>
      <c r="W56" t="inlineStr">
        <is>
          <t>-</t>
        </is>
      </c>
    </row>
    <row r="57">
      <c r="A57" s="5" t="inlineStr">
        <is>
          <t>KCV (Kurs/Cashflow)</t>
        </is>
      </c>
      <c r="B57" s="5" t="inlineStr">
        <is>
          <t>PC (price/cashflow)</t>
        </is>
      </c>
      <c r="C57" t="n">
        <v>4.45</v>
      </c>
      <c r="D57" t="n">
        <v>5.77</v>
      </c>
      <c r="E57" t="n">
        <v>6.09</v>
      </c>
      <c r="F57" t="n">
        <v>8.81</v>
      </c>
      <c r="G57" t="n">
        <v>7.47</v>
      </c>
      <c r="H57" t="n">
        <v>6.47</v>
      </c>
      <c r="I57" t="n">
        <v>6.3</v>
      </c>
      <c r="J57" t="n">
        <v>4.99</v>
      </c>
      <c r="K57" t="n">
        <v>6.21</v>
      </c>
      <c r="L57" t="n">
        <v>5.38</v>
      </c>
      <c r="M57" t="n">
        <v>5.78</v>
      </c>
      <c r="N57" t="n">
        <v>5.93</v>
      </c>
      <c r="O57" t="n">
        <v>6.03</v>
      </c>
      <c r="P57" t="n">
        <v>6.9</v>
      </c>
      <c r="Q57" t="n">
        <v>5.19</v>
      </c>
      <c r="R57" t="n">
        <v>5.64</v>
      </c>
      <c r="S57" t="n">
        <v>4.74</v>
      </c>
      <c r="T57" t="n">
        <v>4.36</v>
      </c>
      <c r="U57" t="n">
        <v>15.35</v>
      </c>
      <c r="V57" t="n">
        <v>13.75</v>
      </c>
      <c r="W57" t="inlineStr">
        <is>
          <t>-</t>
        </is>
      </c>
    </row>
    <row r="58">
      <c r="A58" s="5" t="inlineStr">
        <is>
          <t>Dividendenrendite in %</t>
        </is>
      </c>
      <c r="B58" s="5" t="inlineStr">
        <is>
          <t>Dividend Yield in %</t>
        </is>
      </c>
      <c r="C58" t="n">
        <v>3.41</v>
      </c>
      <c r="D58" t="n">
        <v>3.17</v>
      </c>
      <c r="E58" t="n">
        <v>3.44</v>
      </c>
      <c r="F58" t="n">
        <v>2.85</v>
      </c>
      <c r="G58" t="n">
        <v>2.67</v>
      </c>
      <c r="H58" t="n">
        <v>3.25</v>
      </c>
      <c r="I58" t="n">
        <v>3.6</v>
      </c>
      <c r="J58" t="n">
        <v>4.34</v>
      </c>
      <c r="K58" t="n">
        <v>3.85</v>
      </c>
      <c r="L58" t="n">
        <v>2.94</v>
      </c>
      <c r="M58" t="n">
        <v>2.48</v>
      </c>
      <c r="N58" t="n">
        <v>2.05</v>
      </c>
      <c r="O58" t="n">
        <v>1.69</v>
      </c>
      <c r="P58" t="inlineStr">
        <is>
          <t>-</t>
        </is>
      </c>
      <c r="Q58" t="inlineStr">
        <is>
          <t>-</t>
        </is>
      </c>
      <c r="R58" t="inlineStr">
        <is>
          <t>-</t>
        </is>
      </c>
      <c r="S58" t="inlineStr">
        <is>
          <t>-</t>
        </is>
      </c>
      <c r="T58" t="n">
        <v>1.89</v>
      </c>
      <c r="U58" t="n">
        <v>2.23</v>
      </c>
      <c r="V58" t="n">
        <v>1.83</v>
      </c>
      <c r="W58" t="inlineStr">
        <is>
          <t>-</t>
        </is>
      </c>
    </row>
    <row r="59">
      <c r="A59" s="5" t="inlineStr">
        <is>
          <t>Gewinnrendite in %</t>
        </is>
      </c>
      <c r="B59" s="5" t="inlineStr">
        <is>
          <t>Return on profit in %</t>
        </is>
      </c>
      <c r="C59" t="n">
        <v>7.2</v>
      </c>
      <c r="D59" t="n">
        <v>6.8</v>
      </c>
      <c r="E59" t="n">
        <v>7.9</v>
      </c>
      <c r="F59" t="n">
        <v>4</v>
      </c>
      <c r="G59" t="n">
        <v>5.3</v>
      </c>
      <c r="H59" t="n">
        <v>4.6</v>
      </c>
      <c r="I59" t="n">
        <v>19</v>
      </c>
      <c r="J59" t="n">
        <v>7.9</v>
      </c>
      <c r="K59" t="n">
        <v>8.800000000000001</v>
      </c>
      <c r="L59" t="n">
        <v>7.4</v>
      </c>
      <c r="M59" t="n">
        <v>8.199999999999999</v>
      </c>
      <c r="N59" t="n">
        <v>10.4</v>
      </c>
      <c r="O59" t="n">
        <v>21.4</v>
      </c>
      <c r="P59" t="n">
        <v>7.2</v>
      </c>
      <c r="Q59" t="n">
        <v>1.4</v>
      </c>
      <c r="R59" t="n">
        <v>-5.4</v>
      </c>
      <c r="S59" t="n">
        <v>-0.7</v>
      </c>
      <c r="T59" t="n">
        <v>-11.5</v>
      </c>
      <c r="U59" t="n">
        <v>2.5</v>
      </c>
      <c r="V59" t="n">
        <v>3.6</v>
      </c>
      <c r="W59" t="n">
        <v>3.8</v>
      </c>
    </row>
    <row r="60">
      <c r="A60" s="5" t="inlineStr">
        <is>
          <t>Eigenkapitalrendite in %</t>
        </is>
      </c>
      <c r="B60" s="5" t="inlineStr">
        <is>
          <t>Return on Equity in %</t>
        </is>
      </c>
      <c r="C60" t="n">
        <v>12.54</v>
      </c>
      <c r="D60" t="n">
        <v>12.1</v>
      </c>
      <c r="E60" t="n">
        <v>11.98</v>
      </c>
      <c r="F60" t="n">
        <v>5.1</v>
      </c>
      <c r="G60" t="n">
        <v>15.14</v>
      </c>
      <c r="H60" t="n">
        <v>12.26</v>
      </c>
      <c r="I60" t="n">
        <v>38.91</v>
      </c>
      <c r="J60" t="n">
        <v>13.79</v>
      </c>
      <c r="K60" t="n">
        <v>17.3</v>
      </c>
      <c r="L60" t="n">
        <v>14.43</v>
      </c>
      <c r="M60" t="n">
        <v>16.43</v>
      </c>
      <c r="N60" t="n">
        <v>22.97</v>
      </c>
      <c r="O60" t="n">
        <v>76.93000000000001</v>
      </c>
      <c r="P60" t="n">
        <v>17.87</v>
      </c>
      <c r="Q60" t="n">
        <v>2.86</v>
      </c>
      <c r="R60" t="n">
        <v>-9.48</v>
      </c>
      <c r="S60" t="n">
        <v>-0.02</v>
      </c>
      <c r="T60" t="n">
        <v>-46.3</v>
      </c>
      <c r="U60" t="n">
        <v>13.65</v>
      </c>
      <c r="V60" t="n">
        <v>36.76</v>
      </c>
      <c r="W60" t="inlineStr">
        <is>
          <t>-</t>
        </is>
      </c>
    </row>
    <row r="61">
      <c r="A61" s="5" t="inlineStr">
        <is>
          <t>Umsatzrendite in %</t>
        </is>
      </c>
      <c r="B61" s="5" t="inlineStr">
        <is>
          <t>Return on sales in %</t>
        </is>
      </c>
      <c r="C61" t="n">
        <v>2.67</v>
      </c>
      <c r="D61" t="n">
        <v>2.86</v>
      </c>
      <c r="E61" t="n">
        <v>2.89</v>
      </c>
      <c r="F61" t="n">
        <v>1.67</v>
      </c>
      <c r="G61" t="n">
        <v>2.23</v>
      </c>
      <c r="H61" t="n">
        <v>1.81</v>
      </c>
      <c r="I61" t="n">
        <v>7.78</v>
      </c>
      <c r="J61" t="n">
        <v>2.52</v>
      </c>
      <c r="K61" t="n">
        <v>3.36</v>
      </c>
      <c r="L61" t="n">
        <v>2.89</v>
      </c>
      <c r="M61" t="n">
        <v>3.2</v>
      </c>
      <c r="N61" t="n">
        <v>4.18</v>
      </c>
      <c r="O61" t="n">
        <v>10.41</v>
      </c>
      <c r="P61" t="n">
        <v>2</v>
      </c>
      <c r="Q61" t="n">
        <v>0.3</v>
      </c>
      <c r="R61" t="n">
        <v>-1.68</v>
      </c>
      <c r="S61" t="inlineStr">
        <is>
          <t>-</t>
        </is>
      </c>
      <c r="T61" t="n">
        <v>-1.93</v>
      </c>
      <c r="U61" t="n">
        <v>1.38</v>
      </c>
      <c r="V61" t="n">
        <v>2.25</v>
      </c>
      <c r="W61" t="inlineStr">
        <is>
          <t>-</t>
        </is>
      </c>
    </row>
    <row r="62">
      <c r="A62" s="5" t="inlineStr">
        <is>
          <t>Gesamtkapitalrendite in %</t>
        </is>
      </c>
      <c r="B62" s="5" t="inlineStr">
        <is>
          <t>Total Return on Investment in %</t>
        </is>
      </c>
      <c r="C62" t="n">
        <v>4.68</v>
      </c>
      <c r="D62" t="n">
        <v>6.31</v>
      </c>
      <c r="E62" t="n">
        <v>6.23</v>
      </c>
      <c r="F62" t="n">
        <v>3.04</v>
      </c>
      <c r="G62" t="n">
        <v>6.84</v>
      </c>
      <c r="H62" t="n">
        <v>5.7</v>
      </c>
      <c r="I62" t="n">
        <v>18.24</v>
      </c>
      <c r="J62" t="n">
        <v>7.05</v>
      </c>
      <c r="K62" t="n">
        <v>8.42</v>
      </c>
      <c r="L62" t="n">
        <v>7.75</v>
      </c>
      <c r="M62" t="n">
        <v>8.68</v>
      </c>
      <c r="N62" t="n">
        <v>10.43</v>
      </c>
      <c r="O62" t="n">
        <v>24.17</v>
      </c>
      <c r="P62" t="n">
        <v>8.02</v>
      </c>
      <c r="Q62" t="n">
        <v>4.05</v>
      </c>
      <c r="R62" t="n">
        <v>1.7</v>
      </c>
      <c r="S62" t="n">
        <v>4.24</v>
      </c>
      <c r="T62" t="n">
        <v>-0.83</v>
      </c>
      <c r="U62" t="n">
        <v>5.84</v>
      </c>
      <c r="V62" t="n">
        <v>6.36</v>
      </c>
      <c r="W62" t="inlineStr">
        <is>
          <t>-</t>
        </is>
      </c>
    </row>
    <row r="63">
      <c r="A63" s="5" t="inlineStr">
        <is>
          <t>Return on Investment in %</t>
        </is>
      </c>
      <c r="B63" s="5" t="inlineStr">
        <is>
          <t>Return on Investment in %</t>
        </is>
      </c>
      <c r="C63" t="n">
        <v>4.26</v>
      </c>
      <c r="D63" t="n">
        <v>5.38</v>
      </c>
      <c r="E63" t="n">
        <v>5.36</v>
      </c>
      <c r="F63" t="n">
        <v>2.29</v>
      </c>
      <c r="G63" t="n">
        <v>5.36</v>
      </c>
      <c r="H63" t="n">
        <v>4.2</v>
      </c>
      <c r="I63" t="n">
        <v>16.75</v>
      </c>
      <c r="J63" t="n">
        <v>5.48</v>
      </c>
      <c r="K63" t="n">
        <v>6.79</v>
      </c>
      <c r="L63" t="n">
        <v>5.79</v>
      </c>
      <c r="M63" t="n">
        <v>6.42</v>
      </c>
      <c r="N63" t="n">
        <v>7.9</v>
      </c>
      <c r="O63" t="n">
        <v>21.02</v>
      </c>
      <c r="P63" t="n">
        <v>4.87</v>
      </c>
      <c r="Q63" t="n">
        <v>0.66</v>
      </c>
      <c r="R63" t="n">
        <v>-2.11</v>
      </c>
      <c r="S63" t="inlineStr">
        <is>
          <t>-</t>
        </is>
      </c>
      <c r="T63" t="n">
        <v>-4.88</v>
      </c>
      <c r="U63" t="n">
        <v>2.62</v>
      </c>
      <c r="V63" t="n">
        <v>3.61</v>
      </c>
      <c r="W63" t="inlineStr">
        <is>
          <t>-</t>
        </is>
      </c>
    </row>
    <row r="64">
      <c r="A64" s="5" t="inlineStr">
        <is>
          <t>Arbeitsintensität in %</t>
        </is>
      </c>
      <c r="B64" s="5" t="inlineStr">
        <is>
          <t>Work Intensity in %</t>
        </is>
      </c>
      <c r="C64" t="n">
        <v>23.07</v>
      </c>
      <c r="D64" t="n">
        <v>26.53</v>
      </c>
      <c r="E64" t="n">
        <v>29.44</v>
      </c>
      <c r="F64" t="n">
        <v>27.5</v>
      </c>
      <c r="G64" t="n">
        <v>33.12</v>
      </c>
      <c r="H64" t="n">
        <v>31.46</v>
      </c>
      <c r="I64" t="n">
        <v>41.39</v>
      </c>
      <c r="J64" t="n">
        <v>29.28</v>
      </c>
      <c r="K64" t="n">
        <v>34.67</v>
      </c>
      <c r="L64" t="n">
        <v>35.27</v>
      </c>
      <c r="M64" t="n">
        <v>36.64</v>
      </c>
      <c r="N64" t="n">
        <v>38.96</v>
      </c>
      <c r="O64" t="n">
        <v>41.79</v>
      </c>
      <c r="P64" t="n">
        <v>36.09</v>
      </c>
      <c r="Q64" t="n">
        <v>36.98</v>
      </c>
      <c r="R64" t="n">
        <v>40.34</v>
      </c>
      <c r="S64" t="n">
        <v>38.47</v>
      </c>
      <c r="T64" t="n">
        <v>31.43</v>
      </c>
      <c r="U64" t="n">
        <v>30.96</v>
      </c>
      <c r="V64" t="n">
        <v>34.81</v>
      </c>
      <c r="W64" t="inlineStr">
        <is>
          <t>-</t>
        </is>
      </c>
    </row>
    <row r="65">
      <c r="A65" s="5" t="inlineStr">
        <is>
          <t>Eigenkapitalquote in %</t>
        </is>
      </c>
      <c r="B65" s="5" t="inlineStr">
        <is>
          <t>Equity Ratio in %</t>
        </is>
      </c>
      <c r="C65" t="n">
        <v>33.94</v>
      </c>
      <c r="D65" t="n">
        <v>44.45</v>
      </c>
      <c r="E65" t="n">
        <v>44.79</v>
      </c>
      <c r="F65" t="n">
        <v>44.87</v>
      </c>
      <c r="G65" t="n">
        <v>35.4</v>
      </c>
      <c r="H65" t="n">
        <v>34.26</v>
      </c>
      <c r="I65" t="n">
        <v>43.06</v>
      </c>
      <c r="J65" t="n">
        <v>39.75</v>
      </c>
      <c r="K65" t="n">
        <v>39.23</v>
      </c>
      <c r="L65" t="n">
        <v>40.14</v>
      </c>
      <c r="M65" t="n">
        <v>39.04</v>
      </c>
      <c r="N65" t="n">
        <v>34.4</v>
      </c>
      <c r="O65" t="n">
        <v>27.32</v>
      </c>
      <c r="P65" t="n">
        <v>27.27</v>
      </c>
      <c r="Q65" t="n">
        <v>23.25</v>
      </c>
      <c r="R65" t="n">
        <v>22.22</v>
      </c>
      <c r="S65" t="n">
        <v>20.73</v>
      </c>
      <c r="T65" t="n">
        <v>10.55</v>
      </c>
      <c r="U65" t="n">
        <v>19.2</v>
      </c>
      <c r="V65" t="n">
        <v>9.83</v>
      </c>
      <c r="W65" t="inlineStr">
        <is>
          <t>-</t>
        </is>
      </c>
    </row>
    <row r="66">
      <c r="A66" s="5" t="inlineStr">
        <is>
          <t>Fremdkapitalquote in %</t>
        </is>
      </c>
      <c r="B66" s="5" t="inlineStr">
        <is>
          <t>Debt Ratio in %</t>
        </is>
      </c>
      <c r="C66" t="n">
        <v>66.06</v>
      </c>
      <c r="D66" t="n">
        <v>55.55</v>
      </c>
      <c r="E66" t="n">
        <v>55.21</v>
      </c>
      <c r="F66" t="n">
        <v>55.13</v>
      </c>
      <c r="G66" t="n">
        <v>64.59999999999999</v>
      </c>
      <c r="H66" t="n">
        <v>65.73999999999999</v>
      </c>
      <c r="I66" t="n">
        <v>56.94</v>
      </c>
      <c r="J66" t="n">
        <v>60.25</v>
      </c>
      <c r="K66" t="n">
        <v>60.77</v>
      </c>
      <c r="L66" t="n">
        <v>59.86</v>
      </c>
      <c r="M66" t="n">
        <v>60.96</v>
      </c>
      <c r="N66" t="n">
        <v>65.59999999999999</v>
      </c>
      <c r="O66" t="n">
        <v>72.68000000000001</v>
      </c>
      <c r="P66" t="n">
        <v>72.73</v>
      </c>
      <c r="Q66" t="n">
        <v>76.75</v>
      </c>
      <c r="R66" t="n">
        <v>77.78</v>
      </c>
      <c r="S66" t="n">
        <v>79.27</v>
      </c>
      <c r="T66" t="n">
        <v>89.45</v>
      </c>
      <c r="U66" t="n">
        <v>80.8</v>
      </c>
      <c r="V66" t="n">
        <v>90.17</v>
      </c>
      <c r="W66" t="inlineStr">
        <is>
          <t>-</t>
        </is>
      </c>
    </row>
    <row r="67">
      <c r="A67" s="5" t="inlineStr">
        <is>
          <t>Verschuldungsgrad in %</t>
        </is>
      </c>
      <c r="B67" s="5" t="inlineStr">
        <is>
          <t>Finance Gearing in %</t>
        </is>
      </c>
      <c r="C67" t="n">
        <v>194.61</v>
      </c>
      <c r="D67" t="n">
        <v>124.97</v>
      </c>
      <c r="E67" t="n">
        <v>123.28</v>
      </c>
      <c r="F67" t="n">
        <v>122.87</v>
      </c>
      <c r="G67" t="n">
        <v>182.46</v>
      </c>
      <c r="H67" t="n">
        <v>191.87</v>
      </c>
      <c r="I67" t="n">
        <v>132.24</v>
      </c>
      <c r="J67" t="n">
        <v>151.58</v>
      </c>
      <c r="K67" t="n">
        <v>154.89</v>
      </c>
      <c r="L67" t="n">
        <v>149.15</v>
      </c>
      <c r="M67" t="n">
        <v>156.12</v>
      </c>
      <c r="N67" t="n">
        <v>190.68</v>
      </c>
      <c r="O67" t="n">
        <v>265.98</v>
      </c>
      <c r="P67" t="n">
        <v>266.64</v>
      </c>
      <c r="Q67" t="n">
        <v>330.12</v>
      </c>
      <c r="R67" t="n">
        <v>350.11</v>
      </c>
      <c r="S67" t="n">
        <v>382.35</v>
      </c>
      <c r="T67" t="n">
        <v>848.1799999999999</v>
      </c>
      <c r="U67" t="n">
        <v>420.85</v>
      </c>
      <c r="V67" t="n">
        <v>917.37</v>
      </c>
      <c r="W67" t="inlineStr">
        <is>
          <t>-</t>
        </is>
      </c>
    </row>
    <row r="68">
      <c r="A68" s="5" t="inlineStr">
        <is>
          <t>Bruttoergebnis Marge in %</t>
        </is>
      </c>
      <c r="B68" s="5" t="inlineStr">
        <is>
          <t>Gross Profit Marge in %</t>
        </is>
      </c>
      <c r="C68" t="n">
        <v>27.26</v>
      </c>
      <c r="D68" t="n">
        <v>27</v>
      </c>
      <c r="E68" t="n">
        <v>26.66</v>
      </c>
      <c r="F68" t="n">
        <v>26.92</v>
      </c>
      <c r="G68" t="n">
        <v>27.14</v>
      </c>
      <c r="H68" t="n">
        <v>26.5</v>
      </c>
      <c r="I68" t="n">
        <v>26.62</v>
      </c>
      <c r="J68" t="n">
        <v>25.96</v>
      </c>
      <c r="K68" t="n">
        <v>26.17</v>
      </c>
      <c r="L68" t="n">
        <v>26.82</v>
      </c>
      <c r="M68" t="n">
        <v>27.17</v>
      </c>
      <c r="N68" t="n">
        <v>26.92</v>
      </c>
      <c r="O68" t="n">
        <v>25.89</v>
      </c>
      <c r="P68" t="n">
        <v>20.79</v>
      </c>
      <c r="Q68" t="n">
        <v>20.69</v>
      </c>
      <c r="R68" t="n">
        <v>20.99</v>
      </c>
      <c r="S68" t="n">
        <v>20.71</v>
      </c>
      <c r="T68" t="n">
        <v>21.47</v>
      </c>
      <c r="U68" t="n">
        <v>22.11</v>
      </c>
      <c r="V68" t="n">
        <v>23.4</v>
      </c>
    </row>
    <row r="69">
      <c r="A69" s="5" t="inlineStr">
        <is>
          <t>Kurzfristige Vermögensquote in %</t>
        </is>
      </c>
      <c r="B69" s="5" t="inlineStr">
        <is>
          <t>Current Assets Ratio in %</t>
        </is>
      </c>
      <c r="C69" t="n">
        <v>23.07</v>
      </c>
      <c r="D69" t="n">
        <v>26.53</v>
      </c>
      <c r="E69" t="n">
        <v>29.44</v>
      </c>
      <c r="F69" t="n">
        <v>27.5</v>
      </c>
      <c r="G69" t="n">
        <v>33.12</v>
      </c>
      <c r="H69" t="n">
        <v>31.46</v>
      </c>
      <c r="I69" t="n">
        <v>41.39</v>
      </c>
      <c r="J69" t="n">
        <v>29.28</v>
      </c>
      <c r="K69" t="n">
        <v>34.67</v>
      </c>
      <c r="L69" t="n">
        <v>35.27</v>
      </c>
      <c r="M69" t="n">
        <v>36.64</v>
      </c>
      <c r="N69" t="n">
        <v>38.96</v>
      </c>
      <c r="O69" t="n">
        <v>41.79</v>
      </c>
      <c r="P69" t="n">
        <v>36.09</v>
      </c>
      <c r="Q69" t="n">
        <v>36.98</v>
      </c>
      <c r="R69" t="n">
        <v>40.34</v>
      </c>
      <c r="S69" t="n">
        <v>38.47</v>
      </c>
      <c r="T69" t="n">
        <v>31.43</v>
      </c>
      <c r="U69" t="n">
        <v>30.96</v>
      </c>
      <c r="V69" t="n">
        <v>34.81</v>
      </c>
    </row>
    <row r="70">
      <c r="A70" s="5" t="inlineStr">
        <is>
          <t>Nettogewinn Marge in %</t>
        </is>
      </c>
      <c r="B70" s="5" t="inlineStr">
        <is>
          <t>Net Profit Marge in %</t>
        </is>
      </c>
      <c r="C70" t="n">
        <v>2.67</v>
      </c>
      <c r="D70" t="n">
        <v>2.86</v>
      </c>
      <c r="E70" t="n">
        <v>2.89</v>
      </c>
      <c r="F70" t="n">
        <v>1.67</v>
      </c>
      <c r="G70" t="n">
        <v>2.23</v>
      </c>
      <c r="H70" t="n">
        <v>1.81</v>
      </c>
      <c r="I70" t="n">
        <v>7.78</v>
      </c>
      <c r="J70" t="n">
        <v>2.52</v>
      </c>
      <c r="K70" t="n">
        <v>3.36</v>
      </c>
      <c r="L70" t="n">
        <v>2.89</v>
      </c>
      <c r="M70" t="n">
        <v>3.2</v>
      </c>
      <c r="N70" t="n">
        <v>4.18</v>
      </c>
      <c r="O70" t="n">
        <v>10.41</v>
      </c>
      <c r="P70" t="n">
        <v>2</v>
      </c>
      <c r="Q70" t="n">
        <v>0.3</v>
      </c>
      <c r="R70" t="n">
        <v>-0.84</v>
      </c>
      <c r="S70" t="n">
        <v>0</v>
      </c>
      <c r="T70" t="n">
        <v>-1.93</v>
      </c>
      <c r="U70" t="n">
        <v>1.38</v>
      </c>
      <c r="V70" t="n">
        <v>2.25</v>
      </c>
    </row>
    <row r="71">
      <c r="A71" s="5" t="inlineStr">
        <is>
          <t>Operative Ergebnis Marge in %</t>
        </is>
      </c>
      <c r="B71" s="5" t="inlineStr">
        <is>
          <t>EBIT Marge in %</t>
        </is>
      </c>
      <c r="C71" t="n">
        <v>4.02</v>
      </c>
      <c r="D71" t="n">
        <v>3.81</v>
      </c>
      <c r="E71" t="n">
        <v>3.54</v>
      </c>
      <c r="F71" t="n">
        <v>3.19</v>
      </c>
      <c r="G71" t="n">
        <v>3.45</v>
      </c>
      <c r="H71" t="n">
        <v>3.81</v>
      </c>
      <c r="I71" t="n">
        <v>3.8</v>
      </c>
      <c r="J71" t="n">
        <v>3.61</v>
      </c>
      <c r="K71" t="n">
        <v>4.45</v>
      </c>
      <c r="L71" t="n">
        <v>4.52</v>
      </c>
      <c r="M71" t="n">
        <v>4.64</v>
      </c>
      <c r="N71" t="n">
        <v>4.66</v>
      </c>
      <c r="O71" t="n">
        <v>4.03</v>
      </c>
      <c r="P71" t="n">
        <v>2.88</v>
      </c>
      <c r="Q71" t="n">
        <v>0.5600000000000001</v>
      </c>
      <c r="R71" t="n">
        <v>0.4</v>
      </c>
      <c r="S71" t="n">
        <v>1.28</v>
      </c>
      <c r="T71" t="n">
        <v>0.38</v>
      </c>
      <c r="U71" t="n">
        <v>3.52</v>
      </c>
      <c r="V71" t="n">
        <v>4</v>
      </c>
    </row>
    <row r="72">
      <c r="A72" s="5" t="inlineStr">
        <is>
          <t>Vermögensumsschlag in %</t>
        </is>
      </c>
      <c r="B72" s="5" t="inlineStr">
        <is>
          <t>Asset Turnover in %</t>
        </is>
      </c>
      <c r="C72" t="n">
        <v>159.7</v>
      </c>
      <c r="D72" t="n">
        <v>188.39</v>
      </c>
      <c r="E72" t="n">
        <v>185.68</v>
      </c>
      <c r="F72" t="n">
        <v>137</v>
      </c>
      <c r="G72" t="n">
        <v>240.57</v>
      </c>
      <c r="H72" t="n">
        <v>231.81</v>
      </c>
      <c r="I72" t="n">
        <v>215.39</v>
      </c>
      <c r="J72" t="n">
        <v>217.75</v>
      </c>
      <c r="K72" t="n">
        <v>202.08</v>
      </c>
      <c r="L72" t="n">
        <v>200.54</v>
      </c>
      <c r="M72" t="n">
        <v>200.42</v>
      </c>
      <c r="N72" t="n">
        <v>189.24</v>
      </c>
      <c r="O72" t="n">
        <v>201.89</v>
      </c>
      <c r="P72" t="n">
        <v>243.31</v>
      </c>
      <c r="Q72" t="n">
        <v>222.42</v>
      </c>
      <c r="R72" t="n">
        <v>251.15</v>
      </c>
      <c r="S72" t="n">
        <v>239.62</v>
      </c>
      <c r="T72" t="n">
        <v>253.39</v>
      </c>
      <c r="U72" t="n">
        <v>189.38</v>
      </c>
      <c r="V72" t="n">
        <v>160.37</v>
      </c>
    </row>
    <row r="73">
      <c r="A73" s="5" t="inlineStr">
        <is>
          <t>Langfristige Vermögensquote in %</t>
        </is>
      </c>
      <c r="B73" s="5" t="inlineStr">
        <is>
          <t>Non-Current Assets Ratio in %</t>
        </is>
      </c>
      <c r="C73" t="n">
        <v>76.93000000000001</v>
      </c>
      <c r="D73" t="n">
        <v>73.47</v>
      </c>
      <c r="E73" t="n">
        <v>70.56</v>
      </c>
      <c r="F73" t="n">
        <v>72.5</v>
      </c>
      <c r="G73" t="n">
        <v>66.88</v>
      </c>
      <c r="H73" t="n">
        <v>68.54000000000001</v>
      </c>
      <c r="I73" t="n">
        <v>58.61</v>
      </c>
      <c r="J73" t="n">
        <v>70.72</v>
      </c>
      <c r="K73" t="n">
        <v>65.33</v>
      </c>
      <c r="L73" t="n">
        <v>64.73</v>
      </c>
      <c r="M73" t="n">
        <v>63.36</v>
      </c>
      <c r="N73" t="n">
        <v>61.04</v>
      </c>
      <c r="O73" t="n">
        <v>58.21</v>
      </c>
      <c r="P73" t="n">
        <v>63.91</v>
      </c>
      <c r="Q73" t="n">
        <v>63.02</v>
      </c>
      <c r="R73" t="n">
        <v>59.66</v>
      </c>
      <c r="S73" t="n">
        <v>61.53</v>
      </c>
      <c r="T73" t="n">
        <v>68.56999999999999</v>
      </c>
      <c r="U73" t="n">
        <v>69.04000000000001</v>
      </c>
      <c r="V73" t="n">
        <v>65.19</v>
      </c>
    </row>
    <row r="74">
      <c r="A74" s="5" t="inlineStr">
        <is>
          <t>Gesamtkapitalrentabilität</t>
        </is>
      </c>
      <c r="B74" s="5" t="inlineStr">
        <is>
          <t>ROA Return on Assets in %</t>
        </is>
      </c>
      <c r="C74" t="n">
        <v>4.26</v>
      </c>
      <c r="D74" t="n">
        <v>5.38</v>
      </c>
      <c r="E74" t="n">
        <v>5.36</v>
      </c>
      <c r="F74" t="n">
        <v>2.29</v>
      </c>
      <c r="G74" t="n">
        <v>5.36</v>
      </c>
      <c r="H74" t="n">
        <v>4.2</v>
      </c>
      <c r="I74" t="n">
        <v>16.75</v>
      </c>
      <c r="J74" t="n">
        <v>5.48</v>
      </c>
      <c r="K74" t="n">
        <v>6.79</v>
      </c>
      <c r="L74" t="n">
        <v>5.79</v>
      </c>
      <c r="M74" t="n">
        <v>6.42</v>
      </c>
      <c r="N74" t="n">
        <v>7.9</v>
      </c>
      <c r="O74" t="n">
        <v>21.02</v>
      </c>
      <c r="P74" t="n">
        <v>4.87</v>
      </c>
      <c r="Q74" t="n">
        <v>0.66</v>
      </c>
      <c r="R74" t="n">
        <v>-2.11</v>
      </c>
      <c r="S74" t="n">
        <v>0</v>
      </c>
      <c r="T74" t="n">
        <v>-4.88</v>
      </c>
      <c r="U74" t="n">
        <v>2.62</v>
      </c>
      <c r="V74" t="n">
        <v>3.61</v>
      </c>
    </row>
    <row r="75">
      <c r="A75" s="5" t="inlineStr">
        <is>
          <t>Ertrag des eingesetzten Kapitals</t>
        </is>
      </c>
      <c r="B75" s="5" t="inlineStr">
        <is>
          <t>ROCE Return on Cap. Empl. in %</t>
        </is>
      </c>
      <c r="C75" t="n">
        <v>9.210000000000001</v>
      </c>
      <c r="D75" t="n">
        <v>10.27</v>
      </c>
      <c r="E75" t="n">
        <v>9.44</v>
      </c>
      <c r="F75" t="n">
        <v>6.12</v>
      </c>
      <c r="G75" t="n">
        <v>12.12</v>
      </c>
      <c r="H75" t="n">
        <v>12.92</v>
      </c>
      <c r="I75" t="n">
        <v>11.26</v>
      </c>
      <c r="J75" t="n">
        <v>11.14</v>
      </c>
      <c r="K75" t="n">
        <v>12.99</v>
      </c>
      <c r="L75" t="n">
        <v>12.56</v>
      </c>
      <c r="M75" t="n">
        <v>13.09</v>
      </c>
      <c r="N75" t="n">
        <v>12.67</v>
      </c>
      <c r="O75" t="n">
        <v>12.58</v>
      </c>
      <c r="P75" t="n">
        <v>10.24</v>
      </c>
      <c r="Q75" t="n">
        <v>1.89</v>
      </c>
      <c r="R75" t="n">
        <v>1.52</v>
      </c>
      <c r="S75" t="n">
        <v>4.54</v>
      </c>
      <c r="T75" t="n">
        <v>1.52</v>
      </c>
      <c r="U75" t="n">
        <v>9.34</v>
      </c>
      <c r="V75" t="n">
        <v>10.73</v>
      </c>
    </row>
    <row r="76">
      <c r="A76" s="5" t="inlineStr">
        <is>
          <t>Eigenkapital zu Anlagevermögen</t>
        </is>
      </c>
      <c r="B76" s="5" t="inlineStr">
        <is>
          <t>Equity to Fixed Assets in %</t>
        </is>
      </c>
      <c r="C76" t="n">
        <v>44.12</v>
      </c>
      <c r="D76" t="n">
        <v>60.5</v>
      </c>
      <c r="E76" t="n">
        <v>63.47</v>
      </c>
      <c r="F76" t="n">
        <v>61.89</v>
      </c>
      <c r="G76" t="n">
        <v>52.94</v>
      </c>
      <c r="H76" t="n">
        <v>49.99</v>
      </c>
      <c r="I76" t="n">
        <v>73.47</v>
      </c>
      <c r="J76" t="n">
        <v>56.21</v>
      </c>
      <c r="K76" t="n">
        <v>60.05</v>
      </c>
      <c r="L76" t="n">
        <v>62.01</v>
      </c>
      <c r="M76" t="n">
        <v>61.62</v>
      </c>
      <c r="N76" t="n">
        <v>56.36</v>
      </c>
      <c r="O76" t="n">
        <v>46.94</v>
      </c>
      <c r="P76" t="n">
        <v>42.68</v>
      </c>
      <c r="Q76" t="n">
        <v>36.89</v>
      </c>
      <c r="R76" t="n">
        <v>37.24</v>
      </c>
      <c r="S76" t="n">
        <v>33.69</v>
      </c>
      <c r="T76" t="n">
        <v>15.38</v>
      </c>
      <c r="U76" t="n">
        <v>27.81</v>
      </c>
      <c r="V76" t="n">
        <v>15.08</v>
      </c>
    </row>
    <row r="77">
      <c r="A77" s="5" t="inlineStr">
        <is>
          <t>Liquidität Dritten Grades</t>
        </is>
      </c>
      <c r="B77" s="5" t="inlineStr">
        <is>
          <t>Current Ratio in %</t>
        </is>
      </c>
      <c r="C77" t="n">
        <v>76.01000000000001</v>
      </c>
      <c r="D77" t="n">
        <v>88.23</v>
      </c>
      <c r="E77" t="n">
        <v>96.75</v>
      </c>
      <c r="F77" t="n">
        <v>95.95999999999999</v>
      </c>
      <c r="G77" t="n">
        <v>105.16</v>
      </c>
      <c r="H77" t="n">
        <v>99.59999999999999</v>
      </c>
      <c r="I77" t="n">
        <v>151.33</v>
      </c>
      <c r="J77" t="n">
        <v>99.75</v>
      </c>
      <c r="K77" t="n">
        <v>112.55</v>
      </c>
      <c r="L77" t="n">
        <v>126.93</v>
      </c>
      <c r="M77" t="n">
        <v>126.83</v>
      </c>
      <c r="N77" t="n">
        <v>127.98</v>
      </c>
      <c r="O77" t="n">
        <v>118.12</v>
      </c>
      <c r="P77" t="n">
        <v>114.34</v>
      </c>
      <c r="Q77" t="n">
        <v>107.5</v>
      </c>
      <c r="R77" t="n">
        <v>118.62</v>
      </c>
      <c r="S77" t="n">
        <v>118.96</v>
      </c>
      <c r="T77" t="n">
        <v>85.98</v>
      </c>
      <c r="U77" t="n">
        <v>108.62</v>
      </c>
      <c r="V77" t="n">
        <v>86.7</v>
      </c>
    </row>
    <row r="78">
      <c r="A78" s="5" t="inlineStr">
        <is>
          <t>Operativer Cashflow</t>
        </is>
      </c>
      <c r="B78" s="5" t="inlineStr">
        <is>
          <t>Operating Cashflow in M</t>
        </is>
      </c>
      <c r="C78" t="n">
        <v>4841.6</v>
      </c>
      <c r="D78" t="n">
        <v>6520.099999999999</v>
      </c>
      <c r="E78" t="n">
        <v>7478.52</v>
      </c>
      <c r="F78" t="n">
        <v>11206.32</v>
      </c>
      <c r="G78" t="n">
        <v>6113.9709</v>
      </c>
      <c r="H78" t="n">
        <v>5322.222</v>
      </c>
      <c r="I78" t="n">
        <v>6189.687</v>
      </c>
      <c r="J78" t="n">
        <v>5184.610000000001</v>
      </c>
      <c r="K78" t="n">
        <v>6582.6</v>
      </c>
      <c r="L78" t="n">
        <v>6160.099999999999</v>
      </c>
      <c r="M78" t="n">
        <v>6826.18</v>
      </c>
      <c r="N78" t="n">
        <v>6979.61</v>
      </c>
      <c r="O78" t="n">
        <v>7067.16</v>
      </c>
      <c r="P78" t="n">
        <v>10736.4</v>
      </c>
      <c r="Q78" t="n">
        <v>8070.450000000001</v>
      </c>
      <c r="R78" t="n">
        <v>8764.559999999999</v>
      </c>
      <c r="S78" t="n">
        <v>7361.22</v>
      </c>
      <c r="T78" t="n">
        <v>4059.596</v>
      </c>
      <c r="U78" t="n">
        <v>14137.35</v>
      </c>
      <c r="V78" t="n">
        <v>11347.875</v>
      </c>
    </row>
    <row r="79">
      <c r="A79" s="5" t="inlineStr">
        <is>
          <t>Aktienrückkauf</t>
        </is>
      </c>
      <c r="B79" s="5" t="inlineStr">
        <is>
          <t>Share Buyback in M</t>
        </is>
      </c>
      <c r="C79" t="n">
        <v>42</v>
      </c>
      <c r="D79" t="n">
        <v>98</v>
      </c>
      <c r="E79" t="n">
        <v>44</v>
      </c>
      <c r="F79" t="n">
        <v>-453.53</v>
      </c>
      <c r="G79" t="n">
        <v>4.129999999999995</v>
      </c>
      <c r="H79" t="n">
        <v>159.89</v>
      </c>
      <c r="I79" t="n">
        <v>56.50999999999999</v>
      </c>
      <c r="J79" t="n">
        <v>21</v>
      </c>
      <c r="K79" t="n">
        <v>85</v>
      </c>
      <c r="L79" t="n">
        <v>36</v>
      </c>
      <c r="M79" t="n">
        <v>-4</v>
      </c>
      <c r="N79" t="n">
        <v>-5</v>
      </c>
      <c r="O79" t="n">
        <v>384</v>
      </c>
      <c r="P79" t="n">
        <v>-1</v>
      </c>
      <c r="Q79" t="n">
        <v>-1</v>
      </c>
      <c r="R79" t="n">
        <v>-1</v>
      </c>
      <c r="S79" t="n">
        <v>-621.9</v>
      </c>
      <c r="T79" t="n">
        <v>-10.10000000000002</v>
      </c>
      <c r="U79" t="n">
        <v>-95.70000000000005</v>
      </c>
      <c r="V79" t="inlineStr">
        <is>
          <t>-</t>
        </is>
      </c>
    </row>
    <row r="80">
      <c r="A80" s="5" t="inlineStr">
        <is>
          <t>Umsatzwachstum 1J in %</t>
        </is>
      </c>
      <c r="B80" s="5" t="inlineStr">
        <is>
          <t>Revenue Growth 1Y in %</t>
        </is>
      </c>
      <c r="C80" t="n">
        <v>5.52</v>
      </c>
      <c r="D80" t="n">
        <v>-0.16</v>
      </c>
      <c r="E80" t="n">
        <v>26.55</v>
      </c>
      <c r="F80" t="n">
        <v>30.08</v>
      </c>
      <c r="G80" t="n">
        <v>16.56</v>
      </c>
      <c r="H80" t="n">
        <v>0.49</v>
      </c>
      <c r="I80" t="n">
        <v>-0.6899999999999999</v>
      </c>
      <c r="J80" t="n">
        <v>8.49</v>
      </c>
      <c r="K80" t="n">
        <v>2.51</v>
      </c>
      <c r="L80" t="n">
        <v>5.75</v>
      </c>
      <c r="M80" t="n">
        <v>8.56</v>
      </c>
      <c r="N80" t="n">
        <v>-8.630000000000001</v>
      </c>
      <c r="O80" t="n">
        <v>-37.26</v>
      </c>
      <c r="P80" t="n">
        <v>0.85</v>
      </c>
      <c r="Q80" t="n">
        <v>-14.43</v>
      </c>
      <c r="R80" t="n">
        <v>-7.26</v>
      </c>
      <c r="S80" t="n">
        <v>-10.55</v>
      </c>
      <c r="T80" t="n">
        <v>15.62</v>
      </c>
      <c r="U80" t="n">
        <v>32.77</v>
      </c>
      <c r="V80" t="inlineStr">
        <is>
          <t>-</t>
        </is>
      </c>
    </row>
    <row r="81">
      <c r="A81" s="5" t="inlineStr">
        <is>
          <t>Umsatzwachstum 3J in %</t>
        </is>
      </c>
      <c r="B81" s="5" t="inlineStr">
        <is>
          <t>Revenue Growth 3Y in %</t>
        </is>
      </c>
      <c r="C81" t="n">
        <v>10.64</v>
      </c>
      <c r="D81" t="n">
        <v>18.82</v>
      </c>
      <c r="E81" t="n">
        <v>24.4</v>
      </c>
      <c r="F81" t="n">
        <v>15.71</v>
      </c>
      <c r="G81" t="n">
        <v>5.45</v>
      </c>
      <c r="H81" t="n">
        <v>2.76</v>
      </c>
      <c r="I81" t="n">
        <v>3.44</v>
      </c>
      <c r="J81" t="n">
        <v>5.58</v>
      </c>
      <c r="K81" t="n">
        <v>5.61</v>
      </c>
      <c r="L81" t="n">
        <v>1.89</v>
      </c>
      <c r="M81" t="n">
        <v>-12.44</v>
      </c>
      <c r="N81" t="n">
        <v>-15.01</v>
      </c>
      <c r="O81" t="n">
        <v>-16.95</v>
      </c>
      <c r="P81" t="n">
        <v>-6.95</v>
      </c>
      <c r="Q81" t="n">
        <v>-10.75</v>
      </c>
      <c r="R81" t="n">
        <v>-0.73</v>
      </c>
      <c r="S81" t="n">
        <v>12.61</v>
      </c>
      <c r="T81" t="inlineStr">
        <is>
          <t>-</t>
        </is>
      </c>
      <c r="U81" t="inlineStr">
        <is>
          <t>-</t>
        </is>
      </c>
      <c r="V81" t="inlineStr">
        <is>
          <t>-</t>
        </is>
      </c>
    </row>
    <row r="82">
      <c r="A82" s="5" t="inlineStr">
        <is>
          <t>Umsatzwachstum 5J in %</t>
        </is>
      </c>
      <c r="B82" s="5" t="inlineStr">
        <is>
          <t>Revenue Growth 5Y in %</t>
        </is>
      </c>
      <c r="C82" t="n">
        <v>15.71</v>
      </c>
      <c r="D82" t="n">
        <v>14.7</v>
      </c>
      <c r="E82" t="n">
        <v>14.6</v>
      </c>
      <c r="F82" t="n">
        <v>10.99</v>
      </c>
      <c r="G82" t="n">
        <v>5.47</v>
      </c>
      <c r="H82" t="n">
        <v>3.31</v>
      </c>
      <c r="I82" t="n">
        <v>4.92</v>
      </c>
      <c r="J82" t="n">
        <v>3.34</v>
      </c>
      <c r="K82" t="n">
        <v>-5.81</v>
      </c>
      <c r="L82" t="n">
        <v>-6.15</v>
      </c>
      <c r="M82" t="n">
        <v>-10.18</v>
      </c>
      <c r="N82" t="n">
        <v>-13.35</v>
      </c>
      <c r="O82" t="n">
        <v>-13.73</v>
      </c>
      <c r="P82" t="n">
        <v>-3.15</v>
      </c>
      <c r="Q82" t="n">
        <v>3.23</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9.51</v>
      </c>
      <c r="D83" t="n">
        <v>9.81</v>
      </c>
      <c r="E83" t="n">
        <v>8.970000000000001</v>
      </c>
      <c r="F83" t="n">
        <v>2.59</v>
      </c>
      <c r="G83" t="n">
        <v>-0.34</v>
      </c>
      <c r="H83" t="n">
        <v>-3.44</v>
      </c>
      <c r="I83" t="n">
        <v>-4.21</v>
      </c>
      <c r="J83" t="n">
        <v>-5.2</v>
      </c>
      <c r="K83" t="n">
        <v>-4.48</v>
      </c>
      <c r="L83" t="n">
        <v>-1.46</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-1.51</v>
      </c>
      <c r="D84" t="n">
        <v>-1.32</v>
      </c>
      <c r="E84" t="n">
        <v>118.92</v>
      </c>
      <c r="F84" t="n">
        <v>-2.47</v>
      </c>
      <c r="G84" t="n">
        <v>43.27</v>
      </c>
      <c r="H84" t="n">
        <v>-76.59</v>
      </c>
      <c r="I84" t="n">
        <v>206.77</v>
      </c>
      <c r="J84" t="n">
        <v>-18.68</v>
      </c>
      <c r="K84" t="n">
        <v>19.23</v>
      </c>
      <c r="L84" t="n">
        <v>-4.59</v>
      </c>
      <c r="M84" t="n">
        <v>-16.76</v>
      </c>
      <c r="N84" t="n">
        <v>-63.36</v>
      </c>
      <c r="O84" t="n">
        <v>226.03</v>
      </c>
      <c r="P84" t="n">
        <v>575.9400000000001</v>
      </c>
      <c r="Q84" t="n">
        <v>-130.5</v>
      </c>
      <c r="R84" t="n">
        <v>43500</v>
      </c>
      <c r="S84" t="n">
        <v>-99.92</v>
      </c>
      <c r="T84" t="n">
        <v>-261.07</v>
      </c>
      <c r="U84" t="n">
        <v>-18.48</v>
      </c>
      <c r="V84" t="inlineStr">
        <is>
          <t>-</t>
        </is>
      </c>
    </row>
    <row r="85">
      <c r="A85" s="5" t="inlineStr">
        <is>
          <t>Gewinnwachstum 3J in %</t>
        </is>
      </c>
      <c r="B85" s="5" t="inlineStr">
        <is>
          <t>Earnings Growth 3Y in %</t>
        </is>
      </c>
      <c r="C85" t="n">
        <v>38.7</v>
      </c>
      <c r="D85" t="n">
        <v>38.38</v>
      </c>
      <c r="E85" t="n">
        <v>53.24</v>
      </c>
      <c r="F85" t="n">
        <v>-11.93</v>
      </c>
      <c r="G85" t="n">
        <v>57.82</v>
      </c>
      <c r="H85" t="n">
        <v>37.17</v>
      </c>
      <c r="I85" t="n">
        <v>69.11</v>
      </c>
      <c r="J85" t="n">
        <v>-1.35</v>
      </c>
      <c r="K85" t="n">
        <v>-0.71</v>
      </c>
      <c r="L85" t="n">
        <v>-28.24</v>
      </c>
      <c r="M85" t="n">
        <v>48.64</v>
      </c>
      <c r="N85" t="n">
        <v>246.2</v>
      </c>
      <c r="O85" t="n">
        <v>223.82</v>
      </c>
      <c r="P85" t="n">
        <v>14648.48</v>
      </c>
      <c r="Q85" t="n">
        <v>14423.19</v>
      </c>
      <c r="R85" t="n">
        <v>14379.67</v>
      </c>
      <c r="S85" t="n">
        <v>-126.49</v>
      </c>
      <c r="T85" t="inlineStr">
        <is>
          <t>-</t>
        </is>
      </c>
      <c r="U85" t="inlineStr">
        <is>
          <t>-</t>
        </is>
      </c>
      <c r="V85" t="inlineStr">
        <is>
          <t>-</t>
        </is>
      </c>
    </row>
    <row r="86">
      <c r="A86" s="5" t="inlineStr">
        <is>
          <t>Gewinnwachstum 5J in %</t>
        </is>
      </c>
      <c r="B86" s="5" t="inlineStr">
        <is>
          <t>Earnings Growth 5Y in %</t>
        </is>
      </c>
      <c r="C86" t="n">
        <v>31.38</v>
      </c>
      <c r="D86" t="n">
        <v>16.36</v>
      </c>
      <c r="E86" t="n">
        <v>57.98</v>
      </c>
      <c r="F86" t="n">
        <v>30.46</v>
      </c>
      <c r="G86" t="n">
        <v>34.8</v>
      </c>
      <c r="H86" t="n">
        <v>25.23</v>
      </c>
      <c r="I86" t="n">
        <v>37.19</v>
      </c>
      <c r="J86" t="n">
        <v>-16.83</v>
      </c>
      <c r="K86" t="n">
        <v>32.11</v>
      </c>
      <c r="L86" t="n">
        <v>143.45</v>
      </c>
      <c r="M86" t="n">
        <v>118.27</v>
      </c>
      <c r="N86" t="n">
        <v>8821.620000000001</v>
      </c>
      <c r="O86" t="n">
        <v>8814.309999999999</v>
      </c>
      <c r="P86" t="n">
        <v>8716.889999999999</v>
      </c>
      <c r="Q86" t="n">
        <v>8598.01</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28.3</v>
      </c>
      <c r="D87" t="n">
        <v>26.78</v>
      </c>
      <c r="E87" t="n">
        <v>20.57</v>
      </c>
      <c r="F87" t="n">
        <v>31.29</v>
      </c>
      <c r="G87" t="n">
        <v>89.13</v>
      </c>
      <c r="H87" t="n">
        <v>71.75</v>
      </c>
      <c r="I87" t="n">
        <v>4429.41</v>
      </c>
      <c r="J87" t="n">
        <v>4398.74</v>
      </c>
      <c r="K87" t="n">
        <v>4374.5</v>
      </c>
      <c r="L87" t="n">
        <v>4370.73</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0.44</v>
      </c>
      <c r="D88" t="n">
        <v>0.89</v>
      </c>
      <c r="E88" t="n">
        <v>0.22</v>
      </c>
      <c r="F88" t="n">
        <v>0.8100000000000001</v>
      </c>
      <c r="G88" t="n">
        <v>0.54</v>
      </c>
      <c r="H88" t="n">
        <v>0.86</v>
      </c>
      <c r="I88" t="n">
        <v>0.14</v>
      </c>
      <c r="J88" t="n">
        <v>-0.75</v>
      </c>
      <c r="K88" t="n">
        <v>0.35</v>
      </c>
      <c r="L88" t="n">
        <v>0.09</v>
      </c>
      <c r="M88" t="n">
        <v>0.1</v>
      </c>
      <c r="N88" t="n">
        <v>0</v>
      </c>
      <c r="O88" t="n">
        <v>0</v>
      </c>
      <c r="P88" t="n">
        <v>0</v>
      </c>
      <c r="Q88" t="n">
        <v>0.01</v>
      </c>
      <c r="R88" t="inlineStr">
        <is>
          <t>-</t>
        </is>
      </c>
      <c r="S88" t="inlineStr">
        <is>
          <t>-</t>
        </is>
      </c>
      <c r="T88" t="inlineStr">
        <is>
          <t>-</t>
        </is>
      </c>
      <c r="U88" t="inlineStr">
        <is>
          <t>-</t>
        </is>
      </c>
      <c r="V88" t="inlineStr">
        <is>
          <t>-</t>
        </is>
      </c>
    </row>
    <row r="89">
      <c r="A89" s="5" t="inlineStr">
        <is>
          <t>EBIT-Wachstum 1J in %</t>
        </is>
      </c>
      <c r="B89" s="5" t="inlineStr">
        <is>
          <t>EBIT Growth 1Y in %</t>
        </is>
      </c>
      <c r="C89" t="n">
        <v>11.15</v>
      </c>
      <c r="D89" t="n">
        <v>7.64</v>
      </c>
      <c r="E89" t="n">
        <v>40.47</v>
      </c>
      <c r="F89" t="n">
        <v>20.18</v>
      </c>
      <c r="G89" t="n">
        <v>5.44</v>
      </c>
      <c r="H89" t="n">
        <v>0.89</v>
      </c>
      <c r="I89" t="n">
        <v>4.38</v>
      </c>
      <c r="J89" t="n">
        <v>-11.88</v>
      </c>
      <c r="K89" t="n">
        <v>0.82</v>
      </c>
      <c r="L89" t="n">
        <v>3.01</v>
      </c>
      <c r="M89" t="n">
        <v>8.26</v>
      </c>
      <c r="N89" t="n">
        <v>5.64</v>
      </c>
      <c r="O89" t="n">
        <v>-12.3</v>
      </c>
      <c r="P89" t="n">
        <v>421.37</v>
      </c>
      <c r="Q89" t="n">
        <v>19.23</v>
      </c>
      <c r="R89" t="n">
        <v>-71.03</v>
      </c>
      <c r="S89" t="n">
        <v>200.42</v>
      </c>
      <c r="T89" t="n">
        <v>-87.48999999999999</v>
      </c>
      <c r="U89" t="n">
        <v>16.88</v>
      </c>
      <c r="V89" t="inlineStr">
        <is>
          <t>-</t>
        </is>
      </c>
    </row>
    <row r="90">
      <c r="A90" s="5" t="inlineStr">
        <is>
          <t>EBIT-Wachstum 3J in %</t>
        </is>
      </c>
      <c r="B90" s="5" t="inlineStr">
        <is>
          <t>EBIT Growth 3Y in %</t>
        </is>
      </c>
      <c r="C90" t="n">
        <v>19.75</v>
      </c>
      <c r="D90" t="n">
        <v>22.76</v>
      </c>
      <c r="E90" t="n">
        <v>22.03</v>
      </c>
      <c r="F90" t="n">
        <v>8.84</v>
      </c>
      <c r="G90" t="n">
        <v>3.57</v>
      </c>
      <c r="H90" t="n">
        <v>-2.2</v>
      </c>
      <c r="I90" t="n">
        <v>-2.23</v>
      </c>
      <c r="J90" t="n">
        <v>-2.68</v>
      </c>
      <c r="K90" t="n">
        <v>4.03</v>
      </c>
      <c r="L90" t="n">
        <v>5.64</v>
      </c>
      <c r="M90" t="n">
        <v>0.53</v>
      </c>
      <c r="N90" t="n">
        <v>138.24</v>
      </c>
      <c r="O90" t="n">
        <v>142.77</v>
      </c>
      <c r="P90" t="n">
        <v>123.19</v>
      </c>
      <c r="Q90" t="n">
        <v>49.54</v>
      </c>
      <c r="R90" t="n">
        <v>13.97</v>
      </c>
      <c r="S90" t="n">
        <v>43.27</v>
      </c>
      <c r="T90" t="inlineStr">
        <is>
          <t>-</t>
        </is>
      </c>
      <c r="U90" t="inlineStr">
        <is>
          <t>-</t>
        </is>
      </c>
      <c r="V90" t="inlineStr">
        <is>
          <t>-</t>
        </is>
      </c>
    </row>
    <row r="91">
      <c r="A91" s="5" t="inlineStr">
        <is>
          <t>EBIT-Wachstum 5J in %</t>
        </is>
      </c>
      <c r="B91" s="5" t="inlineStr">
        <is>
          <t>EBIT Growth 5Y in %</t>
        </is>
      </c>
      <c r="C91" t="n">
        <v>16.98</v>
      </c>
      <c r="D91" t="n">
        <v>14.92</v>
      </c>
      <c r="E91" t="n">
        <v>14.27</v>
      </c>
      <c r="F91" t="n">
        <v>3.8</v>
      </c>
      <c r="G91" t="n">
        <v>-0.07000000000000001</v>
      </c>
      <c r="H91" t="n">
        <v>-0.5600000000000001</v>
      </c>
      <c r="I91" t="n">
        <v>0.92</v>
      </c>
      <c r="J91" t="n">
        <v>1.17</v>
      </c>
      <c r="K91" t="n">
        <v>1.09</v>
      </c>
      <c r="L91" t="n">
        <v>85.2</v>
      </c>
      <c r="M91" t="n">
        <v>88.44</v>
      </c>
      <c r="N91" t="n">
        <v>72.58</v>
      </c>
      <c r="O91" t="n">
        <v>111.54</v>
      </c>
      <c r="P91" t="n">
        <v>96.5</v>
      </c>
      <c r="Q91" t="n">
        <v>15.6</v>
      </c>
      <c r="R91" t="inlineStr">
        <is>
          <t>-</t>
        </is>
      </c>
      <c r="S91" t="inlineStr">
        <is>
          <t>-</t>
        </is>
      </c>
      <c r="T91" t="inlineStr">
        <is>
          <t>-</t>
        </is>
      </c>
      <c r="U91" t="inlineStr">
        <is>
          <t>-</t>
        </is>
      </c>
      <c r="V91" t="inlineStr">
        <is>
          <t>-</t>
        </is>
      </c>
    </row>
    <row r="92">
      <c r="A92" s="5" t="inlineStr">
        <is>
          <t>EBIT-Wachstum 10J in %</t>
        </is>
      </c>
      <c r="B92" s="5" t="inlineStr">
        <is>
          <t>EBIT Growth 10Y in %</t>
        </is>
      </c>
      <c r="C92" t="n">
        <v>8.210000000000001</v>
      </c>
      <c r="D92" t="n">
        <v>7.92</v>
      </c>
      <c r="E92" t="n">
        <v>7.72</v>
      </c>
      <c r="F92" t="n">
        <v>2.44</v>
      </c>
      <c r="G92" t="n">
        <v>42.56</v>
      </c>
      <c r="H92" t="n">
        <v>43.94</v>
      </c>
      <c r="I92" t="n">
        <v>36.75</v>
      </c>
      <c r="J92" t="n">
        <v>56.35</v>
      </c>
      <c r="K92" t="n">
        <v>48.79</v>
      </c>
      <c r="L92" t="n">
        <v>50.4</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-22.88</v>
      </c>
      <c r="D93" t="n">
        <v>-5.25</v>
      </c>
      <c r="E93" t="n">
        <v>-30.87</v>
      </c>
      <c r="F93" t="n">
        <v>17.94</v>
      </c>
      <c r="G93" t="n">
        <v>15.46</v>
      </c>
      <c r="H93" t="n">
        <v>2.7</v>
      </c>
      <c r="I93" t="n">
        <v>26.25</v>
      </c>
      <c r="J93" t="n">
        <v>-19.65</v>
      </c>
      <c r="K93" t="n">
        <v>15.43</v>
      </c>
      <c r="L93" t="n">
        <v>-6.92</v>
      </c>
      <c r="M93" t="n">
        <v>-2.53</v>
      </c>
      <c r="N93" t="n">
        <v>-1.66</v>
      </c>
      <c r="O93" t="n">
        <v>-12.61</v>
      </c>
      <c r="P93" t="n">
        <v>32.95</v>
      </c>
      <c r="Q93" t="n">
        <v>-7.98</v>
      </c>
      <c r="R93" t="n">
        <v>18.99</v>
      </c>
      <c r="S93" t="n">
        <v>8.720000000000001</v>
      </c>
      <c r="T93" t="n">
        <v>-71.59999999999999</v>
      </c>
      <c r="U93" t="n">
        <v>11.64</v>
      </c>
      <c r="V93" t="inlineStr">
        <is>
          <t>-</t>
        </is>
      </c>
    </row>
    <row r="94">
      <c r="A94" s="5" t="inlineStr">
        <is>
          <t>Op.Cashflow Wachstum 3J in %</t>
        </is>
      </c>
      <c r="B94" s="5" t="inlineStr">
        <is>
          <t>Op.Cashflow Wachstum 3Y in %</t>
        </is>
      </c>
      <c r="C94" t="n">
        <v>-19.67</v>
      </c>
      <c r="D94" t="n">
        <v>-6.06</v>
      </c>
      <c r="E94" t="n">
        <v>0.84</v>
      </c>
      <c r="F94" t="n">
        <v>12.03</v>
      </c>
      <c r="G94" t="n">
        <v>14.8</v>
      </c>
      <c r="H94" t="n">
        <v>3.1</v>
      </c>
      <c r="I94" t="n">
        <v>7.34</v>
      </c>
      <c r="J94" t="n">
        <v>-3.71</v>
      </c>
      <c r="K94" t="n">
        <v>1.99</v>
      </c>
      <c r="L94" t="n">
        <v>-3.7</v>
      </c>
      <c r="M94" t="n">
        <v>-5.6</v>
      </c>
      <c r="N94" t="n">
        <v>6.23</v>
      </c>
      <c r="O94" t="n">
        <v>4.12</v>
      </c>
      <c r="P94" t="n">
        <v>14.65</v>
      </c>
      <c r="Q94" t="n">
        <v>6.58</v>
      </c>
      <c r="R94" t="n">
        <v>-14.63</v>
      </c>
      <c r="S94" t="n">
        <v>-17.08</v>
      </c>
      <c r="T94" t="inlineStr">
        <is>
          <t>-</t>
        </is>
      </c>
      <c r="U94" t="inlineStr">
        <is>
          <t>-</t>
        </is>
      </c>
      <c r="V94" t="inlineStr">
        <is>
          <t>-</t>
        </is>
      </c>
    </row>
    <row r="95">
      <c r="A95" s="5" t="inlineStr">
        <is>
          <t>Op.Cashflow Wachstum 5J in %</t>
        </is>
      </c>
      <c r="B95" s="5" t="inlineStr">
        <is>
          <t>Op.Cashflow Wachstum 5Y in %</t>
        </is>
      </c>
      <c r="C95" t="n">
        <v>-5.12</v>
      </c>
      <c r="D95" t="inlineStr">
        <is>
          <t>-</t>
        </is>
      </c>
      <c r="E95" t="n">
        <v>6.3</v>
      </c>
      <c r="F95" t="n">
        <v>8.539999999999999</v>
      </c>
      <c r="G95" t="n">
        <v>8.039999999999999</v>
      </c>
      <c r="H95" t="n">
        <v>3.56</v>
      </c>
      <c r="I95" t="n">
        <v>2.52</v>
      </c>
      <c r="J95" t="n">
        <v>-3.07</v>
      </c>
      <c r="K95" t="n">
        <v>-1.66</v>
      </c>
      <c r="L95" t="n">
        <v>1.85</v>
      </c>
      <c r="M95" t="n">
        <v>1.63</v>
      </c>
      <c r="N95" t="n">
        <v>5.94</v>
      </c>
      <c r="O95" t="n">
        <v>8.01</v>
      </c>
      <c r="P95" t="n">
        <v>-3.78</v>
      </c>
      <c r="Q95" t="n">
        <v>-8.050000000000001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-0.78</v>
      </c>
      <c r="D96" t="n">
        <v>1.26</v>
      </c>
      <c r="E96" t="n">
        <v>1.62</v>
      </c>
      <c r="F96" t="n">
        <v>3.44</v>
      </c>
      <c r="G96" t="n">
        <v>4.94</v>
      </c>
      <c r="H96" t="n">
        <v>2.6</v>
      </c>
      <c r="I96" t="n">
        <v>4.23</v>
      </c>
      <c r="J96" t="n">
        <v>2.47</v>
      </c>
      <c r="K96" t="n">
        <v>-2.72</v>
      </c>
      <c r="L96" t="n">
        <v>-3.1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-3020</v>
      </c>
      <c r="D97" t="n">
        <v>-1179</v>
      </c>
      <c r="E97" t="n">
        <v>-335</v>
      </c>
      <c r="F97" t="n">
        <v>-420</v>
      </c>
      <c r="G97" t="n">
        <v>258</v>
      </c>
      <c r="H97" t="n">
        <v>-18</v>
      </c>
      <c r="I97" t="n">
        <v>2126</v>
      </c>
      <c r="J97" t="n">
        <v>-11</v>
      </c>
      <c r="K97" t="n">
        <v>579</v>
      </c>
      <c r="L97" t="n">
        <v>1102</v>
      </c>
      <c r="M97" t="n">
        <v>1080</v>
      </c>
      <c r="N97" t="n">
        <v>1158</v>
      </c>
      <c r="O97" t="n">
        <v>894</v>
      </c>
      <c r="P97" t="n">
        <v>835</v>
      </c>
      <c r="Q97" t="n">
        <v>516</v>
      </c>
      <c r="R97" t="n">
        <v>1311</v>
      </c>
      <c r="S97" t="n">
        <v>1435</v>
      </c>
      <c r="T97" t="n">
        <v>-1268</v>
      </c>
      <c r="U97" t="n">
        <v>703</v>
      </c>
      <c r="V97" t="n">
        <v>-1359</v>
      </c>
      <c r="W97" t="inlineStr">
        <is>
          <t>-</t>
        </is>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20"/>
    <col customWidth="1" max="15" min="15" width="11"/>
    <col customWidth="1" max="16" min="16" width="11"/>
    <col customWidth="1" max="17" min="17" width="11"/>
    <col customWidth="1" max="18" min="18" width="10"/>
    <col customWidth="1" max="19" min="19" width="10"/>
    <col customWidth="1" max="20" min="20" width="10"/>
    <col customWidth="1" max="21" min="21" width="10"/>
    <col customWidth="1" max="22" min="22" width="11"/>
    <col customWidth="1" max="23" min="23" width="10"/>
  </cols>
  <sheetData>
    <row r="1">
      <c r="A1" s="1" t="inlineStr">
        <is>
          <t xml:space="preserve">ING GROEP </t>
        </is>
      </c>
      <c r="B1" s="2" t="inlineStr">
        <is>
          <t>WKN: A2ANV3  ISIN: NL0011821202  US-Symbol:INGVF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+31-20-563-9111</t>
        </is>
      </c>
      <c r="G4" t="inlineStr">
        <is>
          <t>06.02.2020</t>
        </is>
      </c>
      <c r="H4" t="inlineStr">
        <is>
          <t>Q4 Result</t>
        </is>
      </c>
      <c r="J4" t="inlineStr">
        <is>
          <t>Freefloat</t>
        </is>
      </c>
      <c r="L4" t="inlineStr">
        <is>
          <t>100,00%</t>
        </is>
      </c>
    </row>
    <row r="5">
      <c r="A5" s="5" t="inlineStr">
        <is>
          <t>Ticker</t>
        </is>
      </c>
      <c r="B5" t="inlineStr">
        <is>
          <t>INN1</t>
        </is>
      </c>
      <c r="C5" s="5" t="inlineStr">
        <is>
          <t>Fax</t>
        </is>
      </c>
      <c r="D5" s="5" t="inlineStr"/>
      <c r="E5" t="inlineStr">
        <is>
          <t>-</t>
        </is>
      </c>
      <c r="G5" t="inlineStr">
        <is>
          <t>05.03.2020</t>
        </is>
      </c>
      <c r="H5" t="inlineStr">
        <is>
          <t>Publication Of Annual Report</t>
        </is>
      </c>
    </row>
    <row r="6">
      <c r="A6" s="5" t="inlineStr">
        <is>
          <t>Gelistet Seit / Listed Since</t>
        </is>
      </c>
      <c r="B6" t="inlineStr">
        <is>
          <t>-</t>
        </is>
      </c>
      <c r="C6" s="5" t="inlineStr">
        <is>
          <t>Internet</t>
        </is>
      </c>
      <c r="D6" s="5" t="inlineStr"/>
      <c r="E6" t="inlineStr">
        <is>
          <t>http://www.ing.com</t>
        </is>
      </c>
      <c r="G6" t="inlineStr">
        <is>
          <t>28.04.2020</t>
        </is>
      </c>
      <c r="H6" t="inlineStr">
        <is>
          <t>Annual General Meeting</t>
        </is>
      </c>
    </row>
    <row r="7">
      <c r="A7" s="5" t="inlineStr">
        <is>
          <t>Nominalwert / Nominal Value</t>
        </is>
      </c>
      <c r="B7" t="inlineStr">
        <is>
          <t>0,24</t>
        </is>
      </c>
      <c r="C7" s="5" t="inlineStr">
        <is>
          <t>E-Mail</t>
        </is>
      </c>
      <c r="D7" s="5" t="inlineStr"/>
      <c r="E7" t="inlineStr">
        <is>
          <t>ing@ing.com</t>
        </is>
      </c>
      <c r="G7" t="inlineStr">
        <is>
          <t>30.04.2020</t>
        </is>
      </c>
      <c r="H7" t="inlineStr">
        <is>
          <t>Ex Dividend</t>
        </is>
      </c>
    </row>
    <row r="8">
      <c r="A8" s="5" t="inlineStr">
        <is>
          <t>Land / Country</t>
        </is>
      </c>
      <c r="B8" t="inlineStr">
        <is>
          <t>Niederlande</t>
        </is>
      </c>
      <c r="C8" s="5" t="inlineStr">
        <is>
          <t>Inv. Relations Telefon / Phone</t>
        </is>
      </c>
      <c r="D8" s="5" t="inlineStr"/>
      <c r="E8" t="inlineStr">
        <is>
          <t>+31-20-576-6396</t>
        </is>
      </c>
      <c r="G8" t="inlineStr">
        <is>
          <t>08.05.2020</t>
        </is>
      </c>
      <c r="H8" t="inlineStr">
        <is>
          <t>Result Q1</t>
        </is>
      </c>
    </row>
    <row r="9">
      <c r="A9" s="5" t="inlineStr">
        <is>
          <t>Währung / Currency</t>
        </is>
      </c>
      <c r="B9" t="inlineStr">
        <is>
          <t>EUR</t>
        </is>
      </c>
      <c r="C9" s="5" t="inlineStr">
        <is>
          <t>Inv. Relations E-Mail</t>
        </is>
      </c>
      <c r="D9" s="5" t="inlineStr"/>
      <c r="E9" t="inlineStr">
        <is>
          <t>investor.relations@ing.com</t>
        </is>
      </c>
      <c r="G9" t="inlineStr">
        <is>
          <t>11.05.2020</t>
        </is>
      </c>
      <c r="H9" t="inlineStr">
        <is>
          <t>Dividend Payout</t>
        </is>
      </c>
    </row>
    <row r="10">
      <c r="A10" s="5" t="inlineStr">
        <is>
          <t>Branche / Industry</t>
        </is>
      </c>
      <c r="B10" t="inlineStr">
        <is>
          <t>Financial Services</t>
        </is>
      </c>
      <c r="C10" s="5" t="inlineStr">
        <is>
          <t>Kontaktperson / Contact Person</t>
        </is>
      </c>
      <c r="D10" s="5" t="inlineStr"/>
      <c r="E10" t="inlineStr">
        <is>
          <t>Mark Milders</t>
        </is>
      </c>
      <c r="G10" t="inlineStr">
        <is>
          <t>06.08.2020</t>
        </is>
      </c>
      <c r="H10" t="inlineStr">
        <is>
          <t>Score Half Year</t>
        </is>
      </c>
    </row>
    <row r="11">
      <c r="A11" s="5" t="inlineStr">
        <is>
          <t>Sektor / Sector</t>
        </is>
      </c>
      <c r="B11" t="inlineStr">
        <is>
          <t>Financial Sector</t>
        </is>
      </c>
      <c r="C11" t="inlineStr">
        <is>
          <t>10.08.2020</t>
        </is>
      </c>
      <c r="D11" t="inlineStr">
        <is>
          <t>Ex Dividend</t>
        </is>
      </c>
    </row>
    <row r="12">
      <c r="A12" s="5" t="inlineStr">
        <is>
          <t>Typ / Genre</t>
        </is>
      </c>
      <c r="B12" t="inlineStr">
        <is>
          <t>Stammaktie</t>
        </is>
      </c>
      <c r="C12" t="inlineStr">
        <is>
          <t>18.08.2020</t>
        </is>
      </c>
      <c r="D12" t="inlineStr">
        <is>
          <t>Dividend Payout</t>
        </is>
      </c>
    </row>
    <row r="13">
      <c r="A13" s="5" t="inlineStr">
        <is>
          <t>Adresse / Address</t>
        </is>
      </c>
      <c r="B13" t="inlineStr">
        <is>
          <t>ING Groep N.V.Bijlmerplein 888  NL-1102 MG Amsterdam</t>
        </is>
      </c>
    </row>
    <row r="14">
      <c r="A14" s="5" t="inlineStr">
        <is>
          <t>Management</t>
        </is>
      </c>
      <c r="B14" t="inlineStr">
        <is>
          <t>Ralph A. J. G. Hamers, Tanate Phutrakul, Steven van Rijswijk</t>
        </is>
      </c>
    </row>
    <row r="15">
      <c r="A15" s="5" t="inlineStr">
        <is>
          <t>Aufsichtsrat / Board</t>
        </is>
      </c>
      <c r="B15" t="inlineStr">
        <is>
          <t>Hans Wijers, Hermann-Josef Lamberti, Jan Peter Balkenende, Eric Boyer de la Giroday, Mariana Gheorghe, Margarete Haase, Mike Rees, Herna Verhagen</t>
        </is>
      </c>
    </row>
    <row r="16">
      <c r="A16" s="5" t="inlineStr">
        <is>
          <t>Beschreibung</t>
        </is>
      </c>
      <c r="B16" t="inlineStr">
        <is>
          <t>Die ING Groep N.V. ist ein niederländischer Allfinanz-Dienstleister und Muttergesellschaft für verschiedene Banken, so zum Beispiel für die niederländische ING Bank, oder die deutsche Tochter ING-DiBa. Der Großteil der Kunden lebt in Europa. Die ING bietet eine breite Palette an Bank- und Kapitalmarktprodukten sowohl für Privatkunden als auch für Unternehmen in über 40 Ländern an. Copyright 2014 FINANCE BASE AG</t>
        </is>
      </c>
    </row>
    <row r="17">
      <c r="A17" s="5" t="inlineStr">
        <is>
          <t>Profile</t>
        </is>
      </c>
      <c r="B17" t="inlineStr">
        <is>
          <t>ING Groep N.V. is a Dutch bancassurance provider and parent company for several banks, such as the Dutch ING Bank, or the German subsidiary of ING-DiBa. The majority of customers living in Europe. ING offers a wide range of banking and capital markets products to both private clients and businesses in over 40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18306</v>
      </c>
      <c r="D20" t="n">
        <v>18176</v>
      </c>
      <c r="E20" t="n">
        <v>17773</v>
      </c>
      <c r="F20" t="n">
        <v>17491</v>
      </c>
      <c r="G20" t="n">
        <v>16845</v>
      </c>
      <c r="H20" t="n">
        <v>15560</v>
      </c>
      <c r="I20" t="n">
        <v>26301</v>
      </c>
      <c r="J20" t="n">
        <v>42644</v>
      </c>
      <c r="K20" t="n">
        <v>55794</v>
      </c>
      <c r="L20" t="n">
        <v>54887</v>
      </c>
      <c r="M20" t="n">
        <v>47765</v>
      </c>
      <c r="N20" t="n">
        <v>66291</v>
      </c>
      <c r="O20" t="n">
        <v>76586</v>
      </c>
      <c r="P20" t="n">
        <v>73621</v>
      </c>
      <c r="Q20" t="n">
        <v>71141</v>
      </c>
      <c r="R20" t="n">
        <v>68404</v>
      </c>
      <c r="S20" t="n">
        <v>69093</v>
      </c>
      <c r="T20" t="n">
        <v>76801</v>
      </c>
      <c r="U20" t="n">
        <v>74488</v>
      </c>
      <c r="V20" t="n">
        <v>58165</v>
      </c>
      <c r="W20" t="inlineStr">
        <is>
          <t>-</t>
        </is>
      </c>
    </row>
    <row r="21">
      <c r="A21" s="5" t="inlineStr">
        <is>
          <t>Operatives Ergebnis (EBIT)</t>
        </is>
      </c>
      <c r="B21" s="5" t="inlineStr">
        <is>
          <t>EBIT Earning Before Interest &amp; Tax</t>
        </is>
      </c>
      <c r="C21" t="n">
        <v>6834</v>
      </c>
      <c r="D21" t="n">
        <v>6838</v>
      </c>
      <c r="E21" t="n">
        <v>7268</v>
      </c>
      <c r="F21" t="n">
        <v>5903</v>
      </c>
      <c r="G21" t="n">
        <v>6172</v>
      </c>
      <c r="H21" t="n">
        <v>3707</v>
      </c>
      <c r="I21" t="n">
        <v>4107</v>
      </c>
      <c r="J21" t="n">
        <v>3896</v>
      </c>
      <c r="K21" t="n">
        <v>6109</v>
      </c>
      <c r="L21" t="n">
        <v>4477</v>
      </c>
      <c r="M21" t="n">
        <v>-1525</v>
      </c>
      <c r="N21" t="n">
        <v>-1487</v>
      </c>
      <c r="O21" t="n">
        <v>11043</v>
      </c>
      <c r="P21" t="n">
        <v>9940</v>
      </c>
      <c r="Q21" t="n">
        <v>8894</v>
      </c>
      <c r="R21" t="n">
        <v>8009</v>
      </c>
      <c r="S21" t="n">
        <v>5877</v>
      </c>
      <c r="T21" t="n">
        <v>5921</v>
      </c>
      <c r="U21" t="n">
        <v>6066</v>
      </c>
      <c r="V21" t="n">
        <v>13969</v>
      </c>
      <c r="W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6834</v>
      </c>
      <c r="D23" t="n">
        <v>6838</v>
      </c>
      <c r="E23" t="n">
        <v>7268</v>
      </c>
      <c r="F23" t="n">
        <v>5903</v>
      </c>
      <c r="G23" t="n">
        <v>6172</v>
      </c>
      <c r="H23" t="n">
        <v>3707</v>
      </c>
      <c r="I23" t="n">
        <v>4107</v>
      </c>
      <c r="J23" t="n">
        <v>3896</v>
      </c>
      <c r="K23" t="n">
        <v>6109</v>
      </c>
      <c r="L23" t="n">
        <v>4477</v>
      </c>
      <c r="M23" t="n">
        <v>-1525</v>
      </c>
      <c r="N23" t="n">
        <v>-1487</v>
      </c>
      <c r="O23" t="n">
        <v>11043</v>
      </c>
      <c r="P23" t="n">
        <v>9940</v>
      </c>
      <c r="Q23" t="n">
        <v>8894</v>
      </c>
      <c r="R23" t="n">
        <v>8009</v>
      </c>
      <c r="S23" t="n">
        <v>5877</v>
      </c>
      <c r="T23" t="n">
        <v>5921</v>
      </c>
      <c r="U23" t="n">
        <v>6066</v>
      </c>
      <c r="V23" t="n">
        <v>13969</v>
      </c>
      <c r="W23" t="inlineStr">
        <is>
          <t>-</t>
        </is>
      </c>
    </row>
    <row r="24">
      <c r="A24" s="5" t="inlineStr">
        <is>
          <t>Steuern auf Einkommen und Ertrag</t>
        </is>
      </c>
      <c r="B24" s="5" t="inlineStr">
        <is>
          <t>Taxes on income and earnings</t>
        </is>
      </c>
      <c r="C24" t="n">
        <v>1955</v>
      </c>
      <c r="D24" t="n">
        <v>2027</v>
      </c>
      <c r="E24" t="n">
        <v>2281</v>
      </c>
      <c r="F24" t="n">
        <v>1618</v>
      </c>
      <c r="G24" t="n">
        <v>1637</v>
      </c>
      <c r="H24" t="n">
        <v>971</v>
      </c>
      <c r="I24" t="n">
        <v>1013</v>
      </c>
      <c r="J24" t="n">
        <v>799</v>
      </c>
      <c r="K24" t="n">
        <v>1365</v>
      </c>
      <c r="L24" t="n">
        <v>1152</v>
      </c>
      <c r="M24" t="n">
        <v>-472</v>
      </c>
      <c r="N24" t="n">
        <v>-721</v>
      </c>
      <c r="O24" t="n">
        <v>1535</v>
      </c>
      <c r="P24" t="n">
        <v>1907</v>
      </c>
      <c r="Q24" t="n">
        <v>1379</v>
      </c>
      <c r="R24" t="n">
        <v>1769</v>
      </c>
      <c r="S24" t="n">
        <v>1490</v>
      </c>
      <c r="T24" t="n">
        <v>1089</v>
      </c>
      <c r="U24" t="n">
        <v>1165</v>
      </c>
      <c r="V24" t="n">
        <v>1838</v>
      </c>
      <c r="W24" t="inlineStr">
        <is>
          <t>-</t>
        </is>
      </c>
    </row>
    <row r="25">
      <c r="A25" s="5" t="inlineStr">
        <is>
          <t>Ergebnis nach Steuer</t>
        </is>
      </c>
      <c r="B25" s="5" t="inlineStr">
        <is>
          <t>Earnings after tax</t>
        </is>
      </c>
      <c r="C25" t="n">
        <v>4879</v>
      </c>
      <c r="D25" t="n">
        <v>4811</v>
      </c>
      <c r="E25" t="n">
        <v>4987</v>
      </c>
      <c r="F25" t="n">
        <v>4285</v>
      </c>
      <c r="G25" t="n">
        <v>4535</v>
      </c>
      <c r="H25" t="n">
        <v>2736</v>
      </c>
      <c r="I25" t="n">
        <v>3094</v>
      </c>
      <c r="J25" t="n">
        <v>3097</v>
      </c>
      <c r="K25" t="n">
        <v>4744</v>
      </c>
      <c r="L25" t="n">
        <v>3325</v>
      </c>
      <c r="M25" t="n">
        <v>-1053</v>
      </c>
      <c r="N25" t="n">
        <v>-766</v>
      </c>
      <c r="O25" t="n">
        <v>9508</v>
      </c>
      <c r="P25" t="n">
        <v>8033</v>
      </c>
      <c r="Q25" t="n">
        <v>7515</v>
      </c>
      <c r="R25" t="n">
        <v>6240</v>
      </c>
      <c r="S25" t="n">
        <v>4387</v>
      </c>
      <c r="T25" t="n">
        <v>4832</v>
      </c>
      <c r="U25" t="n">
        <v>4901</v>
      </c>
      <c r="V25" t="n">
        <v>12131</v>
      </c>
      <c r="W25" t="inlineStr">
        <is>
          <t>-</t>
        </is>
      </c>
    </row>
    <row r="26">
      <c r="A26" s="5" t="inlineStr">
        <is>
          <t>Minderheitenanteil</t>
        </is>
      </c>
      <c r="B26" s="5" t="inlineStr">
        <is>
          <t>Minority Share</t>
        </is>
      </c>
      <c r="C26" t="n">
        <v>-99</v>
      </c>
      <c r="D26" t="n">
        <v>-108</v>
      </c>
      <c r="E26" t="n">
        <v>-82</v>
      </c>
      <c r="F26" t="n">
        <v>-75</v>
      </c>
      <c r="G26" t="n">
        <v>-403</v>
      </c>
      <c r="H26" t="n">
        <v>-189</v>
      </c>
      <c r="I26" t="n">
        <v>-207</v>
      </c>
      <c r="J26" t="n">
        <v>-109</v>
      </c>
      <c r="K26" t="n">
        <v>-87</v>
      </c>
      <c r="L26" t="n">
        <v>-105</v>
      </c>
      <c r="M26" t="n">
        <v>118</v>
      </c>
      <c r="N26" t="n">
        <v>37</v>
      </c>
      <c r="O26" t="n">
        <v>-267</v>
      </c>
      <c r="P26" t="n">
        <v>-341</v>
      </c>
      <c r="Q26" t="n">
        <v>-305</v>
      </c>
      <c r="R26" t="n">
        <v>-272</v>
      </c>
      <c r="S26" t="n">
        <v>-344</v>
      </c>
      <c r="T26" t="n">
        <v>-332</v>
      </c>
      <c r="U26" t="n">
        <v>-324</v>
      </c>
      <c r="V26" t="n">
        <v>-147</v>
      </c>
      <c r="W26" t="inlineStr">
        <is>
          <t>-</t>
        </is>
      </c>
    </row>
    <row r="27">
      <c r="A27" s="5" t="inlineStr">
        <is>
          <t>Jahresüberschuss/-fehlbetrag</t>
        </is>
      </c>
      <c r="B27" s="5" t="inlineStr">
        <is>
          <t>Net Profit</t>
        </is>
      </c>
      <c r="C27" t="n">
        <v>4781</v>
      </c>
      <c r="D27" t="n">
        <v>4703</v>
      </c>
      <c r="E27" t="n">
        <v>4905</v>
      </c>
      <c r="F27" t="n">
        <v>4651</v>
      </c>
      <c r="G27" t="n">
        <v>4010</v>
      </c>
      <c r="H27" t="n">
        <v>1251</v>
      </c>
      <c r="I27" t="n">
        <v>3232</v>
      </c>
      <c r="J27" t="n">
        <v>3894</v>
      </c>
      <c r="K27" t="n">
        <v>5766</v>
      </c>
      <c r="L27" t="n">
        <v>3220</v>
      </c>
      <c r="M27" t="n">
        <v>-935</v>
      </c>
      <c r="N27" t="n">
        <v>-729</v>
      </c>
      <c r="O27" t="n">
        <v>9241</v>
      </c>
      <c r="P27" t="n">
        <v>7692</v>
      </c>
      <c r="Q27" t="n">
        <v>7210</v>
      </c>
      <c r="R27" t="n">
        <v>5968</v>
      </c>
      <c r="S27" t="n">
        <v>4043</v>
      </c>
      <c r="T27" t="n">
        <v>4500</v>
      </c>
      <c r="U27" t="n">
        <v>4577</v>
      </c>
      <c r="V27" t="n">
        <v>11984</v>
      </c>
      <c r="W27" t="inlineStr">
        <is>
          <t>-</t>
        </is>
      </c>
    </row>
    <row r="28">
      <c r="A28" s="5" t="inlineStr">
        <is>
          <t>Summe Aktiva</t>
        </is>
      </c>
      <c r="B28" s="5" t="inlineStr">
        <is>
          <t>Total Assets</t>
        </is>
      </c>
      <c r="C28" t="n">
        <v>891744</v>
      </c>
      <c r="D28" t="n">
        <v>887030</v>
      </c>
      <c r="E28" t="n">
        <v>846216</v>
      </c>
      <c r="F28" t="n">
        <v>845081</v>
      </c>
      <c r="G28" t="n">
        <v>841769</v>
      </c>
      <c r="H28" t="n">
        <v>992856</v>
      </c>
      <c r="I28" t="n">
        <v>1080000</v>
      </c>
      <c r="J28" t="n">
        <v>1170000</v>
      </c>
      <c r="K28" t="n">
        <v>1280000</v>
      </c>
      <c r="L28" t="n">
        <v>1250000</v>
      </c>
      <c r="M28" t="n">
        <v>1160000</v>
      </c>
      <c r="N28" t="n">
        <v>1330000</v>
      </c>
      <c r="O28" t="n">
        <v>1310000</v>
      </c>
      <c r="P28" t="n">
        <v>1230000</v>
      </c>
      <c r="Q28" t="n">
        <v>1160000</v>
      </c>
      <c r="R28" t="n">
        <v>866201</v>
      </c>
      <c r="S28" t="n">
        <v>778771</v>
      </c>
      <c r="T28" t="n">
        <v>716370</v>
      </c>
      <c r="U28" t="n">
        <v>705119</v>
      </c>
      <c r="V28" t="n">
        <v>650172</v>
      </c>
      <c r="W28" t="inlineStr">
        <is>
          <t>-</t>
        </is>
      </c>
    </row>
    <row r="29">
      <c r="A29" s="5" t="inlineStr">
        <is>
          <t>Summe Fremdkapital</t>
        </is>
      </c>
      <c r="B29" s="5" t="inlineStr">
        <is>
          <t>Total Liabilities</t>
        </is>
      </c>
      <c r="C29" t="n">
        <v>837082</v>
      </c>
      <c r="D29" t="n">
        <v>835295</v>
      </c>
      <c r="E29" t="n">
        <v>795095</v>
      </c>
      <c r="F29" t="n">
        <v>794682</v>
      </c>
      <c r="G29" t="n">
        <v>793299</v>
      </c>
      <c r="H29" t="n">
        <v>934360</v>
      </c>
      <c r="I29" t="n">
        <v>1030000</v>
      </c>
      <c r="J29" t="n">
        <v>1110000</v>
      </c>
      <c r="K29" t="n">
        <v>1230000</v>
      </c>
      <c r="L29" t="n">
        <v>1200000</v>
      </c>
      <c r="M29" t="n">
        <v>1120000</v>
      </c>
      <c r="N29" t="n">
        <v>1300000</v>
      </c>
      <c r="O29" t="n">
        <v>1270000</v>
      </c>
      <c r="P29" t="n">
        <v>1190000</v>
      </c>
      <c r="Q29" t="n">
        <v>1120000</v>
      </c>
      <c r="R29" t="n">
        <v>836840</v>
      </c>
      <c r="S29" t="n">
        <v>753927</v>
      </c>
      <c r="T29" t="n">
        <v>694011</v>
      </c>
      <c r="U29" t="n">
        <v>679602</v>
      </c>
      <c r="V29" t="n">
        <v>621191</v>
      </c>
      <c r="W29" t="inlineStr">
        <is>
          <t>-</t>
        </is>
      </c>
    </row>
    <row r="30">
      <c r="A30" s="5" t="inlineStr">
        <is>
          <t>Minderheitenanteil</t>
        </is>
      </c>
      <c r="B30" s="5" t="inlineStr">
        <is>
          <t>Minority Share</t>
        </is>
      </c>
      <c r="C30" t="n">
        <v>893</v>
      </c>
      <c r="D30" t="n">
        <v>803</v>
      </c>
      <c r="E30" t="n">
        <v>715</v>
      </c>
      <c r="F30" t="n">
        <v>606</v>
      </c>
      <c r="G30" t="n">
        <v>638</v>
      </c>
      <c r="H30" t="n">
        <v>8072</v>
      </c>
      <c r="I30" t="n">
        <v>5402</v>
      </c>
      <c r="J30" t="n">
        <v>1081</v>
      </c>
      <c r="K30" t="n">
        <v>777</v>
      </c>
      <c r="L30" t="n">
        <v>729</v>
      </c>
      <c r="M30" t="n">
        <v>915</v>
      </c>
      <c r="N30" t="n">
        <v>1594</v>
      </c>
      <c r="O30" t="n">
        <v>2323</v>
      </c>
      <c r="P30" t="n">
        <v>2949</v>
      </c>
      <c r="Q30" t="n">
        <v>1689</v>
      </c>
      <c r="R30" t="n">
        <v>2212</v>
      </c>
      <c r="S30" t="n">
        <v>1730</v>
      </c>
      <c r="T30" t="n">
        <v>1959</v>
      </c>
      <c r="U30" t="n">
        <v>1461</v>
      </c>
      <c r="V30" t="n">
        <v>1288</v>
      </c>
      <c r="W30" t="inlineStr">
        <is>
          <t>-</t>
        </is>
      </c>
    </row>
    <row r="31">
      <c r="A31" s="5" t="inlineStr">
        <is>
          <t>Summe Eigenkapital</t>
        </is>
      </c>
      <c r="B31" s="5" t="inlineStr">
        <is>
          <t>Equity</t>
        </is>
      </c>
      <c r="C31" t="inlineStr">
        <is>
          <t>-</t>
        </is>
      </c>
      <c r="D31" t="n">
        <v>50932</v>
      </c>
      <c r="E31" t="n">
        <v>50406</v>
      </c>
      <c r="F31" t="n">
        <v>49793</v>
      </c>
      <c r="G31" t="n">
        <v>47832</v>
      </c>
      <c r="H31" t="n">
        <v>50424</v>
      </c>
      <c r="I31" t="n">
        <v>47441</v>
      </c>
      <c r="J31" t="n">
        <v>56607</v>
      </c>
      <c r="K31" t="n">
        <v>49663</v>
      </c>
      <c r="L31" t="n">
        <v>46555</v>
      </c>
      <c r="M31" t="n">
        <v>38863</v>
      </c>
      <c r="N31" t="n">
        <v>27334</v>
      </c>
      <c r="O31" t="n">
        <v>37208</v>
      </c>
      <c r="P31" t="n">
        <v>38266</v>
      </c>
      <c r="Q31" t="n">
        <v>36736</v>
      </c>
      <c r="R31" t="n">
        <v>25866</v>
      </c>
      <c r="S31" t="n">
        <v>21331</v>
      </c>
      <c r="T31" t="n">
        <v>18254</v>
      </c>
      <c r="U31" t="n">
        <v>21514</v>
      </c>
      <c r="V31" t="n">
        <v>25274</v>
      </c>
      <c r="W31" t="inlineStr">
        <is>
          <t>-</t>
        </is>
      </c>
    </row>
    <row r="32">
      <c r="A32" s="5" t="inlineStr">
        <is>
          <t>Summe Passiva</t>
        </is>
      </c>
      <c r="B32" s="5" t="inlineStr">
        <is>
          <t>Liabilities &amp; Shareholder Equity</t>
        </is>
      </c>
      <c r="C32" t="inlineStr">
        <is>
          <t>-</t>
        </is>
      </c>
      <c r="D32" t="n">
        <v>887030</v>
      </c>
      <c r="E32" t="n">
        <v>846216</v>
      </c>
      <c r="F32" t="n">
        <v>845081</v>
      </c>
      <c r="G32" t="n">
        <v>841769</v>
      </c>
      <c r="H32" t="n">
        <v>992856</v>
      </c>
      <c r="I32" t="n">
        <v>1080000</v>
      </c>
      <c r="J32" t="n">
        <v>1170000</v>
      </c>
      <c r="K32" t="n">
        <v>1280000</v>
      </c>
      <c r="L32" t="n">
        <v>1250000</v>
      </c>
      <c r="M32" t="n">
        <v>1160000</v>
      </c>
      <c r="N32" t="n">
        <v>1330000</v>
      </c>
      <c r="O32" t="n">
        <v>1310000</v>
      </c>
      <c r="P32" t="n">
        <v>1230000</v>
      </c>
      <c r="Q32" t="n">
        <v>1160000</v>
      </c>
      <c r="R32" t="n">
        <v>866201</v>
      </c>
      <c r="S32" t="n">
        <v>778771</v>
      </c>
      <c r="T32" t="n">
        <v>716370</v>
      </c>
      <c r="U32" t="n">
        <v>705119</v>
      </c>
      <c r="V32" t="n">
        <v>650172</v>
      </c>
      <c r="W32" t="inlineStr">
        <is>
          <t>-</t>
        </is>
      </c>
    </row>
    <row r="33">
      <c r="A33" s="5" t="inlineStr">
        <is>
          <t>Mio.Aktien im Umlauf</t>
        </is>
      </c>
      <c r="B33" s="5" t="inlineStr">
        <is>
          <t>Million shares outstanding</t>
        </is>
      </c>
      <c r="C33" t="n">
        <v>3897</v>
      </c>
      <c r="D33" t="n">
        <v>3892</v>
      </c>
      <c r="E33" t="n">
        <v>3886</v>
      </c>
      <c r="F33" t="n">
        <v>3878</v>
      </c>
      <c r="G33" t="n">
        <v>3870</v>
      </c>
      <c r="H33" t="n">
        <v>3859</v>
      </c>
      <c r="I33" t="n">
        <v>3841</v>
      </c>
      <c r="J33" t="n">
        <v>3832</v>
      </c>
      <c r="K33" t="n">
        <v>3832</v>
      </c>
      <c r="L33" t="n">
        <v>3832</v>
      </c>
      <c r="M33" t="n">
        <v>2103</v>
      </c>
      <c r="N33" t="n">
        <v>2063</v>
      </c>
      <c r="O33" t="n">
        <v>2226</v>
      </c>
      <c r="P33" t="n">
        <v>2205</v>
      </c>
      <c r="Q33" t="n">
        <v>2205</v>
      </c>
      <c r="R33" t="n">
        <v>2205</v>
      </c>
      <c r="S33" t="n">
        <v>2116</v>
      </c>
      <c r="T33" t="n">
        <v>1993</v>
      </c>
      <c r="U33" t="n">
        <v>1931</v>
      </c>
      <c r="V33" t="n">
        <v>1911</v>
      </c>
      <c r="W33" t="inlineStr">
        <is>
          <t>-</t>
        </is>
      </c>
    </row>
    <row r="34">
      <c r="A34" s="5" t="inlineStr">
        <is>
          <t>Ergebnis je Aktie (brutto)</t>
        </is>
      </c>
      <c r="B34" s="5" t="inlineStr">
        <is>
          <t>Earnings per share</t>
        </is>
      </c>
      <c r="C34" t="n">
        <v>1.75</v>
      </c>
      <c r="D34" t="n">
        <v>1.76</v>
      </c>
      <c r="E34" t="n">
        <v>1.87</v>
      </c>
      <c r="F34" t="n">
        <v>1.52</v>
      </c>
      <c r="G34" t="n">
        <v>1.59</v>
      </c>
      <c r="H34" t="n">
        <v>0.96</v>
      </c>
      <c r="I34" t="n">
        <v>1.07</v>
      </c>
      <c r="J34" t="n">
        <v>1.02</v>
      </c>
      <c r="K34" t="n">
        <v>1.59</v>
      </c>
      <c r="L34" t="n">
        <v>1.17</v>
      </c>
      <c r="M34" t="n">
        <v>-0.73</v>
      </c>
      <c r="N34" t="n">
        <v>-0.72</v>
      </c>
      <c r="O34" t="n">
        <v>4.96</v>
      </c>
      <c r="P34" t="n">
        <v>4.51</v>
      </c>
      <c r="Q34" t="n">
        <v>4.03</v>
      </c>
      <c r="R34" t="n">
        <v>3.63</v>
      </c>
      <c r="S34" t="n">
        <v>2.78</v>
      </c>
      <c r="T34" t="n">
        <v>2.97</v>
      </c>
      <c r="U34" t="n">
        <v>3.14</v>
      </c>
      <c r="V34" t="n">
        <v>7.31</v>
      </c>
      <c r="W34" t="inlineStr">
        <is>
          <t>-</t>
        </is>
      </c>
    </row>
    <row r="35">
      <c r="A35" s="5" t="inlineStr">
        <is>
          <t>Ergebnis je Aktie (unverwässert)</t>
        </is>
      </c>
      <c r="B35" s="5" t="inlineStr">
        <is>
          <t>Basic Earnings per share</t>
        </is>
      </c>
      <c r="C35" t="n">
        <v>1.23</v>
      </c>
      <c r="D35" t="n">
        <v>1.21</v>
      </c>
      <c r="E35" t="n">
        <v>1.26</v>
      </c>
      <c r="F35" t="n">
        <v>1.2</v>
      </c>
      <c r="G35" t="n">
        <v>1.04</v>
      </c>
      <c r="H35" t="n">
        <v>0.13</v>
      </c>
      <c r="I35" t="n">
        <v>0.71</v>
      </c>
      <c r="J35" t="n">
        <v>0.86</v>
      </c>
      <c r="K35" t="n">
        <v>1.12</v>
      </c>
      <c r="L35" t="n">
        <v>0.73</v>
      </c>
      <c r="M35" t="n">
        <v>-0.44</v>
      </c>
      <c r="N35" t="n">
        <v>-0.36</v>
      </c>
      <c r="O35" t="n">
        <v>4.32</v>
      </c>
      <c r="P35" t="n">
        <v>3.57</v>
      </c>
      <c r="Q35" t="n">
        <v>3.32</v>
      </c>
      <c r="R35" t="n">
        <v>2.8</v>
      </c>
      <c r="S35" t="n">
        <v>2</v>
      </c>
      <c r="T35" t="n">
        <v>2.32</v>
      </c>
      <c r="U35" t="n">
        <v>2.37</v>
      </c>
      <c r="V35" t="n">
        <v>6.27</v>
      </c>
      <c r="W35" t="n">
        <v>2.56</v>
      </c>
    </row>
    <row r="36">
      <c r="A36" s="5" t="inlineStr">
        <is>
          <t>Ergebnis je Aktie (verwässert)</t>
        </is>
      </c>
      <c r="B36" s="5" t="inlineStr">
        <is>
          <t>Diluted Earnings per share</t>
        </is>
      </c>
      <c r="C36" t="n">
        <v>1.23</v>
      </c>
      <c r="D36" t="n">
        <v>1.21</v>
      </c>
      <c r="E36" t="n">
        <v>1.26</v>
      </c>
      <c r="F36" t="n">
        <v>1.2</v>
      </c>
      <c r="G36" t="n">
        <v>1.03</v>
      </c>
      <c r="H36" t="n">
        <v>0.13</v>
      </c>
      <c r="I36" t="n">
        <v>0.71</v>
      </c>
      <c r="J36" t="n">
        <v>0.86</v>
      </c>
      <c r="K36" t="n">
        <v>1.12</v>
      </c>
      <c r="L36" t="n">
        <v>0.73</v>
      </c>
      <c r="M36" t="n">
        <v>-0.44</v>
      </c>
      <c r="N36" t="n">
        <v>-0.36</v>
      </c>
      <c r="O36" t="n">
        <v>4.28</v>
      </c>
      <c r="P36" t="n">
        <v>3.53</v>
      </c>
      <c r="Q36" t="n">
        <v>3.32</v>
      </c>
      <c r="R36" t="n">
        <v>2.8</v>
      </c>
      <c r="S36" t="n">
        <v>2</v>
      </c>
      <c r="T36" t="n">
        <v>2.32</v>
      </c>
      <c r="U36" t="n">
        <v>2.35</v>
      </c>
      <c r="V36" t="n">
        <v>6.18</v>
      </c>
      <c r="W36" t="n">
        <v>2.56</v>
      </c>
    </row>
    <row r="37">
      <c r="A37" s="5" t="inlineStr">
        <is>
          <t>Dividende je Aktie</t>
        </is>
      </c>
      <c r="B37" s="5" t="inlineStr">
        <is>
          <t>Dividend per share</t>
        </is>
      </c>
      <c r="C37" t="n">
        <v>0.6899999999999999</v>
      </c>
      <c r="D37" t="n">
        <v>0.68</v>
      </c>
      <c r="E37" t="n">
        <v>0.67</v>
      </c>
      <c r="F37" t="n">
        <v>0.66</v>
      </c>
      <c r="G37" t="n">
        <v>0.65</v>
      </c>
      <c r="H37" t="n">
        <v>0.12</v>
      </c>
      <c r="I37" t="inlineStr">
        <is>
          <t>-</t>
        </is>
      </c>
      <c r="J37" t="inlineStr">
        <is>
          <t>-</t>
        </is>
      </c>
      <c r="K37" t="inlineStr">
        <is>
          <t>-</t>
        </is>
      </c>
      <c r="L37" t="inlineStr">
        <is>
          <t>-</t>
        </is>
      </c>
      <c r="M37" t="inlineStr">
        <is>
          <t>-</t>
        </is>
      </c>
      <c r="N37" t="n">
        <v>0.74</v>
      </c>
      <c r="O37" t="n">
        <v>1.48</v>
      </c>
      <c r="P37" t="n">
        <v>1.32</v>
      </c>
      <c r="Q37" t="n">
        <v>1.18</v>
      </c>
      <c r="R37" t="n">
        <v>1.07</v>
      </c>
      <c r="S37" t="n">
        <v>0.97</v>
      </c>
      <c r="T37" t="n">
        <v>0.97</v>
      </c>
      <c r="U37" t="n">
        <v>0.97</v>
      </c>
      <c r="V37" t="n">
        <v>1.13</v>
      </c>
      <c r="W37" t="n">
        <v>0.82</v>
      </c>
    </row>
    <row r="38">
      <c r="A38" s="5" t="inlineStr">
        <is>
          <t>Dividendenausschüttung in Mio</t>
        </is>
      </c>
      <c r="B38" s="5" t="inlineStr">
        <is>
          <t>Dividend Payment in M</t>
        </is>
      </c>
      <c r="C38" t="n">
        <v>2689</v>
      </c>
      <c r="D38" t="n">
        <v>2648</v>
      </c>
      <c r="E38" t="n">
        <v>2603</v>
      </c>
      <c r="F38" t="n">
        <v>2560</v>
      </c>
      <c r="G38" t="n">
        <v>2515</v>
      </c>
      <c r="H38" t="n">
        <v>464</v>
      </c>
      <c r="I38" t="inlineStr">
        <is>
          <t>-</t>
        </is>
      </c>
      <c r="J38" t="inlineStr">
        <is>
          <t>-</t>
        </is>
      </c>
      <c r="K38" t="inlineStr">
        <is>
          <t>-</t>
        </is>
      </c>
      <c r="L38" t="inlineStr">
        <is>
          <t>-</t>
        </is>
      </c>
      <c r="M38" t="inlineStr">
        <is>
          <t>-</t>
        </is>
      </c>
      <c r="N38" t="n">
        <v>1500</v>
      </c>
      <c r="O38" t="n">
        <v>3180</v>
      </c>
      <c r="P38" t="n">
        <v>2865</v>
      </c>
      <c r="Q38" t="n">
        <v>2588</v>
      </c>
      <c r="R38" t="n">
        <v>2359</v>
      </c>
      <c r="S38" t="n">
        <v>2024</v>
      </c>
      <c r="T38" t="n">
        <v>1930</v>
      </c>
      <c r="U38" t="inlineStr">
        <is>
          <t>-</t>
        </is>
      </c>
      <c r="V38" t="inlineStr">
        <is>
          <t>-</t>
        </is>
      </c>
      <c r="W38" t="inlineStr">
        <is>
          <t>-</t>
        </is>
      </c>
    </row>
    <row r="39">
      <c r="A39" s="5" t="inlineStr">
        <is>
          <t>Ertrag</t>
        </is>
      </c>
      <c r="B39" s="5" t="inlineStr">
        <is>
          <t>Income</t>
        </is>
      </c>
      <c r="C39" t="n">
        <v>4.7</v>
      </c>
      <c r="D39" t="n">
        <v>4.67</v>
      </c>
      <c r="E39" t="n">
        <v>4.57</v>
      </c>
      <c r="F39" t="n">
        <v>4.51</v>
      </c>
      <c r="G39" t="n">
        <v>4.35</v>
      </c>
      <c r="H39" t="n">
        <v>4.03</v>
      </c>
      <c r="I39" t="n">
        <v>6.85</v>
      </c>
      <c r="J39" t="n">
        <v>11.13</v>
      </c>
      <c r="K39" t="n">
        <v>14.56</v>
      </c>
      <c r="L39" t="n">
        <v>14.32</v>
      </c>
      <c r="M39" t="n">
        <v>22.71</v>
      </c>
      <c r="N39" t="n">
        <v>32.13</v>
      </c>
      <c r="O39" t="n">
        <v>34.4</v>
      </c>
      <c r="P39" t="n">
        <v>33.39</v>
      </c>
      <c r="Q39" t="n">
        <v>32.27</v>
      </c>
      <c r="R39" t="n">
        <v>31.03</v>
      </c>
      <c r="S39" t="n">
        <v>32.65</v>
      </c>
      <c r="T39" t="n">
        <v>38.54</v>
      </c>
      <c r="U39" t="n">
        <v>38.57</v>
      </c>
      <c r="V39" t="n">
        <v>30.43</v>
      </c>
      <c r="W39" t="inlineStr">
        <is>
          <t>-</t>
        </is>
      </c>
    </row>
    <row r="40">
      <c r="A40" s="5" t="inlineStr">
        <is>
          <t>Buchwert je Aktie</t>
        </is>
      </c>
      <c r="B40" s="5" t="inlineStr">
        <is>
          <t>Book value per share</t>
        </is>
      </c>
      <c r="C40" t="inlineStr">
        <is>
          <t>-</t>
        </is>
      </c>
      <c r="D40" t="n">
        <v>13.09</v>
      </c>
      <c r="E40" t="n">
        <v>12.97</v>
      </c>
      <c r="F40" t="n">
        <v>12.84</v>
      </c>
      <c r="G40" t="n">
        <v>12.36</v>
      </c>
      <c r="H40" t="n">
        <v>13.07</v>
      </c>
      <c r="I40" t="n">
        <v>12.35</v>
      </c>
      <c r="J40" t="n">
        <v>14.77</v>
      </c>
      <c r="K40" t="n">
        <v>12.96</v>
      </c>
      <c r="L40" t="n">
        <v>12.15</v>
      </c>
      <c r="M40" t="n">
        <v>18.48</v>
      </c>
      <c r="N40" t="n">
        <v>13.25</v>
      </c>
      <c r="O40" t="n">
        <v>16.71</v>
      </c>
      <c r="P40" t="n">
        <v>17.35</v>
      </c>
      <c r="Q40" t="n">
        <v>16.66</v>
      </c>
      <c r="R40" t="n">
        <v>11.73</v>
      </c>
      <c r="S40" t="n">
        <v>10.08</v>
      </c>
      <c r="T40" t="n">
        <v>9.16</v>
      </c>
      <c r="U40" t="n">
        <v>11.14</v>
      </c>
      <c r="V40" t="n">
        <v>13.22</v>
      </c>
      <c r="W40" t="inlineStr">
        <is>
          <t>-</t>
        </is>
      </c>
    </row>
    <row r="41">
      <c r="A41" s="5" t="inlineStr">
        <is>
          <t>Cashflow je Aktie</t>
        </is>
      </c>
      <c r="B41" s="5" t="inlineStr">
        <is>
          <t>Cashflow per share</t>
        </is>
      </c>
      <c r="C41" t="inlineStr">
        <is>
          <t>-</t>
        </is>
      </c>
      <c r="D41" t="n">
        <v>1.78</v>
      </c>
      <c r="E41" t="n">
        <v>-1.35</v>
      </c>
      <c r="F41" t="n">
        <v>2.21</v>
      </c>
      <c r="G41" t="n">
        <v>2.73</v>
      </c>
      <c r="H41" t="n">
        <v>3.11</v>
      </c>
      <c r="I41" t="n">
        <v>-2.19</v>
      </c>
      <c r="J41" t="n">
        <v>-2.42</v>
      </c>
      <c r="K41" t="n">
        <v>2.4</v>
      </c>
      <c r="L41" t="n">
        <v>-1.25</v>
      </c>
      <c r="M41" t="n">
        <v>-13.03</v>
      </c>
      <c r="N41" t="n">
        <v>6.22</v>
      </c>
      <c r="O41" t="n">
        <v>5.26</v>
      </c>
      <c r="P41" t="n">
        <v>4.42</v>
      </c>
      <c r="Q41" t="n">
        <v>15.31</v>
      </c>
      <c r="R41" t="n">
        <v>34.51</v>
      </c>
      <c r="S41" t="n">
        <v>28.44</v>
      </c>
      <c r="T41" t="n">
        <v>13.06</v>
      </c>
      <c r="U41" t="n">
        <v>12.13</v>
      </c>
      <c r="V41" t="n">
        <v>-1.19</v>
      </c>
      <c r="W41" t="inlineStr">
        <is>
          <t>-</t>
        </is>
      </c>
    </row>
    <row r="42">
      <c r="A42" s="5" t="inlineStr">
        <is>
          <t>Bilanzsumme je Aktie</t>
        </is>
      </c>
      <c r="B42" s="5" t="inlineStr">
        <is>
          <t>Total assets per share</t>
        </is>
      </c>
      <c r="C42" t="n">
        <v>228.84</v>
      </c>
      <c r="D42" t="n">
        <v>227.93</v>
      </c>
      <c r="E42" t="n">
        <v>217.77</v>
      </c>
      <c r="F42" t="n">
        <v>217.89</v>
      </c>
      <c r="G42" t="n">
        <v>217.5</v>
      </c>
      <c r="H42" t="n">
        <v>257.29</v>
      </c>
      <c r="I42" t="n">
        <v>281.35</v>
      </c>
      <c r="J42" t="n">
        <v>305</v>
      </c>
      <c r="K42" t="n">
        <v>333.87</v>
      </c>
      <c r="L42" t="n">
        <v>325.48</v>
      </c>
      <c r="M42" t="n">
        <v>553.35</v>
      </c>
      <c r="N42" t="n">
        <v>645.47</v>
      </c>
      <c r="O42" t="n">
        <v>589.52</v>
      </c>
      <c r="P42" t="n">
        <v>556.12</v>
      </c>
      <c r="Q42" t="n">
        <v>525.53</v>
      </c>
      <c r="R42" t="n">
        <v>392.89</v>
      </c>
      <c r="S42" t="n">
        <v>368.06</v>
      </c>
      <c r="T42" t="n">
        <v>359.5</v>
      </c>
      <c r="U42" t="n">
        <v>365.12</v>
      </c>
      <c r="V42" t="n">
        <v>340.17</v>
      </c>
      <c r="W42" t="inlineStr">
        <is>
          <t>-</t>
        </is>
      </c>
    </row>
    <row r="43">
      <c r="A43" s="5" t="inlineStr">
        <is>
          <t>Personal am Ende des Jahres</t>
        </is>
      </c>
      <c r="B43" s="5" t="inlineStr">
        <is>
          <t>Staff at the end of year</t>
        </is>
      </c>
      <c r="C43" t="n">
        <v>56196</v>
      </c>
      <c r="D43" t="n">
        <v>54804</v>
      </c>
      <c r="E43" t="n">
        <v>54302</v>
      </c>
      <c r="F43" t="n">
        <v>54737</v>
      </c>
      <c r="G43" t="n">
        <v>44873</v>
      </c>
      <c r="H43" t="n">
        <v>55192</v>
      </c>
      <c r="I43" t="n">
        <v>76050</v>
      </c>
      <c r="J43" t="n">
        <v>92572</v>
      </c>
      <c r="K43" t="n">
        <v>104419</v>
      </c>
      <c r="L43" t="n">
        <v>106140</v>
      </c>
      <c r="M43" t="n">
        <v>107173</v>
      </c>
      <c r="N43" t="n">
        <v>124661</v>
      </c>
      <c r="O43" t="n">
        <v>124634</v>
      </c>
      <c r="P43" t="n">
        <v>119801</v>
      </c>
      <c r="Q43" t="n">
        <v>115300</v>
      </c>
      <c r="R43" t="n">
        <v>113000</v>
      </c>
      <c r="S43" t="n">
        <v>115200</v>
      </c>
      <c r="T43" t="n">
        <v>113060</v>
      </c>
      <c r="U43" t="n">
        <v>112000</v>
      </c>
      <c r="V43" t="n">
        <v>92650</v>
      </c>
      <c r="W43" t="n">
        <v>86040</v>
      </c>
    </row>
    <row r="44">
      <c r="A44" s="5" t="inlineStr">
        <is>
          <t>Personalaufwand in Mio. EUR</t>
        </is>
      </c>
      <c r="B44" s="5" t="inlineStr">
        <is>
          <t>Personnel expenses in M</t>
        </is>
      </c>
      <c r="C44" t="n">
        <v>5755</v>
      </c>
      <c r="D44" t="n">
        <v>5420</v>
      </c>
      <c r="E44" t="n">
        <v>5202</v>
      </c>
      <c r="F44" t="n">
        <v>5039</v>
      </c>
      <c r="G44" t="n">
        <v>4972</v>
      </c>
      <c r="H44" t="n">
        <v>5788</v>
      </c>
      <c r="I44" t="n">
        <v>6101</v>
      </c>
      <c r="J44" t="n">
        <v>6803</v>
      </c>
      <c r="K44" t="n">
        <v>7220</v>
      </c>
      <c r="L44" t="n">
        <v>7355</v>
      </c>
      <c r="M44" t="n">
        <v>7338</v>
      </c>
      <c r="N44" t="n">
        <v>8764</v>
      </c>
      <c r="O44" t="n">
        <v>8261</v>
      </c>
      <c r="P44" t="n">
        <v>7918</v>
      </c>
      <c r="Q44" t="n">
        <v>7646</v>
      </c>
      <c r="R44" t="n">
        <v>7744</v>
      </c>
      <c r="S44" t="n">
        <v>7429</v>
      </c>
      <c r="T44" t="n">
        <v>7552</v>
      </c>
      <c r="U44" t="n">
        <v>7796</v>
      </c>
      <c r="V44" t="n">
        <v>6729</v>
      </c>
      <c r="W44" t="inlineStr">
        <is>
          <t>-</t>
        </is>
      </c>
    </row>
    <row r="45">
      <c r="A45" s="5" t="inlineStr">
        <is>
          <t>Aufwand je Mitarbeiter in EUR</t>
        </is>
      </c>
      <c r="B45" s="5" t="inlineStr">
        <is>
          <t>Effort per employee</t>
        </is>
      </c>
      <c r="C45" t="n">
        <v>102409</v>
      </c>
      <c r="D45" t="n">
        <v>98898</v>
      </c>
      <c r="E45" t="n">
        <v>95798</v>
      </c>
      <c r="F45" t="n">
        <v>92058</v>
      </c>
      <c r="G45" t="n">
        <v>110802</v>
      </c>
      <c r="H45" t="n">
        <v>104870</v>
      </c>
      <c r="I45" t="n">
        <v>80224</v>
      </c>
      <c r="J45" t="n">
        <v>73489</v>
      </c>
      <c r="K45" t="n">
        <v>69145</v>
      </c>
      <c r="L45" t="n">
        <v>69295</v>
      </c>
      <c r="M45" t="n">
        <v>68469</v>
      </c>
      <c r="N45" t="n">
        <v>70303</v>
      </c>
      <c r="O45" t="n">
        <v>66282</v>
      </c>
      <c r="P45" t="n">
        <v>66093</v>
      </c>
      <c r="Q45" t="n">
        <v>66314</v>
      </c>
      <c r="R45" t="n">
        <v>68531</v>
      </c>
      <c r="S45" t="n">
        <v>64488</v>
      </c>
      <c r="T45" t="n">
        <v>66796</v>
      </c>
      <c r="U45" t="n">
        <v>69607</v>
      </c>
      <c r="V45" t="n">
        <v>72628</v>
      </c>
      <c r="W45" t="inlineStr">
        <is>
          <t>-</t>
        </is>
      </c>
    </row>
    <row r="46">
      <c r="A46" s="5" t="inlineStr">
        <is>
          <t>Ertrag je Mitarbeiter in EUR</t>
        </is>
      </c>
      <c r="B46" s="5" t="inlineStr">
        <is>
          <t>Income per employee</t>
        </is>
      </c>
      <c r="C46" t="n">
        <v>325753</v>
      </c>
      <c r="D46" t="n">
        <v>331655</v>
      </c>
      <c r="E46" t="n">
        <v>327299</v>
      </c>
      <c r="F46" t="n">
        <v>319546</v>
      </c>
      <c r="G46" t="n">
        <v>375393</v>
      </c>
      <c r="H46" t="n">
        <v>281925</v>
      </c>
      <c r="I46" t="n">
        <v>345838</v>
      </c>
      <c r="J46" t="n">
        <v>460657</v>
      </c>
      <c r="K46" t="n">
        <v>534328</v>
      </c>
      <c r="L46" t="n">
        <v>512455</v>
      </c>
      <c r="M46" t="n">
        <v>449674</v>
      </c>
      <c r="N46" t="n">
        <v>526828</v>
      </c>
      <c r="O46" t="n">
        <v>614487</v>
      </c>
      <c r="P46" t="n">
        <v>614527</v>
      </c>
      <c r="Q46" t="n">
        <v>617007</v>
      </c>
      <c r="R46" t="n">
        <v>605345</v>
      </c>
      <c r="S46" t="n">
        <v>599765</v>
      </c>
      <c r="T46" t="n">
        <v>676967</v>
      </c>
      <c r="U46" t="n">
        <v>665071</v>
      </c>
      <c r="V46" t="n">
        <v>627792</v>
      </c>
      <c r="W46" t="n">
        <v>460204</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85077</v>
      </c>
      <c r="D48" t="n">
        <v>85815</v>
      </c>
      <c r="E48" t="n">
        <v>90328</v>
      </c>
      <c r="F48" t="n">
        <v>84970</v>
      </c>
      <c r="G48" t="n">
        <v>89363</v>
      </c>
      <c r="H48" t="n">
        <v>22666</v>
      </c>
      <c r="I48" t="n">
        <v>42498</v>
      </c>
      <c r="J48" t="n">
        <v>42065</v>
      </c>
      <c r="K48" t="n">
        <v>55220</v>
      </c>
      <c r="L48" t="n">
        <v>30337</v>
      </c>
      <c r="M48" t="n">
        <v>-8724</v>
      </c>
      <c r="N48" t="n">
        <v>-5848</v>
      </c>
      <c r="O48" t="n">
        <v>74145</v>
      </c>
      <c r="P48" t="n">
        <v>64206</v>
      </c>
      <c r="Q48" t="n">
        <v>62533</v>
      </c>
      <c r="R48" t="n">
        <v>52814</v>
      </c>
      <c r="S48" t="n">
        <v>35095</v>
      </c>
      <c r="T48" t="n">
        <v>39802</v>
      </c>
      <c r="U48" t="n">
        <v>40866</v>
      </c>
      <c r="V48" t="n">
        <v>129347</v>
      </c>
      <c r="W48" t="inlineStr">
        <is>
          <t>-</t>
        </is>
      </c>
    </row>
    <row r="49">
      <c r="A49" s="5" t="inlineStr">
        <is>
          <t>KGV (Kurs/Gewinn)</t>
        </is>
      </c>
      <c r="B49" s="5" t="inlineStr">
        <is>
          <t>PE (price/earnings)</t>
        </is>
      </c>
      <c r="C49" t="n">
        <v>8.699999999999999</v>
      </c>
      <c r="D49" t="n">
        <v>7.8</v>
      </c>
      <c r="E49" t="n">
        <v>12.2</v>
      </c>
      <c r="F49" t="n">
        <v>11.4</v>
      </c>
      <c r="G49" t="n">
        <v>12</v>
      </c>
      <c r="H49" t="n">
        <v>83.3</v>
      </c>
      <c r="I49" t="n">
        <v>14.2</v>
      </c>
      <c r="J49" t="n">
        <v>8.199999999999999</v>
      </c>
      <c r="K49" t="n">
        <v>5</v>
      </c>
      <c r="L49" t="n">
        <v>10</v>
      </c>
      <c r="M49" t="inlineStr">
        <is>
          <t>-</t>
        </is>
      </c>
      <c r="N49" t="inlineStr">
        <is>
          <t>-</t>
        </is>
      </c>
      <c r="O49" t="n">
        <v>6.2</v>
      </c>
      <c r="P49" t="n">
        <v>9.4</v>
      </c>
      <c r="Q49" t="n">
        <v>8.800000000000001</v>
      </c>
      <c r="R49" t="n">
        <v>8</v>
      </c>
      <c r="S49" t="n">
        <v>9.199999999999999</v>
      </c>
      <c r="T49" t="n">
        <v>7</v>
      </c>
      <c r="U49" t="n">
        <v>12.1</v>
      </c>
      <c r="V49" t="n">
        <v>6.8</v>
      </c>
      <c r="W49" t="n">
        <v>11.7</v>
      </c>
    </row>
    <row r="50">
      <c r="A50" s="5" t="inlineStr">
        <is>
          <t>KUV (Kurs/Umsatz)</t>
        </is>
      </c>
      <c r="B50" s="5" t="inlineStr">
        <is>
          <t>PS (price/sales)</t>
        </is>
      </c>
      <c r="C50" t="n">
        <v>2.3</v>
      </c>
      <c r="D50" t="n">
        <v>2.01</v>
      </c>
      <c r="E50" t="n">
        <v>3.35</v>
      </c>
      <c r="F50" t="n">
        <v>3.03</v>
      </c>
      <c r="G50" t="n">
        <v>2.86</v>
      </c>
      <c r="H50" t="n">
        <v>2.69</v>
      </c>
      <c r="I50" t="n">
        <v>1.47</v>
      </c>
      <c r="J50" t="n">
        <v>0.63</v>
      </c>
      <c r="K50" t="n">
        <v>0.38</v>
      </c>
      <c r="L50" t="n">
        <v>0.51</v>
      </c>
      <c r="M50" t="n">
        <v>0.31</v>
      </c>
      <c r="N50" t="n">
        <v>0.23</v>
      </c>
      <c r="O50" t="n">
        <v>0.78</v>
      </c>
      <c r="P50" t="n">
        <v>1.01</v>
      </c>
      <c r="Q50" t="n">
        <v>0.91</v>
      </c>
      <c r="R50" t="n">
        <v>0.72</v>
      </c>
      <c r="S50" t="n">
        <v>0.57</v>
      </c>
      <c r="T50" t="n">
        <v>0.42</v>
      </c>
      <c r="U50" t="n">
        <v>0.74</v>
      </c>
      <c r="V50" t="n">
        <v>1.4</v>
      </c>
      <c r="W50" t="inlineStr">
        <is>
          <t>-</t>
        </is>
      </c>
    </row>
    <row r="51">
      <c r="A51" s="5" t="inlineStr">
        <is>
          <t>KBV (Kurs/Buchwert)</t>
        </is>
      </c>
      <c r="B51" s="5" t="inlineStr">
        <is>
          <t>PB (price/book value)</t>
        </is>
      </c>
      <c r="C51" t="inlineStr">
        <is>
          <t>-</t>
        </is>
      </c>
      <c r="D51" t="n">
        <v>0.72</v>
      </c>
      <c r="E51" t="n">
        <v>1.18</v>
      </c>
      <c r="F51" t="n">
        <v>1.06</v>
      </c>
      <c r="G51" t="n">
        <v>1.01</v>
      </c>
      <c r="H51" t="n">
        <v>0.83</v>
      </c>
      <c r="I51" t="n">
        <v>0.82</v>
      </c>
      <c r="J51" t="n">
        <v>0.48</v>
      </c>
      <c r="K51" t="n">
        <v>0.43</v>
      </c>
      <c r="L51" t="n">
        <v>0.6</v>
      </c>
      <c r="M51" t="n">
        <v>0.37</v>
      </c>
      <c r="N51" t="n">
        <v>0.55</v>
      </c>
      <c r="O51" t="n">
        <v>1.6</v>
      </c>
      <c r="P51" t="n">
        <v>1.94</v>
      </c>
      <c r="Q51" t="n">
        <v>1.76</v>
      </c>
      <c r="R51" t="n">
        <v>1.9</v>
      </c>
      <c r="S51" t="n">
        <v>1.83</v>
      </c>
      <c r="T51" t="n">
        <v>1.76</v>
      </c>
      <c r="U51" t="n">
        <v>2.57</v>
      </c>
      <c r="V51" t="n">
        <v>3.22</v>
      </c>
      <c r="W51" t="inlineStr">
        <is>
          <t>-</t>
        </is>
      </c>
    </row>
    <row r="52">
      <c r="A52" s="5" t="inlineStr">
        <is>
          <t>KCV (Kurs/Cashflow)</t>
        </is>
      </c>
      <c r="B52" s="5" t="inlineStr">
        <is>
          <t>PC (price/cashflow)</t>
        </is>
      </c>
      <c r="C52" t="inlineStr">
        <is>
          <t>-</t>
        </is>
      </c>
      <c r="D52" t="n">
        <v>5.3</v>
      </c>
      <c r="E52" t="n">
        <v>-11.33</v>
      </c>
      <c r="F52" t="n">
        <v>6.19</v>
      </c>
      <c r="G52" t="n">
        <v>4.56</v>
      </c>
      <c r="H52" t="n">
        <v>3.48</v>
      </c>
      <c r="I52" t="n">
        <v>-4.61</v>
      </c>
      <c r="J52" t="n">
        <v>-2.92</v>
      </c>
      <c r="K52" t="n">
        <v>2.32</v>
      </c>
      <c r="L52" t="n">
        <v>-5.84</v>
      </c>
      <c r="M52" t="n">
        <v>-0.53</v>
      </c>
      <c r="N52" t="n">
        <v>1.18</v>
      </c>
      <c r="O52" t="n">
        <v>5.09</v>
      </c>
      <c r="P52" t="n">
        <v>7.6</v>
      </c>
      <c r="Q52" t="n">
        <v>1.91</v>
      </c>
      <c r="R52" t="n">
        <v>0.65</v>
      </c>
      <c r="S52" t="n">
        <v>0.65</v>
      </c>
      <c r="T52" t="n">
        <v>1.24</v>
      </c>
      <c r="U52" t="n">
        <v>2.36</v>
      </c>
      <c r="V52" t="n">
        <v>-35.69</v>
      </c>
      <c r="W52" t="inlineStr">
        <is>
          <t>-</t>
        </is>
      </c>
    </row>
    <row r="53">
      <c r="A53" s="5" t="inlineStr">
        <is>
          <t>Dividendenrendite in %</t>
        </is>
      </c>
      <c r="B53" s="5" t="inlineStr">
        <is>
          <t>Dividend Yield in %</t>
        </is>
      </c>
      <c r="C53" t="n">
        <v>6.45</v>
      </c>
      <c r="D53" t="n">
        <v>7.23</v>
      </c>
      <c r="E53" t="n">
        <v>4.37</v>
      </c>
      <c r="F53" t="n">
        <v>4.84</v>
      </c>
      <c r="G53" t="n">
        <v>5.22</v>
      </c>
      <c r="H53" t="n">
        <v>1.11</v>
      </c>
      <c r="I53" t="inlineStr">
        <is>
          <t>-</t>
        </is>
      </c>
      <c r="J53" t="inlineStr">
        <is>
          <t>-</t>
        </is>
      </c>
      <c r="K53" t="inlineStr">
        <is>
          <t>-</t>
        </is>
      </c>
      <c r="L53" t="inlineStr">
        <is>
          <t>-</t>
        </is>
      </c>
      <c r="M53" t="inlineStr">
        <is>
          <t>-</t>
        </is>
      </c>
      <c r="N53" t="n">
        <v>10.1</v>
      </c>
      <c r="O53" t="n">
        <v>5.53</v>
      </c>
      <c r="P53" t="n">
        <v>3.93</v>
      </c>
      <c r="Q53" t="n">
        <v>4.03</v>
      </c>
      <c r="R53" t="n">
        <v>4.81</v>
      </c>
      <c r="S53" t="n">
        <v>5.25</v>
      </c>
      <c r="T53" t="n">
        <v>6.01</v>
      </c>
      <c r="U53" t="n">
        <v>3.39</v>
      </c>
      <c r="V53" t="n">
        <v>2.66</v>
      </c>
      <c r="W53" t="n">
        <v>2.74</v>
      </c>
    </row>
    <row r="54">
      <c r="A54" s="5" t="inlineStr">
        <is>
          <t>Gewinnrendite in %</t>
        </is>
      </c>
      <c r="B54" s="5" t="inlineStr">
        <is>
          <t>Return on profit in %</t>
        </is>
      </c>
      <c r="C54" t="n">
        <v>11.5</v>
      </c>
      <c r="D54" t="n">
        <v>12.9</v>
      </c>
      <c r="E54" t="n">
        <v>8.199999999999999</v>
      </c>
      <c r="F54" t="n">
        <v>8.800000000000001</v>
      </c>
      <c r="G54" t="n">
        <v>8.4</v>
      </c>
      <c r="H54" t="n">
        <v>1.2</v>
      </c>
      <c r="I54" t="n">
        <v>7</v>
      </c>
      <c r="J54" t="n">
        <v>12.2</v>
      </c>
      <c r="K54" t="n">
        <v>20.1</v>
      </c>
      <c r="L54" t="n">
        <v>10</v>
      </c>
      <c r="M54" t="n">
        <v>-6.3</v>
      </c>
      <c r="N54" t="n">
        <v>-4.9</v>
      </c>
      <c r="O54" t="n">
        <v>16.1</v>
      </c>
      <c r="P54" t="n">
        <v>10.6</v>
      </c>
      <c r="Q54" t="n">
        <v>11.3</v>
      </c>
      <c r="R54" t="n">
        <v>12.6</v>
      </c>
      <c r="S54" t="n">
        <v>10.8</v>
      </c>
      <c r="T54" t="n">
        <v>14.4</v>
      </c>
      <c r="U54" t="n">
        <v>8.300000000000001</v>
      </c>
      <c r="V54" t="n">
        <v>14.7</v>
      </c>
      <c r="W54" t="n">
        <v>8.5</v>
      </c>
    </row>
    <row r="55">
      <c r="A55" s="5" t="inlineStr">
        <is>
          <t>Eigenkapitalrendite in %</t>
        </is>
      </c>
      <c r="B55" s="5" t="inlineStr">
        <is>
          <t>Return on Equity in %</t>
        </is>
      </c>
      <c r="C55" t="inlineStr">
        <is>
          <t>-</t>
        </is>
      </c>
      <c r="D55" t="n">
        <v>9.23</v>
      </c>
      <c r="E55" t="n">
        <v>9.73</v>
      </c>
      <c r="F55" t="n">
        <v>9.34</v>
      </c>
      <c r="G55" t="n">
        <v>8.380000000000001</v>
      </c>
      <c r="H55" t="n">
        <v>2.48</v>
      </c>
      <c r="I55" t="n">
        <v>6.81</v>
      </c>
      <c r="J55" t="n">
        <v>6.88</v>
      </c>
      <c r="K55" t="n">
        <v>11.61</v>
      </c>
      <c r="L55" t="n">
        <v>6.92</v>
      </c>
      <c r="M55" t="n">
        <v>-2.41</v>
      </c>
      <c r="N55" t="n">
        <v>-2.67</v>
      </c>
      <c r="O55" t="n">
        <v>24.84</v>
      </c>
      <c r="P55" t="n">
        <v>20.1</v>
      </c>
      <c r="Q55" t="n">
        <v>19.63</v>
      </c>
      <c r="R55" t="n">
        <v>23.07</v>
      </c>
      <c r="S55" t="n">
        <v>18.95</v>
      </c>
      <c r="T55" t="n">
        <v>24.65</v>
      </c>
      <c r="U55" t="n">
        <v>21.27</v>
      </c>
      <c r="V55" t="n">
        <v>47.42</v>
      </c>
      <c r="W55" t="inlineStr">
        <is>
          <t>-</t>
        </is>
      </c>
    </row>
    <row r="56">
      <c r="A56" s="5" t="inlineStr">
        <is>
          <t>Gesamtkapitalrendite in %</t>
        </is>
      </c>
      <c r="B56" s="5" t="inlineStr">
        <is>
          <t>Total Return on Investment in %</t>
        </is>
      </c>
      <c r="C56" t="n">
        <v>0.54</v>
      </c>
      <c r="D56" t="n">
        <v>0.53</v>
      </c>
      <c r="E56" t="n">
        <v>0.58</v>
      </c>
      <c r="F56" t="n">
        <v>0.55</v>
      </c>
      <c r="G56" t="n">
        <v>0.48</v>
      </c>
      <c r="H56" t="n">
        <v>0.13</v>
      </c>
      <c r="I56" t="n">
        <v>0.3</v>
      </c>
      <c r="J56" t="n">
        <v>0.33</v>
      </c>
      <c r="K56" t="n">
        <v>0.45</v>
      </c>
      <c r="L56" t="n">
        <v>0.26</v>
      </c>
      <c r="M56" t="n">
        <v>-0.08</v>
      </c>
      <c r="N56" t="n">
        <v>-0.05</v>
      </c>
      <c r="O56" t="n">
        <v>0.7</v>
      </c>
      <c r="P56" t="n">
        <v>0.63</v>
      </c>
      <c r="Q56" t="n">
        <v>0.62</v>
      </c>
      <c r="R56" t="n">
        <v>0.6899999999999999</v>
      </c>
      <c r="S56" t="n">
        <v>0.52</v>
      </c>
      <c r="T56" t="n">
        <v>0.63</v>
      </c>
      <c r="U56" t="n">
        <v>0.65</v>
      </c>
      <c r="V56" t="n">
        <v>1.84</v>
      </c>
      <c r="W56" t="inlineStr">
        <is>
          <t>-</t>
        </is>
      </c>
    </row>
    <row r="57">
      <c r="A57" s="5" t="inlineStr">
        <is>
          <t>Eigenkapitalquote in %</t>
        </is>
      </c>
      <c r="B57" s="5" t="inlineStr">
        <is>
          <t>Equity Ratio in %</t>
        </is>
      </c>
      <c r="C57" t="inlineStr">
        <is>
          <t>-</t>
        </is>
      </c>
      <c r="D57" t="n">
        <v>5.74</v>
      </c>
      <c r="E57" t="n">
        <v>5.96</v>
      </c>
      <c r="F57" t="n">
        <v>5.89</v>
      </c>
      <c r="G57" t="n">
        <v>5.68</v>
      </c>
      <c r="H57" t="n">
        <v>5.08</v>
      </c>
      <c r="I57" t="n">
        <v>4.39</v>
      </c>
      <c r="J57" t="n">
        <v>4.84</v>
      </c>
      <c r="K57" t="n">
        <v>3.88</v>
      </c>
      <c r="L57" t="n">
        <v>3.73</v>
      </c>
      <c r="M57" t="n">
        <v>3.34</v>
      </c>
      <c r="N57" t="n">
        <v>2.05</v>
      </c>
      <c r="O57" t="n">
        <v>2.83</v>
      </c>
      <c r="P57" t="n">
        <v>3.12</v>
      </c>
      <c r="Q57" t="n">
        <v>3.17</v>
      </c>
      <c r="R57" t="n">
        <v>2.99</v>
      </c>
      <c r="S57" t="n">
        <v>2.74</v>
      </c>
      <c r="T57" t="n">
        <v>2.55</v>
      </c>
      <c r="U57" t="n">
        <v>3.05</v>
      </c>
      <c r="V57" t="n">
        <v>3.89</v>
      </c>
      <c r="W57" t="inlineStr">
        <is>
          <t>-</t>
        </is>
      </c>
    </row>
    <row r="58">
      <c r="A58" s="5" t="inlineStr">
        <is>
          <t>Fremdkapitalquote in %</t>
        </is>
      </c>
      <c r="B58" s="5" t="inlineStr">
        <is>
          <t>Debt Ratio in %</t>
        </is>
      </c>
      <c r="C58" t="inlineStr">
        <is>
          <t>-</t>
        </is>
      </c>
      <c r="D58" t="n">
        <v>94.26000000000001</v>
      </c>
      <c r="E58" t="n">
        <v>94.04000000000001</v>
      </c>
      <c r="F58" t="n">
        <v>94.11</v>
      </c>
      <c r="G58" t="n">
        <v>94.31999999999999</v>
      </c>
      <c r="H58" t="n">
        <v>94.92</v>
      </c>
      <c r="I58" t="n">
        <v>95.61</v>
      </c>
      <c r="J58" t="n">
        <v>95.16</v>
      </c>
      <c r="K58" t="n">
        <v>96.12</v>
      </c>
      <c r="L58" t="n">
        <v>96.27</v>
      </c>
      <c r="M58" t="n">
        <v>96.66</v>
      </c>
      <c r="N58" t="n">
        <v>97.95</v>
      </c>
      <c r="O58" t="n">
        <v>97.17</v>
      </c>
      <c r="P58" t="n">
        <v>96.88</v>
      </c>
      <c r="Q58" t="n">
        <v>96.83</v>
      </c>
      <c r="R58" t="n">
        <v>97.01000000000001</v>
      </c>
      <c r="S58" t="n">
        <v>97.26000000000001</v>
      </c>
      <c r="T58" t="n">
        <v>97.45</v>
      </c>
      <c r="U58" t="n">
        <v>96.95</v>
      </c>
      <c r="V58" t="n">
        <v>96.11</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0.54</v>
      </c>
      <c r="D65" t="n">
        <v>0.53</v>
      </c>
      <c r="E65" t="n">
        <v>0.58</v>
      </c>
      <c r="F65" t="n">
        <v>0.55</v>
      </c>
      <c r="G65" t="n">
        <v>0.48</v>
      </c>
      <c r="H65" t="n">
        <v>0.13</v>
      </c>
      <c r="I65" t="n">
        <v>0.3</v>
      </c>
      <c r="J65" t="n">
        <v>0.33</v>
      </c>
      <c r="K65" t="n">
        <v>0.45</v>
      </c>
      <c r="L65" t="n">
        <v>0.26</v>
      </c>
      <c r="M65" t="n">
        <v>-0.08</v>
      </c>
      <c r="N65" t="n">
        <v>-0.05</v>
      </c>
      <c r="O65" t="n">
        <v>0.71</v>
      </c>
      <c r="P65" t="n">
        <v>0.63</v>
      </c>
      <c r="Q65" t="n">
        <v>0.62</v>
      </c>
      <c r="R65" t="n">
        <v>0.6899999999999999</v>
      </c>
      <c r="S65" t="n">
        <v>0.52</v>
      </c>
      <c r="T65" t="n">
        <v>0.63</v>
      </c>
      <c r="U65" t="n">
        <v>0.65</v>
      </c>
      <c r="V65" t="n">
        <v>1.84</v>
      </c>
    </row>
    <row r="66">
      <c r="A66" s="5" t="inlineStr">
        <is>
          <t>Ertrag des eingesetzten Kapitals</t>
        </is>
      </c>
      <c r="B66" s="5" t="inlineStr">
        <is>
          <t>ROCE Return on Cap. Empl. in %</t>
        </is>
      </c>
      <c r="C66" t="n">
        <v>0.77</v>
      </c>
      <c r="D66" t="n">
        <v>0.77</v>
      </c>
      <c r="E66" t="n">
        <v>0.86</v>
      </c>
      <c r="F66" t="n">
        <v>0.7</v>
      </c>
      <c r="G66" t="n">
        <v>0.73</v>
      </c>
      <c r="H66" t="n">
        <v>0.37</v>
      </c>
      <c r="I66" t="n">
        <v>0.38</v>
      </c>
      <c r="J66" t="n">
        <v>0.33</v>
      </c>
      <c r="K66" t="n">
        <v>0.48</v>
      </c>
      <c r="L66" t="n">
        <v>0.36</v>
      </c>
      <c r="M66" t="n">
        <v>-0.13</v>
      </c>
      <c r="N66" t="n">
        <v>-0.11</v>
      </c>
      <c r="O66" t="n">
        <v>0.84</v>
      </c>
      <c r="P66" t="n">
        <v>0.8100000000000001</v>
      </c>
      <c r="Q66" t="n">
        <v>0.77</v>
      </c>
      <c r="R66" t="n">
        <v>0.93</v>
      </c>
      <c r="S66" t="n">
        <v>0.76</v>
      </c>
      <c r="T66" t="n">
        <v>0.83</v>
      </c>
      <c r="U66" t="n">
        <v>0.86</v>
      </c>
      <c r="V66" t="n">
        <v>2.16</v>
      </c>
    </row>
    <row r="67">
      <c r="A67" s="5" t="inlineStr"/>
      <c r="B67" s="5" t="inlineStr"/>
    </row>
    <row r="68">
      <c r="A68" s="5" t="inlineStr"/>
      <c r="B68" s="5" t="inlineStr"/>
    </row>
    <row r="69">
      <c r="A69" s="5" t="inlineStr">
        <is>
          <t>Operativer Cashflow</t>
        </is>
      </c>
      <c r="B69" s="5" t="inlineStr">
        <is>
          <t>Operating Cashflow in M</t>
        </is>
      </c>
      <c r="C69" t="inlineStr">
        <is>
          <t>-</t>
        </is>
      </c>
      <c r="D69" t="n">
        <v>20627.6</v>
      </c>
      <c r="E69" t="n">
        <v>-44028.38</v>
      </c>
      <c r="F69" t="n">
        <v>24004.82</v>
      </c>
      <c r="G69" t="n">
        <v>17647.2</v>
      </c>
      <c r="H69" t="n">
        <v>13429.32</v>
      </c>
      <c r="I69" t="n">
        <v>-17707.01</v>
      </c>
      <c r="J69" t="n">
        <v>-11189.44</v>
      </c>
      <c r="K69" t="n">
        <v>8890.24</v>
      </c>
      <c r="L69" t="n">
        <v>-22378.88</v>
      </c>
      <c r="M69" t="n">
        <v>-1114.59</v>
      </c>
      <c r="N69" t="n">
        <v>2434.34</v>
      </c>
      <c r="O69" t="n">
        <v>11330.34</v>
      </c>
      <c r="P69" t="n">
        <v>16758</v>
      </c>
      <c r="Q69" t="n">
        <v>4211.55</v>
      </c>
      <c r="R69" t="n">
        <v>1433.25</v>
      </c>
      <c r="S69" t="n">
        <v>1375.4</v>
      </c>
      <c r="T69" t="n">
        <v>2471.32</v>
      </c>
      <c r="U69" t="n">
        <v>4557.16</v>
      </c>
      <c r="V69" t="n">
        <v>-68203.59</v>
      </c>
    </row>
    <row r="70">
      <c r="A70" s="5" t="inlineStr">
        <is>
          <t>Aktienrückkauf</t>
        </is>
      </c>
      <c r="B70" s="5" t="inlineStr">
        <is>
          <t>Share Buyback in M</t>
        </is>
      </c>
      <c r="C70" t="n">
        <v>-5</v>
      </c>
      <c r="D70" t="n">
        <v>-6</v>
      </c>
      <c r="E70" t="n">
        <v>-8</v>
      </c>
      <c r="F70" t="n">
        <v>-8</v>
      </c>
      <c r="G70" t="n">
        <v>-11</v>
      </c>
      <c r="H70" t="n">
        <v>-18</v>
      </c>
      <c r="I70" t="n">
        <v>-9</v>
      </c>
      <c r="J70" t="n">
        <v>0</v>
      </c>
      <c r="K70" t="n">
        <v>0</v>
      </c>
      <c r="L70" t="n">
        <v>-1729</v>
      </c>
      <c r="M70" t="n">
        <v>-40</v>
      </c>
      <c r="N70" t="n">
        <v>163</v>
      </c>
      <c r="O70" t="n">
        <v>-21</v>
      </c>
      <c r="P70" t="n">
        <v>0</v>
      </c>
      <c r="Q70" t="n">
        <v>0</v>
      </c>
      <c r="R70" t="n">
        <v>-89</v>
      </c>
      <c r="S70" t="n">
        <v>-123</v>
      </c>
      <c r="T70" t="n">
        <v>-62</v>
      </c>
      <c r="U70" t="n">
        <v>-20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1.66</v>
      </c>
      <c r="D75" t="n">
        <v>-4.12</v>
      </c>
      <c r="E75" t="n">
        <v>5.46</v>
      </c>
      <c r="F75" t="n">
        <v>15.99</v>
      </c>
      <c r="G75" t="n">
        <v>220.54</v>
      </c>
      <c r="H75" t="n">
        <v>-61.29</v>
      </c>
      <c r="I75" t="n">
        <v>-17</v>
      </c>
      <c r="J75" t="n">
        <v>-32.47</v>
      </c>
      <c r="K75" t="n">
        <v>79.06999999999999</v>
      </c>
      <c r="L75" t="n">
        <v>-444.39</v>
      </c>
      <c r="M75" t="n">
        <v>28.26</v>
      </c>
      <c r="N75" t="n">
        <v>-107.89</v>
      </c>
      <c r="O75" t="n">
        <v>20.14</v>
      </c>
      <c r="P75" t="n">
        <v>6.69</v>
      </c>
      <c r="Q75" t="n">
        <v>20.81</v>
      </c>
      <c r="R75" t="n">
        <v>47.61</v>
      </c>
      <c r="S75" t="n">
        <v>-10.16</v>
      </c>
      <c r="T75" t="n">
        <v>-1.68</v>
      </c>
      <c r="U75" t="n">
        <v>-61.81</v>
      </c>
      <c r="V75" t="inlineStr">
        <is>
          <t>-</t>
        </is>
      </c>
    </row>
    <row r="76">
      <c r="A76" s="5" t="inlineStr">
        <is>
          <t>Gewinnwachstum 3J in %</t>
        </is>
      </c>
      <c r="B76" s="5" t="inlineStr">
        <is>
          <t>Earnings Growth 3Y in %</t>
        </is>
      </c>
      <c r="C76" t="n">
        <v>1</v>
      </c>
      <c r="D76" t="n">
        <v>5.78</v>
      </c>
      <c r="E76" t="n">
        <v>80.66</v>
      </c>
      <c r="F76" t="n">
        <v>58.41</v>
      </c>
      <c r="G76" t="n">
        <v>47.42</v>
      </c>
      <c r="H76" t="n">
        <v>-36.92</v>
      </c>
      <c r="I76" t="n">
        <v>9.869999999999999</v>
      </c>
      <c r="J76" t="n">
        <v>-132.6</v>
      </c>
      <c r="K76" t="n">
        <v>-112.35</v>
      </c>
      <c r="L76" t="n">
        <v>-174.67</v>
      </c>
      <c r="M76" t="n">
        <v>-19.83</v>
      </c>
      <c r="N76" t="n">
        <v>-27.02</v>
      </c>
      <c r="O76" t="n">
        <v>15.88</v>
      </c>
      <c r="P76" t="n">
        <v>25.04</v>
      </c>
      <c r="Q76" t="n">
        <v>19.42</v>
      </c>
      <c r="R76" t="n">
        <v>11.92</v>
      </c>
      <c r="S76" t="n">
        <v>-24.55</v>
      </c>
      <c r="T76" t="inlineStr">
        <is>
          <t>-</t>
        </is>
      </c>
      <c r="U76" t="inlineStr">
        <is>
          <t>-</t>
        </is>
      </c>
      <c r="V76" t="inlineStr">
        <is>
          <t>-</t>
        </is>
      </c>
    </row>
    <row r="77">
      <c r="A77" s="5" t="inlineStr">
        <is>
          <t>Gewinnwachstum 5J in %</t>
        </is>
      </c>
      <c r="B77" s="5" t="inlineStr">
        <is>
          <t>Earnings Growth 5Y in %</t>
        </is>
      </c>
      <c r="C77" t="n">
        <v>47.91</v>
      </c>
      <c r="D77" t="n">
        <v>35.32</v>
      </c>
      <c r="E77" t="n">
        <v>32.74</v>
      </c>
      <c r="F77" t="n">
        <v>25.15</v>
      </c>
      <c r="G77" t="n">
        <v>37.77</v>
      </c>
      <c r="H77" t="n">
        <v>-95.22</v>
      </c>
      <c r="I77" t="n">
        <v>-77.31</v>
      </c>
      <c r="J77" t="n">
        <v>-95.48</v>
      </c>
      <c r="K77" t="n">
        <v>-84.95999999999999</v>
      </c>
      <c r="L77" t="n">
        <v>-99.44</v>
      </c>
      <c r="M77" t="n">
        <v>-6.4</v>
      </c>
      <c r="N77" t="n">
        <v>-2.53</v>
      </c>
      <c r="O77" t="n">
        <v>17.02</v>
      </c>
      <c r="P77" t="n">
        <v>12.65</v>
      </c>
      <c r="Q77" t="n">
        <v>-1.05</v>
      </c>
      <c r="R77" t="inlineStr">
        <is>
          <t>-</t>
        </is>
      </c>
      <c r="S77" t="inlineStr">
        <is>
          <t>-</t>
        </is>
      </c>
      <c r="T77" t="inlineStr">
        <is>
          <t>-</t>
        </is>
      </c>
      <c r="U77" t="inlineStr">
        <is>
          <t>-</t>
        </is>
      </c>
      <c r="V77" t="inlineStr">
        <is>
          <t>-</t>
        </is>
      </c>
    </row>
    <row r="78">
      <c r="A78" s="5" t="inlineStr">
        <is>
          <t>Gewinnwachstum 10J in %</t>
        </is>
      </c>
      <c r="B78" s="5" t="inlineStr">
        <is>
          <t>Earnings Growth 10Y in %</t>
        </is>
      </c>
      <c r="C78" t="n">
        <v>-23.65</v>
      </c>
      <c r="D78" t="n">
        <v>-20.99</v>
      </c>
      <c r="E78" t="n">
        <v>-31.37</v>
      </c>
      <c r="F78" t="n">
        <v>-29.9</v>
      </c>
      <c r="G78" t="n">
        <v>-30.83</v>
      </c>
      <c r="H78" t="n">
        <v>-50.81</v>
      </c>
      <c r="I78" t="n">
        <v>-39.92</v>
      </c>
      <c r="J78" t="n">
        <v>-39.23</v>
      </c>
      <c r="K78" t="n">
        <v>-36.15</v>
      </c>
      <c r="L78" t="n">
        <v>-50.24</v>
      </c>
      <c r="M78" t="inlineStr">
        <is>
          <t>-</t>
        </is>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0.18</v>
      </c>
      <c r="D79" t="n">
        <v>0.22</v>
      </c>
      <c r="E79" t="n">
        <v>0.37</v>
      </c>
      <c r="F79" t="n">
        <v>0.45</v>
      </c>
      <c r="G79" t="n">
        <v>0.32</v>
      </c>
      <c r="H79" t="n">
        <v>-0.87</v>
      </c>
      <c r="I79" t="n">
        <v>-0.18</v>
      </c>
      <c r="J79" t="n">
        <v>-0.09</v>
      </c>
      <c r="K79" t="n">
        <v>-0.06</v>
      </c>
      <c r="L79" t="n">
        <v>-0.1</v>
      </c>
      <c r="M79" t="inlineStr">
        <is>
          <t>-</t>
        </is>
      </c>
      <c r="N79" t="inlineStr">
        <is>
          <t>-</t>
        </is>
      </c>
      <c r="O79" t="n">
        <v>0.36</v>
      </c>
      <c r="P79" t="n">
        <v>0.74</v>
      </c>
      <c r="Q79" t="n">
        <v>-8.380000000000001</v>
      </c>
      <c r="R79" t="inlineStr">
        <is>
          <t>-</t>
        </is>
      </c>
      <c r="S79" t="inlineStr">
        <is>
          <t>-</t>
        </is>
      </c>
      <c r="T79" t="inlineStr">
        <is>
          <t>-</t>
        </is>
      </c>
      <c r="U79" t="inlineStr">
        <is>
          <t>-</t>
        </is>
      </c>
      <c r="V79" t="inlineStr">
        <is>
          <t>-</t>
        </is>
      </c>
    </row>
    <row r="80">
      <c r="A80" s="5" t="inlineStr">
        <is>
          <t>EBIT-Wachstum 1J in %</t>
        </is>
      </c>
      <c r="B80" s="5" t="inlineStr">
        <is>
          <t>EBIT Growth 1Y in %</t>
        </is>
      </c>
      <c r="C80" t="n">
        <v>-0.06</v>
      </c>
      <c r="D80" t="n">
        <v>-5.92</v>
      </c>
      <c r="E80" t="n">
        <v>23.12</v>
      </c>
      <c r="F80" t="n">
        <v>-4.36</v>
      </c>
      <c r="G80" t="n">
        <v>66.5</v>
      </c>
      <c r="H80" t="n">
        <v>-9.74</v>
      </c>
      <c r="I80" t="n">
        <v>5.42</v>
      </c>
      <c r="J80" t="n">
        <v>-36.23</v>
      </c>
      <c r="K80" t="n">
        <v>36.45</v>
      </c>
      <c r="L80" t="n">
        <v>-393.57</v>
      </c>
      <c r="M80" t="n">
        <v>2.56</v>
      </c>
      <c r="N80" t="n">
        <v>-113.47</v>
      </c>
      <c r="O80" t="n">
        <v>11.1</v>
      </c>
      <c r="P80" t="n">
        <v>11.76</v>
      </c>
      <c r="Q80" t="n">
        <v>11.05</v>
      </c>
      <c r="R80" t="n">
        <v>36.28</v>
      </c>
      <c r="S80" t="n">
        <v>-0.74</v>
      </c>
      <c r="T80" t="n">
        <v>-2.39</v>
      </c>
      <c r="U80" t="n">
        <v>-56.58</v>
      </c>
      <c r="V80" t="inlineStr">
        <is>
          <t>-</t>
        </is>
      </c>
    </row>
    <row r="81">
      <c r="A81" s="5" t="inlineStr">
        <is>
          <t>EBIT-Wachstum 3J in %</t>
        </is>
      </c>
      <c r="B81" s="5" t="inlineStr">
        <is>
          <t>EBIT Growth 3Y in %</t>
        </is>
      </c>
      <c r="C81" t="n">
        <v>5.71</v>
      </c>
      <c r="D81" t="n">
        <v>4.28</v>
      </c>
      <c r="E81" t="n">
        <v>28.42</v>
      </c>
      <c r="F81" t="n">
        <v>17.47</v>
      </c>
      <c r="G81" t="n">
        <v>20.73</v>
      </c>
      <c r="H81" t="n">
        <v>-13.52</v>
      </c>
      <c r="I81" t="n">
        <v>1.88</v>
      </c>
      <c r="J81" t="n">
        <v>-131.12</v>
      </c>
      <c r="K81" t="n">
        <v>-118.19</v>
      </c>
      <c r="L81" t="n">
        <v>-168.16</v>
      </c>
      <c r="M81" t="n">
        <v>-33.27</v>
      </c>
      <c r="N81" t="n">
        <v>-30.2</v>
      </c>
      <c r="O81" t="n">
        <v>11.3</v>
      </c>
      <c r="P81" t="n">
        <v>19.7</v>
      </c>
      <c r="Q81" t="n">
        <v>15.53</v>
      </c>
      <c r="R81" t="n">
        <v>11.05</v>
      </c>
      <c r="S81" t="n">
        <v>-19.9</v>
      </c>
      <c r="T81" t="inlineStr">
        <is>
          <t>-</t>
        </is>
      </c>
      <c r="U81" t="inlineStr">
        <is>
          <t>-</t>
        </is>
      </c>
      <c r="V81" t="inlineStr">
        <is>
          <t>-</t>
        </is>
      </c>
    </row>
    <row r="82">
      <c r="A82" s="5" t="inlineStr">
        <is>
          <t>EBIT-Wachstum 5J in %</t>
        </is>
      </c>
      <c r="B82" s="5" t="inlineStr">
        <is>
          <t>EBIT Growth 5Y in %</t>
        </is>
      </c>
      <c r="C82" t="n">
        <v>15.86</v>
      </c>
      <c r="D82" t="n">
        <v>13.92</v>
      </c>
      <c r="E82" t="n">
        <v>16.19</v>
      </c>
      <c r="F82" t="n">
        <v>4.32</v>
      </c>
      <c r="G82" t="n">
        <v>12.48</v>
      </c>
      <c r="H82" t="n">
        <v>-79.53</v>
      </c>
      <c r="I82" t="n">
        <v>-77.06999999999999</v>
      </c>
      <c r="J82" t="n">
        <v>-100.85</v>
      </c>
      <c r="K82" t="n">
        <v>-91.39</v>
      </c>
      <c r="L82" t="n">
        <v>-96.31999999999999</v>
      </c>
      <c r="M82" t="n">
        <v>-15.4</v>
      </c>
      <c r="N82" t="n">
        <v>-8.66</v>
      </c>
      <c r="O82" t="n">
        <v>13.89</v>
      </c>
      <c r="P82" t="n">
        <v>11.19</v>
      </c>
      <c r="Q82" t="n">
        <v>-2.48</v>
      </c>
      <c r="R82" t="inlineStr">
        <is>
          <t>-</t>
        </is>
      </c>
      <c r="S82" t="inlineStr">
        <is>
          <t>-</t>
        </is>
      </c>
      <c r="T82" t="inlineStr">
        <is>
          <t>-</t>
        </is>
      </c>
      <c r="U82" t="inlineStr">
        <is>
          <t>-</t>
        </is>
      </c>
      <c r="V82" t="inlineStr">
        <is>
          <t>-</t>
        </is>
      </c>
    </row>
    <row r="83">
      <c r="A83" s="5" t="inlineStr">
        <is>
          <t>EBIT-Wachstum 10J in %</t>
        </is>
      </c>
      <c r="B83" s="5" t="inlineStr">
        <is>
          <t>EBIT Growth 10Y in %</t>
        </is>
      </c>
      <c r="C83" t="n">
        <v>-31.84</v>
      </c>
      <c r="D83" t="n">
        <v>-31.58</v>
      </c>
      <c r="E83" t="n">
        <v>-42.33</v>
      </c>
      <c r="F83" t="n">
        <v>-43.53</v>
      </c>
      <c r="G83" t="n">
        <v>-41.92</v>
      </c>
      <c r="H83" t="n">
        <v>-47.47</v>
      </c>
      <c r="I83" t="n">
        <v>-42.86</v>
      </c>
      <c r="J83" t="n">
        <v>-43.48</v>
      </c>
      <c r="K83" t="n">
        <v>-40.1</v>
      </c>
      <c r="L83" t="n">
        <v>-49.4</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inlineStr">
        <is>
          <t>-</t>
        </is>
      </c>
      <c r="D84" t="n">
        <v>-146.78</v>
      </c>
      <c r="E84" t="n">
        <v>-283.04</v>
      </c>
      <c r="F84" t="n">
        <v>35.75</v>
      </c>
      <c r="G84" t="n">
        <v>31.03</v>
      </c>
      <c r="H84" t="n">
        <v>-175.49</v>
      </c>
      <c r="I84" t="n">
        <v>57.88</v>
      </c>
      <c r="J84" t="n">
        <v>-225.86</v>
      </c>
      <c r="K84" t="n">
        <v>-139.73</v>
      </c>
      <c r="L84" t="n">
        <v>1001.89</v>
      </c>
      <c r="M84" t="n">
        <v>-144.92</v>
      </c>
      <c r="N84" t="n">
        <v>-76.81999999999999</v>
      </c>
      <c r="O84" t="n">
        <v>-33.03</v>
      </c>
      <c r="P84" t="n">
        <v>297.91</v>
      </c>
      <c r="Q84" t="n">
        <v>193.85</v>
      </c>
      <c r="R84" t="inlineStr">
        <is>
          <t>-</t>
        </is>
      </c>
      <c r="S84" t="n">
        <v>-47.58</v>
      </c>
      <c r="T84" t="n">
        <v>-47.46</v>
      </c>
      <c r="U84" t="n">
        <v>-106.61</v>
      </c>
      <c r="V84" t="inlineStr">
        <is>
          <t>-</t>
        </is>
      </c>
    </row>
    <row r="85">
      <c r="A85" s="5" t="inlineStr">
        <is>
          <t>Op.Cashflow Wachstum 3J in %</t>
        </is>
      </c>
      <c r="B85" s="5" t="inlineStr">
        <is>
          <t>Op.Cashflow Wachstum 3Y in %</t>
        </is>
      </c>
      <c r="C85" t="inlineStr">
        <is>
          <t>-</t>
        </is>
      </c>
      <c r="D85" t="n">
        <v>-131.36</v>
      </c>
      <c r="E85" t="n">
        <v>-72.09</v>
      </c>
      <c r="F85" t="n">
        <v>-36.24</v>
      </c>
      <c r="G85" t="n">
        <v>-28.86</v>
      </c>
      <c r="H85" t="n">
        <v>-114.49</v>
      </c>
      <c r="I85" t="n">
        <v>-102.57</v>
      </c>
      <c r="J85" t="n">
        <v>212.1</v>
      </c>
      <c r="K85" t="n">
        <v>239.08</v>
      </c>
      <c r="L85" t="n">
        <v>260.05</v>
      </c>
      <c r="M85" t="n">
        <v>-84.92</v>
      </c>
      <c r="N85" t="n">
        <v>62.69</v>
      </c>
      <c r="O85" t="n">
        <v>152.91</v>
      </c>
      <c r="P85" t="n">
        <v>163.92</v>
      </c>
      <c r="Q85" t="n">
        <v>48.76</v>
      </c>
      <c r="R85" t="n">
        <v>-31.68</v>
      </c>
      <c r="S85" t="n">
        <v>-67.22</v>
      </c>
      <c r="T85" t="inlineStr">
        <is>
          <t>-</t>
        </is>
      </c>
      <c r="U85" t="inlineStr">
        <is>
          <t>-</t>
        </is>
      </c>
      <c r="V85" t="inlineStr">
        <is>
          <t>-</t>
        </is>
      </c>
    </row>
    <row r="86">
      <c r="A86" s="5" t="inlineStr">
        <is>
          <t>Op.Cashflow Wachstum 5J in %</t>
        </is>
      </c>
      <c r="B86" s="5" t="inlineStr">
        <is>
          <t>Op.Cashflow Wachstum 5Y in %</t>
        </is>
      </c>
      <c r="C86" t="inlineStr">
        <is>
          <t>-</t>
        </is>
      </c>
      <c r="D86" t="n">
        <v>-107.71</v>
      </c>
      <c r="E86" t="n">
        <v>-66.77</v>
      </c>
      <c r="F86" t="n">
        <v>-55.34</v>
      </c>
      <c r="G86" t="n">
        <v>-90.43000000000001</v>
      </c>
      <c r="H86" t="n">
        <v>103.74</v>
      </c>
      <c r="I86" t="n">
        <v>109.85</v>
      </c>
      <c r="J86" t="n">
        <v>82.91</v>
      </c>
      <c r="K86" t="n">
        <v>121.48</v>
      </c>
      <c r="L86" t="n">
        <v>209.01</v>
      </c>
      <c r="M86" t="n">
        <v>47.4</v>
      </c>
      <c r="N86" t="n">
        <v>76.38</v>
      </c>
      <c r="O86" t="n">
        <v>82.23</v>
      </c>
      <c r="P86" t="n">
        <v>79.34</v>
      </c>
      <c r="Q86" t="n">
        <v>-1.56</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inlineStr">
        <is>
          <t>-</t>
        </is>
      </c>
      <c r="D87" t="n">
        <v>1.07</v>
      </c>
      <c r="E87" t="n">
        <v>8.07</v>
      </c>
      <c r="F87" t="n">
        <v>33.07</v>
      </c>
      <c r="G87" t="n">
        <v>59.29</v>
      </c>
      <c r="H87" t="n">
        <v>75.56999999999999</v>
      </c>
      <c r="I87" t="n">
        <v>93.12</v>
      </c>
      <c r="J87" t="n">
        <v>82.56999999999999</v>
      </c>
      <c r="K87" t="n">
        <v>100.41</v>
      </c>
      <c r="L87" t="n">
        <v>103.72</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inlineStr">
        <is>
          <t>-</t>
        </is>
      </c>
      <c r="D88" t="n">
        <v>1642</v>
      </c>
      <c r="E88" t="n">
        <v>1579</v>
      </c>
      <c r="F88" t="n">
        <v>1597</v>
      </c>
      <c r="G88" t="n">
        <v>1660</v>
      </c>
      <c r="H88" t="n">
        <v>1869</v>
      </c>
      <c r="I88" t="n">
        <v>2178</v>
      </c>
      <c r="J88" t="n">
        <v>1964</v>
      </c>
      <c r="K88" t="n">
        <v>2476</v>
      </c>
      <c r="L88" t="n">
        <v>2579</v>
      </c>
      <c r="M88" t="n">
        <v>2894</v>
      </c>
      <c r="N88" t="n">
        <v>4772</v>
      </c>
      <c r="O88" t="n">
        <v>3427</v>
      </c>
      <c r="P88" t="n">
        <v>3105</v>
      </c>
      <c r="Q88" t="n">
        <v>3054</v>
      </c>
      <c r="R88" t="n">
        <v>3249</v>
      </c>
      <c r="S88" t="n">
        <v>3551</v>
      </c>
      <c r="T88" t="n">
        <v>3824</v>
      </c>
      <c r="U88" t="n">
        <v>3177</v>
      </c>
      <c r="V88" t="n">
        <v>2472</v>
      </c>
      <c r="W88" t="inlineStr">
        <is>
          <t>-</t>
        </is>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V8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2"/>
    <col customWidth="1" max="13" min="13" width="21"/>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10"/>
    <col customWidth="1" max="22" min="22" width="10"/>
  </cols>
  <sheetData>
    <row r="1">
      <c r="A1" s="1" t="inlineStr">
        <is>
          <t xml:space="preserve">INTESA SANPAOLO </t>
        </is>
      </c>
      <c r="B1" s="2" t="inlineStr">
        <is>
          <t>WKN: 850605  ISIN: IT0000072618  US-Symbol:IITSF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+39-011-555-1</t>
        </is>
      </c>
      <c r="G4" t="inlineStr">
        <is>
          <t>25.02.2020</t>
        </is>
      </c>
      <c r="H4" t="inlineStr">
        <is>
          <t>Preliminary Results</t>
        </is>
      </c>
      <c r="J4" t="inlineStr">
        <is>
          <t>Compagnia di San Paolo</t>
        </is>
      </c>
      <c r="L4" t="inlineStr">
        <is>
          <t>6,79%</t>
        </is>
      </c>
    </row>
    <row r="5">
      <c r="A5" s="5" t="inlineStr">
        <is>
          <t>Ticker</t>
        </is>
      </c>
      <c r="B5" t="inlineStr">
        <is>
          <t>IES</t>
        </is>
      </c>
      <c r="C5" s="5" t="inlineStr">
        <is>
          <t>Fax</t>
        </is>
      </c>
      <c r="D5" s="5" t="inlineStr"/>
      <c r="E5" t="inlineStr">
        <is>
          <t>-</t>
        </is>
      </c>
      <c r="G5" t="inlineStr">
        <is>
          <t>02.04.2020</t>
        </is>
      </c>
      <c r="H5" t="inlineStr">
        <is>
          <t>Publication Of Annual Report</t>
        </is>
      </c>
      <c r="J5" t="inlineStr">
        <is>
          <t>BlackRock Inc.</t>
        </is>
      </c>
      <c r="L5" t="inlineStr">
        <is>
          <t>5,00%</t>
        </is>
      </c>
    </row>
    <row r="6">
      <c r="A6" s="5" t="inlineStr">
        <is>
          <t>Gelistet Seit / Listed Since</t>
        </is>
      </c>
      <c r="B6" t="inlineStr">
        <is>
          <t>-</t>
        </is>
      </c>
      <c r="C6" s="5" t="inlineStr">
        <is>
          <t>Internet</t>
        </is>
      </c>
      <c r="D6" s="5" t="inlineStr"/>
      <c r="E6" t="inlineStr">
        <is>
          <t>http://www.group.intesasanpaolo.com</t>
        </is>
      </c>
      <c r="G6" t="inlineStr">
        <is>
          <t>27.04.2020</t>
        </is>
      </c>
      <c r="H6" t="inlineStr">
        <is>
          <t>Annual General Meeting</t>
        </is>
      </c>
      <c r="J6" t="inlineStr">
        <is>
          <t>Fondazione Cariplo</t>
        </is>
      </c>
      <c r="L6" t="inlineStr">
        <is>
          <t>4,38%</t>
        </is>
      </c>
    </row>
    <row r="7">
      <c r="A7" s="5" t="inlineStr">
        <is>
          <t>Nominalwert / Nominal Value</t>
        </is>
      </c>
      <c r="B7" t="inlineStr">
        <is>
          <t>0,52</t>
        </is>
      </c>
      <c r="C7" s="5" t="inlineStr">
        <is>
          <t>E-Mail</t>
        </is>
      </c>
      <c r="D7" s="5" t="inlineStr"/>
      <c r="E7" t="inlineStr">
        <is>
          <t>stampa@intesasanpaolo.com</t>
        </is>
      </c>
      <c r="G7" t="inlineStr">
        <is>
          <t>05.05.2020</t>
        </is>
      </c>
      <c r="H7" t="inlineStr">
        <is>
          <t>Result Q1</t>
        </is>
      </c>
      <c r="J7" t="inlineStr">
        <is>
          <t>Freefloat</t>
        </is>
      </c>
      <c r="L7" t="inlineStr">
        <is>
          <t>83,83%</t>
        </is>
      </c>
    </row>
    <row r="8">
      <c r="A8" s="5" t="inlineStr">
        <is>
          <t>Land / Country</t>
        </is>
      </c>
      <c r="B8" t="inlineStr">
        <is>
          <t>Italien</t>
        </is>
      </c>
      <c r="C8" s="5" t="inlineStr">
        <is>
          <t>Inv. Relations Telefon / Phone</t>
        </is>
      </c>
      <c r="D8" s="5" t="inlineStr"/>
      <c r="E8" t="inlineStr">
        <is>
          <t>+39-02-8794-3003</t>
        </is>
      </c>
      <c r="G8" t="inlineStr">
        <is>
          <t>04.08.2020</t>
        </is>
      </c>
      <c r="H8" t="inlineStr">
        <is>
          <t>Score Half Year</t>
        </is>
      </c>
    </row>
    <row r="9">
      <c r="A9" s="5" t="inlineStr">
        <is>
          <t>Währung / Currency</t>
        </is>
      </c>
      <c r="B9" t="inlineStr">
        <is>
          <t>EUR</t>
        </is>
      </c>
      <c r="C9" s="5" t="inlineStr">
        <is>
          <t>Inv. Relations E-Mail</t>
        </is>
      </c>
      <c r="D9" s="5" t="inlineStr"/>
      <c r="E9" t="inlineStr">
        <is>
          <t>investor.relations@intesasanpaolo.com</t>
        </is>
      </c>
      <c r="G9" t="inlineStr">
        <is>
          <t>03.11.2020</t>
        </is>
      </c>
      <c r="H9" t="inlineStr">
        <is>
          <t>Q3 Earnings</t>
        </is>
      </c>
    </row>
    <row r="10">
      <c r="A10" s="5" t="inlineStr">
        <is>
          <t>Branche / Industry</t>
        </is>
      </c>
      <c r="B10" t="inlineStr">
        <is>
          <t>Banks</t>
        </is>
      </c>
      <c r="C10" s="5" t="inlineStr">
        <is>
          <t>Kontaktperson / Contact Person</t>
        </is>
      </c>
      <c r="D10" s="5" t="inlineStr"/>
      <c r="E10" t="inlineStr">
        <is>
          <t>-</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Intesa Sanpaolo S.p.A.Piazza San Carlo 156  I-10121 Turin</t>
        </is>
      </c>
    </row>
    <row r="14">
      <c r="A14" s="5" t="inlineStr">
        <is>
          <t>Management</t>
        </is>
      </c>
      <c r="B14" t="inlineStr">
        <is>
          <t>Carlo Messina, Gian Maria Gros-Pietro, Paolo Andrea Colombo, Franco Ceruti, Rossella Locatelli, Luciano Nebbia, Bruno Picca, Livia Pomodoro, Maria Alessandra Stefanelli, Guglielmo Weber, Daniele Zamboni, Maria Mazzarella, Anna Gatti, Andrea Sironi, Fabrizio Mosca, Milena Teresa Motta, Maria Cristina Zoppo, Alberto Maria Pisani, Corrado Gatti</t>
        </is>
      </c>
    </row>
    <row r="15">
      <c r="A15" s="5" t="inlineStr">
        <is>
          <t>Beschreibung</t>
        </is>
      </c>
      <c r="B15" t="inlineStr">
        <is>
          <t>Intesa SanPaolo IMI S.p.A. ist ein international aktives Finanzunternehmen mit führenden Positionen in Europa. Das Unternehmen ist die größte Bank Italiens und mit Zweigstellen in Europa, Amerika, Asien und Afrika vertreten. Über Filialen, unabhängige Berater und das Internet vermarktet das Unternehmen eine Vielzahl von Finanzierungs- und Kapitalanlageprodukten. Verstärkte Präsenzen hat das Unternehmen neben Italien vor allem in Osteuropa, dem mittleren Osten und Nordafrika sowie in Ländern mit starker italienischer Aktivität wie den USA, Russland, China und Indien. Zum Unternehmen gehören zudem die beiden Tochterunternehmen Eurizon Capital und Banca Fideuram, wovon erstere das auf den Einzelhandel und Institutionen spezialisierte Asset Management verwaltet und Banca Fideuram den Sektor Finanzberatung anführt. Copyright 2014 FINANCE BASE AG</t>
        </is>
      </c>
    </row>
    <row r="16">
      <c r="A16" s="5" t="inlineStr">
        <is>
          <t>Profile</t>
        </is>
      </c>
      <c r="B16" t="inlineStr">
        <is>
          <t>Intesa SanPaolo IMI SpA is an internationally active financial company with leading positions in Europe. The company is the largest bank in Italy and offices throughout Europe, America, Asia and Africa. Through subsidiaries, independent consultants and the Internet, the company markets a variety of financial and investment products. Increased presence the company has in addition to Italy, especially in Eastern Europe, the Middle East and North Africa and in countries with strong Italian activity such as the US, Russia, China and India. The company also include the two subsidiaries Eurizon Capital and Banca Fideuram, which former, which specializes in the retail and institutional asset management manages and Banca Fideuram leading the sector financial advice. Copyright 2014 FINANCE BASE AG</t>
        </is>
      </c>
    </row>
    <row r="17">
      <c r="A17" s="3" t="inlineStr"/>
      <c r="B17" s="4" t="inlineStr"/>
      <c r="C17" s="4" t="inlineStr"/>
      <c r="D17" s="4" t="inlineStr"/>
      <c r="E17" s="4" t="inlineStr"/>
      <c r="F17" s="4" t="inlineStr"/>
      <c r="G17" s="4" t="inlineStr"/>
      <c r="H17" s="4" t="inlineStr"/>
      <c r="I17" s="4" t="inlineStr"/>
      <c r="J17" s="4" t="inlineStr"/>
      <c r="K17" s="4" t="inlineStr"/>
      <c r="L17" s="4" t="inlineStr"/>
      <c r="M17" s="4" t="inlineStr"/>
      <c r="N17" s="4" t="inlineStr"/>
      <c r="O17" s="4" t="inlineStr"/>
      <c r="P17" s="4" t="inlineStr"/>
      <c r="Q17" s="4" t="inlineStr"/>
      <c r="R17" s="4" t="inlineStr"/>
      <c r="S17" s="4" t="inlineStr"/>
      <c r="T17" s="4" t="inlineStr"/>
      <c r="U17" s="4" t="inlineStr"/>
      <c r="V17" s="4" t="inlineStr"/>
    </row>
    <row r="18">
      <c r="A18" s="5" t="inlineStr">
        <is>
          <t>Bilanz in Mio.  EUR per  31.12</t>
        </is>
      </c>
      <c r="B18" s="5" t="inlineStr">
        <is>
          <t>Balance Sheet in M  EUR per  31.12</t>
        </is>
      </c>
      <c r="C18" s="5" t="n">
        <v>2019</v>
      </c>
      <c r="D18" s="5" t="n">
        <v>2018</v>
      </c>
      <c r="E18" s="5" t="n">
        <v>2017</v>
      </c>
      <c r="F18" s="5" t="n">
        <v>2016</v>
      </c>
      <c r="G18" s="5" t="n">
        <v>2015</v>
      </c>
      <c r="H18" s="5" t="n">
        <v>2014</v>
      </c>
      <c r="I18" s="5" t="n">
        <v>2013</v>
      </c>
      <c r="J18" s="5" t="n">
        <v>2012</v>
      </c>
      <c r="K18" s="5" t="n">
        <v>2011</v>
      </c>
      <c r="L18" s="5" t="n">
        <v>2010</v>
      </c>
      <c r="M18" s="5" t="n">
        <v>2009</v>
      </c>
      <c r="N18" s="5" t="n">
        <v>2008</v>
      </c>
      <c r="O18" s="5" t="n">
        <v>2007</v>
      </c>
      <c r="P18" s="5" t="n">
        <v>2006</v>
      </c>
      <c r="Q18" s="5" t="n">
        <v>2005</v>
      </c>
      <c r="R18" s="5" t="n">
        <v>2004</v>
      </c>
      <c r="S18" s="5" t="n">
        <v>2003</v>
      </c>
      <c r="T18" s="5" t="n">
        <v>2002</v>
      </c>
      <c r="U18" s="5" t="n">
        <v>2001</v>
      </c>
      <c r="V18" s="5" t="n">
        <v>2000</v>
      </c>
    </row>
    <row r="19">
      <c r="A19" s="5" t="inlineStr">
        <is>
          <t>Gesamtertrag</t>
        </is>
      </c>
      <c r="B19" s="5" t="inlineStr">
        <is>
          <t>Total Income</t>
        </is>
      </c>
      <c r="C19" t="n">
        <v>15742</v>
      </c>
      <c r="D19" t="n">
        <v>15123</v>
      </c>
      <c r="E19" t="n">
        <v>13514</v>
      </c>
      <c r="F19" t="n">
        <v>12982</v>
      </c>
      <c r="G19" t="n">
        <v>13978</v>
      </c>
      <c r="H19" t="n">
        <v>12196</v>
      </c>
      <c r="I19" t="n">
        <v>8919</v>
      </c>
      <c r="J19" t="n">
        <v>13096</v>
      </c>
      <c r="K19" t="n">
        <v>11503</v>
      </c>
      <c r="L19" t="n">
        <v>13294</v>
      </c>
      <c r="M19" t="n">
        <v>17480</v>
      </c>
      <c r="N19" t="n">
        <v>14157</v>
      </c>
      <c r="O19" t="n">
        <v>15889</v>
      </c>
      <c r="P19" t="n">
        <v>8457</v>
      </c>
      <c r="Q19" t="n">
        <v>9045</v>
      </c>
      <c r="R19" t="n">
        <v>7710</v>
      </c>
      <c r="S19" t="n">
        <v>7682</v>
      </c>
      <c r="T19" t="n">
        <v>7423</v>
      </c>
      <c r="U19" t="n">
        <v>6070</v>
      </c>
      <c r="V19" t="n">
        <v>5780</v>
      </c>
    </row>
    <row r="20">
      <c r="A20" s="5" t="inlineStr">
        <is>
          <t>Operatives Ergebnis (EBIT)</t>
        </is>
      </c>
      <c r="B20" s="5" t="inlineStr">
        <is>
          <t>EBIT Earning Before Interest &amp; Tax</t>
        </is>
      </c>
      <c r="C20" t="n">
        <v>5536</v>
      </c>
      <c r="D20" t="n">
        <v>4838</v>
      </c>
      <c r="E20" t="n">
        <v>6592</v>
      </c>
      <c r="F20" t="n">
        <v>2735</v>
      </c>
      <c r="G20" t="n">
        <v>4381</v>
      </c>
      <c r="H20" t="n">
        <v>2555</v>
      </c>
      <c r="I20" t="n">
        <v>-2481</v>
      </c>
      <c r="J20" t="n">
        <v>3060</v>
      </c>
      <c r="K20" t="n">
        <v>832</v>
      </c>
      <c r="L20" t="n">
        <v>2936</v>
      </c>
      <c r="M20" t="n">
        <v>8021</v>
      </c>
      <c r="N20" t="n">
        <v>1743</v>
      </c>
      <c r="O20" t="n">
        <v>4735</v>
      </c>
      <c r="P20" t="n">
        <v>2920</v>
      </c>
      <c r="Q20" t="n">
        <v>2937</v>
      </c>
      <c r="R20" t="n">
        <v>1953</v>
      </c>
      <c r="S20" t="n">
        <v>1700</v>
      </c>
      <c r="T20" t="n">
        <v>691</v>
      </c>
      <c r="U20" t="n">
        <v>1232</v>
      </c>
      <c r="V20" t="n">
        <v>1789</v>
      </c>
    </row>
    <row r="21">
      <c r="A21" s="5" t="inlineStr">
        <is>
          <t>Finanzergebnis</t>
        </is>
      </c>
      <c r="B21" s="5" t="inlineStr">
        <is>
          <t>Financial Result</t>
        </is>
      </c>
      <c r="C21" t="n">
        <v>136</v>
      </c>
      <c r="D21" t="n">
        <v>620</v>
      </c>
      <c r="E21" t="n">
        <v>1226</v>
      </c>
      <c r="F21" t="n">
        <v>481</v>
      </c>
      <c r="G21" t="n">
        <v>-214</v>
      </c>
      <c r="H21" t="n">
        <v>454</v>
      </c>
      <c r="I21" t="n">
        <v>-2335</v>
      </c>
      <c r="J21" t="n">
        <v>-93</v>
      </c>
      <c r="K21" t="n">
        <v>-10374</v>
      </c>
      <c r="L21" t="n">
        <v>301</v>
      </c>
      <c r="M21" t="n">
        <v>-3693</v>
      </c>
      <c r="N21" t="n">
        <v>-686</v>
      </c>
      <c r="O21" t="n">
        <v>183</v>
      </c>
      <c r="P21" t="n">
        <v>156</v>
      </c>
      <c r="Q21" t="n">
        <v>86</v>
      </c>
      <c r="R21" t="n">
        <v>-2</v>
      </c>
      <c r="S21" t="n">
        <v>9</v>
      </c>
      <c r="T21" t="n">
        <v>364</v>
      </c>
      <c r="U21" t="n">
        <v>-1</v>
      </c>
      <c r="V21" t="n">
        <v>-14</v>
      </c>
    </row>
    <row r="22">
      <c r="A22" s="5" t="inlineStr">
        <is>
          <t>Ergebnis vor Steuer (EBT)</t>
        </is>
      </c>
      <c r="B22" s="5" t="inlineStr">
        <is>
          <t>EBT Earning Before Tax</t>
        </is>
      </c>
      <c r="C22" t="n">
        <v>5672</v>
      </c>
      <c r="D22" t="n">
        <v>5458</v>
      </c>
      <c r="E22" t="n">
        <v>7818</v>
      </c>
      <c r="F22" t="n">
        <v>3216</v>
      </c>
      <c r="G22" t="n">
        <v>4167</v>
      </c>
      <c r="H22" t="n">
        <v>3009</v>
      </c>
      <c r="I22" t="n">
        <v>-4816</v>
      </c>
      <c r="J22" t="n">
        <v>2967</v>
      </c>
      <c r="K22" t="n">
        <v>-9542</v>
      </c>
      <c r="L22" t="n">
        <v>3237</v>
      </c>
      <c r="M22" t="n">
        <v>4328</v>
      </c>
      <c r="N22" t="n">
        <v>1057</v>
      </c>
      <c r="O22" t="n">
        <v>4918</v>
      </c>
      <c r="P22" t="n">
        <v>3076</v>
      </c>
      <c r="Q22" t="n">
        <v>3023</v>
      </c>
      <c r="R22" t="n">
        <v>1951</v>
      </c>
      <c r="S22" t="n">
        <v>1709</v>
      </c>
      <c r="T22" t="n">
        <v>1055</v>
      </c>
      <c r="U22" t="n">
        <v>1231</v>
      </c>
      <c r="V22" t="n">
        <v>1775</v>
      </c>
    </row>
    <row r="23">
      <c r="A23" s="5" t="inlineStr">
        <is>
          <t>Steuern auf Einkommen und Ertrag</t>
        </is>
      </c>
      <c r="B23" s="5" t="inlineStr">
        <is>
          <t>Taxes on income and earnings</t>
        </is>
      </c>
      <c r="C23" t="n">
        <v>1564</v>
      </c>
      <c r="D23" t="n">
        <v>1386</v>
      </c>
      <c r="E23" t="n">
        <v>464</v>
      </c>
      <c r="F23" t="n">
        <v>1003</v>
      </c>
      <c r="G23" t="n">
        <v>1359</v>
      </c>
      <c r="H23" t="n">
        <v>1651</v>
      </c>
      <c r="I23" t="n">
        <v>-259</v>
      </c>
      <c r="J23" t="n">
        <v>1313</v>
      </c>
      <c r="K23" t="n">
        <v>-1415</v>
      </c>
      <c r="L23" t="n">
        <v>1155</v>
      </c>
      <c r="M23" t="n">
        <v>960</v>
      </c>
      <c r="N23" t="n">
        <v>-589</v>
      </c>
      <c r="O23" t="n">
        <v>1549</v>
      </c>
      <c r="P23" t="n">
        <v>894</v>
      </c>
      <c r="Q23" t="n">
        <v>948</v>
      </c>
      <c r="R23" t="n">
        <v>658</v>
      </c>
      <c r="S23" t="n">
        <v>657</v>
      </c>
      <c r="T23" t="n">
        <v>450</v>
      </c>
      <c r="U23" t="n">
        <v>318</v>
      </c>
      <c r="V23" t="n">
        <v>785</v>
      </c>
    </row>
    <row r="24">
      <c r="A24" s="5" t="inlineStr">
        <is>
          <t>Ergebnis nach Steuer</t>
        </is>
      </c>
      <c r="B24" s="5" t="inlineStr">
        <is>
          <t>Earnings after tax</t>
        </is>
      </c>
      <c r="C24" t="n">
        <v>4108</v>
      </c>
      <c r="D24" t="n">
        <v>4072</v>
      </c>
      <c r="E24" t="n">
        <v>7354</v>
      </c>
      <c r="F24" t="n">
        <v>2213</v>
      </c>
      <c r="G24" t="n">
        <v>2808</v>
      </c>
      <c r="H24" t="n">
        <v>1358</v>
      </c>
      <c r="I24" t="n">
        <v>-4557</v>
      </c>
      <c r="J24" t="n">
        <v>1654</v>
      </c>
      <c r="K24" t="n">
        <v>-8127</v>
      </c>
      <c r="L24" t="n">
        <v>2082</v>
      </c>
      <c r="M24" t="n">
        <v>3368</v>
      </c>
      <c r="N24" t="n">
        <v>1646</v>
      </c>
      <c r="O24" t="n">
        <v>3369</v>
      </c>
      <c r="P24" t="n">
        <v>2182</v>
      </c>
      <c r="Q24" t="n">
        <v>2075</v>
      </c>
      <c r="R24" t="n">
        <v>1293</v>
      </c>
      <c r="S24" t="n">
        <v>1052</v>
      </c>
      <c r="T24" t="n">
        <v>605</v>
      </c>
      <c r="U24" t="n">
        <v>913</v>
      </c>
      <c r="V24" t="n">
        <v>990</v>
      </c>
    </row>
    <row r="25">
      <c r="A25" s="5" t="inlineStr">
        <is>
          <t>Minderheitenanteil</t>
        </is>
      </c>
      <c r="B25" s="5" t="inlineStr">
        <is>
          <t>Minority Share</t>
        </is>
      </c>
      <c r="C25" t="n">
        <v>10</v>
      </c>
      <c r="D25" t="n">
        <v>-22</v>
      </c>
      <c r="E25" t="n">
        <v>-38</v>
      </c>
      <c r="F25" t="n">
        <v>-89</v>
      </c>
      <c r="G25" t="n">
        <v>-67</v>
      </c>
      <c r="H25" t="n">
        <v>-59</v>
      </c>
      <c r="I25" t="n">
        <v>7</v>
      </c>
      <c r="J25" t="n">
        <v>-49</v>
      </c>
      <c r="K25" t="n">
        <v>-63</v>
      </c>
      <c r="L25" t="n">
        <v>-71</v>
      </c>
      <c r="M25" t="n">
        <v>-133</v>
      </c>
      <c r="N25" t="n">
        <v>-129</v>
      </c>
      <c r="O25" t="n">
        <v>-106</v>
      </c>
      <c r="P25" t="n">
        <v>-54</v>
      </c>
      <c r="Q25" t="n">
        <v>-57</v>
      </c>
      <c r="R25" t="n">
        <v>-48</v>
      </c>
      <c r="S25" t="n">
        <v>-48</v>
      </c>
      <c r="T25" t="n">
        <v>-43</v>
      </c>
      <c r="U25" t="n">
        <v>-101</v>
      </c>
      <c r="V25" t="n">
        <v>-94</v>
      </c>
    </row>
    <row r="26">
      <c r="A26" s="5" t="inlineStr">
        <is>
          <t>Jahresüberschuss/-fehlbetrag</t>
        </is>
      </c>
      <c r="B26" s="5" t="inlineStr">
        <is>
          <t>Net Profit</t>
        </is>
      </c>
      <c r="C26" t="n">
        <v>4182</v>
      </c>
      <c r="D26" t="n">
        <v>4050</v>
      </c>
      <c r="E26" t="n">
        <v>7316</v>
      </c>
      <c r="F26" t="n">
        <v>3111</v>
      </c>
      <c r="G26" t="n">
        <v>2739</v>
      </c>
      <c r="H26" t="n">
        <v>1251</v>
      </c>
      <c r="I26" t="n">
        <v>-4550</v>
      </c>
      <c r="J26" t="n">
        <v>1605</v>
      </c>
      <c r="K26" t="n">
        <v>-8190</v>
      </c>
      <c r="L26" t="n">
        <v>2705</v>
      </c>
      <c r="M26" t="n">
        <v>2805</v>
      </c>
      <c r="N26" t="n">
        <v>2553</v>
      </c>
      <c r="O26" t="n">
        <v>7250</v>
      </c>
      <c r="P26" t="n">
        <v>2148</v>
      </c>
      <c r="Q26" t="n">
        <v>1983</v>
      </c>
      <c r="R26" t="n">
        <v>1393</v>
      </c>
      <c r="S26" t="n">
        <v>972</v>
      </c>
      <c r="T26" t="n">
        <v>889</v>
      </c>
      <c r="U26" t="n">
        <v>1203</v>
      </c>
      <c r="V26" t="n">
        <v>1292</v>
      </c>
    </row>
    <row r="27">
      <c r="A27" s="5" t="inlineStr">
        <is>
          <t>Summe Aktiva</t>
        </is>
      </c>
      <c r="B27" s="5" t="inlineStr">
        <is>
          <t>Total Assets</t>
        </is>
      </c>
      <c r="C27" t="n">
        <v>816102</v>
      </c>
      <c r="D27" t="n">
        <v>787721</v>
      </c>
      <c r="E27" t="n">
        <v>796861</v>
      </c>
      <c r="F27" t="n">
        <v>725100</v>
      </c>
      <c r="G27" t="n">
        <v>676496</v>
      </c>
      <c r="H27" t="n">
        <v>646427</v>
      </c>
      <c r="I27" t="n">
        <v>626283</v>
      </c>
      <c r="J27" t="n">
        <v>673472</v>
      </c>
      <c r="K27" t="n">
        <v>639221</v>
      </c>
      <c r="L27" t="n">
        <v>658757</v>
      </c>
      <c r="M27" t="n">
        <v>624844</v>
      </c>
      <c r="N27" t="n">
        <v>636133</v>
      </c>
      <c r="O27" t="n">
        <v>572902</v>
      </c>
      <c r="P27" t="n">
        <v>288551</v>
      </c>
      <c r="Q27" t="n">
        <v>263258</v>
      </c>
      <c r="R27" t="n">
        <v>211157</v>
      </c>
      <c r="S27" t="n">
        <v>202580</v>
      </c>
      <c r="T27" t="n">
        <v>203773</v>
      </c>
      <c r="U27" t="n">
        <v>170485</v>
      </c>
      <c r="V27" t="n">
        <v>172798</v>
      </c>
    </row>
    <row r="28">
      <c r="A28" s="5" t="inlineStr">
        <is>
          <t>Summe Fremdkapital</t>
        </is>
      </c>
      <c r="B28" s="5" t="inlineStr">
        <is>
          <t>Total Liabilities</t>
        </is>
      </c>
      <c r="C28" t="n">
        <v>670998</v>
      </c>
      <c r="D28" t="n">
        <v>652493</v>
      </c>
      <c r="E28" t="n">
        <v>657331</v>
      </c>
      <c r="F28" t="n">
        <v>675781</v>
      </c>
      <c r="G28" t="n">
        <v>543287</v>
      </c>
      <c r="H28" t="n">
        <v>521664</v>
      </c>
      <c r="I28" t="n">
        <v>518989</v>
      </c>
      <c r="J28" t="n">
        <v>623273</v>
      </c>
      <c r="K28" t="n">
        <v>588165</v>
      </c>
      <c r="L28" t="n">
        <v>603103</v>
      </c>
      <c r="M28" t="n">
        <v>571073</v>
      </c>
      <c r="N28" t="n">
        <v>584667</v>
      </c>
      <c r="O28" t="n">
        <v>521252</v>
      </c>
      <c r="P28" t="n">
        <v>275555</v>
      </c>
      <c r="Q28" t="n">
        <v>250828</v>
      </c>
      <c r="R28" t="n">
        <v>199613</v>
      </c>
      <c r="S28" t="n">
        <v>191531</v>
      </c>
      <c r="T28" t="n">
        <v>193010</v>
      </c>
      <c r="U28" t="n">
        <v>161785</v>
      </c>
      <c r="V28" t="n">
        <v>164451</v>
      </c>
    </row>
    <row r="29">
      <c r="A29" s="5" t="inlineStr">
        <is>
          <t>Minderheitenanteil</t>
        </is>
      </c>
      <c r="B29" s="5" t="inlineStr">
        <is>
          <t>Minority Share</t>
        </is>
      </c>
      <c r="C29" t="n">
        <v>247</v>
      </c>
      <c r="D29" t="n">
        <v>407</v>
      </c>
      <c r="E29" t="n">
        <v>399</v>
      </c>
      <c r="F29" t="n">
        <v>408</v>
      </c>
      <c r="G29" t="n">
        <v>817</v>
      </c>
      <c r="H29" t="n">
        <v>379</v>
      </c>
      <c r="I29" t="n">
        <v>543</v>
      </c>
      <c r="J29" t="n">
        <v>586</v>
      </c>
      <c r="K29" t="n">
        <v>718</v>
      </c>
      <c r="L29" t="n">
        <v>1067</v>
      </c>
      <c r="M29" t="n">
        <v>1090</v>
      </c>
      <c r="N29" t="n">
        <v>1100</v>
      </c>
      <c r="O29" t="n">
        <v>791</v>
      </c>
      <c r="P29" t="n">
        <v>253</v>
      </c>
      <c r="Q29" t="n">
        <v>233</v>
      </c>
      <c r="R29" t="n">
        <v>176</v>
      </c>
      <c r="S29" t="n">
        <v>271</v>
      </c>
      <c r="T29" t="n">
        <v>334</v>
      </c>
      <c r="U29" t="n">
        <v>698</v>
      </c>
      <c r="V29" t="n">
        <v>715</v>
      </c>
    </row>
    <row r="30">
      <c r="A30" s="5" t="inlineStr">
        <is>
          <t>Summe Eigenkapital</t>
        </is>
      </c>
      <c r="B30" s="5" t="inlineStr">
        <is>
          <t>Equity</t>
        </is>
      </c>
      <c r="C30" t="n">
        <v>145104</v>
      </c>
      <c r="D30" t="n">
        <v>134821</v>
      </c>
      <c r="E30" t="n">
        <v>139131</v>
      </c>
      <c r="F30" t="n">
        <v>134938</v>
      </c>
      <c r="G30" t="n">
        <v>133209</v>
      </c>
      <c r="H30" t="n">
        <v>124384</v>
      </c>
      <c r="I30" t="n">
        <v>106751</v>
      </c>
      <c r="J30" t="n">
        <v>49613</v>
      </c>
      <c r="K30" t="n">
        <v>50338</v>
      </c>
      <c r="L30" t="n">
        <v>54587</v>
      </c>
      <c r="M30" t="n">
        <v>52681</v>
      </c>
      <c r="N30" t="n">
        <v>50366</v>
      </c>
      <c r="O30" t="n">
        <v>50859</v>
      </c>
      <c r="P30" t="n">
        <v>12743</v>
      </c>
      <c r="Q30" t="n">
        <v>12197</v>
      </c>
      <c r="R30" t="n">
        <v>11368</v>
      </c>
      <c r="S30" t="n">
        <v>10778</v>
      </c>
      <c r="T30" t="n">
        <v>10429</v>
      </c>
      <c r="U30" t="n">
        <v>8002</v>
      </c>
      <c r="V30" t="n">
        <v>7632</v>
      </c>
    </row>
    <row r="31">
      <c r="A31" s="5" t="inlineStr">
        <is>
          <t>Summe Passiva</t>
        </is>
      </c>
      <c r="B31" s="5" t="inlineStr">
        <is>
          <t>Liabilities &amp; Shareholder Equity</t>
        </is>
      </c>
      <c r="C31" t="n">
        <v>816102</v>
      </c>
      <c r="D31" t="n">
        <v>787721</v>
      </c>
      <c r="E31" t="n">
        <v>796861</v>
      </c>
      <c r="F31" t="n">
        <v>725100</v>
      </c>
      <c r="G31" t="n">
        <v>676496</v>
      </c>
      <c r="H31" t="n">
        <v>646427</v>
      </c>
      <c r="I31" t="n">
        <v>626283</v>
      </c>
      <c r="J31" t="n">
        <v>673472</v>
      </c>
      <c r="K31" t="n">
        <v>639221</v>
      </c>
      <c r="L31" t="n">
        <v>658757</v>
      </c>
      <c r="M31" t="n">
        <v>624844</v>
      </c>
      <c r="N31" t="n">
        <v>636133</v>
      </c>
      <c r="O31" t="n">
        <v>572902</v>
      </c>
      <c r="P31" t="n">
        <v>288551</v>
      </c>
      <c r="Q31" t="n">
        <v>263258</v>
      </c>
      <c r="R31" t="n">
        <v>211157</v>
      </c>
      <c r="S31" t="n">
        <v>202580</v>
      </c>
      <c r="T31" t="n">
        <v>203773</v>
      </c>
      <c r="U31" t="n">
        <v>170485</v>
      </c>
      <c r="V31" t="n">
        <v>172798</v>
      </c>
    </row>
    <row r="32">
      <c r="A32" s="5" t="inlineStr">
        <is>
          <t>Mio.Aktien im Umlauf</t>
        </is>
      </c>
      <c r="B32" s="5" t="inlineStr">
        <is>
          <t>Million shares outstanding</t>
        </is>
      </c>
      <c r="C32" t="n">
        <v>17510</v>
      </c>
      <c r="D32" t="n">
        <v>17509</v>
      </c>
      <c r="E32" t="n">
        <v>15860</v>
      </c>
      <c r="F32" t="n">
        <v>15860</v>
      </c>
      <c r="G32" t="n">
        <v>15860</v>
      </c>
      <c r="H32" t="n">
        <v>15846</v>
      </c>
      <c r="I32" t="n">
        <v>15501</v>
      </c>
      <c r="J32" t="n">
        <v>15501</v>
      </c>
      <c r="K32" t="n">
        <v>15501</v>
      </c>
      <c r="L32" t="n">
        <v>11849</v>
      </c>
      <c r="M32" t="n">
        <v>11849</v>
      </c>
      <c r="N32" t="n">
        <v>11849</v>
      </c>
      <c r="O32" t="n">
        <v>11849</v>
      </c>
      <c r="P32" t="n">
        <v>1875</v>
      </c>
      <c r="Q32" t="n">
        <v>1871</v>
      </c>
      <c r="R32" t="n">
        <v>1864</v>
      </c>
      <c r="S32" t="n">
        <v>1837</v>
      </c>
      <c r="T32" t="n">
        <v>1837</v>
      </c>
      <c r="U32" t="n">
        <v>1404</v>
      </c>
      <c r="V32" t="n">
        <v>1404</v>
      </c>
    </row>
    <row r="33">
      <c r="A33" s="5" t="inlineStr">
        <is>
          <t>Ergebnis je Aktie (brutto)</t>
        </is>
      </c>
      <c r="B33" s="5" t="inlineStr">
        <is>
          <t>Earnings per share</t>
        </is>
      </c>
      <c r="C33" t="n">
        <v>0.32</v>
      </c>
      <c r="D33" t="n">
        <v>0.31</v>
      </c>
      <c r="E33" t="n">
        <v>0.49</v>
      </c>
      <c r="F33" t="n">
        <v>0.2</v>
      </c>
      <c r="G33" t="n">
        <v>0.26</v>
      </c>
      <c r="H33" t="n">
        <v>0.19</v>
      </c>
      <c r="I33" t="n">
        <v>-0.31</v>
      </c>
      <c r="J33" t="n">
        <v>0.19</v>
      </c>
      <c r="K33" t="n">
        <v>-0.62</v>
      </c>
      <c r="L33" t="n">
        <v>0.27</v>
      </c>
      <c r="M33" t="n">
        <v>0.37</v>
      </c>
      <c r="N33" t="n">
        <v>0.09</v>
      </c>
      <c r="O33" t="n">
        <v>0.42</v>
      </c>
      <c r="P33" t="n">
        <v>1.64</v>
      </c>
      <c r="Q33" t="n">
        <v>1.62</v>
      </c>
      <c r="R33" t="n">
        <v>1.05</v>
      </c>
      <c r="S33" t="n">
        <v>0.93</v>
      </c>
      <c r="T33" t="n">
        <v>0.57</v>
      </c>
      <c r="U33" t="n">
        <v>0.88</v>
      </c>
      <c r="V33" t="n">
        <v>1.26</v>
      </c>
    </row>
    <row r="34">
      <c r="A34" s="5" t="inlineStr">
        <is>
          <t>Ergebnis je Aktie (unverwässert)</t>
        </is>
      </c>
      <c r="B34" s="5" t="inlineStr">
        <is>
          <t>Basic Earnings per share</t>
        </is>
      </c>
      <c r="C34" t="n">
        <v>0.24</v>
      </c>
      <c r="D34" t="n">
        <v>0.24</v>
      </c>
      <c r="E34" t="n">
        <v>0.44</v>
      </c>
      <c r="F34" t="n">
        <v>0.18</v>
      </c>
      <c r="G34" t="n">
        <v>0.16</v>
      </c>
      <c r="H34" t="n">
        <v>0.08</v>
      </c>
      <c r="I34" t="n">
        <v>-0.28</v>
      </c>
      <c r="J34" t="n">
        <v>0.1</v>
      </c>
      <c r="K34" t="n">
        <v>-0.5600000000000001</v>
      </c>
      <c r="L34" t="n">
        <v>0.21</v>
      </c>
      <c r="M34" t="n">
        <v>0.22</v>
      </c>
      <c r="N34" t="n">
        <v>0.2</v>
      </c>
      <c r="O34" t="n">
        <v>0.57</v>
      </c>
      <c r="P34" t="n">
        <v>1.15</v>
      </c>
      <c r="Q34" t="n">
        <v>1.06</v>
      </c>
      <c r="R34" t="n">
        <v>0.76</v>
      </c>
      <c r="S34" t="n">
        <v>0.53</v>
      </c>
      <c r="T34" t="n">
        <v>0.48</v>
      </c>
      <c r="U34" t="n">
        <v>0.87</v>
      </c>
      <c r="V34" t="n">
        <v>0.93</v>
      </c>
    </row>
    <row r="35">
      <c r="A35" s="5" t="inlineStr">
        <is>
          <t>Ergebnis je Aktie (verwässert)</t>
        </is>
      </c>
      <c r="B35" s="5" t="inlineStr">
        <is>
          <t>Diluted Earnings per share</t>
        </is>
      </c>
      <c r="C35" t="n">
        <v>0.24</v>
      </c>
      <c r="D35" t="n">
        <v>0.24</v>
      </c>
      <c r="E35" t="n">
        <v>0.44</v>
      </c>
      <c r="F35" t="n">
        <v>0.18</v>
      </c>
      <c r="G35" t="n">
        <v>0.16</v>
      </c>
      <c r="H35" t="n">
        <v>0.08</v>
      </c>
      <c r="I35" t="n">
        <v>-0.28</v>
      </c>
      <c r="J35" t="n">
        <v>0.1</v>
      </c>
      <c r="K35" t="n">
        <v>-0.5600000000000001</v>
      </c>
      <c r="L35" t="n">
        <v>0.21</v>
      </c>
      <c r="M35" t="n">
        <v>0.22</v>
      </c>
      <c r="N35" t="n">
        <v>0.2</v>
      </c>
      <c r="O35" t="n">
        <v>0.57</v>
      </c>
      <c r="P35" t="n">
        <v>1.15</v>
      </c>
      <c r="Q35" t="n">
        <v>1.06</v>
      </c>
      <c r="R35" t="n">
        <v>0.76</v>
      </c>
      <c r="S35" t="n">
        <v>0.53</v>
      </c>
      <c r="T35" t="n">
        <v>0.48</v>
      </c>
      <c r="U35" t="n">
        <v>0.87</v>
      </c>
      <c r="V35" t="n">
        <v>0.93</v>
      </c>
    </row>
    <row r="36">
      <c r="A36" s="5" t="inlineStr">
        <is>
          <t>Dividende je Aktie</t>
        </is>
      </c>
      <c r="B36" s="5" t="inlineStr">
        <is>
          <t>Dividend per share</t>
        </is>
      </c>
      <c r="C36" t="inlineStr">
        <is>
          <t>-</t>
        </is>
      </c>
      <c r="D36" t="n">
        <v>0.2</v>
      </c>
      <c r="E36" t="n">
        <v>0.2</v>
      </c>
      <c r="F36" t="n">
        <v>0.18</v>
      </c>
      <c r="G36" t="n">
        <v>0.14</v>
      </c>
      <c r="H36" t="n">
        <v>0.07000000000000001</v>
      </c>
      <c r="I36" t="n">
        <v>0.05</v>
      </c>
      <c r="J36" t="n">
        <v>0.05</v>
      </c>
      <c r="K36" t="n">
        <v>0.05</v>
      </c>
      <c r="L36" t="n">
        <v>0.08</v>
      </c>
      <c r="M36" t="n">
        <v>0.08</v>
      </c>
      <c r="N36" t="inlineStr">
        <is>
          <t>-</t>
        </is>
      </c>
      <c r="O36" t="n">
        <v>0.38</v>
      </c>
      <c r="P36" t="n">
        <v>0.38</v>
      </c>
      <c r="Q36" t="n">
        <v>0.57</v>
      </c>
      <c r="R36" t="n">
        <v>0.47</v>
      </c>
      <c r="S36" t="n">
        <v>0.39</v>
      </c>
      <c r="T36" t="n">
        <v>0.3</v>
      </c>
      <c r="U36" t="n">
        <v>0.57</v>
      </c>
      <c r="V36" t="n">
        <v>0.57</v>
      </c>
    </row>
    <row r="37">
      <c r="A37" s="5" t="inlineStr">
        <is>
          <t>Dividendenausschüttung in Mio</t>
        </is>
      </c>
      <c r="B37" s="5" t="inlineStr">
        <is>
          <t>Dividend Payment in M</t>
        </is>
      </c>
      <c r="C37" t="inlineStr">
        <is>
          <t>-</t>
        </is>
      </c>
      <c r="D37" t="n">
        <v>3449</v>
      </c>
      <c r="E37" t="n">
        <v>3419</v>
      </c>
      <c r="F37" t="n">
        <v>2999</v>
      </c>
      <c r="G37" t="n">
        <v>2361</v>
      </c>
      <c r="H37" t="n">
        <v>1185</v>
      </c>
      <c r="I37" t="n">
        <v>822</v>
      </c>
      <c r="J37" t="n">
        <v>832</v>
      </c>
      <c r="K37" t="n">
        <v>822</v>
      </c>
      <c r="L37" t="n">
        <v>1033</v>
      </c>
      <c r="M37" t="n">
        <v>1033</v>
      </c>
      <c r="N37" t="n">
        <v>24</v>
      </c>
      <c r="O37" t="n">
        <v>4867</v>
      </c>
      <c r="P37" t="n">
        <v>4867</v>
      </c>
      <c r="Q37" t="n">
        <v>1532</v>
      </c>
      <c r="R37" t="n">
        <v>729</v>
      </c>
      <c r="S37" t="n">
        <v>330</v>
      </c>
      <c r="T37" t="inlineStr">
        <is>
          <t>-</t>
        </is>
      </c>
      <c r="U37" t="inlineStr">
        <is>
          <t>-</t>
        </is>
      </c>
      <c r="V37" t="inlineStr">
        <is>
          <t>-</t>
        </is>
      </c>
    </row>
    <row r="38">
      <c r="A38" s="5" t="inlineStr">
        <is>
          <t>Ertrag</t>
        </is>
      </c>
      <c r="B38" s="5" t="inlineStr">
        <is>
          <t>Income</t>
        </is>
      </c>
      <c r="C38" t="n">
        <v>0.9</v>
      </c>
      <c r="D38" t="n">
        <v>0.86</v>
      </c>
      <c r="E38" t="n">
        <v>0.85</v>
      </c>
      <c r="F38" t="n">
        <v>0.82</v>
      </c>
      <c r="G38" t="n">
        <v>0.88</v>
      </c>
      <c r="H38" t="n">
        <v>0.77</v>
      </c>
      <c r="I38" t="n">
        <v>0.58</v>
      </c>
      <c r="J38" t="n">
        <v>0.84</v>
      </c>
      <c r="K38" t="n">
        <v>0.74</v>
      </c>
      <c r="L38" t="n">
        <v>1.12</v>
      </c>
      <c r="M38" t="n">
        <v>1.48</v>
      </c>
      <c r="N38" t="n">
        <v>1.19</v>
      </c>
      <c r="O38" t="n">
        <v>1.34</v>
      </c>
      <c r="P38" t="n">
        <v>4.51</v>
      </c>
      <c r="Q38" t="n">
        <v>4.83</v>
      </c>
      <c r="R38" t="n">
        <v>4.14</v>
      </c>
      <c r="S38" t="n">
        <v>4.18</v>
      </c>
      <c r="T38" t="n">
        <v>4.04</v>
      </c>
      <c r="U38" t="n">
        <v>4.32</v>
      </c>
      <c r="V38" t="n">
        <v>4.12</v>
      </c>
    </row>
    <row r="39">
      <c r="A39" s="5" t="inlineStr">
        <is>
          <t>Buchwert je Aktie</t>
        </is>
      </c>
      <c r="B39" s="5" t="inlineStr">
        <is>
          <t>Book value per share</t>
        </is>
      </c>
      <c r="C39" t="n">
        <v>8.289999999999999</v>
      </c>
      <c r="D39" t="n">
        <v>7.7</v>
      </c>
      <c r="E39" t="n">
        <v>8.77</v>
      </c>
      <c r="F39" t="n">
        <v>8.51</v>
      </c>
      <c r="G39" t="n">
        <v>8.4</v>
      </c>
      <c r="H39" t="n">
        <v>7.85</v>
      </c>
      <c r="I39" t="n">
        <v>6.89</v>
      </c>
      <c r="J39" t="n">
        <v>3.2</v>
      </c>
      <c r="K39" t="n">
        <v>3.25</v>
      </c>
      <c r="L39" t="n">
        <v>4.61</v>
      </c>
      <c r="M39" t="n">
        <v>4.45</v>
      </c>
      <c r="N39" t="n">
        <v>4.25</v>
      </c>
      <c r="O39" t="n">
        <v>4.29</v>
      </c>
      <c r="P39" t="n">
        <v>6.8</v>
      </c>
      <c r="Q39" t="n">
        <v>6.52</v>
      </c>
      <c r="R39" t="n">
        <v>6.1</v>
      </c>
      <c r="S39" t="n">
        <v>5.87</v>
      </c>
      <c r="T39" t="n">
        <v>5.68</v>
      </c>
      <c r="U39" t="n">
        <v>5.7</v>
      </c>
      <c r="V39" t="n">
        <v>5.44</v>
      </c>
    </row>
    <row r="40">
      <c r="A40" s="5" t="inlineStr">
        <is>
          <t>Cashflow je Aktie</t>
        </is>
      </c>
      <c r="B40" s="5" t="inlineStr">
        <is>
          <t>Cashflow per share</t>
        </is>
      </c>
      <c r="C40" t="n">
        <v>0.25</v>
      </c>
      <c r="D40" t="n">
        <v>0.32</v>
      </c>
      <c r="E40" t="n">
        <v>0.13</v>
      </c>
      <c r="F40" t="n">
        <v>-0.02</v>
      </c>
      <c r="G40" t="n">
        <v>0.29</v>
      </c>
      <c r="H40" t="n">
        <v>0.01</v>
      </c>
      <c r="I40" t="n">
        <v>0.2</v>
      </c>
      <c r="J40" t="n">
        <v>0.19</v>
      </c>
      <c r="K40" t="n">
        <v>-0.34</v>
      </c>
      <c r="L40" t="n">
        <v>-0.22</v>
      </c>
      <c r="M40" t="n">
        <v>-0.3</v>
      </c>
      <c r="N40" t="n">
        <v>0.91</v>
      </c>
      <c r="O40" t="n">
        <v>0.53</v>
      </c>
      <c r="P40" t="n">
        <v>1.99</v>
      </c>
      <c r="Q40" t="n">
        <v>1.2</v>
      </c>
      <c r="R40" t="inlineStr">
        <is>
          <t>-</t>
        </is>
      </c>
      <c r="S40" t="inlineStr">
        <is>
          <t>-</t>
        </is>
      </c>
      <c r="T40" t="inlineStr">
        <is>
          <t>-</t>
        </is>
      </c>
      <c r="U40" t="inlineStr">
        <is>
          <t>-</t>
        </is>
      </c>
      <c r="V40" t="inlineStr">
        <is>
          <t>-</t>
        </is>
      </c>
    </row>
    <row r="41">
      <c r="A41" s="5" t="inlineStr">
        <is>
          <t>Bilanzsumme je Aktie</t>
        </is>
      </c>
      <c r="B41" s="5" t="inlineStr">
        <is>
          <t>Total assets per share</t>
        </is>
      </c>
      <c r="C41" t="n">
        <v>46.61</v>
      </c>
      <c r="D41" t="n">
        <v>44.99</v>
      </c>
      <c r="E41" t="n">
        <v>50.24</v>
      </c>
      <c r="F41" t="n">
        <v>45.72</v>
      </c>
      <c r="G41" t="n">
        <v>42.66</v>
      </c>
      <c r="H41" t="n">
        <v>40.79</v>
      </c>
      <c r="I41" t="n">
        <v>40.4</v>
      </c>
      <c r="J41" t="n">
        <v>43.45</v>
      </c>
      <c r="K41" t="n">
        <v>41.24</v>
      </c>
      <c r="L41" t="n">
        <v>55.59</v>
      </c>
      <c r="M41" t="n">
        <v>52.73</v>
      </c>
      <c r="N41" t="n">
        <v>53.69</v>
      </c>
      <c r="O41" t="n">
        <v>48.35</v>
      </c>
      <c r="P41" t="n">
        <v>153.89</v>
      </c>
      <c r="Q41" t="n">
        <v>140.69</v>
      </c>
      <c r="R41" t="n">
        <v>113.31</v>
      </c>
      <c r="S41" t="n">
        <v>110.28</v>
      </c>
      <c r="T41" t="n">
        <v>110.93</v>
      </c>
      <c r="U41" t="n">
        <v>121.43</v>
      </c>
      <c r="V41" t="n">
        <v>123.08</v>
      </c>
    </row>
    <row r="42">
      <c r="A42" s="5" t="inlineStr">
        <is>
          <t>Personal am Ende des Jahres</t>
        </is>
      </c>
      <c r="B42" s="5" t="inlineStr">
        <is>
          <t>Staff at the end of year</t>
        </is>
      </c>
      <c r="C42" t="n">
        <v>89102</v>
      </c>
      <c r="D42" t="n">
        <v>92117</v>
      </c>
      <c r="E42" t="n">
        <v>96892</v>
      </c>
      <c r="F42" t="n">
        <v>89126</v>
      </c>
      <c r="G42" t="n">
        <v>90807</v>
      </c>
      <c r="H42" t="n">
        <v>92763</v>
      </c>
      <c r="I42" t="n">
        <v>93845</v>
      </c>
      <c r="J42" t="n">
        <v>96170</v>
      </c>
      <c r="K42" t="n">
        <v>101199</v>
      </c>
      <c r="L42" t="n">
        <v>98796</v>
      </c>
      <c r="M42" t="n">
        <v>102934</v>
      </c>
      <c r="N42" t="n">
        <v>108310</v>
      </c>
      <c r="O42" t="n">
        <v>96198</v>
      </c>
      <c r="P42" t="n">
        <v>50071</v>
      </c>
      <c r="Q42" t="n">
        <v>43666</v>
      </c>
      <c r="R42" t="n">
        <v>42738</v>
      </c>
      <c r="S42" t="n">
        <v>43465</v>
      </c>
      <c r="T42" t="n">
        <v>45650</v>
      </c>
      <c r="U42" t="n">
        <v>35029</v>
      </c>
      <c r="V42" t="n">
        <v>35729</v>
      </c>
    </row>
    <row r="43">
      <c r="A43" s="5" t="inlineStr">
        <is>
          <t>Personalaufwand in Mio. EUR</t>
        </is>
      </c>
      <c r="B43" s="5" t="inlineStr">
        <is>
          <t>Personnel expenses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Aufwand je Mitarbeiter in EUR</t>
        </is>
      </c>
      <c r="B44" s="5" t="inlineStr">
        <is>
          <t>Effort per employee</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Ertrag je Mitarbeiter in EUR</t>
        </is>
      </c>
      <c r="B45" s="5" t="inlineStr">
        <is>
          <t>Income per employee</t>
        </is>
      </c>
      <c r="C45" t="n">
        <v>176674</v>
      </c>
      <c r="D45" t="n">
        <v>164172</v>
      </c>
      <c r="E45" t="n">
        <v>139475</v>
      </c>
      <c r="F45" t="n">
        <v>145659</v>
      </c>
      <c r="G45" t="n">
        <v>188851</v>
      </c>
      <c r="H45" t="n">
        <v>136289</v>
      </c>
      <c r="I45" t="n">
        <v>95040</v>
      </c>
      <c r="J45" t="n">
        <v>136176</v>
      </c>
      <c r="K45" t="n">
        <v>117931</v>
      </c>
      <c r="L45" t="n">
        <v>134560</v>
      </c>
      <c r="M45" t="n">
        <v>168533</v>
      </c>
      <c r="N45" t="n">
        <v>130708</v>
      </c>
      <c r="O45" t="n">
        <v>165169</v>
      </c>
      <c r="P45" t="n">
        <v>168900</v>
      </c>
      <c r="Q45" t="n">
        <v>207140</v>
      </c>
      <c r="R45" t="n">
        <v>180401</v>
      </c>
      <c r="S45" t="n">
        <v>176739</v>
      </c>
      <c r="T45" t="n">
        <v>162606</v>
      </c>
      <c r="U45" t="n">
        <v>173284</v>
      </c>
      <c r="V45" t="n">
        <v>161773</v>
      </c>
    </row>
    <row r="46">
      <c r="A46" s="5" t="inlineStr">
        <is>
          <t>Bruttoergebnis je Mitarbeiter in EUR</t>
        </is>
      </c>
      <c r="B46" s="5" t="inlineStr">
        <is>
          <t>Gross Profit per employee</t>
        </is>
      </c>
      <c r="C46" t="inlineStr">
        <is>
          <t>-</t>
        </is>
      </c>
      <c r="D46" t="inlineStr">
        <is>
          <t>-</t>
        </is>
      </c>
      <c r="E46" t="inlineStr">
        <is>
          <t>-</t>
        </is>
      </c>
      <c r="F46" t="inlineStr">
        <is>
          <t>-</t>
        </is>
      </c>
      <c r="G46" t="inlineStr">
        <is>
          <t>-</t>
        </is>
      </c>
      <c r="H46" t="inlineStr">
        <is>
          <t>-</t>
        </is>
      </c>
      <c r="I46" t="inlineStr">
        <is>
          <t>-</t>
        </is>
      </c>
      <c r="J46" t="inlineStr">
        <is>
          <t>-</t>
        </is>
      </c>
      <c r="K46" t="inlineStr">
        <is>
          <t>-</t>
        </is>
      </c>
      <c r="L46" t="inlineStr">
        <is>
          <t>-</t>
        </is>
      </c>
      <c r="M46" t="inlineStr">
        <is>
          <t>-</t>
        </is>
      </c>
      <c r="N46" t="inlineStr">
        <is>
          <t>-</t>
        </is>
      </c>
      <c r="O46" t="inlineStr">
        <is>
          <t>-</t>
        </is>
      </c>
      <c r="P46" t="inlineStr">
        <is>
          <t>-</t>
        </is>
      </c>
      <c r="Q46" t="inlineStr">
        <is>
          <t>-</t>
        </is>
      </c>
      <c r="R46" t="inlineStr">
        <is>
          <t>-</t>
        </is>
      </c>
      <c r="S46" t="inlineStr">
        <is>
          <t>-</t>
        </is>
      </c>
      <c r="T46" t="inlineStr">
        <is>
          <t>-</t>
        </is>
      </c>
      <c r="U46" t="inlineStr">
        <is>
          <t>-</t>
        </is>
      </c>
      <c r="V46" t="inlineStr">
        <is>
          <t>-</t>
        </is>
      </c>
    </row>
    <row r="47">
      <c r="A47" s="5" t="inlineStr">
        <is>
          <t>Gewinn je Mitarbeiter in EUR</t>
        </is>
      </c>
      <c r="B47" s="5" t="inlineStr">
        <is>
          <t>Earnings per employee</t>
        </is>
      </c>
      <c r="C47" t="n">
        <v>46935</v>
      </c>
      <c r="D47" t="n">
        <v>43966</v>
      </c>
      <c r="E47" t="n">
        <v>75507</v>
      </c>
      <c r="F47" t="n">
        <v>34906</v>
      </c>
      <c r="G47" t="n">
        <v>30163</v>
      </c>
      <c r="H47" t="n">
        <v>13486</v>
      </c>
      <c r="I47" t="n">
        <v>-48484</v>
      </c>
      <c r="J47" t="n">
        <v>16689</v>
      </c>
      <c r="K47" t="n">
        <v>-80930</v>
      </c>
      <c r="L47" t="n">
        <v>27380</v>
      </c>
      <c r="M47" t="n">
        <v>27250</v>
      </c>
      <c r="N47" t="n">
        <v>23571</v>
      </c>
      <c r="O47" t="n">
        <v>75365</v>
      </c>
      <c r="P47" t="n">
        <v>42899</v>
      </c>
      <c r="Q47" t="n">
        <v>45413</v>
      </c>
      <c r="R47" t="n">
        <v>32594</v>
      </c>
      <c r="S47" t="n">
        <v>22363</v>
      </c>
      <c r="T47" t="n">
        <v>19474</v>
      </c>
      <c r="U47" t="n">
        <v>34343</v>
      </c>
      <c r="V47" t="n">
        <v>36161</v>
      </c>
    </row>
    <row r="48">
      <c r="A48" s="5" t="inlineStr">
        <is>
          <t>KGV (Kurs/Gewinn)</t>
        </is>
      </c>
      <c r="B48" s="5" t="inlineStr">
        <is>
          <t>PE (price/earnings)</t>
        </is>
      </c>
      <c r="C48" t="n">
        <v>9.800000000000001</v>
      </c>
      <c r="D48" t="n">
        <v>8.1</v>
      </c>
      <c r="E48" t="n">
        <v>6.3</v>
      </c>
      <c r="F48" t="n">
        <v>13</v>
      </c>
      <c r="G48" t="n">
        <v>19.3</v>
      </c>
      <c r="H48" t="n">
        <v>30.3</v>
      </c>
      <c r="I48" t="inlineStr">
        <is>
          <t>-</t>
        </is>
      </c>
      <c r="J48" t="n">
        <v>13</v>
      </c>
      <c r="K48" t="inlineStr">
        <is>
          <t>-</t>
        </is>
      </c>
      <c r="L48" t="n">
        <v>9.699999999999999</v>
      </c>
      <c r="M48" t="n">
        <v>14.2</v>
      </c>
      <c r="N48" t="n">
        <v>12.7</v>
      </c>
      <c r="O48" t="n">
        <v>9.5</v>
      </c>
      <c r="P48" t="n">
        <v>5.1</v>
      </c>
      <c r="Q48" t="n">
        <v>12.5</v>
      </c>
      <c r="R48" t="n">
        <v>13.9</v>
      </c>
      <c r="S48" t="n">
        <v>19.5</v>
      </c>
      <c r="T48" t="n">
        <v>12.9</v>
      </c>
      <c r="U48" t="n">
        <v>13.8</v>
      </c>
      <c r="V48" t="n">
        <v>18.6</v>
      </c>
    </row>
    <row r="49">
      <c r="A49" s="5" t="inlineStr">
        <is>
          <t>KUV (Kurs/Umsatz)</t>
        </is>
      </c>
      <c r="B49" s="5" t="inlineStr">
        <is>
          <t>PS (price/sales)</t>
        </is>
      </c>
      <c r="C49" t="n">
        <v>2.62</v>
      </c>
      <c r="D49" t="n">
        <v>2.27</v>
      </c>
      <c r="E49" t="n">
        <v>3.25</v>
      </c>
      <c r="F49" t="n">
        <v>2.86</v>
      </c>
      <c r="G49" t="n">
        <v>3.51</v>
      </c>
      <c r="H49" t="n">
        <v>3.14</v>
      </c>
      <c r="I49" t="n">
        <v>3.11</v>
      </c>
      <c r="J49" t="n">
        <v>1.54</v>
      </c>
      <c r="K49" t="n">
        <v>1.74</v>
      </c>
      <c r="L49" t="n">
        <v>1.81</v>
      </c>
      <c r="M49" t="n">
        <v>2.12</v>
      </c>
      <c r="N49" t="n">
        <v>2.13</v>
      </c>
      <c r="O49" t="n">
        <v>4.03</v>
      </c>
      <c r="P49" t="n">
        <v>1.3</v>
      </c>
      <c r="Q49" t="n">
        <v>2.73</v>
      </c>
      <c r="R49" t="n">
        <v>2.56</v>
      </c>
      <c r="S49" t="n">
        <v>2.47</v>
      </c>
      <c r="T49" t="n">
        <v>1.53</v>
      </c>
      <c r="U49" t="n">
        <v>2.78</v>
      </c>
      <c r="V49" t="n">
        <v>4.19</v>
      </c>
    </row>
    <row r="50">
      <c r="A50" s="5" t="inlineStr">
        <is>
          <t>KBV (Kurs/Buchwert)</t>
        </is>
      </c>
      <c r="B50" s="5" t="inlineStr">
        <is>
          <t>PB (price/book value)</t>
        </is>
      </c>
      <c r="C50" t="n">
        <v>0.28</v>
      </c>
      <c r="D50" t="n">
        <v>0.25</v>
      </c>
      <c r="E50" t="n">
        <v>0.32</v>
      </c>
      <c r="F50" t="n">
        <v>0.28</v>
      </c>
      <c r="G50" t="n">
        <v>0.37</v>
      </c>
      <c r="H50" t="n">
        <v>0.31</v>
      </c>
      <c r="I50" t="n">
        <v>0.26</v>
      </c>
      <c r="J50" t="n">
        <v>0.41</v>
      </c>
      <c r="K50" t="n">
        <v>0.4</v>
      </c>
      <c r="L50" t="n">
        <v>0.44</v>
      </c>
      <c r="M50" t="n">
        <v>0.7</v>
      </c>
      <c r="N50" t="n">
        <v>0.6</v>
      </c>
      <c r="O50" t="n">
        <v>1.26</v>
      </c>
      <c r="P50" t="n">
        <v>0.86</v>
      </c>
      <c r="Q50" t="n">
        <v>2.03</v>
      </c>
      <c r="R50" t="n">
        <v>1.74</v>
      </c>
      <c r="S50" t="n">
        <v>1.76</v>
      </c>
      <c r="T50" t="n">
        <v>1.09</v>
      </c>
      <c r="U50" t="n">
        <v>2.11</v>
      </c>
      <c r="V50" t="n">
        <v>3.18</v>
      </c>
    </row>
    <row r="51">
      <c r="A51" s="5" t="inlineStr">
        <is>
          <t>KCV (Kurs/Cashflow)</t>
        </is>
      </c>
      <c r="B51" s="5" t="inlineStr">
        <is>
          <t>PC (price/cashflow)</t>
        </is>
      </c>
      <c r="C51" t="n">
        <v>9.279999999999999</v>
      </c>
      <c r="D51" t="n">
        <v>6.04</v>
      </c>
      <c r="E51" t="n">
        <v>21.77</v>
      </c>
      <c r="F51" t="n">
        <v>-96.65000000000001</v>
      </c>
      <c r="G51" t="n">
        <v>10.71</v>
      </c>
      <c r="H51" t="n">
        <v>168.19</v>
      </c>
      <c r="I51" t="n">
        <v>9.17</v>
      </c>
      <c r="J51" t="n">
        <v>6.8</v>
      </c>
      <c r="K51" t="n">
        <v>-3.74</v>
      </c>
      <c r="L51" t="n">
        <v>-9.09</v>
      </c>
      <c r="M51" t="n">
        <v>-10.45</v>
      </c>
      <c r="N51" t="n">
        <v>2.78</v>
      </c>
      <c r="O51" t="n">
        <v>10.3</v>
      </c>
      <c r="P51" t="n">
        <v>2.94</v>
      </c>
      <c r="Q51" t="n">
        <v>10.99</v>
      </c>
      <c r="R51" t="inlineStr">
        <is>
          <t>-</t>
        </is>
      </c>
      <c r="S51" t="inlineStr">
        <is>
          <t>-</t>
        </is>
      </c>
      <c r="T51" t="inlineStr">
        <is>
          <t>-</t>
        </is>
      </c>
      <c r="U51" t="inlineStr">
        <is>
          <t>-</t>
        </is>
      </c>
      <c r="V51" t="inlineStr">
        <is>
          <t>-</t>
        </is>
      </c>
    </row>
    <row r="52">
      <c r="A52" s="5" t="inlineStr">
        <is>
          <t>Dividendenrendite in %</t>
        </is>
      </c>
      <c r="B52" s="5" t="inlineStr">
        <is>
          <t>Dividend Yield in %</t>
        </is>
      </c>
      <c r="C52" t="inlineStr">
        <is>
          <t>-</t>
        </is>
      </c>
      <c r="D52" t="n">
        <v>10.15</v>
      </c>
      <c r="E52" t="n">
        <v>7.33</v>
      </c>
      <c r="F52" t="n">
        <v>7.61</v>
      </c>
      <c r="G52" t="n">
        <v>4.53</v>
      </c>
      <c r="H52" t="n">
        <v>2.89</v>
      </c>
      <c r="I52" t="n">
        <v>2.79</v>
      </c>
      <c r="J52" t="n">
        <v>3.85</v>
      </c>
      <c r="K52" t="n">
        <v>3.88</v>
      </c>
      <c r="L52" t="n">
        <v>3.94</v>
      </c>
      <c r="M52" t="n">
        <v>2.56</v>
      </c>
      <c r="N52" t="inlineStr">
        <is>
          <t>-</t>
        </is>
      </c>
      <c r="O52" t="n">
        <v>7.02</v>
      </c>
      <c r="P52" t="n">
        <v>6.5</v>
      </c>
      <c r="Q52" t="n">
        <v>4.31</v>
      </c>
      <c r="R52" t="n">
        <v>4.43</v>
      </c>
      <c r="S52" t="n">
        <v>3.77</v>
      </c>
      <c r="T52" t="n">
        <v>4.84</v>
      </c>
      <c r="U52" t="n">
        <v>4.73</v>
      </c>
      <c r="V52" t="n">
        <v>3.3</v>
      </c>
    </row>
    <row r="53">
      <c r="A53" s="5" t="inlineStr">
        <is>
          <t>Gewinnrendite in %</t>
        </is>
      </c>
      <c r="B53" s="5" t="inlineStr">
        <is>
          <t>Return on profit in %</t>
        </is>
      </c>
      <c r="C53" t="n">
        <v>10.2</v>
      </c>
      <c r="D53" t="n">
        <v>12.4</v>
      </c>
      <c r="E53" t="n">
        <v>15.9</v>
      </c>
      <c r="F53" t="n">
        <v>7.7</v>
      </c>
      <c r="G53" t="n">
        <v>5.2</v>
      </c>
      <c r="H53" t="n">
        <v>3.3</v>
      </c>
      <c r="I53" t="n">
        <v>-15.6</v>
      </c>
      <c r="J53" t="n">
        <v>7.7</v>
      </c>
      <c r="K53" t="n">
        <v>-43.4</v>
      </c>
      <c r="L53" t="n">
        <v>10.3</v>
      </c>
      <c r="M53" t="n">
        <v>7</v>
      </c>
      <c r="N53" t="n">
        <v>7.9</v>
      </c>
      <c r="O53" t="n">
        <v>10.5</v>
      </c>
      <c r="P53" t="n">
        <v>19.7</v>
      </c>
      <c r="Q53" t="n">
        <v>8</v>
      </c>
      <c r="R53" t="n">
        <v>7.2</v>
      </c>
      <c r="S53" t="n">
        <v>5.1</v>
      </c>
      <c r="T53" t="n">
        <v>7.7</v>
      </c>
      <c r="U53" t="n">
        <v>7.2</v>
      </c>
      <c r="V53" t="n">
        <v>5.4</v>
      </c>
    </row>
    <row r="54">
      <c r="A54" s="5" t="inlineStr">
        <is>
          <t>Eigenkapitalrendite in %</t>
        </is>
      </c>
      <c r="B54" s="5" t="inlineStr">
        <is>
          <t>Return on Equity in %</t>
        </is>
      </c>
      <c r="C54" t="n">
        <v>2.88</v>
      </c>
      <c r="D54" t="n">
        <v>3</v>
      </c>
      <c r="E54" t="n">
        <v>5.26</v>
      </c>
      <c r="F54" t="n">
        <v>2.31</v>
      </c>
      <c r="G54" t="n">
        <v>2.06</v>
      </c>
      <c r="H54" t="n">
        <v>1.01</v>
      </c>
      <c r="I54" t="n">
        <v>-4.26</v>
      </c>
      <c r="J54" t="n">
        <v>3.24</v>
      </c>
      <c r="K54" t="n">
        <v>-16.27</v>
      </c>
      <c r="L54" t="n">
        <v>4.96</v>
      </c>
      <c r="M54" t="n">
        <v>5.32</v>
      </c>
      <c r="N54" t="n">
        <v>5.07</v>
      </c>
      <c r="O54" t="n">
        <v>14.26</v>
      </c>
      <c r="P54" t="n">
        <v>16.86</v>
      </c>
      <c r="Q54" t="n">
        <v>16.26</v>
      </c>
      <c r="R54" t="n">
        <v>12.25</v>
      </c>
      <c r="S54" t="n">
        <v>9.02</v>
      </c>
      <c r="T54" t="n">
        <v>8.52</v>
      </c>
      <c r="U54" t="n">
        <v>15.03</v>
      </c>
      <c r="V54" t="n">
        <v>16.93</v>
      </c>
    </row>
    <row r="55">
      <c r="A55" s="5" t="inlineStr">
        <is>
          <t>Gesamtkapitalrendite in %</t>
        </is>
      </c>
      <c r="B55" s="5" t="inlineStr">
        <is>
          <t>Total Return on Investment in %</t>
        </is>
      </c>
      <c r="C55" t="n">
        <v>0.51</v>
      </c>
      <c r="D55" t="n">
        <v>0.51</v>
      </c>
      <c r="E55" t="n">
        <v>0.92</v>
      </c>
      <c r="F55" t="n">
        <v>0.43</v>
      </c>
      <c r="G55" t="n">
        <v>0.4</v>
      </c>
      <c r="H55" t="n">
        <v>0.19</v>
      </c>
      <c r="I55" t="n">
        <v>-0.73</v>
      </c>
      <c r="J55" t="n">
        <v>0.24</v>
      </c>
      <c r="K55" t="n">
        <v>-1.28</v>
      </c>
      <c r="L55" t="n">
        <v>0.41</v>
      </c>
      <c r="M55" t="n">
        <v>0.45</v>
      </c>
      <c r="N55" t="n">
        <v>0.4</v>
      </c>
      <c r="O55" t="n">
        <v>1.27</v>
      </c>
      <c r="P55" t="n">
        <v>0.74</v>
      </c>
      <c r="Q55" t="n">
        <v>0.75</v>
      </c>
      <c r="R55" t="n">
        <v>0.66</v>
      </c>
      <c r="S55" t="n">
        <v>0.48</v>
      </c>
      <c r="T55" t="n">
        <v>0.44</v>
      </c>
      <c r="U55" t="n">
        <v>0.71</v>
      </c>
      <c r="V55" t="n">
        <v>0.75</v>
      </c>
    </row>
    <row r="56">
      <c r="A56" s="5" t="inlineStr">
        <is>
          <t>Eigenkapitalquote in %</t>
        </is>
      </c>
      <c r="B56" s="5" t="inlineStr">
        <is>
          <t>Equity Ratio in %</t>
        </is>
      </c>
      <c r="C56" t="n">
        <v>17.78</v>
      </c>
      <c r="D56" t="n">
        <v>17.12</v>
      </c>
      <c r="E56" t="n">
        <v>17.46</v>
      </c>
      <c r="F56" t="n">
        <v>18.61</v>
      </c>
      <c r="G56" t="n">
        <v>19.69</v>
      </c>
      <c r="H56" t="n">
        <v>19.24</v>
      </c>
      <c r="I56" t="n">
        <v>17.05</v>
      </c>
      <c r="J56" t="n">
        <v>7.37</v>
      </c>
      <c r="K56" t="n">
        <v>7.87</v>
      </c>
      <c r="L56" t="n">
        <v>8.289999999999999</v>
      </c>
      <c r="M56" t="n">
        <v>8.43</v>
      </c>
      <c r="N56" t="n">
        <v>7.92</v>
      </c>
      <c r="O56" t="n">
        <v>8.880000000000001</v>
      </c>
      <c r="P56" t="n">
        <v>4.42</v>
      </c>
      <c r="Q56" t="n">
        <v>4.63</v>
      </c>
      <c r="R56" t="n">
        <v>5.38</v>
      </c>
      <c r="S56" t="n">
        <v>5.32</v>
      </c>
      <c r="T56" t="n">
        <v>5.12</v>
      </c>
      <c r="U56" t="n">
        <v>4.69</v>
      </c>
      <c r="V56" t="n">
        <v>4.42</v>
      </c>
    </row>
    <row r="57">
      <c r="A57" s="5" t="inlineStr">
        <is>
          <t>Fremdkapitalquote in %</t>
        </is>
      </c>
      <c r="B57" s="5" t="inlineStr">
        <is>
          <t>Debt Ratio in %</t>
        </is>
      </c>
      <c r="C57" t="n">
        <v>82.22</v>
      </c>
      <c r="D57" t="n">
        <v>82.88</v>
      </c>
      <c r="E57" t="n">
        <v>82.54000000000001</v>
      </c>
      <c r="F57" t="n">
        <v>81.39</v>
      </c>
      <c r="G57" t="n">
        <v>80.31</v>
      </c>
      <c r="H57" t="n">
        <v>80.76000000000001</v>
      </c>
      <c r="I57" t="n">
        <v>82.95</v>
      </c>
      <c r="J57" t="n">
        <v>92.63</v>
      </c>
      <c r="K57" t="n">
        <v>92.13</v>
      </c>
      <c r="L57" t="n">
        <v>91.70999999999999</v>
      </c>
      <c r="M57" t="n">
        <v>91.56999999999999</v>
      </c>
      <c r="N57" t="n">
        <v>92.08</v>
      </c>
      <c r="O57" t="n">
        <v>91.12</v>
      </c>
      <c r="P57" t="n">
        <v>95.58</v>
      </c>
      <c r="Q57" t="n">
        <v>95.37</v>
      </c>
      <c r="R57" t="n">
        <v>94.62</v>
      </c>
      <c r="S57" t="n">
        <v>94.68000000000001</v>
      </c>
      <c r="T57" t="n">
        <v>94.88</v>
      </c>
      <c r="U57" t="n">
        <v>95.31</v>
      </c>
      <c r="V57" t="n">
        <v>95.58</v>
      </c>
    </row>
    <row r="58">
      <c r="A58" s="5" t="inlineStr"/>
      <c r="B58" s="5" t="inlineStr"/>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is>
          <t>Gesamtkapitalrentabilität</t>
        </is>
      </c>
      <c r="B64" s="5" t="inlineStr">
        <is>
          <t>ROA Return on Assets in %</t>
        </is>
      </c>
      <c r="C64" t="n">
        <v>0.51</v>
      </c>
      <c r="D64" t="n">
        <v>0.51</v>
      </c>
      <c r="E64" t="n">
        <v>0.92</v>
      </c>
      <c r="F64" t="n">
        <v>0.43</v>
      </c>
      <c r="G64" t="n">
        <v>0.4</v>
      </c>
      <c r="H64" t="n">
        <v>0.19</v>
      </c>
      <c r="I64" t="n">
        <v>-0.73</v>
      </c>
      <c r="J64" t="n">
        <v>0.24</v>
      </c>
      <c r="K64" t="n">
        <v>-1.28</v>
      </c>
      <c r="L64" t="n">
        <v>0.41</v>
      </c>
      <c r="M64" t="n">
        <v>0.45</v>
      </c>
      <c r="N64" t="n">
        <v>0.4</v>
      </c>
      <c r="O64" t="n">
        <v>1.27</v>
      </c>
      <c r="P64" t="n">
        <v>0.74</v>
      </c>
      <c r="Q64" t="n">
        <v>0.75</v>
      </c>
      <c r="R64" t="n">
        <v>0.66</v>
      </c>
      <c r="S64" t="n">
        <v>0.48</v>
      </c>
      <c r="T64" t="n">
        <v>0.44</v>
      </c>
      <c r="U64" t="n">
        <v>0.71</v>
      </c>
    </row>
    <row r="65">
      <c r="A65" s="5" t="inlineStr">
        <is>
          <t>Ertrag des eingesetzten Kapitals</t>
        </is>
      </c>
      <c r="B65" s="5" t="inlineStr">
        <is>
          <t>ROCE Return on Cap. Empl. in %</t>
        </is>
      </c>
      <c r="C65" t="n">
        <v>0.68</v>
      </c>
      <c r="D65" t="n">
        <v>0.62</v>
      </c>
      <c r="E65" t="n">
        <v>0.83</v>
      </c>
      <c r="F65" t="n">
        <v>0.38</v>
      </c>
      <c r="G65" t="n">
        <v>0.65</v>
      </c>
      <c r="H65" t="n">
        <v>0.4</v>
      </c>
      <c r="I65" t="n">
        <v>-0.4</v>
      </c>
      <c r="J65" t="n">
        <v>0.46</v>
      </c>
      <c r="K65" t="n">
        <v>0.13</v>
      </c>
      <c r="L65" t="n">
        <v>0.45</v>
      </c>
      <c r="M65" t="n">
        <v>1.29</v>
      </c>
      <c r="N65" t="n">
        <v>0.27</v>
      </c>
      <c r="O65" t="n">
        <v>0.83</v>
      </c>
      <c r="P65" t="n">
        <v>1.02</v>
      </c>
      <c r="Q65" t="n">
        <v>1.12</v>
      </c>
      <c r="R65" t="n">
        <v>0.93</v>
      </c>
      <c r="S65" t="n">
        <v>0.85</v>
      </c>
      <c r="T65" t="n">
        <v>0.34</v>
      </c>
      <c r="U65" t="n">
        <v>0.73</v>
      </c>
    </row>
    <row r="66">
      <c r="A66" s="5" t="inlineStr"/>
      <c r="B66" s="5" t="inlineStr"/>
    </row>
    <row r="67">
      <c r="A67" s="5" t="inlineStr"/>
      <c r="B67" s="5" t="inlineStr"/>
    </row>
    <row r="68">
      <c r="A68" s="5" t="inlineStr">
        <is>
          <t>Operativer Cashflow</t>
        </is>
      </c>
      <c r="B68" s="5" t="inlineStr">
        <is>
          <t>Operating Cashflow in M</t>
        </is>
      </c>
      <c r="C68" t="n">
        <v>162492.8</v>
      </c>
      <c r="D68" t="n">
        <v>105754.36</v>
      </c>
      <c r="E68" t="n">
        <v>345272.2</v>
      </c>
      <c r="F68" t="n">
        <v>-1532869</v>
      </c>
      <c r="G68" t="n">
        <v>169860.6</v>
      </c>
      <c r="H68" t="n">
        <v>2665138.74</v>
      </c>
      <c r="I68" t="n">
        <v>142144.17</v>
      </c>
      <c r="J68" t="n">
        <v>105406.8</v>
      </c>
      <c r="K68" t="n">
        <v>-57973.74000000001</v>
      </c>
      <c r="L68" t="n">
        <v>-107707.41</v>
      </c>
      <c r="M68" t="n">
        <v>-123822.05</v>
      </c>
      <c r="N68" t="n">
        <v>32940.22</v>
      </c>
      <c r="O68" t="n">
        <v>122044.7</v>
      </c>
      <c r="P68" t="n">
        <v>5512.5</v>
      </c>
      <c r="Q68" t="n">
        <v>20562.29</v>
      </c>
      <c r="R68" t="inlineStr">
        <is>
          <t>-</t>
        </is>
      </c>
      <c r="S68" t="inlineStr">
        <is>
          <t>-</t>
        </is>
      </c>
      <c r="T68" t="inlineStr">
        <is>
          <t>-</t>
        </is>
      </c>
      <c r="U68" t="inlineStr">
        <is>
          <t>-</t>
        </is>
      </c>
    </row>
    <row r="69">
      <c r="A69" s="5" t="inlineStr">
        <is>
          <t>Aktienrückkauf</t>
        </is>
      </c>
      <c r="B69" s="5" t="inlineStr">
        <is>
          <t>Share Buyback in M</t>
        </is>
      </c>
      <c r="C69" t="n">
        <v>-1</v>
      </c>
      <c r="D69" t="n">
        <v>-1649</v>
      </c>
      <c r="E69" t="n">
        <v>0</v>
      </c>
      <c r="F69" t="n">
        <v>0</v>
      </c>
      <c r="G69" t="n">
        <v>-14</v>
      </c>
      <c r="H69" t="n">
        <v>-345</v>
      </c>
      <c r="I69" t="n">
        <v>0</v>
      </c>
      <c r="J69" t="n">
        <v>0</v>
      </c>
      <c r="K69" t="n">
        <v>-3652</v>
      </c>
      <c r="L69" t="n">
        <v>0</v>
      </c>
      <c r="M69" t="n">
        <v>0</v>
      </c>
      <c r="N69" t="n">
        <v>0</v>
      </c>
      <c r="O69" t="n">
        <v>-9974</v>
      </c>
      <c r="P69" t="n">
        <v>-4</v>
      </c>
      <c r="Q69" t="n">
        <v>-7</v>
      </c>
      <c r="R69" t="n">
        <v>-27</v>
      </c>
      <c r="S69" t="n">
        <v>0</v>
      </c>
      <c r="T69" t="n">
        <v>-433</v>
      </c>
      <c r="U69" t="n">
        <v>0</v>
      </c>
    </row>
    <row r="70">
      <c r="A70" s="5" t="inlineStr"/>
      <c r="B70" s="5" t="inlineStr"/>
    </row>
    <row r="71">
      <c r="A71" s="5" t="inlineStr"/>
      <c r="B71" s="5" t="inlineStr"/>
    </row>
    <row r="72">
      <c r="A72" s="5" t="inlineStr"/>
      <c r="B72" s="5" t="inlineStr"/>
    </row>
    <row r="73">
      <c r="A73" s="5" t="inlineStr"/>
      <c r="B73" s="5" t="inlineStr"/>
    </row>
    <row r="74">
      <c r="A74" s="5" t="inlineStr">
        <is>
          <t>Gewinnwachstum 1J in %</t>
        </is>
      </c>
      <c r="B74" s="5" t="inlineStr">
        <is>
          <t>Earnings Growth 1Y in %</t>
        </is>
      </c>
      <c r="C74" t="n">
        <v>3.26</v>
      </c>
      <c r="D74" t="n">
        <v>-44.64</v>
      </c>
      <c r="E74" t="n">
        <v>135.17</v>
      </c>
      <c r="F74" t="n">
        <v>13.58</v>
      </c>
      <c r="G74" t="n">
        <v>118.94</v>
      </c>
      <c r="H74" t="n">
        <v>-127.49</v>
      </c>
      <c r="I74" t="n">
        <v>-383.49</v>
      </c>
      <c r="J74" t="n">
        <v>-119.6</v>
      </c>
      <c r="K74" t="n">
        <v>-402.77</v>
      </c>
      <c r="L74" t="n">
        <v>-3.57</v>
      </c>
      <c r="M74" t="n">
        <v>9.869999999999999</v>
      </c>
      <c r="N74" t="n">
        <v>-64.79000000000001</v>
      </c>
      <c r="O74" t="n">
        <v>237.52</v>
      </c>
      <c r="P74" t="n">
        <v>8.32</v>
      </c>
      <c r="Q74" t="n">
        <v>42.35</v>
      </c>
      <c r="R74" t="n">
        <v>43.31</v>
      </c>
      <c r="S74" t="n">
        <v>9.34</v>
      </c>
      <c r="T74" t="n">
        <v>-26.1</v>
      </c>
      <c r="U74" t="n">
        <v>-6.89</v>
      </c>
    </row>
    <row r="75">
      <c r="A75" s="5" t="inlineStr">
        <is>
          <t>Gewinnwachstum 3J in %</t>
        </is>
      </c>
      <c r="B75" s="5" t="inlineStr">
        <is>
          <t>Earnings Growth 3Y in %</t>
        </is>
      </c>
      <c r="C75" t="n">
        <v>31.26</v>
      </c>
      <c r="D75" t="n">
        <v>34.7</v>
      </c>
      <c r="E75" t="n">
        <v>89.23</v>
      </c>
      <c r="F75" t="n">
        <v>1.68</v>
      </c>
      <c r="G75" t="n">
        <v>-130.68</v>
      </c>
      <c r="H75" t="n">
        <v>-210.19</v>
      </c>
      <c r="I75" t="n">
        <v>-301.95</v>
      </c>
      <c r="J75" t="n">
        <v>-175.31</v>
      </c>
      <c r="K75" t="n">
        <v>-132.16</v>
      </c>
      <c r="L75" t="n">
        <v>-19.5</v>
      </c>
      <c r="M75" t="n">
        <v>60.87</v>
      </c>
      <c r="N75" t="n">
        <v>60.35</v>
      </c>
      <c r="O75" t="n">
        <v>96.06</v>
      </c>
      <c r="P75" t="n">
        <v>31.33</v>
      </c>
      <c r="Q75" t="n">
        <v>31.67</v>
      </c>
      <c r="R75" t="n">
        <v>8.85</v>
      </c>
      <c r="S75" t="n">
        <v>-7.88</v>
      </c>
      <c r="T75" t="inlineStr">
        <is>
          <t>-</t>
        </is>
      </c>
      <c r="U75" t="inlineStr">
        <is>
          <t>-</t>
        </is>
      </c>
    </row>
    <row r="76">
      <c r="A76" s="5" t="inlineStr">
        <is>
          <t>Gewinnwachstum 5J in %</t>
        </is>
      </c>
      <c r="B76" s="5" t="inlineStr">
        <is>
          <t>Earnings Growth 5Y in %</t>
        </is>
      </c>
      <c r="C76" t="n">
        <v>45.26</v>
      </c>
      <c r="D76" t="n">
        <v>19.11</v>
      </c>
      <c r="E76" t="n">
        <v>-48.66</v>
      </c>
      <c r="F76" t="n">
        <v>-99.61</v>
      </c>
      <c r="G76" t="n">
        <v>-182.88</v>
      </c>
      <c r="H76" t="n">
        <v>-207.38</v>
      </c>
      <c r="I76" t="n">
        <v>-179.91</v>
      </c>
      <c r="J76" t="n">
        <v>-116.17</v>
      </c>
      <c r="K76" t="n">
        <v>-44.75</v>
      </c>
      <c r="L76" t="n">
        <v>37.47</v>
      </c>
      <c r="M76" t="n">
        <v>46.65</v>
      </c>
      <c r="N76" t="n">
        <v>53.34</v>
      </c>
      <c r="O76" t="n">
        <v>68.17</v>
      </c>
      <c r="P76" t="n">
        <v>15.44</v>
      </c>
      <c r="Q76" t="n">
        <v>12.4</v>
      </c>
      <c r="R76" t="inlineStr">
        <is>
          <t>-</t>
        </is>
      </c>
      <c r="S76" t="inlineStr">
        <is>
          <t>-</t>
        </is>
      </c>
      <c r="T76" t="inlineStr">
        <is>
          <t>-</t>
        </is>
      </c>
      <c r="U76" t="inlineStr">
        <is>
          <t>-</t>
        </is>
      </c>
    </row>
    <row r="77">
      <c r="A77" s="5" t="inlineStr">
        <is>
          <t>Gewinnwachstum 10J in %</t>
        </is>
      </c>
      <c r="B77" s="5" t="inlineStr">
        <is>
          <t>Earnings Growth 10Y in %</t>
        </is>
      </c>
      <c r="C77" t="n">
        <v>-81.06</v>
      </c>
      <c r="D77" t="n">
        <v>-80.40000000000001</v>
      </c>
      <c r="E77" t="n">
        <v>-82.41</v>
      </c>
      <c r="F77" t="n">
        <v>-72.18000000000001</v>
      </c>
      <c r="G77" t="n">
        <v>-72.70999999999999</v>
      </c>
      <c r="H77" t="n">
        <v>-80.36</v>
      </c>
      <c r="I77" t="n">
        <v>-63.28</v>
      </c>
      <c r="J77" t="n">
        <v>-24</v>
      </c>
      <c r="K77" t="n">
        <v>-14.65</v>
      </c>
      <c r="L77" t="n">
        <v>24.94</v>
      </c>
      <c r="M77" t="inlineStr">
        <is>
          <t>-</t>
        </is>
      </c>
      <c r="N77" t="inlineStr">
        <is>
          <t>-</t>
        </is>
      </c>
      <c r="O77" t="inlineStr">
        <is>
          <t>-</t>
        </is>
      </c>
      <c r="P77" t="inlineStr">
        <is>
          <t>-</t>
        </is>
      </c>
      <c r="Q77" t="inlineStr">
        <is>
          <t>-</t>
        </is>
      </c>
      <c r="R77" t="inlineStr">
        <is>
          <t>-</t>
        </is>
      </c>
      <c r="S77" t="inlineStr">
        <is>
          <t>-</t>
        </is>
      </c>
      <c r="T77" t="inlineStr">
        <is>
          <t>-</t>
        </is>
      </c>
      <c r="U77" t="inlineStr">
        <is>
          <t>-</t>
        </is>
      </c>
    </row>
    <row r="78">
      <c r="A78" s="5" t="inlineStr">
        <is>
          <t>PEG Ratio</t>
        </is>
      </c>
      <c r="B78" s="5" t="inlineStr">
        <is>
          <t>KGW Kurs/Gewinn/Wachstum</t>
        </is>
      </c>
      <c r="C78" t="n">
        <v>0.22</v>
      </c>
      <c r="D78" t="n">
        <v>0.42</v>
      </c>
      <c r="E78" t="n">
        <v>-0.13</v>
      </c>
      <c r="F78" t="n">
        <v>-0.13</v>
      </c>
      <c r="G78" t="n">
        <v>-0.11</v>
      </c>
      <c r="H78" t="n">
        <v>-0.15</v>
      </c>
      <c r="I78" t="inlineStr">
        <is>
          <t>-</t>
        </is>
      </c>
      <c r="J78" t="n">
        <v>-0.11</v>
      </c>
      <c r="K78" t="inlineStr">
        <is>
          <t>-</t>
        </is>
      </c>
      <c r="L78" t="n">
        <v>0.26</v>
      </c>
      <c r="M78" t="n">
        <v>0.3</v>
      </c>
      <c r="N78" t="n">
        <v>0.24</v>
      </c>
      <c r="O78" t="n">
        <v>0.14</v>
      </c>
      <c r="P78" t="n">
        <v>0.33</v>
      </c>
      <c r="Q78" t="n">
        <v>1.01</v>
      </c>
      <c r="R78" t="inlineStr">
        <is>
          <t>-</t>
        </is>
      </c>
      <c r="S78" t="inlineStr">
        <is>
          <t>-</t>
        </is>
      </c>
      <c r="T78" t="inlineStr">
        <is>
          <t>-</t>
        </is>
      </c>
      <c r="U78" t="inlineStr">
        <is>
          <t>-</t>
        </is>
      </c>
    </row>
    <row r="79">
      <c r="A79" s="5" t="inlineStr">
        <is>
          <t>EBIT-Wachstum 1J in %</t>
        </is>
      </c>
      <c r="B79" s="5" t="inlineStr">
        <is>
          <t>EBIT Growth 1Y in %</t>
        </is>
      </c>
      <c r="C79" t="n">
        <v>14.43</v>
      </c>
      <c r="D79" t="n">
        <v>-26.61</v>
      </c>
      <c r="E79" t="n">
        <v>141.02</v>
      </c>
      <c r="F79" t="n">
        <v>-37.57</v>
      </c>
      <c r="G79" t="n">
        <v>71.47</v>
      </c>
      <c r="H79" t="n">
        <v>-202.98</v>
      </c>
      <c r="I79" t="n">
        <v>-181.08</v>
      </c>
      <c r="J79" t="n">
        <v>267.79</v>
      </c>
      <c r="K79" t="n">
        <v>-71.66</v>
      </c>
      <c r="L79" t="n">
        <v>-63.4</v>
      </c>
      <c r="M79" t="n">
        <v>360.18</v>
      </c>
      <c r="N79" t="n">
        <v>-63.19</v>
      </c>
      <c r="O79" t="n">
        <v>62.16</v>
      </c>
      <c r="P79" t="n">
        <v>-0.58</v>
      </c>
      <c r="Q79" t="n">
        <v>50.38</v>
      </c>
      <c r="R79" t="n">
        <v>14.88</v>
      </c>
      <c r="S79" t="n">
        <v>146.02</v>
      </c>
      <c r="T79" t="n">
        <v>-43.91</v>
      </c>
      <c r="U79" t="n">
        <v>-31.13</v>
      </c>
    </row>
    <row r="80">
      <c r="A80" s="5" t="inlineStr">
        <is>
          <t>EBIT-Wachstum 3J in %</t>
        </is>
      </c>
      <c r="B80" s="5" t="inlineStr">
        <is>
          <t>EBIT Growth 3Y in %</t>
        </is>
      </c>
      <c r="C80" t="n">
        <v>42.95</v>
      </c>
      <c r="D80" t="n">
        <v>25.61</v>
      </c>
      <c r="E80" t="n">
        <v>58.31</v>
      </c>
      <c r="F80" t="n">
        <v>-56.36</v>
      </c>
      <c r="G80" t="n">
        <v>-104.2</v>
      </c>
      <c r="H80" t="n">
        <v>-38.76</v>
      </c>
      <c r="I80" t="n">
        <v>5.02</v>
      </c>
      <c r="J80" t="n">
        <v>44.24</v>
      </c>
      <c r="K80" t="n">
        <v>75.04000000000001</v>
      </c>
      <c r="L80" t="n">
        <v>77.86</v>
      </c>
      <c r="M80" t="n">
        <v>119.72</v>
      </c>
      <c r="N80" t="n">
        <v>-0.54</v>
      </c>
      <c r="O80" t="n">
        <v>37.32</v>
      </c>
      <c r="P80" t="n">
        <v>21.56</v>
      </c>
      <c r="Q80" t="n">
        <v>70.43000000000001</v>
      </c>
      <c r="R80" t="n">
        <v>39</v>
      </c>
      <c r="S80" t="n">
        <v>23.66</v>
      </c>
      <c r="T80" t="inlineStr">
        <is>
          <t>-</t>
        </is>
      </c>
      <c r="U80" t="inlineStr">
        <is>
          <t>-</t>
        </is>
      </c>
    </row>
    <row r="81">
      <c r="A81" s="5" t="inlineStr">
        <is>
          <t>EBIT-Wachstum 5J in %</t>
        </is>
      </c>
      <c r="B81" s="5" t="inlineStr">
        <is>
          <t>EBIT Growth 5Y in %</t>
        </is>
      </c>
      <c r="C81" t="n">
        <v>32.55</v>
      </c>
      <c r="D81" t="n">
        <v>-10.93</v>
      </c>
      <c r="E81" t="n">
        <v>-41.83</v>
      </c>
      <c r="F81" t="n">
        <v>-16.47</v>
      </c>
      <c r="G81" t="n">
        <v>-23.29</v>
      </c>
      <c r="H81" t="n">
        <v>-50.27</v>
      </c>
      <c r="I81" t="n">
        <v>62.37</v>
      </c>
      <c r="J81" t="n">
        <v>85.94</v>
      </c>
      <c r="K81" t="n">
        <v>44.82</v>
      </c>
      <c r="L81" t="n">
        <v>59.03</v>
      </c>
      <c r="M81" t="n">
        <v>81.79000000000001</v>
      </c>
      <c r="N81" t="n">
        <v>12.73</v>
      </c>
      <c r="O81" t="n">
        <v>54.57</v>
      </c>
      <c r="P81" t="n">
        <v>33.36</v>
      </c>
      <c r="Q81" t="n">
        <v>27.25</v>
      </c>
      <c r="R81" t="inlineStr">
        <is>
          <t>-</t>
        </is>
      </c>
      <c r="S81" t="inlineStr">
        <is>
          <t>-</t>
        </is>
      </c>
      <c r="T81" t="inlineStr">
        <is>
          <t>-</t>
        </is>
      </c>
      <c r="U81" t="inlineStr">
        <is>
          <t>-</t>
        </is>
      </c>
    </row>
    <row r="82">
      <c r="A82" s="5" t="inlineStr">
        <is>
          <t>EBIT-Wachstum 10J in %</t>
        </is>
      </c>
      <c r="B82" s="5" t="inlineStr">
        <is>
          <t>EBIT Growth 10Y in %</t>
        </is>
      </c>
      <c r="C82" t="n">
        <v>-8.859999999999999</v>
      </c>
      <c r="D82" t="n">
        <v>25.72</v>
      </c>
      <c r="E82" t="n">
        <v>22.06</v>
      </c>
      <c r="F82" t="n">
        <v>14.17</v>
      </c>
      <c r="G82" t="n">
        <v>17.87</v>
      </c>
      <c r="H82" t="n">
        <v>15.76</v>
      </c>
      <c r="I82" t="n">
        <v>37.55</v>
      </c>
      <c r="J82" t="n">
        <v>70.26000000000001</v>
      </c>
      <c r="K82" t="n">
        <v>39.09</v>
      </c>
      <c r="L82" t="n">
        <v>43.14</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Op.Cashflow Wachstum 1J in %</t>
        </is>
      </c>
      <c r="B83" s="5" t="inlineStr">
        <is>
          <t>Op.Cashflow Wachstum 1Y in %</t>
        </is>
      </c>
      <c r="C83" t="n">
        <v>53.64</v>
      </c>
      <c r="D83" t="n">
        <v>-72.26000000000001</v>
      </c>
      <c r="E83" t="n">
        <v>-122.52</v>
      </c>
      <c r="F83" t="n">
        <v>-1002.43</v>
      </c>
      <c r="G83" t="n">
        <v>-93.63</v>
      </c>
      <c r="H83" t="n">
        <v>1734.13</v>
      </c>
      <c r="I83" t="n">
        <v>34.85</v>
      </c>
      <c r="J83" t="n">
        <v>-281.82</v>
      </c>
      <c r="K83" t="n">
        <v>-58.86</v>
      </c>
      <c r="L83" t="n">
        <v>-13.01</v>
      </c>
      <c r="M83" t="n">
        <v>-475.9</v>
      </c>
      <c r="N83" t="n">
        <v>-73.01000000000001</v>
      </c>
      <c r="O83" t="n">
        <v>250.34</v>
      </c>
      <c r="P83" t="n">
        <v>-73.25</v>
      </c>
      <c r="Q83" t="inlineStr">
        <is>
          <t>-</t>
        </is>
      </c>
      <c r="R83" t="inlineStr">
        <is>
          <t>-</t>
        </is>
      </c>
      <c r="S83" t="inlineStr">
        <is>
          <t>-</t>
        </is>
      </c>
      <c r="T83" t="inlineStr">
        <is>
          <t>-</t>
        </is>
      </c>
      <c r="U83" t="inlineStr">
        <is>
          <t>-</t>
        </is>
      </c>
    </row>
    <row r="84">
      <c r="A84" s="5" t="inlineStr">
        <is>
          <t>Op.Cashflow Wachstum 3J in %</t>
        </is>
      </c>
      <c r="B84" s="5" t="inlineStr">
        <is>
          <t>Op.Cashflow Wachstum 3Y in %</t>
        </is>
      </c>
      <c r="C84" t="n">
        <v>-47.05</v>
      </c>
      <c r="D84" t="n">
        <v>-399.07</v>
      </c>
      <c r="E84" t="n">
        <v>-406.19</v>
      </c>
      <c r="F84" t="n">
        <v>212.69</v>
      </c>
      <c r="G84" t="n">
        <v>558.45</v>
      </c>
      <c r="H84" t="n">
        <v>495.72</v>
      </c>
      <c r="I84" t="n">
        <v>-101.94</v>
      </c>
      <c r="J84" t="n">
        <v>-117.9</v>
      </c>
      <c r="K84" t="n">
        <v>-182.59</v>
      </c>
      <c r="L84" t="n">
        <v>-187.31</v>
      </c>
      <c r="M84" t="n">
        <v>-99.52</v>
      </c>
      <c r="N84" t="n">
        <v>34.69</v>
      </c>
      <c r="O84" t="inlineStr">
        <is>
          <t>-</t>
        </is>
      </c>
      <c r="P84" t="inlineStr">
        <is>
          <t>-</t>
        </is>
      </c>
      <c r="Q84" t="inlineStr">
        <is>
          <t>-</t>
        </is>
      </c>
      <c r="R84" t="inlineStr">
        <is>
          <t>-</t>
        </is>
      </c>
      <c r="S84" t="inlineStr">
        <is>
          <t>-</t>
        </is>
      </c>
      <c r="T84" t="inlineStr">
        <is>
          <t>-</t>
        </is>
      </c>
      <c r="U84" t="inlineStr">
        <is>
          <t>-</t>
        </is>
      </c>
    </row>
    <row r="85">
      <c r="A85" s="5" t="inlineStr">
        <is>
          <t>Op.Cashflow Wachstum 5J in %</t>
        </is>
      </c>
      <c r="B85" s="5" t="inlineStr">
        <is>
          <t>Op.Cashflow Wachstum 5Y in %</t>
        </is>
      </c>
      <c r="C85" t="n">
        <v>-247.44</v>
      </c>
      <c r="D85" t="n">
        <v>88.66</v>
      </c>
      <c r="E85" t="n">
        <v>110.08</v>
      </c>
      <c r="F85" t="n">
        <v>78.22</v>
      </c>
      <c r="G85" t="n">
        <v>266.93</v>
      </c>
      <c r="H85" t="n">
        <v>283.06</v>
      </c>
      <c r="I85" t="n">
        <v>-158.95</v>
      </c>
      <c r="J85" t="n">
        <v>-180.52</v>
      </c>
      <c r="K85" t="n">
        <v>-74.09</v>
      </c>
      <c r="L85" t="n">
        <v>-76.97</v>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Op.Cashflow Wachstum 10J in %</t>
        </is>
      </c>
      <c r="B86" s="5" t="inlineStr">
        <is>
          <t>Op.Cashflow Wachstum 10Y in %</t>
        </is>
      </c>
      <c r="C86" t="n">
        <v>17.81</v>
      </c>
      <c r="D86" t="n">
        <v>-35.14</v>
      </c>
      <c r="E86" t="n">
        <v>-35.22</v>
      </c>
      <c r="F86" t="n">
        <v>2.07</v>
      </c>
      <c r="G86" t="n">
        <v>94.98</v>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Verschuldungsgrad in %</t>
        </is>
      </c>
      <c r="B87" s="5" t="inlineStr">
        <is>
          <t>Finance Gearing in %</t>
        </is>
      </c>
      <c r="C87" t="n">
        <v>462.43</v>
      </c>
      <c r="D87" t="n">
        <v>484.27</v>
      </c>
      <c r="E87" t="n">
        <v>472.74</v>
      </c>
      <c r="F87" t="n">
        <v>437.36</v>
      </c>
      <c r="G87" t="n">
        <v>407.85</v>
      </c>
      <c r="H87" t="n">
        <v>419.7</v>
      </c>
      <c r="I87" t="n">
        <v>486.68</v>
      </c>
      <c r="J87" t="n">
        <v>1257</v>
      </c>
      <c r="K87" t="n">
        <v>1170</v>
      </c>
      <c r="L87" t="n">
        <v>1107</v>
      </c>
      <c r="M87" t="n">
        <v>1086</v>
      </c>
      <c r="N87" t="n">
        <v>1163</v>
      </c>
      <c r="O87" t="n">
        <v>1026</v>
      </c>
      <c r="P87" t="n">
        <v>2164</v>
      </c>
      <c r="Q87" t="n">
        <v>2058</v>
      </c>
      <c r="R87" t="n">
        <v>1757</v>
      </c>
      <c r="S87" t="n">
        <v>1780</v>
      </c>
      <c r="T87" t="n">
        <v>1854</v>
      </c>
      <c r="U87" t="n">
        <v>2031</v>
      </c>
      <c r="V87" t="n">
        <v>2164</v>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9"/>
    <col customWidth="1" max="14" min="14" width="20"/>
    <col customWidth="1" max="15" min="15" width="21"/>
    <col customWidth="1" max="16" min="16" width="20"/>
    <col customWidth="1" max="17" min="17" width="20"/>
    <col customWidth="1" max="18" min="18" width="10"/>
    <col customWidth="1" max="19" min="19" width="20"/>
    <col customWidth="1" max="20" min="20" width="19"/>
    <col customWidth="1" max="21" min="21" width="21"/>
    <col customWidth="1" max="22" min="22" width="10"/>
    <col customWidth="1" max="23" min="23" width="9"/>
  </cols>
  <sheetData>
    <row r="1">
      <c r="A1" s="1" t="inlineStr">
        <is>
          <t xml:space="preserve">KERING S A </t>
        </is>
      </c>
      <c r="B1" s="2" t="inlineStr">
        <is>
          <t>WKN: 851223  ISIN: FR0000121485  US-Symbol:PPRUF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+33-1-4564-6100</t>
        </is>
      </c>
      <c r="G4" t="inlineStr">
        <is>
          <t>14.01.2020</t>
        </is>
      </c>
      <c r="H4" t="inlineStr">
        <is>
          <t>Ex Dividend</t>
        </is>
      </c>
      <c r="J4" t="inlineStr">
        <is>
          <t>Artémis</t>
        </is>
      </c>
      <c r="L4" t="inlineStr">
        <is>
          <t>40,90%</t>
        </is>
      </c>
    </row>
    <row r="5">
      <c r="A5" s="5" t="inlineStr">
        <is>
          <t>Ticker</t>
        </is>
      </c>
      <c r="B5" t="inlineStr">
        <is>
          <t>PPX</t>
        </is>
      </c>
      <c r="C5" s="5" t="inlineStr">
        <is>
          <t>Fax</t>
        </is>
      </c>
      <c r="D5" s="5" t="inlineStr"/>
      <c r="E5" t="inlineStr">
        <is>
          <t>+33-1-4564-6000</t>
        </is>
      </c>
      <c r="G5" t="inlineStr">
        <is>
          <t>16.01.2020</t>
        </is>
      </c>
      <c r="H5" t="inlineStr">
        <is>
          <t>Dividend Payout</t>
        </is>
      </c>
      <c r="J5" t="inlineStr">
        <is>
          <t>Freefloat</t>
        </is>
      </c>
      <c r="L5" t="inlineStr">
        <is>
          <t>59,10%</t>
        </is>
      </c>
    </row>
    <row r="6">
      <c r="A6" s="5" t="inlineStr">
        <is>
          <t>Gelistet Seit / Listed Since</t>
        </is>
      </c>
      <c r="B6" t="inlineStr">
        <is>
          <t>-</t>
        </is>
      </c>
      <c r="C6" s="5" t="inlineStr">
        <is>
          <t>Internet</t>
        </is>
      </c>
      <c r="D6" s="5" t="inlineStr"/>
      <c r="E6" t="inlineStr">
        <is>
          <t>http://www.kering.com/</t>
        </is>
      </c>
      <c r="G6" t="inlineStr">
        <is>
          <t>12.02.2020</t>
        </is>
      </c>
      <c r="H6" t="inlineStr">
        <is>
          <t>Preliminary Results</t>
        </is>
      </c>
    </row>
    <row r="7">
      <c r="A7" s="5" t="inlineStr">
        <is>
          <t>Nominalwert / Nominal Value</t>
        </is>
      </c>
      <c r="B7" t="inlineStr">
        <is>
          <t>4,00</t>
        </is>
      </c>
      <c r="C7" s="5" t="inlineStr">
        <is>
          <t>E-Mail</t>
        </is>
      </c>
      <c r="D7" s="5" t="inlineStr"/>
      <c r="E7" t="inlineStr">
        <is>
          <t>press@kering.com</t>
        </is>
      </c>
      <c r="G7" t="inlineStr">
        <is>
          <t>26.03.2020</t>
        </is>
      </c>
      <c r="H7" t="inlineStr">
        <is>
          <t>Publication Of Annual Report</t>
        </is>
      </c>
    </row>
    <row r="8">
      <c r="A8" s="5" t="inlineStr">
        <is>
          <t>Land / Country</t>
        </is>
      </c>
      <c r="B8" t="inlineStr">
        <is>
          <t>Frankreich</t>
        </is>
      </c>
      <c r="C8" s="5" t="inlineStr">
        <is>
          <t>Inv. Relations Telefon / Phone</t>
        </is>
      </c>
      <c r="D8" s="5" t="inlineStr"/>
      <c r="E8" t="inlineStr">
        <is>
          <t>+33-1-4564-6564</t>
        </is>
      </c>
      <c r="G8" t="inlineStr">
        <is>
          <t>21.04.2020</t>
        </is>
      </c>
      <c r="H8" t="inlineStr">
        <is>
          <t>Result Q1</t>
        </is>
      </c>
    </row>
    <row r="9">
      <c r="A9" s="5" t="inlineStr">
        <is>
          <t>Währung / Currency</t>
        </is>
      </c>
      <c r="B9" t="inlineStr">
        <is>
          <t>EUR</t>
        </is>
      </c>
      <c r="C9" s="5" t="inlineStr">
        <is>
          <t>Inv. Relations E-Mail</t>
        </is>
      </c>
      <c r="D9" s="5" t="inlineStr"/>
      <c r="E9" t="inlineStr">
        <is>
          <t>actionnaire@kering.com</t>
        </is>
      </c>
      <c r="G9" t="inlineStr">
        <is>
          <t>23.06.2020</t>
        </is>
      </c>
      <c r="H9" t="inlineStr">
        <is>
          <t>Annual General Meeting</t>
        </is>
      </c>
    </row>
    <row r="10">
      <c r="A10" s="5" t="inlineStr">
        <is>
          <t>Branche / Industry</t>
        </is>
      </c>
      <c r="B10" t="inlineStr">
        <is>
          <t>Other Trading</t>
        </is>
      </c>
      <c r="C10" s="5" t="inlineStr">
        <is>
          <t>Kontaktperson / Contact Person</t>
        </is>
      </c>
      <c r="D10" s="5" t="inlineStr"/>
      <c r="E10" t="inlineStr">
        <is>
          <t>Claire Roblet</t>
        </is>
      </c>
    </row>
    <row r="11">
      <c r="A11" s="5" t="inlineStr">
        <is>
          <t>Sektor / Sector</t>
        </is>
      </c>
      <c r="B11" t="inlineStr">
        <is>
          <t>Trade</t>
        </is>
      </c>
    </row>
    <row r="12">
      <c r="A12" s="5" t="inlineStr">
        <is>
          <t>Typ / Genre</t>
        </is>
      </c>
      <c r="B12" t="inlineStr">
        <is>
          <t>Inhaberaktie</t>
        </is>
      </c>
    </row>
    <row r="13">
      <c r="A13" s="5" t="inlineStr">
        <is>
          <t>Adresse / Address</t>
        </is>
      </c>
      <c r="B13" t="inlineStr">
        <is>
          <t>Kering S.A.10 avenue Hoche  F-75381 Paris Cedex 08</t>
        </is>
      </c>
    </row>
    <row r="14">
      <c r="A14" s="5" t="inlineStr">
        <is>
          <t>Management</t>
        </is>
      </c>
      <c r="B14" t="inlineStr">
        <is>
          <t>François-Henri Pinault, Jean-François Palus, Francesca Bellettini, Marco Bizzarri, Grégory Boutté, Cédric Charbit, Marie-Claire Daveu, Jean-Marc Duplaix, Valérie Duport, Béatrice Lazat, Bartolomeo Rongone, Roberto Vedovotto</t>
        </is>
      </c>
    </row>
    <row r="15">
      <c r="A15" s="5" t="inlineStr">
        <is>
          <t>Aufsichtsrat / Board</t>
        </is>
      </c>
      <c r="B15" t="inlineStr">
        <is>
          <t>François-Henri Pinault, Jean-Francois Palus, Yseulys Costes, Jean-Pierre Denis, Ginevra Elkann, Sophie L’Hélias, Claire Lacaze, Baudouin Prot, Daniela Riccardi, Sapna Sood, Héloïse Temple-Boyer</t>
        </is>
      </c>
    </row>
    <row r="16">
      <c r="A16" s="5" t="inlineStr">
        <is>
          <t>Beschreibung</t>
        </is>
      </c>
      <c r="B16" t="inlineStr">
        <is>
          <t>Kering S.A. ist ein international tätiges Großhandelsunternehmen für Luxus-, Sport- und Lifestyleprodukte, die über Filialen oder den Versandhandel in über 120 Ländern vertrieben werden. Der Schwerpunkt der Tätigkeit liegt jedoch im europäischen Raum. Zu den bekanntesten Luxusmarken des Unternehmens zählen unter anderem Gucci, Bottega Veneta, Balenciaga, Saint Laurent, Alexander McQueen und Brioni. Im Bereich Sport- und Lifestyle vertreibt Kering S.A. die Marken Puma, Volcom, Cobra und Electric. Die Produktpalette des Konzerns reicht von Textilien und Schuhen über Uhren, Brillen und Schmuck bis hin zu Koffern und Sportequipment. Copyright 2014 FINANCE BASE AG</t>
        </is>
      </c>
    </row>
    <row r="17">
      <c r="A17" s="5" t="inlineStr">
        <is>
          <t>Profile</t>
        </is>
      </c>
      <c r="B17" t="inlineStr">
        <is>
          <t>Kering S.A. is an international wholesale company for luxury, sports and lifestyle products that are sold through stores or by mail order in over 120 countries. However, the focus of the activity is in Europe. Among the best known luxury brands of the company include, among others Gucci, Bottega Veneta, Balenciaga, Saint Laurent, Alexander McQueen and Brioni. In the area of ​​sports and lifestyle markets Kering S.A. the brands Puma, Volcom, Cobra and Electric. The company's product line ranges from textiles and shoes to watches, eyewear and jewelry to luggage and sports equipment.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15884</v>
      </c>
      <c r="D20" t="n">
        <v>13665</v>
      </c>
      <c r="E20" t="n">
        <v>15478</v>
      </c>
      <c r="F20" t="n">
        <v>12385</v>
      </c>
      <c r="G20" t="n">
        <v>11584</v>
      </c>
      <c r="H20" t="n">
        <v>10038</v>
      </c>
      <c r="I20" t="n">
        <v>9748</v>
      </c>
      <c r="J20" t="n">
        <v>9736</v>
      </c>
      <c r="K20" t="n">
        <v>12227</v>
      </c>
      <c r="L20" t="n">
        <v>14605</v>
      </c>
      <c r="M20" t="n">
        <v>16525</v>
      </c>
      <c r="N20" t="n">
        <v>20201</v>
      </c>
      <c r="O20" t="n">
        <v>19761</v>
      </c>
      <c r="P20" t="n">
        <v>17931</v>
      </c>
      <c r="Q20" t="n">
        <v>17766</v>
      </c>
      <c r="R20" t="n">
        <v>24213</v>
      </c>
      <c r="S20" t="n">
        <v>24361</v>
      </c>
      <c r="T20" t="n">
        <v>27375</v>
      </c>
      <c r="U20" t="n">
        <v>27799</v>
      </c>
      <c r="V20" t="n">
        <v>24761</v>
      </c>
      <c r="W20" t="n">
        <v>19529</v>
      </c>
    </row>
    <row r="21">
      <c r="A21" s="5" t="inlineStr">
        <is>
          <t>Bruttoergebnis vom Umsatz</t>
        </is>
      </c>
      <c r="B21" s="5" t="inlineStr">
        <is>
          <t>Gross Profit</t>
        </is>
      </c>
      <c r="C21" t="n">
        <v>11775</v>
      </c>
      <c r="D21" t="n">
        <v>10198</v>
      </c>
      <c r="E21" t="n">
        <v>10133</v>
      </c>
      <c r="F21" t="n">
        <v>7790</v>
      </c>
      <c r="G21" t="n">
        <v>7074</v>
      </c>
      <c r="H21" t="n">
        <v>6296</v>
      </c>
      <c r="I21" t="n">
        <v>6091</v>
      </c>
      <c r="J21" t="n">
        <v>5960</v>
      </c>
      <c r="K21" t="n">
        <v>6224</v>
      </c>
      <c r="L21" t="n">
        <v>7429</v>
      </c>
      <c r="M21" t="n">
        <v>7775</v>
      </c>
      <c r="N21" t="n">
        <v>8815</v>
      </c>
      <c r="O21" t="n">
        <v>8790</v>
      </c>
      <c r="P21" t="n">
        <v>7856</v>
      </c>
      <c r="Q21" t="n">
        <v>7734</v>
      </c>
      <c r="R21" t="n">
        <v>9431</v>
      </c>
      <c r="S21" t="n">
        <v>9182</v>
      </c>
      <c r="T21" t="n">
        <v>10590</v>
      </c>
      <c r="U21" t="n">
        <v>10628</v>
      </c>
      <c r="V21" t="n">
        <v>9587</v>
      </c>
      <c r="W21" t="n">
        <v>7406</v>
      </c>
    </row>
    <row r="22">
      <c r="A22" s="5" t="inlineStr">
        <is>
          <t>Operatives Ergebnis (EBIT)</t>
        </is>
      </c>
      <c r="B22" s="5" t="inlineStr">
        <is>
          <t>EBIT Earning Before Interest &amp; Tax</t>
        </is>
      </c>
      <c r="C22" t="n">
        <v>4610</v>
      </c>
      <c r="D22" t="n">
        <v>3721</v>
      </c>
      <c r="E22" t="n">
        <v>2706</v>
      </c>
      <c r="F22" t="n">
        <v>1380</v>
      </c>
      <c r="G22" t="n">
        <v>1253</v>
      </c>
      <c r="H22" t="n">
        <v>1552</v>
      </c>
      <c r="I22" t="n">
        <v>1308</v>
      </c>
      <c r="J22" t="n">
        <v>1766</v>
      </c>
      <c r="K22" t="n">
        <v>1544</v>
      </c>
      <c r="L22" t="n">
        <v>1337</v>
      </c>
      <c r="M22" t="n">
        <v>836.6</v>
      </c>
      <c r="N22" t="n">
        <v>1360</v>
      </c>
      <c r="O22" t="n">
        <v>1796</v>
      </c>
      <c r="P22" t="n">
        <v>1274</v>
      </c>
      <c r="Q22" t="n">
        <v>1074</v>
      </c>
      <c r="R22" t="n">
        <v>1467</v>
      </c>
      <c r="S22" t="n">
        <v>1297</v>
      </c>
      <c r="T22" t="n">
        <v>1827</v>
      </c>
      <c r="U22" t="n">
        <v>1978</v>
      </c>
      <c r="V22" t="n">
        <v>1887</v>
      </c>
      <c r="W22" t="n">
        <v>1479</v>
      </c>
    </row>
    <row r="23">
      <c r="A23" s="5" t="inlineStr">
        <is>
          <t>Finanzergebnis</t>
        </is>
      </c>
      <c r="B23" s="5" t="inlineStr">
        <is>
          <t>Financial Result</t>
        </is>
      </c>
      <c r="C23" t="n">
        <v>-309.5</v>
      </c>
      <c r="D23" t="n">
        <v>-207.3</v>
      </c>
      <c r="E23" t="n">
        <v>-242.6</v>
      </c>
      <c r="F23" t="n">
        <v>-201.8</v>
      </c>
      <c r="G23" t="n">
        <v>-249.1</v>
      </c>
      <c r="H23" t="n">
        <v>-197.4</v>
      </c>
      <c r="I23" t="n">
        <v>-212.3</v>
      </c>
      <c r="J23" t="n">
        <v>-147.7</v>
      </c>
      <c r="K23" t="n">
        <v>-215.4</v>
      </c>
      <c r="L23" t="n">
        <v>-254.2</v>
      </c>
      <c r="M23" t="n">
        <v>-381.4</v>
      </c>
      <c r="N23" t="n">
        <v>-372.7</v>
      </c>
      <c r="O23" t="n">
        <v>-321.8</v>
      </c>
      <c r="P23" t="n">
        <v>-290</v>
      </c>
      <c r="Q23" t="n">
        <v>-311.6</v>
      </c>
      <c r="R23" t="n">
        <v>69.40000000000001</v>
      </c>
      <c r="S23" t="n">
        <v>-344.6</v>
      </c>
      <c r="T23" t="n">
        <v>863.4</v>
      </c>
      <c r="U23" t="n">
        <v>-450.8</v>
      </c>
      <c r="V23" t="n">
        <v>-289.4</v>
      </c>
      <c r="W23" t="n">
        <v>-189.6</v>
      </c>
    </row>
    <row r="24">
      <c r="A24" s="5" t="inlineStr">
        <is>
          <t>Ergebnis vor Steuer (EBT)</t>
        </is>
      </c>
      <c r="B24" s="5" t="inlineStr">
        <is>
          <t>EBT Earning Before Tax</t>
        </is>
      </c>
      <c r="C24" t="n">
        <v>4300</v>
      </c>
      <c r="D24" t="n">
        <v>3514</v>
      </c>
      <c r="E24" t="n">
        <v>2464</v>
      </c>
      <c r="F24" t="n">
        <v>1178</v>
      </c>
      <c r="G24" t="n">
        <v>1004</v>
      </c>
      <c r="H24" t="n">
        <v>1355</v>
      </c>
      <c r="I24" t="n">
        <v>1095</v>
      </c>
      <c r="J24" t="n">
        <v>1619</v>
      </c>
      <c r="K24" t="n">
        <v>1329</v>
      </c>
      <c r="L24" t="n">
        <v>1083</v>
      </c>
      <c r="M24" t="n">
        <v>455.2</v>
      </c>
      <c r="N24" t="n">
        <v>987.5</v>
      </c>
      <c r="O24" t="n">
        <v>1474</v>
      </c>
      <c r="P24" t="n">
        <v>984.4</v>
      </c>
      <c r="Q24" t="n">
        <v>762.5</v>
      </c>
      <c r="R24" t="n">
        <v>1536</v>
      </c>
      <c r="S24" t="n">
        <v>952.2</v>
      </c>
      <c r="T24" t="n">
        <v>2690</v>
      </c>
      <c r="U24" t="n">
        <v>1528</v>
      </c>
      <c r="V24" t="n">
        <v>1598</v>
      </c>
      <c r="W24" t="n">
        <v>1290</v>
      </c>
    </row>
    <row r="25">
      <c r="A25" s="5" t="inlineStr">
        <is>
          <t>Steuern auf Einkommen und Ertrag</t>
        </is>
      </c>
      <c r="B25" s="5" t="inlineStr">
        <is>
          <t>Taxes on income and earnings</t>
        </is>
      </c>
      <c r="C25" t="n">
        <v>2134</v>
      </c>
      <c r="D25" t="n">
        <v>867.7</v>
      </c>
      <c r="E25" t="n">
        <v>591</v>
      </c>
      <c r="F25" t="n">
        <v>296.1</v>
      </c>
      <c r="G25" t="n">
        <v>321.7</v>
      </c>
      <c r="H25" t="n">
        <v>325.6</v>
      </c>
      <c r="I25" t="n">
        <v>235.4</v>
      </c>
      <c r="J25" t="n">
        <v>297.6</v>
      </c>
      <c r="K25" t="n">
        <v>317.4</v>
      </c>
      <c r="L25" t="n">
        <v>304</v>
      </c>
      <c r="M25" t="n">
        <v>176.7</v>
      </c>
      <c r="N25" t="n">
        <v>334.5</v>
      </c>
      <c r="O25" t="n">
        <v>298.2</v>
      </c>
      <c r="P25" t="n">
        <v>259.9</v>
      </c>
      <c r="Q25" t="n">
        <v>192.2</v>
      </c>
      <c r="R25" t="n">
        <v>414.7</v>
      </c>
      <c r="S25" t="n">
        <v>143</v>
      </c>
      <c r="T25" t="n">
        <v>705.7</v>
      </c>
      <c r="U25" t="n">
        <v>291.7</v>
      </c>
      <c r="V25" t="n">
        <v>359.3</v>
      </c>
      <c r="W25" t="n">
        <v>331.3</v>
      </c>
    </row>
    <row r="26">
      <c r="A26" s="5" t="inlineStr">
        <is>
          <t>Ergebnis nach Steuer</t>
        </is>
      </c>
      <c r="B26" s="5" t="inlineStr">
        <is>
          <t>Earnings after tax</t>
        </is>
      </c>
      <c r="C26" t="n">
        <v>2167</v>
      </c>
      <c r="D26" t="n">
        <v>2646</v>
      </c>
      <c r="E26" t="n">
        <v>1873</v>
      </c>
      <c r="F26" t="n">
        <v>882.3</v>
      </c>
      <c r="G26" t="n">
        <v>682.4</v>
      </c>
      <c r="H26" t="n">
        <v>1029</v>
      </c>
      <c r="I26" t="n">
        <v>859.9</v>
      </c>
      <c r="J26" t="n">
        <v>1321</v>
      </c>
      <c r="K26" t="n">
        <v>1012</v>
      </c>
      <c r="L26" t="n">
        <v>779.2</v>
      </c>
      <c r="M26" t="n">
        <v>278.5</v>
      </c>
      <c r="N26" t="n">
        <v>653</v>
      </c>
      <c r="O26" t="n">
        <v>1176</v>
      </c>
      <c r="P26" t="n">
        <v>724.5</v>
      </c>
      <c r="Q26" t="n">
        <v>570.5</v>
      </c>
      <c r="R26" t="n">
        <v>1121</v>
      </c>
      <c r="S26" t="n">
        <v>809.2</v>
      </c>
      <c r="T26" t="n">
        <v>1985</v>
      </c>
      <c r="U26" t="n">
        <v>1236</v>
      </c>
      <c r="V26" t="n">
        <v>1239</v>
      </c>
      <c r="W26" t="n">
        <v>958.3</v>
      </c>
    </row>
    <row r="27">
      <c r="A27" s="5" t="inlineStr">
        <is>
          <t>Minderheitenanteil</t>
        </is>
      </c>
      <c r="B27" s="5" t="inlineStr">
        <is>
          <t>Minority Share</t>
        </is>
      </c>
      <c r="C27" t="n">
        <v>-25.2</v>
      </c>
      <c r="D27" t="n">
        <v>-38.6</v>
      </c>
      <c r="E27" t="n">
        <v>-79.5</v>
      </c>
      <c r="F27" t="n">
        <v>-55</v>
      </c>
      <c r="G27" t="n">
        <v>-25.2</v>
      </c>
      <c r="H27" t="n">
        <v>-20.4</v>
      </c>
      <c r="I27" t="n">
        <v>7.9</v>
      </c>
      <c r="J27" t="n">
        <v>-34.2</v>
      </c>
      <c r="K27" t="n">
        <v>-59.2</v>
      </c>
      <c r="L27" t="n">
        <v>-50.8</v>
      </c>
      <c r="M27" t="n">
        <v>-59.1</v>
      </c>
      <c r="N27" t="n">
        <v>-117</v>
      </c>
      <c r="O27" t="n">
        <v>-119.1</v>
      </c>
      <c r="P27" t="n">
        <v>-47</v>
      </c>
      <c r="Q27" t="n">
        <v>-38.3</v>
      </c>
      <c r="R27" t="n">
        <v>-88.59999999999999</v>
      </c>
      <c r="S27" t="n">
        <v>-100.2</v>
      </c>
      <c r="T27" t="n">
        <v>-155.3</v>
      </c>
      <c r="U27" t="n">
        <v>-340.7</v>
      </c>
      <c r="V27" t="n">
        <v>-359.2</v>
      </c>
      <c r="W27" t="n">
        <v>-237.7</v>
      </c>
    </row>
    <row r="28">
      <c r="A28" s="5" t="inlineStr">
        <is>
          <t>Jahresüberschuss/-fehlbetrag</t>
        </is>
      </c>
      <c r="B28" s="5" t="inlineStr">
        <is>
          <t>Net Profit</t>
        </is>
      </c>
      <c r="C28" t="n">
        <v>2309</v>
      </c>
      <c r="D28" t="n">
        <v>3715</v>
      </c>
      <c r="E28" t="n">
        <v>1786</v>
      </c>
      <c r="F28" t="n">
        <v>813.5</v>
      </c>
      <c r="G28" t="n">
        <v>696</v>
      </c>
      <c r="H28" t="n">
        <v>528.9</v>
      </c>
      <c r="I28" t="n">
        <v>49.6</v>
      </c>
      <c r="J28" t="n">
        <v>1048</v>
      </c>
      <c r="K28" t="n">
        <v>986.3</v>
      </c>
      <c r="L28" t="n">
        <v>964.5</v>
      </c>
      <c r="M28" t="n">
        <v>984.6</v>
      </c>
      <c r="N28" t="n">
        <v>924.2</v>
      </c>
      <c r="O28" t="n">
        <v>922.3</v>
      </c>
      <c r="P28" t="n">
        <v>685.3</v>
      </c>
      <c r="Q28" t="n">
        <v>535.4</v>
      </c>
      <c r="R28" t="n">
        <v>940.6</v>
      </c>
      <c r="S28" t="n">
        <v>644.6</v>
      </c>
      <c r="T28" t="n">
        <v>1589</v>
      </c>
      <c r="U28" t="n">
        <v>752.7</v>
      </c>
      <c r="V28" t="n">
        <v>767</v>
      </c>
      <c r="W28" t="n">
        <v>628.5</v>
      </c>
    </row>
    <row r="29">
      <c r="A29" s="5" t="inlineStr">
        <is>
          <t>Summe Umlaufvermögen</t>
        </is>
      </c>
      <c r="B29" s="5" t="inlineStr">
        <is>
          <t>Current Assets</t>
        </is>
      </c>
      <c r="C29" t="n">
        <v>7540</v>
      </c>
      <c r="D29" t="n">
        <v>6532</v>
      </c>
      <c r="E29" t="n">
        <v>7317</v>
      </c>
      <c r="F29" t="n">
        <v>5640</v>
      </c>
      <c r="G29" t="n">
        <v>5365</v>
      </c>
      <c r="H29" t="n">
        <v>5273</v>
      </c>
      <c r="I29" t="n">
        <v>4925</v>
      </c>
      <c r="J29" t="n">
        <v>5460</v>
      </c>
      <c r="K29" t="n">
        <v>5277</v>
      </c>
      <c r="L29" t="n">
        <v>6940</v>
      </c>
      <c r="M29" t="n">
        <v>5267</v>
      </c>
      <c r="N29" t="n">
        <v>7318</v>
      </c>
      <c r="O29" t="n">
        <v>7948</v>
      </c>
      <c r="P29" t="n">
        <v>7081</v>
      </c>
      <c r="Q29" t="n">
        <v>7432</v>
      </c>
      <c r="R29" t="n">
        <v>10232</v>
      </c>
      <c r="S29" t="n">
        <v>11075</v>
      </c>
      <c r="T29" t="n">
        <v>15835</v>
      </c>
      <c r="U29" t="n">
        <v>19839</v>
      </c>
      <c r="V29" t="n">
        <v>19146</v>
      </c>
      <c r="W29" t="n">
        <v>17178</v>
      </c>
    </row>
    <row r="30">
      <c r="A30" s="5" t="inlineStr">
        <is>
          <t>Summe Anlagevermögen</t>
        </is>
      </c>
      <c r="B30" s="5" t="inlineStr">
        <is>
          <t>Fixed Assets</t>
        </is>
      </c>
      <c r="C30" t="n">
        <v>19609</v>
      </c>
      <c r="D30" t="n">
        <v>14836</v>
      </c>
      <c r="E30" t="n">
        <v>18261</v>
      </c>
      <c r="F30" t="n">
        <v>18499</v>
      </c>
      <c r="G30" t="n">
        <v>18486</v>
      </c>
      <c r="H30" t="n">
        <v>17981</v>
      </c>
      <c r="I30" t="n">
        <v>17886</v>
      </c>
      <c r="J30" t="n">
        <v>19796</v>
      </c>
      <c r="K30" t="n">
        <v>19677</v>
      </c>
      <c r="L30" t="n">
        <v>17754</v>
      </c>
      <c r="M30" t="n">
        <v>19197</v>
      </c>
      <c r="N30" t="n">
        <v>19710</v>
      </c>
      <c r="O30" t="n">
        <v>20265</v>
      </c>
      <c r="P30" t="n">
        <v>15308</v>
      </c>
      <c r="Q30" t="n">
        <v>15572</v>
      </c>
      <c r="R30" t="n">
        <v>12719</v>
      </c>
      <c r="S30" t="n">
        <v>13565</v>
      </c>
      <c r="T30" t="n">
        <v>14189</v>
      </c>
      <c r="U30" t="n">
        <v>15141</v>
      </c>
      <c r="V30" t="n">
        <v>12563</v>
      </c>
      <c r="W30" t="n">
        <v>9150</v>
      </c>
    </row>
    <row r="31">
      <c r="A31" s="5" t="inlineStr">
        <is>
          <t>Summe Aktiva</t>
        </is>
      </c>
      <c r="B31" s="5" t="inlineStr">
        <is>
          <t>Total Assets</t>
        </is>
      </c>
      <c r="C31" t="n">
        <v>27148</v>
      </c>
      <c r="D31" t="n">
        <v>21368</v>
      </c>
      <c r="E31" t="n">
        <v>25577</v>
      </c>
      <c r="F31" t="n">
        <v>24139</v>
      </c>
      <c r="G31" t="n">
        <v>23851</v>
      </c>
      <c r="H31" t="n">
        <v>23254</v>
      </c>
      <c r="I31" t="n">
        <v>22811</v>
      </c>
      <c r="J31" t="n">
        <v>25257</v>
      </c>
      <c r="K31" t="n">
        <v>24954</v>
      </c>
      <c r="L31" t="n">
        <v>24695</v>
      </c>
      <c r="M31" t="n">
        <v>24464</v>
      </c>
      <c r="N31" t="n">
        <v>27028</v>
      </c>
      <c r="O31" t="n">
        <v>28212</v>
      </c>
      <c r="P31" t="n">
        <v>22389</v>
      </c>
      <c r="Q31" t="n">
        <v>23004</v>
      </c>
      <c r="R31" t="n">
        <v>22951</v>
      </c>
      <c r="S31" t="n">
        <v>24639</v>
      </c>
      <c r="T31" t="n">
        <v>30024</v>
      </c>
      <c r="U31" t="n">
        <v>34979</v>
      </c>
      <c r="V31" t="n">
        <v>31710</v>
      </c>
      <c r="W31" t="n">
        <v>26327</v>
      </c>
    </row>
    <row r="32">
      <c r="A32" s="5" t="inlineStr">
        <is>
          <t>Summe kurzfristiges Fremdkapital</t>
        </is>
      </c>
      <c r="B32" s="5" t="inlineStr">
        <is>
          <t>Short-Term Debt</t>
        </is>
      </c>
      <c r="C32" t="n">
        <v>8147</v>
      </c>
      <c r="D32" t="n">
        <v>6222</v>
      </c>
      <c r="E32" t="n">
        <v>5763</v>
      </c>
      <c r="F32" t="n">
        <v>4899</v>
      </c>
      <c r="G32" t="n">
        <v>5099</v>
      </c>
      <c r="H32" t="n">
        <v>5780</v>
      </c>
      <c r="I32" t="n">
        <v>4559</v>
      </c>
      <c r="J32" t="n">
        <v>4381</v>
      </c>
      <c r="K32" t="n">
        <v>5472</v>
      </c>
      <c r="L32" t="n">
        <v>6495</v>
      </c>
      <c r="M32" t="n">
        <v>5846</v>
      </c>
      <c r="N32" t="n">
        <v>9051</v>
      </c>
      <c r="O32" t="n">
        <v>9377</v>
      </c>
      <c r="P32" t="n">
        <v>7795</v>
      </c>
      <c r="Q32" t="n">
        <v>8095</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8562</v>
      </c>
      <c r="D33" t="n">
        <v>4895</v>
      </c>
      <c r="E33" t="n">
        <v>7188</v>
      </c>
      <c r="F33" t="n">
        <v>7277</v>
      </c>
      <c r="G33" t="n">
        <v>7128</v>
      </c>
      <c r="H33" t="n">
        <v>6148</v>
      </c>
      <c r="I33" t="n">
        <v>6149</v>
      </c>
      <c r="J33" t="n">
        <v>5952</v>
      </c>
      <c r="K33" t="n">
        <v>6133</v>
      </c>
      <c r="L33" t="n">
        <v>6549</v>
      </c>
      <c r="M33" t="n">
        <v>7514</v>
      </c>
      <c r="N33" t="n">
        <v>7215</v>
      </c>
      <c r="O33" t="n">
        <v>7945</v>
      </c>
      <c r="P33" t="n">
        <v>5470</v>
      </c>
      <c r="Q33" t="n">
        <v>6775</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16710</v>
      </c>
      <c r="D34" t="n">
        <v>11306</v>
      </c>
      <c r="E34" t="n">
        <v>12951</v>
      </c>
      <c r="F34" t="n">
        <v>12175</v>
      </c>
      <c r="G34" t="n">
        <v>12228</v>
      </c>
      <c r="H34" t="n">
        <v>11992</v>
      </c>
      <c r="I34" t="n">
        <v>11615</v>
      </c>
      <c r="J34" t="n">
        <v>13138</v>
      </c>
      <c r="K34" t="n">
        <v>13204</v>
      </c>
      <c r="L34" t="n">
        <v>13043</v>
      </c>
      <c r="M34" t="n">
        <v>13410</v>
      </c>
      <c r="N34" t="n">
        <v>16337</v>
      </c>
      <c r="O34" t="n">
        <v>17551</v>
      </c>
      <c r="P34" t="n">
        <v>13265</v>
      </c>
      <c r="Q34" t="n">
        <v>14870</v>
      </c>
      <c r="R34" t="n">
        <v>15086</v>
      </c>
      <c r="S34" t="n">
        <v>16009</v>
      </c>
      <c r="T34" t="n">
        <v>20836</v>
      </c>
      <c r="U34" t="n">
        <v>26419</v>
      </c>
      <c r="V34" t="n">
        <v>24330</v>
      </c>
      <c r="W34" t="n">
        <v>20029</v>
      </c>
    </row>
    <row r="35">
      <c r="A35" s="5" t="inlineStr">
        <is>
          <t>Minderheitenanteil</t>
        </is>
      </c>
      <c r="B35" s="5" t="inlineStr">
        <is>
          <t>Minority Share</t>
        </is>
      </c>
      <c r="C35" t="n">
        <v>160.5</v>
      </c>
      <c r="D35" t="n">
        <v>155.7</v>
      </c>
      <c r="E35" t="n">
        <v>678.2</v>
      </c>
      <c r="F35" t="n">
        <v>694.2</v>
      </c>
      <c r="G35" t="n">
        <v>674.8</v>
      </c>
      <c r="H35" t="n">
        <v>628.2</v>
      </c>
      <c r="I35" t="n">
        <v>609.3</v>
      </c>
      <c r="J35" t="n">
        <v>704.9</v>
      </c>
      <c r="K35" t="n">
        <v>824.5</v>
      </c>
      <c r="L35" t="n">
        <v>1052</v>
      </c>
      <c r="M35" t="n">
        <v>1099</v>
      </c>
      <c r="N35" t="n">
        <v>1257</v>
      </c>
      <c r="O35" t="n">
        <v>1443</v>
      </c>
      <c r="P35" t="n">
        <v>153.4</v>
      </c>
      <c r="Q35" t="n">
        <v>148.8</v>
      </c>
      <c r="R35" t="n">
        <v>171.4</v>
      </c>
      <c r="S35" t="n">
        <v>1732</v>
      </c>
      <c r="T35" t="n">
        <v>2719</v>
      </c>
      <c r="U35" t="n">
        <v>2868</v>
      </c>
      <c r="V35" t="n">
        <v>3022</v>
      </c>
      <c r="W35" t="n">
        <v>2708</v>
      </c>
    </row>
    <row r="36">
      <c r="A36" s="5" t="inlineStr">
        <is>
          <t>Summe Eigenkapital</t>
        </is>
      </c>
      <c r="B36" s="5" t="inlineStr">
        <is>
          <t>Equity</t>
        </is>
      </c>
      <c r="C36" t="n">
        <v>10278</v>
      </c>
      <c r="D36" t="n">
        <v>9906</v>
      </c>
      <c r="E36" t="n">
        <v>11948</v>
      </c>
      <c r="F36" t="n">
        <v>11270</v>
      </c>
      <c r="G36" t="n">
        <v>10948</v>
      </c>
      <c r="H36" t="n">
        <v>10634</v>
      </c>
      <c r="I36" t="n">
        <v>10587</v>
      </c>
      <c r="J36" t="n">
        <v>11414</v>
      </c>
      <c r="K36" t="n">
        <v>10925</v>
      </c>
      <c r="L36" t="n">
        <v>10599</v>
      </c>
      <c r="M36" t="n">
        <v>9955</v>
      </c>
      <c r="N36" t="n">
        <v>9434</v>
      </c>
      <c r="O36" t="n">
        <v>9218</v>
      </c>
      <c r="P36" t="n">
        <v>8971</v>
      </c>
      <c r="Q36" t="n">
        <v>7985</v>
      </c>
      <c r="R36" t="n">
        <v>7693</v>
      </c>
      <c r="S36" t="n">
        <v>6899</v>
      </c>
      <c r="T36" t="n">
        <v>6469</v>
      </c>
      <c r="U36" t="n">
        <v>5692</v>
      </c>
      <c r="V36" t="n">
        <v>4358</v>
      </c>
      <c r="W36" t="n">
        <v>3590</v>
      </c>
    </row>
    <row r="37">
      <c r="A37" s="5" t="inlineStr">
        <is>
          <t>Summe Passiva</t>
        </is>
      </c>
      <c r="B37" s="5" t="inlineStr">
        <is>
          <t>Liabilities &amp; Shareholder Equity</t>
        </is>
      </c>
      <c r="C37" t="n">
        <v>27148</v>
      </c>
      <c r="D37" t="n">
        <v>21368</v>
      </c>
      <c r="E37" t="n">
        <v>25577</v>
      </c>
      <c r="F37" t="n">
        <v>24139</v>
      </c>
      <c r="G37" t="n">
        <v>23851</v>
      </c>
      <c r="H37" t="n">
        <v>23254</v>
      </c>
      <c r="I37" t="n">
        <v>22811</v>
      </c>
      <c r="J37" t="n">
        <v>25257</v>
      </c>
      <c r="K37" t="n">
        <v>24954</v>
      </c>
      <c r="L37" t="n">
        <v>24695</v>
      </c>
      <c r="M37" t="n">
        <v>24464</v>
      </c>
      <c r="N37" t="n">
        <v>27028</v>
      </c>
      <c r="O37" t="n">
        <v>28212</v>
      </c>
      <c r="P37" t="n">
        <v>22389</v>
      </c>
      <c r="Q37" t="n">
        <v>23004</v>
      </c>
      <c r="R37" t="n">
        <v>22951</v>
      </c>
      <c r="S37" t="n">
        <v>24639</v>
      </c>
      <c r="T37" t="n">
        <v>30024</v>
      </c>
      <c r="U37" t="n">
        <v>34979</v>
      </c>
      <c r="V37" t="n">
        <v>31710</v>
      </c>
      <c r="W37" t="n">
        <v>26327</v>
      </c>
    </row>
    <row r="38">
      <c r="A38" s="5" t="inlineStr">
        <is>
          <t>Mio.Aktien im Umlauf</t>
        </is>
      </c>
      <c r="B38" s="5" t="inlineStr">
        <is>
          <t>Million shares outstanding</t>
        </is>
      </c>
      <c r="C38" t="n">
        <v>126.28</v>
      </c>
      <c r="D38" t="n">
        <v>126.28</v>
      </c>
      <c r="E38" t="n">
        <v>126.28</v>
      </c>
      <c r="F38" t="n">
        <v>126.28</v>
      </c>
      <c r="G38" t="n">
        <v>126.28</v>
      </c>
      <c r="H38" t="n">
        <v>126.27</v>
      </c>
      <c r="I38" t="n">
        <v>126.23</v>
      </c>
      <c r="J38" t="n">
        <v>126.12</v>
      </c>
      <c r="K38" t="n">
        <v>127</v>
      </c>
      <c r="L38" t="n">
        <v>126.8</v>
      </c>
      <c r="M38" t="n">
        <v>126.5</v>
      </c>
      <c r="N38" t="n">
        <v>126.5</v>
      </c>
      <c r="O38" t="n">
        <v>128.1</v>
      </c>
      <c r="P38" t="n">
        <v>128.4</v>
      </c>
      <c r="Q38" t="n">
        <v>120.5</v>
      </c>
      <c r="R38" t="n">
        <v>122.4</v>
      </c>
      <c r="S38" t="n">
        <v>122.4</v>
      </c>
      <c r="T38" t="n">
        <v>122.4</v>
      </c>
      <c r="U38" t="n">
        <v>122.4</v>
      </c>
      <c r="V38" t="n">
        <v>118.8</v>
      </c>
      <c r="W38" t="inlineStr">
        <is>
          <t>-</t>
        </is>
      </c>
    </row>
    <row r="39">
      <c r="A39" s="5" t="inlineStr">
        <is>
          <t>Ergebnis je Aktie (brutto)</t>
        </is>
      </c>
      <c r="B39" s="5" t="inlineStr">
        <is>
          <t>Earnings per share</t>
        </is>
      </c>
      <c r="C39" t="n">
        <v>34.05</v>
      </c>
      <c r="D39" t="n">
        <v>27.83</v>
      </c>
      <c r="E39" t="n">
        <v>19.51</v>
      </c>
      <c r="F39" t="n">
        <v>9.33</v>
      </c>
      <c r="G39" t="n">
        <v>7.95</v>
      </c>
      <c r="H39" t="n">
        <v>10.73</v>
      </c>
      <c r="I39" t="n">
        <v>8.68</v>
      </c>
      <c r="J39" t="n">
        <v>12.83</v>
      </c>
      <c r="K39" t="n">
        <v>10.46</v>
      </c>
      <c r="L39" t="n">
        <v>8.539999999999999</v>
      </c>
      <c r="M39" t="n">
        <v>3.6</v>
      </c>
      <c r="N39" t="n">
        <v>7.81</v>
      </c>
      <c r="O39" t="n">
        <v>11.51</v>
      </c>
      <c r="P39" t="n">
        <v>7.67</v>
      </c>
      <c r="Q39" t="n">
        <v>6.33</v>
      </c>
      <c r="R39" t="n">
        <v>12.55</v>
      </c>
      <c r="S39" t="n">
        <v>7.78</v>
      </c>
      <c r="T39" t="n">
        <v>21.98</v>
      </c>
      <c r="U39" t="n">
        <v>12.48</v>
      </c>
      <c r="V39" t="n">
        <v>13.45</v>
      </c>
      <c r="W39" t="inlineStr">
        <is>
          <t>-</t>
        </is>
      </c>
    </row>
    <row r="40">
      <c r="A40" s="5" t="inlineStr">
        <is>
          <t>Ergebnis je Aktie (unverwässert)</t>
        </is>
      </c>
      <c r="B40" s="5" t="inlineStr">
        <is>
          <t>Basic Earnings per share</t>
        </is>
      </c>
      <c r="C40" t="n">
        <v>18.4</v>
      </c>
      <c r="D40" t="n">
        <v>29.49</v>
      </c>
      <c r="E40" t="n">
        <v>14.17</v>
      </c>
      <c r="F40" t="n">
        <v>6.46</v>
      </c>
      <c r="G40" t="n">
        <v>5.52</v>
      </c>
      <c r="H40" t="n">
        <v>4.2</v>
      </c>
      <c r="I40" t="n">
        <v>0.39</v>
      </c>
      <c r="J40" t="n">
        <v>8.32</v>
      </c>
      <c r="K40" t="n">
        <v>7.82</v>
      </c>
      <c r="L40" t="n">
        <v>7.62</v>
      </c>
      <c r="M40" t="n">
        <v>7.79</v>
      </c>
      <c r="N40" t="n">
        <v>7.33</v>
      </c>
      <c r="O40" t="n">
        <v>7.19</v>
      </c>
      <c r="P40" t="n">
        <v>5.64</v>
      </c>
      <c r="Q40" t="n">
        <v>4.5</v>
      </c>
      <c r="R40" t="n">
        <v>7.74</v>
      </c>
      <c r="S40" t="n">
        <v>5.35</v>
      </c>
      <c r="T40" t="n">
        <v>13.04</v>
      </c>
      <c r="U40" t="n">
        <v>6.32</v>
      </c>
      <c r="V40" t="n">
        <v>6.46</v>
      </c>
      <c r="W40" t="n">
        <v>5.32</v>
      </c>
    </row>
    <row r="41">
      <c r="A41" s="5" t="inlineStr">
        <is>
          <t>Ergebnis je Aktie (verwässert)</t>
        </is>
      </c>
      <c r="B41" s="5" t="inlineStr">
        <is>
          <t>Diluted Earnings per share</t>
        </is>
      </c>
      <c r="C41" t="n">
        <v>18.4</v>
      </c>
      <c r="D41" t="n">
        <v>29.49</v>
      </c>
      <c r="E41" t="n">
        <v>14.17</v>
      </c>
      <c r="F41" t="n">
        <v>6.46</v>
      </c>
      <c r="G41" t="n">
        <v>5.52</v>
      </c>
      <c r="H41" t="n">
        <v>4.2</v>
      </c>
      <c r="I41" t="n">
        <v>0.39</v>
      </c>
      <c r="J41" t="n">
        <v>8.31</v>
      </c>
      <c r="K41" t="n">
        <v>7.81</v>
      </c>
      <c r="L41" t="n">
        <v>7.61</v>
      </c>
      <c r="M41" t="n">
        <v>7.79</v>
      </c>
      <c r="N41" t="n">
        <v>7.33</v>
      </c>
      <c r="O41" t="n">
        <v>7.17</v>
      </c>
      <c r="P41" t="n">
        <v>5.63</v>
      </c>
      <c r="Q41" t="n">
        <v>4.39</v>
      </c>
      <c r="R41" t="n">
        <v>7.15</v>
      </c>
      <c r="S41" t="n">
        <v>5.08</v>
      </c>
      <c r="T41" t="n">
        <v>12.58</v>
      </c>
      <c r="U41" t="n">
        <v>6.21</v>
      </c>
      <c r="V41" t="n">
        <v>6.37</v>
      </c>
      <c r="W41" t="n">
        <v>5.3</v>
      </c>
    </row>
    <row r="42">
      <c r="A42" s="5" t="inlineStr">
        <is>
          <t>Dividende je Aktie</t>
        </is>
      </c>
      <c r="B42" s="5" t="inlineStr">
        <is>
          <t>Dividend per share</t>
        </is>
      </c>
      <c r="C42" t="n">
        <v>11.5</v>
      </c>
      <c r="D42" t="n">
        <v>10.5</v>
      </c>
      <c r="E42" t="n">
        <v>6</v>
      </c>
      <c r="F42" t="n">
        <v>4.6</v>
      </c>
      <c r="G42" t="n">
        <v>4</v>
      </c>
      <c r="H42" t="n">
        <v>4</v>
      </c>
      <c r="I42" t="n">
        <v>3.75</v>
      </c>
      <c r="J42" t="n">
        <v>3.75</v>
      </c>
      <c r="K42" t="n">
        <v>3.5</v>
      </c>
      <c r="L42" t="n">
        <v>3.5</v>
      </c>
      <c r="M42" t="n">
        <v>3.3</v>
      </c>
      <c r="N42" t="n">
        <v>3.3</v>
      </c>
      <c r="O42" t="n">
        <v>3.45</v>
      </c>
      <c r="P42" t="n">
        <v>3</v>
      </c>
      <c r="Q42" t="n">
        <v>2.72</v>
      </c>
      <c r="R42" t="n">
        <v>2.52</v>
      </c>
      <c r="S42" t="n">
        <v>2.4</v>
      </c>
      <c r="T42" t="n">
        <v>2.3</v>
      </c>
      <c r="U42" t="n">
        <v>2.3</v>
      </c>
      <c r="V42" t="n">
        <v>2.18</v>
      </c>
      <c r="W42" t="inlineStr">
        <is>
          <t>-</t>
        </is>
      </c>
    </row>
    <row r="43">
      <c r="A43" s="5" t="inlineStr">
        <is>
          <t>Dividendenausschüttung in Mio</t>
        </is>
      </c>
      <c r="B43" s="5" t="inlineStr">
        <is>
          <t>Dividend Payment in M</t>
        </is>
      </c>
      <c r="C43" t="n">
        <v>1452</v>
      </c>
      <c r="D43" t="n">
        <v>1326</v>
      </c>
      <c r="E43" t="n">
        <v>757.6799999999999</v>
      </c>
      <c r="F43" t="n">
        <v>580.9</v>
      </c>
      <c r="G43" t="n">
        <v>505.2</v>
      </c>
      <c r="H43" t="n">
        <v>505</v>
      </c>
      <c r="I43" t="n">
        <v>473.2</v>
      </c>
      <c r="J43" t="n">
        <v>440.7</v>
      </c>
      <c r="K43" t="n">
        <v>441.5</v>
      </c>
      <c r="L43" t="n">
        <v>417.4</v>
      </c>
      <c r="M43" t="n">
        <v>418</v>
      </c>
      <c r="N43" t="n">
        <v>417.6</v>
      </c>
      <c r="O43" t="n">
        <v>441.9</v>
      </c>
      <c r="P43" t="n">
        <v>385.2</v>
      </c>
      <c r="Q43" t="n">
        <v>327.3</v>
      </c>
      <c r="R43" t="n">
        <v>278.9</v>
      </c>
      <c r="S43" t="n">
        <v>266.7</v>
      </c>
      <c r="T43" t="n">
        <v>281.5</v>
      </c>
      <c r="U43" t="n">
        <v>281.5</v>
      </c>
      <c r="V43" t="n">
        <v>258.9</v>
      </c>
      <c r="W43" t="inlineStr">
        <is>
          <t>-</t>
        </is>
      </c>
    </row>
    <row r="44">
      <c r="A44" s="5" t="inlineStr">
        <is>
          <t>Umsatz je Aktie</t>
        </is>
      </c>
      <c r="B44" s="5" t="inlineStr">
        <is>
          <t>Revenue per share</t>
        </is>
      </c>
      <c r="C44" t="n">
        <v>125.78</v>
      </c>
      <c r="D44" t="n">
        <v>108.21</v>
      </c>
      <c r="E44" t="n">
        <v>122.57</v>
      </c>
      <c r="F44" t="n">
        <v>98.08</v>
      </c>
      <c r="G44" t="n">
        <v>91.73</v>
      </c>
      <c r="H44" t="n">
        <v>79.48999999999999</v>
      </c>
      <c r="I44" t="n">
        <v>77.23</v>
      </c>
      <c r="J44" t="n">
        <v>77.2</v>
      </c>
      <c r="K44" t="n">
        <v>96.28</v>
      </c>
      <c r="L44" t="n">
        <v>115.18</v>
      </c>
      <c r="M44" t="n">
        <v>130.63</v>
      </c>
      <c r="N44" t="n">
        <v>159.69</v>
      </c>
      <c r="O44" t="n">
        <v>154.26</v>
      </c>
      <c r="P44" t="n">
        <v>139.65</v>
      </c>
      <c r="Q44" t="n">
        <v>147.43</v>
      </c>
      <c r="R44" t="n">
        <v>197.82</v>
      </c>
      <c r="S44" t="n">
        <v>199.03</v>
      </c>
      <c r="T44" t="n">
        <v>223.66</v>
      </c>
      <c r="U44" t="n">
        <v>227.11</v>
      </c>
      <c r="V44" t="n">
        <v>208.43</v>
      </c>
      <c r="W44" t="inlineStr">
        <is>
          <t>-</t>
        </is>
      </c>
    </row>
    <row r="45">
      <c r="A45" s="5" t="inlineStr">
        <is>
          <t>Buchwert je Aktie</t>
        </is>
      </c>
      <c r="B45" s="5" t="inlineStr">
        <is>
          <t>Book value per share</t>
        </is>
      </c>
      <c r="C45" t="n">
        <v>81.39</v>
      </c>
      <c r="D45" t="n">
        <v>78.44</v>
      </c>
      <c r="E45" t="n">
        <v>94.62</v>
      </c>
      <c r="F45" t="n">
        <v>89.23999999999999</v>
      </c>
      <c r="G45" t="n">
        <v>86.7</v>
      </c>
      <c r="H45" t="n">
        <v>84.22</v>
      </c>
      <c r="I45" t="n">
        <v>83.87</v>
      </c>
      <c r="J45" t="n">
        <v>90.5</v>
      </c>
      <c r="K45" t="n">
        <v>86.02</v>
      </c>
      <c r="L45" t="n">
        <v>83.59</v>
      </c>
      <c r="M45" t="n">
        <v>78.69</v>
      </c>
      <c r="N45" t="n">
        <v>74.58</v>
      </c>
      <c r="O45" t="n">
        <v>71.95999999999999</v>
      </c>
      <c r="P45" t="n">
        <v>69.87</v>
      </c>
      <c r="Q45" t="n">
        <v>66.27</v>
      </c>
      <c r="R45" t="n">
        <v>62.85</v>
      </c>
      <c r="S45" t="n">
        <v>56.37</v>
      </c>
      <c r="T45" t="n">
        <v>52.85</v>
      </c>
      <c r="U45" t="n">
        <v>46.5</v>
      </c>
      <c r="V45" t="n">
        <v>36.68</v>
      </c>
      <c r="W45" t="inlineStr">
        <is>
          <t>-</t>
        </is>
      </c>
    </row>
    <row r="46">
      <c r="A46" s="5" t="inlineStr">
        <is>
          <t>Cashflow je Aktie</t>
        </is>
      </c>
      <c r="B46" s="5" t="inlineStr">
        <is>
          <t>Cashflow per share</t>
        </is>
      </c>
      <c r="C46" t="n">
        <v>19.6</v>
      </c>
      <c r="D46" t="n">
        <v>29.92</v>
      </c>
      <c r="E46" t="n">
        <v>23.92</v>
      </c>
      <c r="F46" t="n">
        <v>14.19</v>
      </c>
      <c r="G46" t="n">
        <v>10.26</v>
      </c>
      <c r="H46" t="n">
        <v>9.99</v>
      </c>
      <c r="I46" t="n">
        <v>12.08</v>
      </c>
      <c r="J46" t="n">
        <v>10.83</v>
      </c>
      <c r="K46" t="n">
        <v>9.76</v>
      </c>
      <c r="L46" t="n">
        <v>10.85</v>
      </c>
      <c r="M46" t="n">
        <v>11.21</v>
      </c>
      <c r="N46" t="n">
        <v>12.11</v>
      </c>
      <c r="O46" t="n">
        <v>15.16</v>
      </c>
      <c r="P46" t="n">
        <v>11</v>
      </c>
      <c r="Q46" t="n">
        <v>10.8</v>
      </c>
      <c r="R46" t="n">
        <v>8.779999999999999</v>
      </c>
      <c r="S46" t="n">
        <v>8.31</v>
      </c>
      <c r="T46" t="n">
        <v>11.3</v>
      </c>
      <c r="U46" t="n">
        <v>13.54</v>
      </c>
      <c r="V46" t="n">
        <v>8.56</v>
      </c>
      <c r="W46" t="inlineStr">
        <is>
          <t>-</t>
        </is>
      </c>
    </row>
    <row r="47">
      <c r="A47" s="5" t="inlineStr">
        <is>
          <t>Bilanzsumme je Aktie</t>
        </is>
      </c>
      <c r="B47" s="5" t="inlineStr">
        <is>
          <t>Total assets per share</t>
        </is>
      </c>
      <c r="C47" t="n">
        <v>214.99</v>
      </c>
      <c r="D47" t="n">
        <v>169.21</v>
      </c>
      <c r="E47" t="n">
        <v>202.55</v>
      </c>
      <c r="F47" t="n">
        <v>191.16</v>
      </c>
      <c r="G47" t="n">
        <v>188.87</v>
      </c>
      <c r="H47" t="n">
        <v>184.17</v>
      </c>
      <c r="I47" t="n">
        <v>180.71</v>
      </c>
      <c r="J47" t="n">
        <v>200.26</v>
      </c>
      <c r="K47" t="n">
        <v>196.49</v>
      </c>
      <c r="L47" t="n">
        <v>194.75</v>
      </c>
      <c r="M47" t="n">
        <v>193.39</v>
      </c>
      <c r="N47" t="n">
        <v>213.66</v>
      </c>
      <c r="O47" t="n">
        <v>220.23</v>
      </c>
      <c r="P47" t="n">
        <v>174.37</v>
      </c>
      <c r="Q47" t="n">
        <v>190.9</v>
      </c>
      <c r="R47" t="n">
        <v>187.51</v>
      </c>
      <c r="S47" t="n">
        <v>201.3</v>
      </c>
      <c r="T47" t="n">
        <v>245.29</v>
      </c>
      <c r="U47" t="n">
        <v>285.78</v>
      </c>
      <c r="V47" t="n">
        <v>266.91</v>
      </c>
      <c r="W47" t="inlineStr">
        <is>
          <t>-</t>
        </is>
      </c>
    </row>
    <row r="48">
      <c r="A48" s="5" t="inlineStr">
        <is>
          <t>Personal am Ende des Jahres</t>
        </is>
      </c>
      <c r="B48" s="5" t="inlineStr">
        <is>
          <t>Staff at the end of year</t>
        </is>
      </c>
      <c r="C48" t="n">
        <v>34902</v>
      </c>
      <c r="D48" t="n">
        <v>30595</v>
      </c>
      <c r="E48" t="n">
        <v>25809</v>
      </c>
      <c r="F48" t="n">
        <v>35877</v>
      </c>
      <c r="G48" t="n">
        <v>34697</v>
      </c>
      <c r="H48" t="n">
        <v>32890</v>
      </c>
      <c r="I48" t="n">
        <v>31415</v>
      </c>
      <c r="J48" t="n">
        <v>29378</v>
      </c>
      <c r="K48" t="n">
        <v>24292</v>
      </c>
      <c r="L48" t="n">
        <v>50245</v>
      </c>
      <c r="M48" t="n">
        <v>74333</v>
      </c>
      <c r="N48" t="n">
        <v>88025</v>
      </c>
      <c r="O48" t="n">
        <v>92454</v>
      </c>
      <c r="P48" t="n">
        <v>78453</v>
      </c>
      <c r="Q48" t="n">
        <v>114360</v>
      </c>
      <c r="R48" t="n">
        <v>95397</v>
      </c>
      <c r="S48" t="n">
        <v>100779</v>
      </c>
      <c r="T48" t="n">
        <v>108423</v>
      </c>
      <c r="U48" t="n">
        <v>107571</v>
      </c>
      <c r="V48" t="n">
        <v>97394</v>
      </c>
      <c r="W48" t="inlineStr">
        <is>
          <t>-</t>
        </is>
      </c>
    </row>
    <row r="49">
      <c r="A49" s="5" t="inlineStr">
        <is>
          <t>Personalaufwand in Mio. EUR</t>
        </is>
      </c>
      <c r="B49" s="5" t="inlineStr">
        <is>
          <t>Personnel expenses in M</t>
        </is>
      </c>
      <c r="C49" t="n">
        <v>2291</v>
      </c>
      <c r="D49" t="n">
        <v>2080</v>
      </c>
      <c r="E49" t="n">
        <v>1798</v>
      </c>
      <c r="F49" t="n">
        <v>1984</v>
      </c>
      <c r="G49" t="n">
        <v>1821</v>
      </c>
      <c r="H49" t="n">
        <v>1545</v>
      </c>
      <c r="I49" t="n">
        <v>1535</v>
      </c>
      <c r="J49" t="n">
        <v>1494</v>
      </c>
      <c r="K49" t="n">
        <v>1837</v>
      </c>
      <c r="L49" t="n">
        <v>2226</v>
      </c>
      <c r="M49" t="n">
        <v>2526</v>
      </c>
      <c r="N49" t="n">
        <v>2803</v>
      </c>
      <c r="O49" t="n">
        <v>2824</v>
      </c>
      <c r="P49" t="n">
        <v>2637</v>
      </c>
      <c r="Q49" t="n">
        <v>2662</v>
      </c>
      <c r="R49" t="n">
        <v>3417</v>
      </c>
      <c r="S49" t="n">
        <v>3504</v>
      </c>
      <c r="T49" t="n">
        <v>3864</v>
      </c>
      <c r="U49" t="n">
        <v>3754</v>
      </c>
      <c r="V49" t="n">
        <v>3351</v>
      </c>
      <c r="W49" t="inlineStr">
        <is>
          <t>-</t>
        </is>
      </c>
    </row>
    <row r="50">
      <c r="A50" s="5" t="inlineStr">
        <is>
          <t>Aufwand je Mitarbeiter in EUR</t>
        </is>
      </c>
      <c r="B50" s="5" t="inlineStr">
        <is>
          <t>Effort per employee</t>
        </is>
      </c>
      <c r="C50" t="n">
        <v>65635</v>
      </c>
      <c r="D50" t="n">
        <v>67998</v>
      </c>
      <c r="E50" t="n">
        <v>69658</v>
      </c>
      <c r="F50" t="n">
        <v>55292</v>
      </c>
      <c r="G50" t="n">
        <v>52471</v>
      </c>
      <c r="H50" t="n">
        <v>46981</v>
      </c>
      <c r="I50" t="n">
        <v>48852</v>
      </c>
      <c r="J50" t="n">
        <v>50841</v>
      </c>
      <c r="K50" t="n">
        <v>75605</v>
      </c>
      <c r="L50" t="n">
        <v>44299</v>
      </c>
      <c r="M50" t="n">
        <v>33977</v>
      </c>
      <c r="N50" t="n">
        <v>31843</v>
      </c>
      <c r="O50" t="n">
        <v>30545</v>
      </c>
      <c r="P50" t="n">
        <v>33606</v>
      </c>
      <c r="Q50" t="n">
        <v>23277</v>
      </c>
      <c r="R50" t="n">
        <v>35820</v>
      </c>
      <c r="S50" t="n">
        <v>34767</v>
      </c>
      <c r="T50" t="n">
        <v>35634</v>
      </c>
      <c r="U50" t="n">
        <v>34899</v>
      </c>
      <c r="V50" t="n">
        <v>34410</v>
      </c>
      <c r="W50" t="inlineStr">
        <is>
          <t>-</t>
        </is>
      </c>
    </row>
    <row r="51">
      <c r="A51" s="5" t="inlineStr">
        <is>
          <t>Umsatz je Mitarbeiter in EUR</t>
        </is>
      </c>
      <c r="B51" s="5" t="inlineStr">
        <is>
          <t>Turnover per employee</t>
        </is>
      </c>
      <c r="C51" t="n">
        <v>455089</v>
      </c>
      <c r="D51" t="n">
        <v>446648</v>
      </c>
      <c r="E51" t="n">
        <v>401018</v>
      </c>
      <c r="F51" t="n">
        <v>345204</v>
      </c>
      <c r="G51" t="n">
        <v>333867</v>
      </c>
      <c r="H51" t="n">
        <v>305184</v>
      </c>
      <c r="I51" t="n">
        <v>310310</v>
      </c>
      <c r="J51" t="n">
        <v>331415</v>
      </c>
      <c r="K51" t="n">
        <v>318632</v>
      </c>
      <c r="L51" t="n">
        <v>290677</v>
      </c>
      <c r="M51" t="n">
        <v>222305</v>
      </c>
      <c r="N51" t="n">
        <v>229493</v>
      </c>
      <c r="O51" t="n">
        <v>213737</v>
      </c>
      <c r="P51" t="n">
        <v>228555</v>
      </c>
      <c r="Q51" t="n">
        <v>155348</v>
      </c>
      <c r="R51" t="n">
        <v>253809</v>
      </c>
      <c r="S51" t="n">
        <v>241724</v>
      </c>
      <c r="T51" t="n">
        <v>252487</v>
      </c>
      <c r="U51" t="n">
        <v>258420</v>
      </c>
      <c r="V51" t="n">
        <v>254237</v>
      </c>
      <c r="W51" t="inlineStr">
        <is>
          <t>-</t>
        </is>
      </c>
    </row>
    <row r="52">
      <c r="A52" s="5" t="inlineStr">
        <is>
          <t>Bruttoergebnis je Mitarbeiter in EUR</t>
        </is>
      </c>
      <c r="B52" s="5" t="inlineStr">
        <is>
          <t>Gross Profit per employee</t>
        </is>
      </c>
      <c r="C52" t="n">
        <v>337373</v>
      </c>
      <c r="D52" t="n">
        <v>333329</v>
      </c>
      <c r="E52" t="n">
        <v>392615</v>
      </c>
      <c r="F52" t="n">
        <v>217120</v>
      </c>
      <c r="G52" t="n">
        <v>203885</v>
      </c>
      <c r="H52" t="n">
        <v>191420</v>
      </c>
      <c r="I52" t="n">
        <v>193872</v>
      </c>
      <c r="J52" t="n">
        <v>202876</v>
      </c>
      <c r="K52" t="n">
        <v>256212</v>
      </c>
      <c r="L52" t="n">
        <v>147859</v>
      </c>
      <c r="M52" t="n">
        <v>104601</v>
      </c>
      <c r="N52" t="n">
        <v>100145</v>
      </c>
      <c r="O52" t="n">
        <v>95074</v>
      </c>
      <c r="P52" t="n">
        <v>100133</v>
      </c>
      <c r="Q52" t="n">
        <v>67625</v>
      </c>
      <c r="R52" t="n">
        <v>98857</v>
      </c>
      <c r="S52" t="n">
        <v>91109</v>
      </c>
      <c r="T52" t="n">
        <v>97671</v>
      </c>
      <c r="U52" t="n">
        <v>98797</v>
      </c>
      <c r="V52" t="n">
        <v>98439</v>
      </c>
      <c r="W52" t="inlineStr">
        <is>
          <t>-</t>
        </is>
      </c>
    </row>
    <row r="53">
      <c r="A53" s="5" t="inlineStr">
        <is>
          <t>Gewinn je Mitarbeiter in EUR</t>
        </is>
      </c>
      <c r="B53" s="5" t="inlineStr">
        <is>
          <t>Earnings per employee</t>
        </is>
      </c>
      <c r="C53" t="n">
        <v>66145</v>
      </c>
      <c r="D53" t="n">
        <v>121422</v>
      </c>
      <c r="E53" t="n">
        <v>69185</v>
      </c>
      <c r="F53" t="n">
        <v>22675</v>
      </c>
      <c r="G53" t="n">
        <v>20059</v>
      </c>
      <c r="H53" t="n">
        <v>16081</v>
      </c>
      <c r="I53" t="n">
        <v>1579</v>
      </c>
      <c r="J53" t="n">
        <v>35680</v>
      </c>
      <c r="K53" t="n">
        <v>40602</v>
      </c>
      <c r="L53" t="n">
        <v>19196</v>
      </c>
      <c r="M53" t="n">
        <v>13246</v>
      </c>
      <c r="N53" t="n">
        <v>10499</v>
      </c>
      <c r="O53" t="n">
        <v>9976</v>
      </c>
      <c r="P53" t="n">
        <v>8735</v>
      </c>
      <c r="Q53" t="n">
        <v>4682</v>
      </c>
      <c r="R53" t="n">
        <v>9860</v>
      </c>
      <c r="S53" t="n">
        <v>6396</v>
      </c>
      <c r="T53" t="n">
        <v>14657</v>
      </c>
      <c r="U53" t="n">
        <v>6997</v>
      </c>
      <c r="V53" t="n">
        <v>7875</v>
      </c>
      <c r="W53" t="inlineStr">
        <is>
          <t>-</t>
        </is>
      </c>
    </row>
    <row r="54">
      <c r="A54" s="5" t="inlineStr">
        <is>
          <t>KGV (Kurs/Gewinn)</t>
        </is>
      </c>
      <c r="B54" s="5" t="inlineStr">
        <is>
          <t>PE (price/earnings)</t>
        </is>
      </c>
      <c r="C54" t="n">
        <v>31.8</v>
      </c>
      <c r="D54" t="n">
        <v>14</v>
      </c>
      <c r="E54" t="n">
        <v>27.7</v>
      </c>
      <c r="F54" t="n">
        <v>32.8</v>
      </c>
      <c r="G54" t="n">
        <v>29.1</v>
      </c>
      <c r="H54" t="n">
        <v>38</v>
      </c>
      <c r="I54" t="n">
        <v>394</v>
      </c>
      <c r="J54" t="n">
        <v>16.9</v>
      </c>
      <c r="K54" t="n">
        <v>14.1</v>
      </c>
      <c r="L54" t="n">
        <v>15.6</v>
      </c>
      <c r="M54" t="n">
        <v>10.6</v>
      </c>
      <c r="N54" t="n">
        <v>6.4</v>
      </c>
      <c r="O54" t="n">
        <v>15.3</v>
      </c>
      <c r="P54" t="n">
        <v>20.1</v>
      </c>
      <c r="Q54" t="n">
        <v>21.1</v>
      </c>
      <c r="R54" t="n">
        <v>9.5</v>
      </c>
      <c r="S54" t="n">
        <v>14.3</v>
      </c>
      <c r="T54" t="n">
        <v>5.4</v>
      </c>
      <c r="U54" t="n">
        <v>22.9</v>
      </c>
      <c r="V54" t="n">
        <v>35.4</v>
      </c>
      <c r="W54" t="n">
        <v>49.2</v>
      </c>
    </row>
    <row r="55">
      <c r="A55" s="5" t="inlineStr">
        <is>
          <t>KUV (Kurs/Umsatz)</t>
        </is>
      </c>
      <c r="B55" s="5" t="inlineStr">
        <is>
          <t>PS (price/sales)</t>
        </is>
      </c>
      <c r="C55" t="n">
        <v>4.65</v>
      </c>
      <c r="D55" t="n">
        <v>3.8</v>
      </c>
      <c r="E55" t="n">
        <v>3.21</v>
      </c>
      <c r="F55" t="n">
        <v>2.16</v>
      </c>
      <c r="G55" t="n">
        <v>1.75</v>
      </c>
      <c r="H55" t="n">
        <v>2.01</v>
      </c>
      <c r="I55" t="n">
        <v>1.99</v>
      </c>
      <c r="J55" t="n">
        <v>1.82</v>
      </c>
      <c r="K55" t="n">
        <v>1.15</v>
      </c>
      <c r="L55" t="n">
        <v>1.03</v>
      </c>
      <c r="M55" t="n">
        <v>0.63</v>
      </c>
      <c r="N55" t="n">
        <v>0.29</v>
      </c>
      <c r="O55" t="n">
        <v>0.71</v>
      </c>
      <c r="P55" t="n">
        <v>0.8100000000000001</v>
      </c>
      <c r="Q55" t="n">
        <v>0.65</v>
      </c>
      <c r="R55" t="n">
        <v>0.37</v>
      </c>
      <c r="S55" t="n">
        <v>0.39</v>
      </c>
      <c r="T55" t="n">
        <v>0.31</v>
      </c>
      <c r="U55" t="n">
        <v>0.64</v>
      </c>
      <c r="V55" t="n">
        <v>1.1</v>
      </c>
      <c r="W55" t="inlineStr">
        <is>
          <t>-</t>
        </is>
      </c>
    </row>
    <row r="56">
      <c r="A56" s="5" t="inlineStr">
        <is>
          <t>KBV (Kurs/Buchwert)</t>
        </is>
      </c>
      <c r="B56" s="5" t="inlineStr">
        <is>
          <t>PB (price/book value)</t>
        </is>
      </c>
      <c r="C56" t="n">
        <v>7.19</v>
      </c>
      <c r="D56" t="n">
        <v>5.25</v>
      </c>
      <c r="E56" t="n">
        <v>4.15</v>
      </c>
      <c r="F56" t="n">
        <v>2.37</v>
      </c>
      <c r="G56" t="n">
        <v>1.85</v>
      </c>
      <c r="H56" t="n">
        <v>1.89</v>
      </c>
      <c r="I56" t="n">
        <v>1.83</v>
      </c>
      <c r="J56" t="n">
        <v>1.56</v>
      </c>
      <c r="K56" t="n">
        <v>1.29</v>
      </c>
      <c r="L56" t="n">
        <v>1.42</v>
      </c>
      <c r="M56" t="n">
        <v>1.05</v>
      </c>
      <c r="N56" t="n">
        <v>0.62</v>
      </c>
      <c r="O56" t="n">
        <v>1.53</v>
      </c>
      <c r="P56" t="n">
        <v>1.62</v>
      </c>
      <c r="Q56" t="n">
        <v>1.44</v>
      </c>
      <c r="R56" t="n">
        <v>1.17</v>
      </c>
      <c r="S56" t="n">
        <v>1.36</v>
      </c>
      <c r="T56" t="n">
        <v>1.33</v>
      </c>
      <c r="U56" t="n">
        <v>3.11</v>
      </c>
      <c r="V56" t="n">
        <v>6.24</v>
      </c>
      <c r="W56" t="inlineStr">
        <is>
          <t>-</t>
        </is>
      </c>
    </row>
    <row r="57">
      <c r="A57" s="5" t="inlineStr">
        <is>
          <t>KCV (Kurs/Cashflow)</t>
        </is>
      </c>
      <c r="B57" s="5" t="inlineStr">
        <is>
          <t>PC (price/cashflow)</t>
        </is>
      </c>
      <c r="C57" t="n">
        <v>29.85</v>
      </c>
      <c r="D57" t="n">
        <v>13.76</v>
      </c>
      <c r="E57" t="n">
        <v>16.43</v>
      </c>
      <c r="F57" t="n">
        <v>14.94</v>
      </c>
      <c r="G57" t="n">
        <v>15.64</v>
      </c>
      <c r="H57" t="n">
        <v>15.97</v>
      </c>
      <c r="I57" t="n">
        <v>12.72</v>
      </c>
      <c r="J57" t="n">
        <v>13</v>
      </c>
      <c r="K57" t="n">
        <v>11.34</v>
      </c>
      <c r="L57" t="n">
        <v>10.96</v>
      </c>
      <c r="M57" t="n">
        <v>7.36</v>
      </c>
      <c r="N57" t="n">
        <v>3.85</v>
      </c>
      <c r="O57" t="n">
        <v>7.26</v>
      </c>
      <c r="P57" t="n">
        <v>10.29</v>
      </c>
      <c r="Q57" t="n">
        <v>8.81</v>
      </c>
      <c r="R57" t="n">
        <v>8.4</v>
      </c>
      <c r="S57" t="n">
        <v>9.23</v>
      </c>
      <c r="T57" t="n">
        <v>6.2</v>
      </c>
      <c r="U57" t="n">
        <v>10.68</v>
      </c>
      <c r="V57" t="n">
        <v>26.73</v>
      </c>
      <c r="W57" t="inlineStr">
        <is>
          <t>-</t>
        </is>
      </c>
    </row>
    <row r="58">
      <c r="A58" s="5" t="inlineStr">
        <is>
          <t>Dividendenrendite in %</t>
        </is>
      </c>
      <c r="B58" s="5" t="inlineStr">
        <is>
          <t>Dividend Yield in %</t>
        </is>
      </c>
      <c r="C58" t="n">
        <v>1.97</v>
      </c>
      <c r="D58" t="n">
        <v>2.55</v>
      </c>
      <c r="E58" t="n">
        <v>1.53</v>
      </c>
      <c r="F58" t="n">
        <v>2.17</v>
      </c>
      <c r="G58" t="n">
        <v>2.49</v>
      </c>
      <c r="H58" t="n">
        <v>2.51</v>
      </c>
      <c r="I58" t="n">
        <v>2.44</v>
      </c>
      <c r="J58" t="n">
        <v>2.66</v>
      </c>
      <c r="K58" t="n">
        <v>3.16</v>
      </c>
      <c r="L58" t="n">
        <v>2.94</v>
      </c>
      <c r="M58" t="n">
        <v>4</v>
      </c>
      <c r="N58" t="n">
        <v>7.08</v>
      </c>
      <c r="O58" t="n">
        <v>3.14</v>
      </c>
      <c r="P58" t="n">
        <v>2.65</v>
      </c>
      <c r="Q58" t="n">
        <v>2.86</v>
      </c>
      <c r="R58" t="n">
        <v>3.42</v>
      </c>
      <c r="S58" t="n">
        <v>3.13</v>
      </c>
      <c r="T58" t="n">
        <v>3.28</v>
      </c>
      <c r="U58" t="n">
        <v>1.59</v>
      </c>
      <c r="V58" t="n">
        <v>0.95</v>
      </c>
      <c r="W58" t="inlineStr">
        <is>
          <t>-</t>
        </is>
      </c>
    </row>
    <row r="59">
      <c r="A59" s="5" t="inlineStr">
        <is>
          <t>Gewinnrendite in %</t>
        </is>
      </c>
      <c r="B59" s="5" t="inlineStr">
        <is>
          <t>Return on profit in %</t>
        </is>
      </c>
      <c r="C59" t="n">
        <v>3.1</v>
      </c>
      <c r="D59" t="n">
        <v>7.2</v>
      </c>
      <c r="E59" t="n">
        <v>3.6</v>
      </c>
      <c r="F59" t="n">
        <v>3</v>
      </c>
      <c r="G59" t="n">
        <v>3.4</v>
      </c>
      <c r="H59" t="n">
        <v>2.6</v>
      </c>
      <c r="I59" t="n">
        <v>0.3</v>
      </c>
      <c r="J59" t="n">
        <v>5.9</v>
      </c>
      <c r="K59" t="n">
        <v>7.1</v>
      </c>
      <c r="L59" t="n">
        <v>6.4</v>
      </c>
      <c r="M59" t="n">
        <v>9.4</v>
      </c>
      <c r="N59" t="n">
        <v>15.7</v>
      </c>
      <c r="O59" t="n">
        <v>6.5</v>
      </c>
      <c r="P59" t="n">
        <v>5</v>
      </c>
      <c r="Q59" t="n">
        <v>4.7</v>
      </c>
      <c r="R59" t="n">
        <v>10.5</v>
      </c>
      <c r="S59" t="n">
        <v>7</v>
      </c>
      <c r="T59" t="n">
        <v>18.6</v>
      </c>
      <c r="U59" t="n">
        <v>4.4</v>
      </c>
      <c r="V59" t="n">
        <v>2.8</v>
      </c>
      <c r="W59" t="n">
        <v>2</v>
      </c>
    </row>
    <row r="60">
      <c r="A60" s="5" t="inlineStr">
        <is>
          <t>Eigenkapitalrendite in %</t>
        </is>
      </c>
      <c r="B60" s="5" t="inlineStr">
        <is>
          <t>Return on Equity in %</t>
        </is>
      </c>
      <c r="C60" t="n">
        <v>22.46</v>
      </c>
      <c r="D60" t="n">
        <v>37.5</v>
      </c>
      <c r="E60" t="n">
        <v>14.94</v>
      </c>
      <c r="F60" t="n">
        <v>7.22</v>
      </c>
      <c r="G60" t="n">
        <v>6.36</v>
      </c>
      <c r="H60" t="n">
        <v>4.97</v>
      </c>
      <c r="I60" t="n">
        <v>0.47</v>
      </c>
      <c r="J60" t="n">
        <v>9.18</v>
      </c>
      <c r="K60" t="n">
        <v>9.029999999999999</v>
      </c>
      <c r="L60" t="n">
        <v>9.1</v>
      </c>
      <c r="M60" t="n">
        <v>9.890000000000001</v>
      </c>
      <c r="N60" t="n">
        <v>9.800000000000001</v>
      </c>
      <c r="O60" t="n">
        <v>10.01</v>
      </c>
      <c r="P60" t="n">
        <v>7.64</v>
      </c>
      <c r="Q60" t="n">
        <v>6.7</v>
      </c>
      <c r="R60" t="n">
        <v>12.23</v>
      </c>
      <c r="S60" t="n">
        <v>9.34</v>
      </c>
      <c r="T60" t="n">
        <v>24.57</v>
      </c>
      <c r="U60" t="n">
        <v>13.22</v>
      </c>
      <c r="V60" t="n">
        <v>17.6</v>
      </c>
      <c r="W60" t="n">
        <v>17.51</v>
      </c>
    </row>
    <row r="61">
      <c r="A61" s="5" t="inlineStr">
        <is>
          <t>Umsatzrendite in %</t>
        </is>
      </c>
      <c r="B61" s="5" t="inlineStr">
        <is>
          <t>Return on sales in %</t>
        </is>
      </c>
      <c r="C61" t="n">
        <v>14.53</v>
      </c>
      <c r="D61" t="n">
        <v>27.19</v>
      </c>
      <c r="E61" t="n">
        <v>11.54</v>
      </c>
      <c r="F61" t="n">
        <v>6.57</v>
      </c>
      <c r="G61" t="n">
        <v>6.01</v>
      </c>
      <c r="H61" t="n">
        <v>5.27</v>
      </c>
      <c r="I61" t="n">
        <v>0.51</v>
      </c>
      <c r="J61" t="n">
        <v>10.77</v>
      </c>
      <c r="K61" t="n">
        <v>8.07</v>
      </c>
      <c r="L61" t="n">
        <v>6.6</v>
      </c>
      <c r="M61" t="n">
        <v>5.96</v>
      </c>
      <c r="N61" t="n">
        <v>4.57</v>
      </c>
      <c r="O61" t="n">
        <v>4.67</v>
      </c>
      <c r="P61" t="n">
        <v>3.82</v>
      </c>
      <c r="Q61" t="n">
        <v>3.01</v>
      </c>
      <c r="R61" t="n">
        <v>7.77</v>
      </c>
      <c r="S61" t="n">
        <v>2.65</v>
      </c>
      <c r="T61" t="n">
        <v>5.81</v>
      </c>
      <c r="U61" t="n">
        <v>2.71</v>
      </c>
      <c r="V61" t="n">
        <v>3.1</v>
      </c>
      <c r="W61" t="n">
        <v>3.22</v>
      </c>
    </row>
    <row r="62">
      <c r="A62" s="5" t="inlineStr">
        <is>
          <t>Gesamtkapitalrendite in %</t>
        </is>
      </c>
      <c r="B62" s="5" t="inlineStr">
        <is>
          <t>Total Return on Investment in %</t>
        </is>
      </c>
      <c r="C62" t="n">
        <v>8.5</v>
      </c>
      <c r="D62" t="n">
        <v>17.39</v>
      </c>
      <c r="E62" t="n">
        <v>6.98</v>
      </c>
      <c r="F62" t="n">
        <v>3.37</v>
      </c>
      <c r="G62" t="n">
        <v>2.92</v>
      </c>
      <c r="H62" t="n">
        <v>2.27</v>
      </c>
      <c r="I62" t="n">
        <v>0.22</v>
      </c>
      <c r="J62" t="n">
        <v>4.15</v>
      </c>
      <c r="K62" t="n">
        <v>3.95</v>
      </c>
      <c r="L62" t="n">
        <v>3.91</v>
      </c>
      <c r="M62" t="n">
        <v>4.02</v>
      </c>
      <c r="N62" t="n">
        <v>3.42</v>
      </c>
      <c r="O62" t="n">
        <v>3.27</v>
      </c>
      <c r="P62" t="n">
        <v>3.06</v>
      </c>
      <c r="Q62" t="n">
        <v>2.33</v>
      </c>
      <c r="R62" t="n">
        <v>4.1</v>
      </c>
      <c r="S62" t="n">
        <v>2.62</v>
      </c>
      <c r="T62" t="n">
        <v>5.29</v>
      </c>
      <c r="U62" t="n">
        <v>2.15</v>
      </c>
      <c r="V62" t="n">
        <v>2.42</v>
      </c>
      <c r="W62" t="n">
        <v>2.39</v>
      </c>
    </row>
    <row r="63">
      <c r="A63" s="5" t="inlineStr">
        <is>
          <t>Return on Investment in %</t>
        </is>
      </c>
      <c r="B63" s="5" t="inlineStr">
        <is>
          <t>Return on Investment in %</t>
        </is>
      </c>
      <c r="C63" t="n">
        <v>8.5</v>
      </c>
      <c r="D63" t="n">
        <v>17.39</v>
      </c>
      <c r="E63" t="n">
        <v>6.98</v>
      </c>
      <c r="F63" t="n">
        <v>3.37</v>
      </c>
      <c r="G63" t="n">
        <v>2.92</v>
      </c>
      <c r="H63" t="n">
        <v>2.27</v>
      </c>
      <c r="I63" t="n">
        <v>0.22</v>
      </c>
      <c r="J63" t="n">
        <v>4.15</v>
      </c>
      <c r="K63" t="n">
        <v>3.95</v>
      </c>
      <c r="L63" t="n">
        <v>3.91</v>
      </c>
      <c r="M63" t="n">
        <v>4.02</v>
      </c>
      <c r="N63" t="n">
        <v>3.42</v>
      </c>
      <c r="O63" t="n">
        <v>3.27</v>
      </c>
      <c r="P63" t="n">
        <v>3.06</v>
      </c>
      <c r="Q63" t="n">
        <v>2.33</v>
      </c>
      <c r="R63" t="n">
        <v>4.1</v>
      </c>
      <c r="S63" t="n">
        <v>2.62</v>
      </c>
      <c r="T63" t="n">
        <v>5.29</v>
      </c>
      <c r="U63" t="n">
        <v>2.15</v>
      </c>
      <c r="V63" t="n">
        <v>2.42</v>
      </c>
      <c r="W63" t="n">
        <v>2.39</v>
      </c>
    </row>
    <row r="64">
      <c r="A64" s="5" t="inlineStr">
        <is>
          <t>Arbeitsintensität in %</t>
        </is>
      </c>
      <c r="B64" s="5" t="inlineStr">
        <is>
          <t>Work Intensity in %</t>
        </is>
      </c>
      <c r="C64" t="n">
        <v>27.77</v>
      </c>
      <c r="D64" t="n">
        <v>30.57</v>
      </c>
      <c r="E64" t="n">
        <v>28.61</v>
      </c>
      <c r="F64" t="n">
        <v>23.37</v>
      </c>
      <c r="G64" t="n">
        <v>22.49</v>
      </c>
      <c r="H64" t="n">
        <v>22.67</v>
      </c>
      <c r="I64" t="n">
        <v>21.59</v>
      </c>
      <c r="J64" t="n">
        <v>21.62</v>
      </c>
      <c r="K64" t="n">
        <v>21.15</v>
      </c>
      <c r="L64" t="n">
        <v>28.11</v>
      </c>
      <c r="M64" t="n">
        <v>21.53</v>
      </c>
      <c r="N64" t="n">
        <v>27.08</v>
      </c>
      <c r="O64" t="n">
        <v>28.17</v>
      </c>
      <c r="P64" t="n">
        <v>31.63</v>
      </c>
      <c r="Q64" t="n">
        <v>32.31</v>
      </c>
      <c r="R64" t="n">
        <v>44.58</v>
      </c>
      <c r="S64" t="n">
        <v>44.95</v>
      </c>
      <c r="T64" t="n">
        <v>52.74</v>
      </c>
      <c r="U64" t="n">
        <v>56.72</v>
      </c>
      <c r="V64" t="n">
        <v>60.38</v>
      </c>
      <c r="W64" t="n">
        <v>65.25</v>
      </c>
    </row>
    <row r="65">
      <c r="A65" s="5" t="inlineStr">
        <is>
          <t>Eigenkapitalquote in %</t>
        </is>
      </c>
      <c r="B65" s="5" t="inlineStr">
        <is>
          <t>Equity Ratio in %</t>
        </is>
      </c>
      <c r="C65" t="n">
        <v>37.86</v>
      </c>
      <c r="D65" t="n">
        <v>46.36</v>
      </c>
      <c r="E65" t="n">
        <v>46.71</v>
      </c>
      <c r="F65" t="n">
        <v>46.69</v>
      </c>
      <c r="G65" t="n">
        <v>45.9</v>
      </c>
      <c r="H65" t="n">
        <v>45.73</v>
      </c>
      <c r="I65" t="n">
        <v>46.41</v>
      </c>
      <c r="J65" t="n">
        <v>45.19</v>
      </c>
      <c r="K65" t="n">
        <v>43.78</v>
      </c>
      <c r="L65" t="n">
        <v>42.92</v>
      </c>
      <c r="M65" t="n">
        <v>40.69</v>
      </c>
      <c r="N65" t="n">
        <v>34.91</v>
      </c>
      <c r="O65" t="n">
        <v>32.67</v>
      </c>
      <c r="P65" t="n">
        <v>40.07</v>
      </c>
      <c r="Q65" t="n">
        <v>34.71</v>
      </c>
      <c r="R65" t="n">
        <v>33.52</v>
      </c>
      <c r="S65" t="n">
        <v>28</v>
      </c>
      <c r="T65" t="n">
        <v>21.55</v>
      </c>
      <c r="U65" t="n">
        <v>16.27</v>
      </c>
      <c r="V65" t="n">
        <v>13.74</v>
      </c>
      <c r="W65" t="n">
        <v>13.64</v>
      </c>
    </row>
    <row r="66">
      <c r="A66" s="5" t="inlineStr">
        <is>
          <t>Fremdkapitalquote in %</t>
        </is>
      </c>
      <c r="B66" s="5" t="inlineStr">
        <is>
          <t>Debt Ratio in %</t>
        </is>
      </c>
      <c r="C66" t="n">
        <v>62.14</v>
      </c>
      <c r="D66" t="n">
        <v>53.64</v>
      </c>
      <c r="E66" t="n">
        <v>53.29</v>
      </c>
      <c r="F66" t="n">
        <v>53.31</v>
      </c>
      <c r="G66" t="n">
        <v>54.1</v>
      </c>
      <c r="H66" t="n">
        <v>54.27</v>
      </c>
      <c r="I66" t="n">
        <v>53.59</v>
      </c>
      <c r="J66" t="n">
        <v>54.81</v>
      </c>
      <c r="K66" t="n">
        <v>56.22</v>
      </c>
      <c r="L66" t="n">
        <v>57.08</v>
      </c>
      <c r="M66" t="n">
        <v>59.31</v>
      </c>
      <c r="N66" t="n">
        <v>65.09</v>
      </c>
      <c r="O66" t="n">
        <v>67.33</v>
      </c>
      <c r="P66" t="n">
        <v>59.93</v>
      </c>
      <c r="Q66" t="n">
        <v>65.29000000000001</v>
      </c>
      <c r="R66" t="n">
        <v>66.48</v>
      </c>
      <c r="S66" t="n">
        <v>72</v>
      </c>
      <c r="T66" t="n">
        <v>78.45</v>
      </c>
      <c r="U66" t="n">
        <v>83.73</v>
      </c>
      <c r="V66" t="n">
        <v>86.26000000000001</v>
      </c>
      <c r="W66" t="n">
        <v>86.36</v>
      </c>
    </row>
    <row r="67">
      <c r="A67" s="5" t="inlineStr">
        <is>
          <t>Verschuldungsgrad in %</t>
        </is>
      </c>
      <c r="B67" s="5" t="inlineStr">
        <is>
          <t>Finance Gearing in %</t>
        </is>
      </c>
      <c r="C67" t="n">
        <v>164.14</v>
      </c>
      <c r="D67" t="n">
        <v>115.7</v>
      </c>
      <c r="E67" t="n">
        <v>114.07</v>
      </c>
      <c r="F67" t="n">
        <v>114.19</v>
      </c>
      <c r="G67" t="n">
        <v>117.85</v>
      </c>
      <c r="H67" t="n">
        <v>118.67</v>
      </c>
      <c r="I67" t="n">
        <v>115.47</v>
      </c>
      <c r="J67" t="n">
        <v>121.28</v>
      </c>
      <c r="K67" t="n">
        <v>128.41</v>
      </c>
      <c r="L67" t="n">
        <v>132.98</v>
      </c>
      <c r="M67" t="n">
        <v>145.76</v>
      </c>
      <c r="N67" t="n">
        <v>186.49</v>
      </c>
      <c r="O67" t="n">
        <v>206.05</v>
      </c>
      <c r="P67" t="n">
        <v>149.57</v>
      </c>
      <c r="Q67" t="n">
        <v>188.07</v>
      </c>
      <c r="R67" t="n">
        <v>198.32</v>
      </c>
      <c r="S67" t="n">
        <v>257.13</v>
      </c>
      <c r="T67" t="n">
        <v>364.14</v>
      </c>
      <c r="U67" t="n">
        <v>514.52</v>
      </c>
      <c r="V67" t="n">
        <v>627.63</v>
      </c>
      <c r="W67" t="n">
        <v>633.27</v>
      </c>
    </row>
    <row r="68">
      <c r="A68" s="5" t="inlineStr">
        <is>
          <t>Bruttoergebnis Marge in %</t>
        </is>
      </c>
      <c r="B68" s="5" t="inlineStr">
        <is>
          <t>Gross Profit Marge in %</t>
        </is>
      </c>
      <c r="C68" t="n">
        <v>74.13</v>
      </c>
      <c r="D68" t="n">
        <v>74.63</v>
      </c>
      <c r="E68" t="n">
        <v>65.47</v>
      </c>
      <c r="F68" t="n">
        <v>62.9</v>
      </c>
      <c r="G68" t="n">
        <v>61.07</v>
      </c>
      <c r="H68" t="n">
        <v>62.72</v>
      </c>
      <c r="I68" t="n">
        <v>62.48</v>
      </c>
      <c r="J68" t="n">
        <v>61.22</v>
      </c>
      <c r="K68" t="n">
        <v>50.9</v>
      </c>
      <c r="L68" t="n">
        <v>50.87</v>
      </c>
      <c r="M68" t="n">
        <v>47.05</v>
      </c>
      <c r="N68" t="n">
        <v>43.64</v>
      </c>
      <c r="O68" t="n">
        <v>44.48</v>
      </c>
      <c r="P68" t="n">
        <v>43.81</v>
      </c>
      <c r="Q68" t="n">
        <v>43.53</v>
      </c>
      <c r="R68" t="n">
        <v>38.95</v>
      </c>
      <c r="S68" t="n">
        <v>37.69</v>
      </c>
      <c r="T68" t="n">
        <v>38.68</v>
      </c>
      <c r="U68" t="n">
        <v>38.23</v>
      </c>
      <c r="V68" t="n">
        <v>38.72</v>
      </c>
    </row>
    <row r="69">
      <c r="A69" s="5" t="inlineStr">
        <is>
          <t>Kurzfristige Vermögensquote in %</t>
        </is>
      </c>
      <c r="B69" s="5" t="inlineStr">
        <is>
          <t>Current Assets Ratio in %</t>
        </is>
      </c>
      <c r="C69" t="n">
        <v>27.77</v>
      </c>
      <c r="D69" t="n">
        <v>30.57</v>
      </c>
      <c r="E69" t="n">
        <v>28.61</v>
      </c>
      <c r="F69" t="n">
        <v>23.36</v>
      </c>
      <c r="G69" t="n">
        <v>22.49</v>
      </c>
      <c r="H69" t="n">
        <v>22.68</v>
      </c>
      <c r="I69" t="n">
        <v>21.59</v>
      </c>
      <c r="J69" t="n">
        <v>21.62</v>
      </c>
      <c r="K69" t="n">
        <v>21.15</v>
      </c>
      <c r="L69" t="n">
        <v>28.1</v>
      </c>
      <c r="M69" t="n">
        <v>21.53</v>
      </c>
      <c r="N69" t="n">
        <v>27.08</v>
      </c>
      <c r="O69" t="n">
        <v>28.17</v>
      </c>
      <c r="P69" t="n">
        <v>31.63</v>
      </c>
      <c r="Q69" t="n">
        <v>32.31</v>
      </c>
      <c r="R69" t="n">
        <v>44.58</v>
      </c>
      <c r="S69" t="n">
        <v>44.95</v>
      </c>
      <c r="T69" t="n">
        <v>52.74</v>
      </c>
      <c r="U69" t="n">
        <v>56.72</v>
      </c>
      <c r="V69" t="n">
        <v>60.38</v>
      </c>
    </row>
    <row r="70">
      <c r="A70" s="5" t="inlineStr">
        <is>
          <t>Nettogewinn Marge in %</t>
        </is>
      </c>
      <c r="B70" s="5" t="inlineStr">
        <is>
          <t>Net Profit Marge in %</t>
        </is>
      </c>
      <c r="C70" t="n">
        <v>14.54</v>
      </c>
      <c r="D70" t="n">
        <v>27.19</v>
      </c>
      <c r="E70" t="n">
        <v>11.54</v>
      </c>
      <c r="F70" t="n">
        <v>6.57</v>
      </c>
      <c r="G70" t="n">
        <v>6.01</v>
      </c>
      <c r="H70" t="n">
        <v>5.27</v>
      </c>
      <c r="I70" t="n">
        <v>0.51</v>
      </c>
      <c r="J70" t="n">
        <v>10.76</v>
      </c>
      <c r="K70" t="n">
        <v>8.07</v>
      </c>
      <c r="L70" t="n">
        <v>6.6</v>
      </c>
      <c r="M70" t="n">
        <v>5.96</v>
      </c>
      <c r="N70" t="n">
        <v>4.58</v>
      </c>
      <c r="O70" t="n">
        <v>4.67</v>
      </c>
      <c r="P70" t="n">
        <v>3.82</v>
      </c>
      <c r="Q70" t="n">
        <v>3.01</v>
      </c>
      <c r="R70" t="n">
        <v>3.88</v>
      </c>
      <c r="S70" t="n">
        <v>2.65</v>
      </c>
      <c r="T70" t="n">
        <v>5.8</v>
      </c>
      <c r="U70" t="n">
        <v>2.71</v>
      </c>
      <c r="V70" t="n">
        <v>3.1</v>
      </c>
    </row>
    <row r="71">
      <c r="A71" s="5" t="inlineStr">
        <is>
          <t>Operative Ergebnis Marge in %</t>
        </is>
      </c>
      <c r="B71" s="5" t="inlineStr">
        <is>
          <t>EBIT Marge in %</t>
        </is>
      </c>
      <c r="C71" t="n">
        <v>29.02</v>
      </c>
      <c r="D71" t="n">
        <v>27.23</v>
      </c>
      <c r="E71" t="n">
        <v>17.48</v>
      </c>
      <c r="F71" t="n">
        <v>11.14</v>
      </c>
      <c r="G71" t="n">
        <v>10.82</v>
      </c>
      <c r="H71" t="n">
        <v>15.46</v>
      </c>
      <c r="I71" t="n">
        <v>13.42</v>
      </c>
      <c r="J71" t="n">
        <v>18.14</v>
      </c>
      <c r="K71" t="n">
        <v>12.63</v>
      </c>
      <c r="L71" t="n">
        <v>9.15</v>
      </c>
      <c r="M71" t="n">
        <v>5.06</v>
      </c>
      <c r="N71" t="n">
        <v>6.73</v>
      </c>
      <c r="O71" t="n">
        <v>9.09</v>
      </c>
      <c r="P71" t="n">
        <v>7.11</v>
      </c>
      <c r="Q71" t="n">
        <v>6.05</v>
      </c>
      <c r="R71" t="n">
        <v>6.06</v>
      </c>
      <c r="S71" t="n">
        <v>5.32</v>
      </c>
      <c r="T71" t="n">
        <v>6.67</v>
      </c>
      <c r="U71" t="n">
        <v>7.12</v>
      </c>
      <c r="V71" t="n">
        <v>7.62</v>
      </c>
    </row>
    <row r="72">
      <c r="A72" s="5" t="inlineStr">
        <is>
          <t>Vermögensumsschlag in %</t>
        </is>
      </c>
      <c r="B72" s="5" t="inlineStr">
        <is>
          <t>Asset Turnover in %</t>
        </is>
      </c>
      <c r="C72" t="n">
        <v>58.51</v>
      </c>
      <c r="D72" t="n">
        <v>63.95</v>
      </c>
      <c r="E72" t="n">
        <v>60.52</v>
      </c>
      <c r="F72" t="n">
        <v>51.31</v>
      </c>
      <c r="G72" t="n">
        <v>48.57</v>
      </c>
      <c r="H72" t="n">
        <v>43.17</v>
      </c>
      <c r="I72" t="n">
        <v>42.73</v>
      </c>
      <c r="J72" t="n">
        <v>38.55</v>
      </c>
      <c r="K72" t="n">
        <v>49</v>
      </c>
      <c r="L72" t="n">
        <v>59.14</v>
      </c>
      <c r="M72" t="n">
        <v>67.55</v>
      </c>
      <c r="N72" t="n">
        <v>74.73999999999999</v>
      </c>
      <c r="O72" t="n">
        <v>70.04000000000001</v>
      </c>
      <c r="P72" t="n">
        <v>80.09</v>
      </c>
      <c r="Q72" t="n">
        <v>77.23</v>
      </c>
      <c r="R72" t="n">
        <v>105.5</v>
      </c>
      <c r="S72" t="n">
        <v>98.87</v>
      </c>
      <c r="T72" t="n">
        <v>91.18000000000001</v>
      </c>
      <c r="U72" t="n">
        <v>79.47</v>
      </c>
      <c r="V72" t="n">
        <v>78.09</v>
      </c>
    </row>
    <row r="73">
      <c r="A73" s="5" t="inlineStr">
        <is>
          <t>Langfristige Vermögensquote in %</t>
        </is>
      </c>
      <c r="B73" s="5" t="inlineStr">
        <is>
          <t>Non-Current Assets Ratio in %</t>
        </is>
      </c>
      <c r="C73" t="n">
        <v>72.23</v>
      </c>
      <c r="D73" t="n">
        <v>69.43000000000001</v>
      </c>
      <c r="E73" t="n">
        <v>71.40000000000001</v>
      </c>
      <c r="F73" t="n">
        <v>76.64</v>
      </c>
      <c r="G73" t="n">
        <v>77.51000000000001</v>
      </c>
      <c r="H73" t="n">
        <v>77.31999999999999</v>
      </c>
      <c r="I73" t="n">
        <v>78.41</v>
      </c>
      <c r="J73" t="n">
        <v>78.38</v>
      </c>
      <c r="K73" t="n">
        <v>78.84999999999999</v>
      </c>
      <c r="L73" t="n">
        <v>71.89</v>
      </c>
      <c r="M73" t="n">
        <v>78.47</v>
      </c>
      <c r="N73" t="n">
        <v>72.92</v>
      </c>
      <c r="O73" t="n">
        <v>71.83</v>
      </c>
      <c r="P73" t="n">
        <v>68.37</v>
      </c>
      <c r="Q73" t="n">
        <v>67.69</v>
      </c>
      <c r="R73" t="n">
        <v>55.42</v>
      </c>
      <c r="S73" t="n">
        <v>55.05</v>
      </c>
      <c r="T73" t="n">
        <v>47.26</v>
      </c>
      <c r="U73" t="n">
        <v>43.29</v>
      </c>
      <c r="V73" t="n">
        <v>39.62</v>
      </c>
    </row>
    <row r="74">
      <c r="A74" s="5" t="inlineStr">
        <is>
          <t>Gesamtkapitalrentabilität</t>
        </is>
      </c>
      <c r="B74" s="5" t="inlineStr">
        <is>
          <t>ROA Return on Assets in %</t>
        </is>
      </c>
      <c r="C74" t="n">
        <v>8.51</v>
      </c>
      <c r="D74" t="n">
        <v>17.39</v>
      </c>
      <c r="E74" t="n">
        <v>6.98</v>
      </c>
      <c r="F74" t="n">
        <v>3.37</v>
      </c>
      <c r="G74" t="n">
        <v>2.92</v>
      </c>
      <c r="H74" t="n">
        <v>2.27</v>
      </c>
      <c r="I74" t="n">
        <v>0.22</v>
      </c>
      <c r="J74" t="n">
        <v>4.15</v>
      </c>
      <c r="K74" t="n">
        <v>3.95</v>
      </c>
      <c r="L74" t="n">
        <v>3.91</v>
      </c>
      <c r="M74" t="n">
        <v>4.02</v>
      </c>
      <c r="N74" t="n">
        <v>3.42</v>
      </c>
      <c r="O74" t="n">
        <v>3.27</v>
      </c>
      <c r="P74" t="n">
        <v>3.06</v>
      </c>
      <c r="Q74" t="n">
        <v>2.33</v>
      </c>
      <c r="R74" t="n">
        <v>4.1</v>
      </c>
      <c r="S74" t="n">
        <v>2.62</v>
      </c>
      <c r="T74" t="n">
        <v>5.29</v>
      </c>
      <c r="U74" t="n">
        <v>2.15</v>
      </c>
      <c r="V74" t="n">
        <v>2.42</v>
      </c>
    </row>
    <row r="75">
      <c r="A75" s="5" t="inlineStr">
        <is>
          <t>Ertrag des eingesetzten Kapitals</t>
        </is>
      </c>
      <c r="B75" s="5" t="inlineStr">
        <is>
          <t>ROCE Return on Cap. Empl. in %</t>
        </is>
      </c>
      <c r="C75" t="n">
        <v>24.26</v>
      </c>
      <c r="D75" t="n">
        <v>24.57</v>
      </c>
      <c r="E75" t="n">
        <v>13.66</v>
      </c>
      <c r="F75" t="n">
        <v>7.17</v>
      </c>
      <c r="G75" t="n">
        <v>6.68</v>
      </c>
      <c r="H75" t="n">
        <v>8.880000000000001</v>
      </c>
      <c r="I75" t="n">
        <v>7.17</v>
      </c>
      <c r="J75" t="n">
        <v>8.460000000000001</v>
      </c>
      <c r="K75" t="n">
        <v>7.93</v>
      </c>
      <c r="L75" t="n">
        <v>7.35</v>
      </c>
      <c r="M75" t="n">
        <v>4.49</v>
      </c>
      <c r="N75" t="n">
        <v>7.57</v>
      </c>
      <c r="O75" t="n">
        <v>9.539999999999999</v>
      </c>
      <c r="P75" t="n">
        <v>8.73</v>
      </c>
      <c r="Q75" t="n">
        <v>7.2</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52.41</v>
      </c>
      <c r="D76" t="n">
        <v>66.77</v>
      </c>
      <c r="E76" t="n">
        <v>65.43000000000001</v>
      </c>
      <c r="F76" t="n">
        <v>60.92</v>
      </c>
      <c r="G76" t="n">
        <v>59.22</v>
      </c>
      <c r="H76" t="n">
        <v>59.14</v>
      </c>
      <c r="I76" t="n">
        <v>59.19</v>
      </c>
      <c r="J76" t="n">
        <v>57.66</v>
      </c>
      <c r="K76" t="n">
        <v>55.52</v>
      </c>
      <c r="L76" t="n">
        <v>59.7</v>
      </c>
      <c r="M76" t="n">
        <v>51.86</v>
      </c>
      <c r="N76" t="n">
        <v>47.86</v>
      </c>
      <c r="O76" t="n">
        <v>45.49</v>
      </c>
      <c r="P76" t="n">
        <v>58.6</v>
      </c>
      <c r="Q76" t="n">
        <v>51.28</v>
      </c>
      <c r="R76" t="n">
        <v>60.48</v>
      </c>
      <c r="S76" t="n">
        <v>50.86</v>
      </c>
      <c r="T76" t="n">
        <v>45.59</v>
      </c>
      <c r="U76" t="n">
        <v>37.59</v>
      </c>
      <c r="V76" t="n">
        <v>34.69</v>
      </c>
    </row>
    <row r="77">
      <c r="A77" s="5" t="inlineStr">
        <is>
          <t>Liquidität Dritten Grades</t>
        </is>
      </c>
      <c r="B77" s="5" t="inlineStr">
        <is>
          <t>Current Ratio in %</t>
        </is>
      </c>
      <c r="C77" t="n">
        <v>92.55</v>
      </c>
      <c r="D77" t="n">
        <v>104.98</v>
      </c>
      <c r="E77" t="n">
        <v>126.97</v>
      </c>
      <c r="F77" t="n">
        <v>115.13</v>
      </c>
      <c r="G77" t="n">
        <v>105.22</v>
      </c>
      <c r="H77" t="n">
        <v>91.23</v>
      </c>
      <c r="I77" t="n">
        <v>108.03</v>
      </c>
      <c r="J77" t="n">
        <v>124.63</v>
      </c>
      <c r="K77" t="n">
        <v>96.44</v>
      </c>
      <c r="L77" t="n">
        <v>106.85</v>
      </c>
      <c r="M77" t="n">
        <v>90.09999999999999</v>
      </c>
      <c r="N77" t="n">
        <v>80.84999999999999</v>
      </c>
      <c r="O77" t="n">
        <v>84.76000000000001</v>
      </c>
      <c r="P77" t="n">
        <v>90.84</v>
      </c>
      <c r="Q77" t="n">
        <v>91.81</v>
      </c>
      <c r="R77" t="inlineStr">
        <is>
          <t>-</t>
        </is>
      </c>
      <c r="S77" t="inlineStr">
        <is>
          <t>-</t>
        </is>
      </c>
      <c r="T77" t="inlineStr">
        <is>
          <t>-</t>
        </is>
      </c>
      <c r="U77" t="inlineStr">
        <is>
          <t>-</t>
        </is>
      </c>
      <c r="V77" t="inlineStr">
        <is>
          <t>-</t>
        </is>
      </c>
    </row>
    <row r="78">
      <c r="A78" s="5" t="inlineStr">
        <is>
          <t>Operativer Cashflow</t>
        </is>
      </c>
      <c r="B78" s="5" t="inlineStr">
        <is>
          <t>Operating Cashflow in M</t>
        </is>
      </c>
      <c r="C78" t="n">
        <v>3769.458</v>
      </c>
      <c r="D78" t="n">
        <v>1737.6128</v>
      </c>
      <c r="E78" t="n">
        <v>2074.7804</v>
      </c>
      <c r="F78" t="n">
        <v>1886.6232</v>
      </c>
      <c r="G78" t="n">
        <v>1975.0192</v>
      </c>
      <c r="H78" t="n">
        <v>2016.5319</v>
      </c>
      <c r="I78" t="n">
        <v>1605.6456</v>
      </c>
      <c r="J78" t="n">
        <v>1639.56</v>
      </c>
      <c r="K78" t="n">
        <v>1440.18</v>
      </c>
      <c r="L78" t="n">
        <v>1389.728</v>
      </c>
      <c r="M78" t="n">
        <v>931.0400000000001</v>
      </c>
      <c r="N78" t="n">
        <v>487.025</v>
      </c>
      <c r="O78" t="n">
        <v>930.006</v>
      </c>
      <c r="P78" t="n">
        <v>1321.236</v>
      </c>
      <c r="Q78" t="n">
        <v>1061.605</v>
      </c>
      <c r="R78" t="n">
        <v>1028.16</v>
      </c>
      <c r="S78" t="n">
        <v>1129.752</v>
      </c>
      <c r="T78" t="n">
        <v>758.8800000000001</v>
      </c>
      <c r="U78" t="n">
        <v>1307.232</v>
      </c>
      <c r="V78" t="n">
        <v>3175.524</v>
      </c>
    </row>
    <row r="79">
      <c r="A79" s="5" t="inlineStr">
        <is>
          <t>Aktienrückkauf</t>
        </is>
      </c>
      <c r="B79" s="5" t="inlineStr">
        <is>
          <t>Share Buyback in M</t>
        </is>
      </c>
      <c r="C79" t="n">
        <v>0</v>
      </c>
      <c r="D79" t="n">
        <v>0</v>
      </c>
      <c r="E79" t="n">
        <v>0</v>
      </c>
      <c r="F79" t="n">
        <v>0</v>
      </c>
      <c r="G79" t="n">
        <v>-0.01000000000000512</v>
      </c>
      <c r="H79" t="n">
        <v>-0.03999999999999204</v>
      </c>
      <c r="I79" t="n">
        <v>-0.1099999999999994</v>
      </c>
      <c r="J79" t="n">
        <v>0.8799999999999955</v>
      </c>
      <c r="K79" t="n">
        <v>-0.2000000000000028</v>
      </c>
      <c r="L79" t="n">
        <v>-0.2999999999999972</v>
      </c>
      <c r="M79" t="n">
        <v>0</v>
      </c>
      <c r="N79" t="n">
        <v>1.599999999999994</v>
      </c>
      <c r="O79" t="n">
        <v>0.3000000000000114</v>
      </c>
      <c r="P79" t="n">
        <v>-7.900000000000006</v>
      </c>
      <c r="Q79" t="n">
        <v>1.900000000000006</v>
      </c>
      <c r="R79" t="n">
        <v>0</v>
      </c>
      <c r="S79" t="n">
        <v>0</v>
      </c>
      <c r="T79" t="n">
        <v>0</v>
      </c>
      <c r="U79" t="n">
        <v>-3.600000000000009</v>
      </c>
      <c r="V79" t="inlineStr">
        <is>
          <t>-</t>
        </is>
      </c>
    </row>
    <row r="80">
      <c r="A80" s="5" t="inlineStr">
        <is>
          <t>Umsatzwachstum 1J in %</t>
        </is>
      </c>
      <c r="B80" s="5" t="inlineStr">
        <is>
          <t>Revenue Growth 1Y in %</t>
        </is>
      </c>
      <c r="C80" t="n">
        <v>16.24</v>
      </c>
      <c r="D80" t="n">
        <v>-11.71</v>
      </c>
      <c r="E80" t="n">
        <v>24.97</v>
      </c>
      <c r="F80" t="n">
        <v>6.91</v>
      </c>
      <c r="G80" t="n">
        <v>15.4</v>
      </c>
      <c r="H80" t="n">
        <v>2.97</v>
      </c>
      <c r="I80" t="n">
        <v>0.12</v>
      </c>
      <c r="J80" t="n">
        <v>-20.37</v>
      </c>
      <c r="K80" t="n">
        <v>-16.28</v>
      </c>
      <c r="L80" t="n">
        <v>-11.62</v>
      </c>
      <c r="M80" t="n">
        <v>-18.2</v>
      </c>
      <c r="N80" t="n">
        <v>2.23</v>
      </c>
      <c r="O80" t="n">
        <v>10.21</v>
      </c>
      <c r="P80" t="n">
        <v>0.93</v>
      </c>
      <c r="Q80" t="n">
        <v>-26.63</v>
      </c>
      <c r="R80" t="n">
        <v>-0.61</v>
      </c>
      <c r="S80" t="n">
        <v>-11.01</v>
      </c>
      <c r="T80" t="n">
        <v>-1.53</v>
      </c>
      <c r="U80" t="n">
        <v>12.27</v>
      </c>
      <c r="V80" t="n">
        <v>26.79</v>
      </c>
    </row>
    <row r="81">
      <c r="A81" s="5" t="inlineStr">
        <is>
          <t>Umsatzwachstum 3J in %</t>
        </is>
      </c>
      <c r="B81" s="5" t="inlineStr">
        <is>
          <t>Revenue Growth 3Y in %</t>
        </is>
      </c>
      <c r="C81" t="n">
        <v>9.83</v>
      </c>
      <c r="D81" t="n">
        <v>6.72</v>
      </c>
      <c r="E81" t="n">
        <v>15.76</v>
      </c>
      <c r="F81" t="n">
        <v>8.43</v>
      </c>
      <c r="G81" t="n">
        <v>6.16</v>
      </c>
      <c r="H81" t="n">
        <v>-5.76</v>
      </c>
      <c r="I81" t="n">
        <v>-12.18</v>
      </c>
      <c r="J81" t="n">
        <v>-16.09</v>
      </c>
      <c r="K81" t="n">
        <v>-15.37</v>
      </c>
      <c r="L81" t="n">
        <v>-9.199999999999999</v>
      </c>
      <c r="M81" t="n">
        <v>-1.92</v>
      </c>
      <c r="N81" t="n">
        <v>4.46</v>
      </c>
      <c r="O81" t="n">
        <v>-5.16</v>
      </c>
      <c r="P81" t="n">
        <v>-8.77</v>
      </c>
      <c r="Q81" t="n">
        <v>-12.75</v>
      </c>
      <c r="R81" t="n">
        <v>-4.38</v>
      </c>
      <c r="S81" t="n">
        <v>-0.09</v>
      </c>
      <c r="T81" t="n">
        <v>12.51</v>
      </c>
      <c r="U81" t="inlineStr">
        <is>
          <t>-</t>
        </is>
      </c>
      <c r="V81" t="inlineStr">
        <is>
          <t>-</t>
        </is>
      </c>
    </row>
    <row r="82">
      <c r="A82" s="5" t="inlineStr">
        <is>
          <t>Umsatzwachstum 5J in %</t>
        </is>
      </c>
      <c r="B82" s="5" t="inlineStr">
        <is>
          <t>Revenue Growth 5Y in %</t>
        </is>
      </c>
      <c r="C82" t="n">
        <v>10.36</v>
      </c>
      <c r="D82" t="n">
        <v>7.71</v>
      </c>
      <c r="E82" t="n">
        <v>10.07</v>
      </c>
      <c r="F82" t="n">
        <v>1.01</v>
      </c>
      <c r="G82" t="n">
        <v>-3.63</v>
      </c>
      <c r="H82" t="n">
        <v>-9.039999999999999</v>
      </c>
      <c r="I82" t="n">
        <v>-13.27</v>
      </c>
      <c r="J82" t="n">
        <v>-12.85</v>
      </c>
      <c r="K82" t="n">
        <v>-6.73</v>
      </c>
      <c r="L82" t="n">
        <v>-3.29</v>
      </c>
      <c r="M82" t="n">
        <v>-6.29</v>
      </c>
      <c r="N82" t="n">
        <v>-2.77</v>
      </c>
      <c r="O82" t="n">
        <v>-5.42</v>
      </c>
      <c r="P82" t="n">
        <v>-7.77</v>
      </c>
      <c r="Q82" t="n">
        <v>-5.5</v>
      </c>
      <c r="R82" t="n">
        <v>5.18</v>
      </c>
      <c r="S82" t="inlineStr">
        <is>
          <t>-</t>
        </is>
      </c>
      <c r="T82" t="inlineStr">
        <is>
          <t>-</t>
        </is>
      </c>
      <c r="U82" t="inlineStr">
        <is>
          <t>-</t>
        </is>
      </c>
      <c r="V82" t="inlineStr">
        <is>
          <t>-</t>
        </is>
      </c>
    </row>
    <row r="83">
      <c r="A83" s="5" t="inlineStr">
        <is>
          <t>Umsatzwachstum 10J in %</t>
        </is>
      </c>
      <c r="B83" s="5" t="inlineStr">
        <is>
          <t>Revenue Growth 10Y in %</t>
        </is>
      </c>
      <c r="C83" t="n">
        <v>0.66</v>
      </c>
      <c r="D83" t="n">
        <v>-2.78</v>
      </c>
      <c r="E83" t="n">
        <v>-1.39</v>
      </c>
      <c r="F83" t="n">
        <v>-2.86</v>
      </c>
      <c r="G83" t="n">
        <v>-3.46</v>
      </c>
      <c r="H83" t="n">
        <v>-7.66</v>
      </c>
      <c r="I83" t="n">
        <v>-8.02</v>
      </c>
      <c r="J83" t="n">
        <v>-9.130000000000001</v>
      </c>
      <c r="K83" t="n">
        <v>-7.25</v>
      </c>
      <c r="L83" t="n">
        <v>-4.4</v>
      </c>
      <c r="M83" t="n">
        <v>-0.5600000000000001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-37.85</v>
      </c>
      <c r="D84" t="n">
        <v>108.01</v>
      </c>
      <c r="E84" t="n">
        <v>119.55</v>
      </c>
      <c r="F84" t="n">
        <v>16.88</v>
      </c>
      <c r="G84" t="n">
        <v>31.59</v>
      </c>
      <c r="H84" t="n">
        <v>966.33</v>
      </c>
      <c r="I84" t="n">
        <v>-95.27</v>
      </c>
      <c r="J84" t="n">
        <v>6.26</v>
      </c>
      <c r="K84" t="n">
        <v>2.26</v>
      </c>
      <c r="L84" t="n">
        <v>-2.04</v>
      </c>
      <c r="M84" t="n">
        <v>6.54</v>
      </c>
      <c r="N84" t="n">
        <v>0.21</v>
      </c>
      <c r="O84" t="n">
        <v>34.58</v>
      </c>
      <c r="P84" t="n">
        <v>28</v>
      </c>
      <c r="Q84" t="n">
        <v>-43.08</v>
      </c>
      <c r="R84" t="n">
        <v>45.92</v>
      </c>
      <c r="S84" t="n">
        <v>-59.43</v>
      </c>
      <c r="T84" t="n">
        <v>111.11</v>
      </c>
      <c r="U84" t="n">
        <v>-1.86</v>
      </c>
      <c r="V84" t="n">
        <v>22.04</v>
      </c>
    </row>
    <row r="85">
      <c r="A85" s="5" t="inlineStr">
        <is>
          <t>Gewinnwachstum 3J in %</t>
        </is>
      </c>
      <c r="B85" s="5" t="inlineStr">
        <is>
          <t>Earnings Growth 3Y in %</t>
        </is>
      </c>
      <c r="C85" t="n">
        <v>63.24</v>
      </c>
      <c r="D85" t="n">
        <v>81.48</v>
      </c>
      <c r="E85" t="n">
        <v>56.01</v>
      </c>
      <c r="F85" t="n">
        <v>338.27</v>
      </c>
      <c r="G85" t="n">
        <v>300.88</v>
      </c>
      <c r="H85" t="n">
        <v>292.44</v>
      </c>
      <c r="I85" t="n">
        <v>-28.92</v>
      </c>
      <c r="J85" t="n">
        <v>2.16</v>
      </c>
      <c r="K85" t="n">
        <v>2.25</v>
      </c>
      <c r="L85" t="n">
        <v>1.57</v>
      </c>
      <c r="M85" t="n">
        <v>13.78</v>
      </c>
      <c r="N85" t="n">
        <v>20.93</v>
      </c>
      <c r="O85" t="n">
        <v>6.5</v>
      </c>
      <c r="P85" t="n">
        <v>10.28</v>
      </c>
      <c r="Q85" t="n">
        <v>-18.86</v>
      </c>
      <c r="R85" t="n">
        <v>32.53</v>
      </c>
      <c r="S85" t="n">
        <v>16.61</v>
      </c>
      <c r="T85" t="n">
        <v>43.76</v>
      </c>
      <c r="U85" t="inlineStr">
        <is>
          <t>-</t>
        </is>
      </c>
      <c r="V85" t="inlineStr">
        <is>
          <t>-</t>
        </is>
      </c>
    </row>
    <row r="86">
      <c r="A86" s="5" t="inlineStr">
        <is>
          <t>Gewinnwachstum 5J in %</t>
        </is>
      </c>
      <c r="B86" s="5" t="inlineStr">
        <is>
          <t>Earnings Growth 5Y in %</t>
        </is>
      </c>
      <c r="C86" t="n">
        <v>47.64</v>
      </c>
      <c r="D86" t="n">
        <v>248.47</v>
      </c>
      <c r="E86" t="n">
        <v>207.82</v>
      </c>
      <c r="F86" t="n">
        <v>185.16</v>
      </c>
      <c r="G86" t="n">
        <v>182.23</v>
      </c>
      <c r="H86" t="n">
        <v>175.51</v>
      </c>
      <c r="I86" t="n">
        <v>-16.45</v>
      </c>
      <c r="J86" t="n">
        <v>2.65</v>
      </c>
      <c r="K86" t="n">
        <v>8.31</v>
      </c>
      <c r="L86" t="n">
        <v>13.46</v>
      </c>
      <c r="M86" t="n">
        <v>5.25</v>
      </c>
      <c r="N86" t="n">
        <v>13.13</v>
      </c>
      <c r="O86" t="n">
        <v>1.2</v>
      </c>
      <c r="P86" t="n">
        <v>16.5</v>
      </c>
      <c r="Q86" t="n">
        <v>10.53</v>
      </c>
      <c r="R86" t="n">
        <v>23.56</v>
      </c>
      <c r="S86" t="inlineStr">
        <is>
          <t>-</t>
        </is>
      </c>
      <c r="T86" t="inlineStr">
        <is>
          <t>-</t>
        </is>
      </c>
      <c r="U86" t="inlineStr">
        <is>
          <t>-</t>
        </is>
      </c>
      <c r="V86" t="inlineStr">
        <is>
          <t>-</t>
        </is>
      </c>
    </row>
    <row r="87">
      <c r="A87" s="5" t="inlineStr">
        <is>
          <t>Gewinnwachstum 10J in %</t>
        </is>
      </c>
      <c r="B87" s="5" t="inlineStr">
        <is>
          <t>Earnings Growth 10Y in %</t>
        </is>
      </c>
      <c r="C87" t="n">
        <v>111.57</v>
      </c>
      <c r="D87" t="n">
        <v>116.01</v>
      </c>
      <c r="E87" t="n">
        <v>105.23</v>
      </c>
      <c r="F87" t="n">
        <v>96.73</v>
      </c>
      <c r="G87" t="n">
        <v>97.84999999999999</v>
      </c>
      <c r="H87" t="n">
        <v>90.38</v>
      </c>
      <c r="I87" t="n">
        <v>-1.66</v>
      </c>
      <c r="J87" t="n">
        <v>1.92</v>
      </c>
      <c r="K87" t="n">
        <v>12.41</v>
      </c>
      <c r="L87" t="n">
        <v>12</v>
      </c>
      <c r="M87" t="n">
        <v>14.4</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0.67</v>
      </c>
      <c r="D88" t="n">
        <v>0.06</v>
      </c>
      <c r="E88" t="n">
        <v>0.13</v>
      </c>
      <c r="F88" t="n">
        <v>0.18</v>
      </c>
      <c r="G88" t="n">
        <v>0.16</v>
      </c>
      <c r="H88" t="n">
        <v>0.22</v>
      </c>
      <c r="I88" t="n">
        <v>-23.95</v>
      </c>
      <c r="J88" t="n">
        <v>6.38</v>
      </c>
      <c r="K88" t="n">
        <v>1.7</v>
      </c>
      <c r="L88" t="n">
        <v>1.16</v>
      </c>
      <c r="M88" t="n">
        <v>2.02</v>
      </c>
      <c r="N88" t="n">
        <v>0.49</v>
      </c>
      <c r="O88" t="n">
        <v>12.75</v>
      </c>
      <c r="P88" t="n">
        <v>1.22</v>
      </c>
      <c r="Q88" t="n">
        <v>2</v>
      </c>
      <c r="R88" t="n">
        <v>0.4</v>
      </c>
      <c r="S88" t="inlineStr">
        <is>
          <t>-</t>
        </is>
      </c>
      <c r="T88" t="inlineStr">
        <is>
          <t>-</t>
        </is>
      </c>
      <c r="U88" t="inlineStr">
        <is>
          <t>-</t>
        </is>
      </c>
      <c r="V88" t="inlineStr">
        <is>
          <t>-</t>
        </is>
      </c>
    </row>
    <row r="89">
      <c r="A89" s="5" t="inlineStr">
        <is>
          <t>EBIT-Wachstum 1J in %</t>
        </is>
      </c>
      <c r="B89" s="5" t="inlineStr">
        <is>
          <t>EBIT Growth 1Y in %</t>
        </is>
      </c>
      <c r="C89" t="n">
        <v>23.89</v>
      </c>
      <c r="D89" t="n">
        <v>37.51</v>
      </c>
      <c r="E89" t="n">
        <v>96.09</v>
      </c>
      <c r="F89" t="n">
        <v>10.14</v>
      </c>
      <c r="G89" t="n">
        <v>-19.27</v>
      </c>
      <c r="H89" t="n">
        <v>18.65</v>
      </c>
      <c r="I89" t="n">
        <v>-25.93</v>
      </c>
      <c r="J89" t="n">
        <v>14.38</v>
      </c>
      <c r="K89" t="n">
        <v>15.48</v>
      </c>
      <c r="L89" t="n">
        <v>59.81</v>
      </c>
      <c r="M89" t="n">
        <v>-38.49</v>
      </c>
      <c r="N89" t="n">
        <v>-24.28</v>
      </c>
      <c r="O89" t="n">
        <v>40.97</v>
      </c>
      <c r="P89" t="n">
        <v>18.62</v>
      </c>
      <c r="Q89" t="n">
        <v>-26.79</v>
      </c>
      <c r="R89" t="n">
        <v>13.11</v>
      </c>
      <c r="S89" t="n">
        <v>-29.01</v>
      </c>
      <c r="T89" t="n">
        <v>-7.63</v>
      </c>
      <c r="U89" t="n">
        <v>4.82</v>
      </c>
      <c r="V89" t="n">
        <v>27.59</v>
      </c>
    </row>
    <row r="90">
      <c r="A90" s="5" t="inlineStr">
        <is>
          <t>EBIT-Wachstum 3J in %</t>
        </is>
      </c>
      <c r="B90" s="5" t="inlineStr">
        <is>
          <t>EBIT Growth 3Y in %</t>
        </is>
      </c>
      <c r="C90" t="n">
        <v>52.5</v>
      </c>
      <c r="D90" t="n">
        <v>47.91</v>
      </c>
      <c r="E90" t="n">
        <v>28.99</v>
      </c>
      <c r="F90" t="n">
        <v>3.17</v>
      </c>
      <c r="G90" t="n">
        <v>-8.85</v>
      </c>
      <c r="H90" t="n">
        <v>2.37</v>
      </c>
      <c r="I90" t="n">
        <v>1.31</v>
      </c>
      <c r="J90" t="n">
        <v>29.89</v>
      </c>
      <c r="K90" t="n">
        <v>12.27</v>
      </c>
      <c r="L90" t="n">
        <v>-0.99</v>
      </c>
      <c r="M90" t="n">
        <v>-7.27</v>
      </c>
      <c r="N90" t="n">
        <v>11.77</v>
      </c>
      <c r="O90" t="n">
        <v>10.93</v>
      </c>
      <c r="P90" t="n">
        <v>1.65</v>
      </c>
      <c r="Q90" t="n">
        <v>-14.23</v>
      </c>
      <c r="R90" t="n">
        <v>-7.84</v>
      </c>
      <c r="S90" t="n">
        <v>-10.61</v>
      </c>
      <c r="T90" t="n">
        <v>8.26</v>
      </c>
      <c r="U90" t="inlineStr">
        <is>
          <t>-</t>
        </is>
      </c>
      <c r="V90" t="inlineStr">
        <is>
          <t>-</t>
        </is>
      </c>
    </row>
    <row r="91">
      <c r="A91" s="5" t="inlineStr">
        <is>
          <t>EBIT-Wachstum 5J in %</t>
        </is>
      </c>
      <c r="B91" s="5" t="inlineStr">
        <is>
          <t>EBIT Growth 5Y in %</t>
        </is>
      </c>
      <c r="C91" t="n">
        <v>29.67</v>
      </c>
      <c r="D91" t="n">
        <v>28.62</v>
      </c>
      <c r="E91" t="n">
        <v>15.94</v>
      </c>
      <c r="F91" t="n">
        <v>-0.41</v>
      </c>
      <c r="G91" t="n">
        <v>0.66</v>
      </c>
      <c r="H91" t="n">
        <v>16.48</v>
      </c>
      <c r="I91" t="n">
        <v>5.05</v>
      </c>
      <c r="J91" t="n">
        <v>5.38</v>
      </c>
      <c r="K91" t="n">
        <v>10.7</v>
      </c>
      <c r="L91" t="n">
        <v>11.33</v>
      </c>
      <c r="M91" t="n">
        <v>-5.99</v>
      </c>
      <c r="N91" t="n">
        <v>4.33</v>
      </c>
      <c r="O91" t="n">
        <v>3.38</v>
      </c>
      <c r="P91" t="n">
        <v>-6.34</v>
      </c>
      <c r="Q91" t="n">
        <v>-9.1</v>
      </c>
      <c r="R91" t="n">
        <v>1.78</v>
      </c>
      <c r="S91" t="inlineStr">
        <is>
          <t>-</t>
        </is>
      </c>
      <c r="T91" t="inlineStr">
        <is>
          <t>-</t>
        </is>
      </c>
      <c r="U91" t="inlineStr">
        <is>
          <t>-</t>
        </is>
      </c>
      <c r="V91" t="inlineStr">
        <is>
          <t>-</t>
        </is>
      </c>
    </row>
    <row r="92">
      <c r="A92" s="5" t="inlineStr">
        <is>
          <t>EBIT-Wachstum 10J in %</t>
        </is>
      </c>
      <c r="B92" s="5" t="inlineStr">
        <is>
          <t>EBIT Growth 10Y in %</t>
        </is>
      </c>
      <c r="C92" t="n">
        <v>23.07</v>
      </c>
      <c r="D92" t="n">
        <v>16.84</v>
      </c>
      <c r="E92" t="n">
        <v>10.66</v>
      </c>
      <c r="F92" t="n">
        <v>5.15</v>
      </c>
      <c r="G92" t="n">
        <v>5.99</v>
      </c>
      <c r="H92" t="n">
        <v>5.24</v>
      </c>
      <c r="I92" t="n">
        <v>4.69</v>
      </c>
      <c r="J92" t="n">
        <v>4.38</v>
      </c>
      <c r="K92" t="n">
        <v>2.18</v>
      </c>
      <c r="L92" t="n">
        <v>1.11</v>
      </c>
      <c r="M92" t="n">
        <v>-2.11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116.93</v>
      </c>
      <c r="D93" t="n">
        <v>-16.25</v>
      </c>
      <c r="E93" t="n">
        <v>9.970000000000001</v>
      </c>
      <c r="F93" t="n">
        <v>-4.48</v>
      </c>
      <c r="G93" t="n">
        <v>-2.07</v>
      </c>
      <c r="H93" t="n">
        <v>25.55</v>
      </c>
      <c r="I93" t="n">
        <v>-2.15</v>
      </c>
      <c r="J93" t="n">
        <v>14.64</v>
      </c>
      <c r="K93" t="n">
        <v>3.47</v>
      </c>
      <c r="L93" t="n">
        <v>48.91</v>
      </c>
      <c r="M93" t="n">
        <v>91.17</v>
      </c>
      <c r="N93" t="n">
        <v>-46.97</v>
      </c>
      <c r="O93" t="n">
        <v>-29.45</v>
      </c>
      <c r="P93" t="n">
        <v>16.8</v>
      </c>
      <c r="Q93" t="n">
        <v>4.88</v>
      </c>
      <c r="R93" t="n">
        <v>-8.99</v>
      </c>
      <c r="S93" t="n">
        <v>48.87</v>
      </c>
      <c r="T93" t="n">
        <v>-41.95</v>
      </c>
      <c r="U93" t="n">
        <v>-60.04</v>
      </c>
      <c r="V93" t="inlineStr">
        <is>
          <t>-</t>
        </is>
      </c>
    </row>
    <row r="94">
      <c r="A94" s="5" t="inlineStr">
        <is>
          <t>Op.Cashflow Wachstum 3J in %</t>
        </is>
      </c>
      <c r="B94" s="5" t="inlineStr">
        <is>
          <t>Op.Cashflow Wachstum 3Y in %</t>
        </is>
      </c>
      <c r="C94" t="n">
        <v>36.88</v>
      </c>
      <c r="D94" t="n">
        <v>-3.59</v>
      </c>
      <c r="E94" t="n">
        <v>1.14</v>
      </c>
      <c r="F94" t="n">
        <v>6.33</v>
      </c>
      <c r="G94" t="n">
        <v>7.11</v>
      </c>
      <c r="H94" t="n">
        <v>12.68</v>
      </c>
      <c r="I94" t="n">
        <v>5.32</v>
      </c>
      <c r="J94" t="n">
        <v>22.34</v>
      </c>
      <c r="K94" t="n">
        <v>47.85</v>
      </c>
      <c r="L94" t="n">
        <v>31.04</v>
      </c>
      <c r="M94" t="n">
        <v>4.92</v>
      </c>
      <c r="N94" t="n">
        <v>-19.87</v>
      </c>
      <c r="O94" t="n">
        <v>-2.59</v>
      </c>
      <c r="P94" t="n">
        <v>4.23</v>
      </c>
      <c r="Q94" t="n">
        <v>14.92</v>
      </c>
      <c r="R94" t="n">
        <v>-0.6899999999999999</v>
      </c>
      <c r="S94" t="n">
        <v>-17.71</v>
      </c>
      <c r="T94" t="inlineStr">
        <is>
          <t>-</t>
        </is>
      </c>
      <c r="U94" t="inlineStr">
        <is>
          <t>-</t>
        </is>
      </c>
      <c r="V94" t="inlineStr">
        <is>
          <t>-</t>
        </is>
      </c>
    </row>
    <row r="95">
      <c r="A95" s="5" t="inlineStr">
        <is>
          <t>Op.Cashflow Wachstum 5J in %</t>
        </is>
      </c>
      <c r="B95" s="5" t="inlineStr">
        <is>
          <t>Op.Cashflow Wachstum 5Y in %</t>
        </is>
      </c>
      <c r="C95" t="n">
        <v>20.82</v>
      </c>
      <c r="D95" t="n">
        <v>2.54</v>
      </c>
      <c r="E95" t="n">
        <v>5.36</v>
      </c>
      <c r="F95" t="n">
        <v>6.3</v>
      </c>
      <c r="G95" t="n">
        <v>7.89</v>
      </c>
      <c r="H95" t="n">
        <v>18.08</v>
      </c>
      <c r="I95" t="n">
        <v>31.21</v>
      </c>
      <c r="J95" t="n">
        <v>22.24</v>
      </c>
      <c r="K95" t="n">
        <v>13.43</v>
      </c>
      <c r="L95" t="n">
        <v>16.09</v>
      </c>
      <c r="M95" t="n">
        <v>7.29</v>
      </c>
      <c r="N95" t="n">
        <v>-12.75</v>
      </c>
      <c r="O95" t="n">
        <v>6.42</v>
      </c>
      <c r="P95" t="n">
        <v>3.92</v>
      </c>
      <c r="Q95" t="n">
        <v>-11.45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19.45</v>
      </c>
      <c r="D96" t="n">
        <v>16.88</v>
      </c>
      <c r="E96" t="n">
        <v>13.8</v>
      </c>
      <c r="F96" t="n">
        <v>9.859999999999999</v>
      </c>
      <c r="G96" t="n">
        <v>11.99</v>
      </c>
      <c r="H96" t="n">
        <v>12.68</v>
      </c>
      <c r="I96" t="n">
        <v>9.23</v>
      </c>
      <c r="J96" t="n">
        <v>14.33</v>
      </c>
      <c r="K96" t="n">
        <v>8.67</v>
      </c>
      <c r="L96" t="n">
        <v>2.32</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-607.1</v>
      </c>
      <c r="D97" t="n">
        <v>309.9</v>
      </c>
      <c r="E97" t="n">
        <v>1554</v>
      </c>
      <c r="F97" t="n">
        <v>741.6</v>
      </c>
      <c r="G97" t="n">
        <v>265.3</v>
      </c>
      <c r="H97" t="n">
        <v>-506.9</v>
      </c>
      <c r="I97" t="n">
        <v>365.8</v>
      </c>
      <c r="J97" t="n">
        <v>1080</v>
      </c>
      <c r="K97" t="n">
        <v>-195.7</v>
      </c>
      <c r="L97" t="n">
        <v>445.6</v>
      </c>
      <c r="M97" t="n">
        <v>-578.9</v>
      </c>
      <c r="N97" t="n">
        <v>-1733</v>
      </c>
      <c r="O97" t="n">
        <v>-1429</v>
      </c>
      <c r="P97" t="n">
        <v>-713.6</v>
      </c>
      <c r="Q97" t="n">
        <v>-662.7</v>
      </c>
      <c r="R97" t="n">
        <v>10232</v>
      </c>
      <c r="S97" t="n">
        <v>11075</v>
      </c>
      <c r="T97" t="n">
        <v>15835</v>
      </c>
      <c r="U97" t="n">
        <v>19839</v>
      </c>
      <c r="V97" t="n">
        <v>19146</v>
      </c>
      <c r="W97" t="n">
        <v>17178</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20"/>
    <col customWidth="1" max="15" min="15" width="20"/>
    <col customWidth="1" max="16" min="16" width="20"/>
    <col customWidth="1" max="17" min="17" width="20"/>
    <col customWidth="1" max="18" min="18" width="20"/>
    <col customWidth="1" max="19" min="19" width="20"/>
    <col customWidth="1" max="20" min="20" width="21"/>
    <col customWidth="1" max="21" min="21" width="20"/>
    <col customWidth="1" max="22" min="22" width="11"/>
    <col customWidth="1" max="23" min="23" width="9"/>
  </cols>
  <sheetData>
    <row r="1">
      <c r="A1" s="1" t="inlineStr">
        <is>
          <t xml:space="preserve">L%27OR%C3%A9AL </t>
        </is>
      </c>
      <c r="B1" s="2" t="inlineStr">
        <is>
          <t>WKN: 853888  ISIN: FR0000120321  US-Symbol:LRLCF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+33-1-4756-7000</t>
        </is>
      </c>
      <c r="G4" t="inlineStr">
        <is>
          <t>06.02.2020</t>
        </is>
      </c>
      <c r="H4" t="inlineStr">
        <is>
          <t>Q4 Result</t>
        </is>
      </c>
      <c r="J4" t="inlineStr">
        <is>
          <t>Bettencourt Meyers Familie</t>
        </is>
      </c>
      <c r="L4" t="inlineStr">
        <is>
          <t>33,27%</t>
        </is>
      </c>
    </row>
    <row r="5">
      <c r="A5" s="5" t="inlineStr">
        <is>
          <t>Ticker</t>
        </is>
      </c>
      <c r="B5" t="inlineStr">
        <is>
          <t>LOR</t>
        </is>
      </c>
      <c r="C5" s="5" t="inlineStr">
        <is>
          <t>Fax</t>
        </is>
      </c>
      <c r="D5" s="5" t="inlineStr"/>
      <c r="E5" t="inlineStr">
        <is>
          <t>-</t>
        </is>
      </c>
      <c r="G5" t="inlineStr">
        <is>
          <t>17.03.2020</t>
        </is>
      </c>
      <c r="H5" t="inlineStr">
        <is>
          <t>Publication Of Annual Report</t>
        </is>
      </c>
      <c r="J5" t="inlineStr">
        <is>
          <t>Nestlé</t>
        </is>
      </c>
      <c r="L5" t="inlineStr">
        <is>
          <t>23,27%</t>
        </is>
      </c>
    </row>
    <row r="6">
      <c r="A6" s="5" t="inlineStr">
        <is>
          <t>Gelistet Seit / Listed Since</t>
        </is>
      </c>
      <c r="B6" t="inlineStr">
        <is>
          <t>-</t>
        </is>
      </c>
      <c r="C6" s="5" t="inlineStr">
        <is>
          <t>Internet</t>
        </is>
      </c>
      <c r="D6" s="5" t="inlineStr"/>
      <c r="E6" t="inlineStr">
        <is>
          <t>http://www.loreal-finance.com</t>
        </is>
      </c>
      <c r="G6" t="inlineStr">
        <is>
          <t>16.04.2020</t>
        </is>
      </c>
      <c r="H6" t="inlineStr">
        <is>
          <t>Result Q1</t>
        </is>
      </c>
      <c r="J6" t="inlineStr">
        <is>
          <t>Mitarbeiter</t>
        </is>
      </c>
      <c r="L6" t="inlineStr">
        <is>
          <t>1,45%</t>
        </is>
      </c>
    </row>
    <row r="7">
      <c r="A7" s="5" t="inlineStr">
        <is>
          <t>Nominalwert / Nominal Value</t>
        </is>
      </c>
      <c r="B7" t="inlineStr">
        <is>
          <t>0,20</t>
        </is>
      </c>
      <c r="C7" s="5" t="inlineStr">
        <is>
          <t>E-Mail</t>
        </is>
      </c>
      <c r="D7" s="5" t="inlineStr"/>
      <c r="E7" t="inlineStr">
        <is>
          <t>info@loreal-finance.com</t>
        </is>
      </c>
      <c r="G7" t="inlineStr">
        <is>
          <t>21.04.2020</t>
        </is>
      </c>
      <c r="H7" t="inlineStr">
        <is>
          <t>Annual General Meeting</t>
        </is>
      </c>
      <c r="J7" t="inlineStr">
        <is>
          <t>Freefloat</t>
        </is>
      </c>
      <c r="L7" t="inlineStr">
        <is>
          <t>42,01%</t>
        </is>
      </c>
    </row>
    <row r="8">
      <c r="A8" s="5" t="inlineStr">
        <is>
          <t>Land / Country</t>
        </is>
      </c>
      <c r="B8" t="inlineStr">
        <is>
          <t>Frankreich</t>
        </is>
      </c>
      <c r="C8" s="5" t="inlineStr">
        <is>
          <t>Inv. Relations Telefon / Phone</t>
        </is>
      </c>
      <c r="D8" s="5" t="inlineStr"/>
      <c r="E8" t="inlineStr">
        <is>
          <t>+33-1-4756-8682</t>
        </is>
      </c>
      <c r="G8" t="inlineStr">
        <is>
          <t>28.04.2020</t>
        </is>
      </c>
      <c r="H8" t="inlineStr">
        <is>
          <t>Ex Dividend</t>
        </is>
      </c>
    </row>
    <row r="9">
      <c r="A9" s="5" t="inlineStr">
        <is>
          <t>Währung / Currency</t>
        </is>
      </c>
      <c r="B9" t="inlineStr">
        <is>
          <t>EUR</t>
        </is>
      </c>
      <c r="C9" s="5" t="inlineStr">
        <is>
          <t>Inv. Relations E-Mail</t>
        </is>
      </c>
      <c r="D9" s="5" t="inlineStr"/>
      <c r="E9" t="inlineStr">
        <is>
          <t>flauvin@loreal-finance.com</t>
        </is>
      </c>
      <c r="G9" t="inlineStr">
        <is>
          <t>30.04.2020</t>
        </is>
      </c>
      <c r="H9" t="inlineStr">
        <is>
          <t>Dividend Payout</t>
        </is>
      </c>
    </row>
    <row r="10">
      <c r="A10" s="5" t="inlineStr">
        <is>
          <t>Branche / Industry</t>
        </is>
      </c>
      <c r="B10" t="inlineStr">
        <is>
          <t>Drugstore And Cosmetics Goods</t>
        </is>
      </c>
      <c r="C10" s="5" t="inlineStr">
        <is>
          <t>Kontaktperson / Contact Person</t>
        </is>
      </c>
      <c r="D10" s="5" t="inlineStr"/>
      <c r="E10" t="inlineStr">
        <is>
          <t>Françoise Lauvin</t>
        </is>
      </c>
    </row>
    <row r="11">
      <c r="A11" s="5" t="inlineStr">
        <is>
          <t>Sektor / Sector</t>
        </is>
      </c>
      <c r="B11" t="inlineStr">
        <is>
          <t>Consumer Goods</t>
        </is>
      </c>
    </row>
    <row r="12">
      <c r="A12" s="5" t="inlineStr">
        <is>
          <t>Typ / Genre</t>
        </is>
      </c>
      <c r="B12" t="inlineStr">
        <is>
          <t>Inhaberaktie</t>
        </is>
      </c>
    </row>
    <row r="13">
      <c r="A13" s="5" t="inlineStr">
        <is>
          <t>Adresse / Address</t>
        </is>
      </c>
      <c r="B13" t="inlineStr">
        <is>
          <t>L'Oréal S.A.41, Rue Martre  F-92217 Clichy Cedex</t>
        </is>
      </c>
    </row>
    <row r="14">
      <c r="A14" s="5" t="inlineStr">
        <is>
          <t>Management</t>
        </is>
      </c>
      <c r="B14" t="inlineStr">
        <is>
          <t>Jean-Paul Agon, Laurent Attal, Christophe Babule, Vincent Boinay, Cyril Chapuy, Vianney Derville, Lucia Dumas Bezian, Nicholas Hieronimus, Barbara Lavernos, Jean-Claude le Grand, Brigitte Libermann, Fabrice Megarbane, Alexandra Palt, Alexis Perakis-Valat, Alexandre Popoff, Stéphane Rinderknech, Lubomira Rochet, Nathalie Roos, Frederic Rozé, Jochen Zaumseil</t>
        </is>
      </c>
    </row>
    <row r="15">
      <c r="A15" s="5" t="inlineStr">
        <is>
          <t>Aufsichtsrat / Board</t>
        </is>
      </c>
      <c r="B15" t="inlineStr">
        <is>
          <t>Jean-Paul Agon, Françoise Bettencourt Meyers, Paul Bulcke, Jean-Pierre Meyers, Ana Sofia Amaral, Sophie Bellon, Patrice Caine, Fabienne Dulac, Bélen Garijo, Béatrice Guillaume-Grabisch, Bernard Kasriel, Georges Liarokapis, Jean-Victor Meyers, Virginie Morgon, Eileen Naughton</t>
        </is>
      </c>
    </row>
    <row r="16">
      <c r="A16" s="5" t="inlineStr">
        <is>
          <t>Beschreibung</t>
        </is>
      </c>
      <c r="B16" t="inlineStr">
        <is>
          <t>L'Oréal S.A. ist ein führendes Kosmetikunternehmen, das in Europa und auch international vor allem in der Vermarktung von Schönheits- und Pflegeprodukten vertreten ist. Zu dem französischen Konzern gehören über 32 internationale Marken. Die Haarpflegeprodukte und Kosmetika der bekannten Marken wie L'Oréal, Bioterm, Maybelline, Kiehl's, The Body Shop, Essie, Helena Rubinstein, Giorgio Armani, Garnier, Lancôme oder Vichy werden über große Einzelhandelsketten, Friseursalons, Apotheken und den Versandhandel vertrieben. Zentral für L’Oréal ist der Bereich Forschung und Entwicklung. Das Unternehmen unterhält außerdem Forschungseinrichtungen und Entwicklungscenter auf allen Kontinenten. Copyright 2014 FINANCE BASE AG</t>
        </is>
      </c>
    </row>
    <row r="17">
      <c r="A17" s="5" t="inlineStr">
        <is>
          <t>Profile</t>
        </is>
      </c>
      <c r="B17" t="inlineStr">
        <is>
          <t>L'Oreal S.A. is a leading cosmetics company, with a presence in Europe and internationally, especially in the marketing of beauty and care products. To the French Group comprises over 32 international brands. The hair care products and cosmetics of famous brands such as L'Oreal, Bioterm, Maybelline, Kiehl's, The Body Shop, Essie, Helena Rubinstein, Giorgio Armani, Garnier, Lancome or Vichy are sold through major retailers, hair salons, pharmacies and mail order. Central to L'Oréal is the research and development. The company also has research facilities and development centers on all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29874</v>
      </c>
      <c r="D20" t="n">
        <v>26937</v>
      </c>
      <c r="E20" t="n">
        <v>26024</v>
      </c>
      <c r="F20" t="n">
        <v>25837</v>
      </c>
      <c r="G20" t="n">
        <v>25257</v>
      </c>
      <c r="H20" t="n">
        <v>22532</v>
      </c>
      <c r="I20" t="n">
        <v>22977</v>
      </c>
      <c r="J20" t="n">
        <v>22463</v>
      </c>
      <c r="K20" t="n">
        <v>20343</v>
      </c>
      <c r="L20" t="n">
        <v>19496</v>
      </c>
      <c r="M20" t="n">
        <v>17473</v>
      </c>
      <c r="N20" t="n">
        <v>17542</v>
      </c>
      <c r="O20" t="n">
        <v>17063</v>
      </c>
      <c r="P20" t="n">
        <v>15790</v>
      </c>
      <c r="Q20" t="n">
        <v>14533</v>
      </c>
      <c r="R20" t="n">
        <v>14534</v>
      </c>
      <c r="S20" t="n">
        <v>14029</v>
      </c>
      <c r="T20" t="n">
        <v>14288</v>
      </c>
      <c r="U20" t="n">
        <v>13740</v>
      </c>
      <c r="V20" t="n">
        <v>12671</v>
      </c>
      <c r="W20" t="n">
        <v>10751</v>
      </c>
    </row>
    <row r="21">
      <c r="A21" s="5" t="inlineStr">
        <is>
          <t>Operatives Ergebnis (EBIT)</t>
        </is>
      </c>
      <c r="B21" s="5" t="inlineStr">
        <is>
          <t>EBIT Earning Before Interest &amp; Tax</t>
        </is>
      </c>
      <c r="C21" t="n">
        <v>5111</v>
      </c>
      <c r="D21" t="n">
        <v>4827</v>
      </c>
      <c r="E21" t="n">
        <v>4400</v>
      </c>
      <c r="F21" t="n">
        <v>3996</v>
      </c>
      <c r="G21" t="n">
        <v>4194</v>
      </c>
      <c r="H21" t="n">
        <v>3584</v>
      </c>
      <c r="I21" t="n">
        <v>3740</v>
      </c>
      <c r="J21" t="n">
        <v>3574</v>
      </c>
      <c r="K21" t="n">
        <v>3196</v>
      </c>
      <c r="L21" t="n">
        <v>2904</v>
      </c>
      <c r="M21" t="n">
        <v>2300</v>
      </c>
      <c r="N21" t="n">
        <v>2568</v>
      </c>
      <c r="O21" t="n">
        <v>3449</v>
      </c>
      <c r="P21" t="n">
        <v>2480</v>
      </c>
      <c r="Q21" t="n">
        <v>2275</v>
      </c>
      <c r="R21" t="n">
        <v>2116</v>
      </c>
      <c r="S21" t="n">
        <v>1819</v>
      </c>
      <c r="T21" t="n">
        <v>1778</v>
      </c>
      <c r="U21" t="n">
        <v>1626</v>
      </c>
      <c r="V21" t="n">
        <v>1541</v>
      </c>
      <c r="W21" t="n">
        <v>1266</v>
      </c>
    </row>
    <row r="22">
      <c r="A22" s="5" t="inlineStr">
        <is>
          <t>Finanzergebnis</t>
        </is>
      </c>
      <c r="B22" s="5" t="inlineStr">
        <is>
          <t>Financial Result</t>
        </is>
      </c>
      <c r="C22" t="n">
        <v>300.4</v>
      </c>
      <c r="D22" t="n">
        <v>356.4</v>
      </c>
      <c r="E22" t="n">
        <v>327</v>
      </c>
      <c r="F22" t="n">
        <v>327.3</v>
      </c>
      <c r="G22" t="n">
        <v>323.1</v>
      </c>
      <c r="H22" t="n">
        <v>306.9</v>
      </c>
      <c r="I22" t="n">
        <v>284.8</v>
      </c>
      <c r="J22" t="n">
        <v>302.4</v>
      </c>
      <c r="K22" t="n">
        <v>270.4</v>
      </c>
      <c r="L22" t="n">
        <v>248.2</v>
      </c>
      <c r="M22" t="n">
        <v>171.1</v>
      </c>
      <c r="N22" t="n">
        <v>63.3</v>
      </c>
      <c r="O22" t="n">
        <v>68.40000000000001</v>
      </c>
      <c r="P22" t="n">
        <v>96.7</v>
      </c>
      <c r="Q22" t="n">
        <v>103.8</v>
      </c>
      <c r="R22" t="n">
        <v>-53.1</v>
      </c>
      <c r="S22" t="n">
        <v>50.5</v>
      </c>
      <c r="T22" t="n">
        <v>-79.90000000000001</v>
      </c>
      <c r="U22" t="n">
        <v>-124.3</v>
      </c>
      <c r="V22" t="n">
        <v>-218.8</v>
      </c>
      <c r="W22" t="n">
        <v>-140.6</v>
      </c>
    </row>
    <row r="23">
      <c r="A23" s="5" t="inlineStr">
        <is>
          <t>Ergebnis vor Steuer (EBT)</t>
        </is>
      </c>
      <c r="B23" s="5" t="inlineStr">
        <is>
          <t>EBT Earning Before Tax</t>
        </is>
      </c>
      <c r="C23" t="n">
        <v>5411</v>
      </c>
      <c r="D23" t="n">
        <v>5184</v>
      </c>
      <c r="E23" t="n">
        <v>4727</v>
      </c>
      <c r="F23" t="n">
        <v>4323</v>
      </c>
      <c r="G23" t="n">
        <v>4517</v>
      </c>
      <c r="H23" t="n">
        <v>3890</v>
      </c>
      <c r="I23" t="n">
        <v>4024</v>
      </c>
      <c r="J23" t="n">
        <v>3876</v>
      </c>
      <c r="K23" t="n">
        <v>3467</v>
      </c>
      <c r="L23" t="n">
        <v>3152</v>
      </c>
      <c r="M23" t="n">
        <v>2471</v>
      </c>
      <c r="N23" t="n">
        <v>2632</v>
      </c>
      <c r="O23" t="n">
        <v>3517</v>
      </c>
      <c r="P23" t="n">
        <v>2577</v>
      </c>
      <c r="Q23" t="n">
        <v>2379</v>
      </c>
      <c r="R23" t="n">
        <v>2063</v>
      </c>
      <c r="S23" t="n">
        <v>1870</v>
      </c>
      <c r="T23" t="n">
        <v>1698</v>
      </c>
      <c r="U23" t="n">
        <v>1502</v>
      </c>
      <c r="V23" t="n">
        <v>1322</v>
      </c>
      <c r="W23" t="n">
        <v>1125</v>
      </c>
    </row>
    <row r="24">
      <c r="A24" s="5" t="inlineStr">
        <is>
          <t>Steuern auf Einkommen und Ertrag</t>
        </is>
      </c>
      <c r="B24" s="5" t="inlineStr">
        <is>
          <t>Taxes on income and earnings</t>
        </is>
      </c>
      <c r="C24" t="n">
        <v>1657</v>
      </c>
      <c r="D24" t="n">
        <v>1284</v>
      </c>
      <c r="E24" t="n">
        <v>901.3</v>
      </c>
      <c r="F24" t="n">
        <v>1215</v>
      </c>
      <c r="G24" t="n">
        <v>1223</v>
      </c>
      <c r="H24" t="n">
        <v>1111</v>
      </c>
      <c r="I24" t="n">
        <v>1063</v>
      </c>
      <c r="J24" t="n">
        <v>1006</v>
      </c>
      <c r="K24" t="n">
        <v>1026</v>
      </c>
      <c r="L24" t="n">
        <v>909.9</v>
      </c>
      <c r="M24" t="n">
        <v>676.1</v>
      </c>
      <c r="N24" t="n">
        <v>680.7</v>
      </c>
      <c r="O24" t="n">
        <v>859.7</v>
      </c>
      <c r="P24" t="n">
        <v>514.7</v>
      </c>
      <c r="Q24" t="n">
        <v>405.9</v>
      </c>
      <c r="R24" t="n">
        <v>696</v>
      </c>
      <c r="S24" t="n">
        <v>628.7</v>
      </c>
      <c r="T24" t="n">
        <v>579.8</v>
      </c>
      <c r="U24" t="n">
        <v>535.9</v>
      </c>
      <c r="V24" t="n">
        <v>488.5</v>
      </c>
      <c r="W24" t="n">
        <v>428.7</v>
      </c>
    </row>
    <row r="25">
      <c r="A25" s="5" t="inlineStr">
        <is>
          <t>Ergebnis nach Steuer</t>
        </is>
      </c>
      <c r="B25" s="5" t="inlineStr">
        <is>
          <t>Earnings after tax</t>
        </is>
      </c>
      <c r="C25" t="n">
        <v>3754</v>
      </c>
      <c r="D25" t="n">
        <v>3899</v>
      </c>
      <c r="E25" t="n">
        <v>3826</v>
      </c>
      <c r="F25" t="n">
        <v>3109</v>
      </c>
      <c r="G25" t="n">
        <v>3295</v>
      </c>
      <c r="H25" t="n">
        <v>2779</v>
      </c>
      <c r="I25" t="n">
        <v>2961</v>
      </c>
      <c r="J25" t="n">
        <v>2870</v>
      </c>
      <c r="K25" t="n">
        <v>2441</v>
      </c>
      <c r="L25" t="n">
        <v>2242</v>
      </c>
      <c r="M25" t="n">
        <v>1795</v>
      </c>
      <c r="N25" t="n">
        <v>1951</v>
      </c>
      <c r="O25" t="n">
        <v>2658</v>
      </c>
      <c r="P25" t="n">
        <v>2062</v>
      </c>
      <c r="Q25" t="n">
        <v>1973</v>
      </c>
      <c r="R25" t="n">
        <v>1367</v>
      </c>
      <c r="S25" t="n">
        <v>1241</v>
      </c>
      <c r="T25" t="n">
        <v>1119</v>
      </c>
      <c r="U25" t="n">
        <v>965.8</v>
      </c>
      <c r="V25" t="n">
        <v>833.5</v>
      </c>
      <c r="W25" t="n">
        <v>696.6</v>
      </c>
    </row>
    <row r="26">
      <c r="A26" s="5" t="inlineStr">
        <is>
          <t>Minderheitenanteil</t>
        </is>
      </c>
      <c r="B26" s="5" t="inlineStr">
        <is>
          <t>Minority Share</t>
        </is>
      </c>
      <c r="C26" t="n">
        <v>-5.2</v>
      </c>
      <c r="D26" t="n">
        <v>-4.1</v>
      </c>
      <c r="E26" t="n">
        <v>-4.1</v>
      </c>
      <c r="F26" t="n">
        <v>-2.9</v>
      </c>
      <c r="G26" t="n">
        <v>-1.1</v>
      </c>
      <c r="H26" t="n">
        <v>1.6</v>
      </c>
      <c r="I26" t="n">
        <v>-3.2</v>
      </c>
      <c r="J26" t="n">
        <v>-2.7</v>
      </c>
      <c r="K26" t="n">
        <v>-2.5</v>
      </c>
      <c r="L26" t="n">
        <v>-2.3</v>
      </c>
      <c r="M26" t="n">
        <v>-2.7</v>
      </c>
      <c r="N26" t="n">
        <v>-2.6</v>
      </c>
      <c r="O26" t="n">
        <v>-1.5</v>
      </c>
      <c r="P26" t="n">
        <v>-1.1</v>
      </c>
      <c r="Q26" t="n">
        <v>-0.9</v>
      </c>
      <c r="R26" t="n">
        <v>-3.1</v>
      </c>
      <c r="S26" t="n">
        <v>-7.7</v>
      </c>
      <c r="T26" t="n">
        <v>-7.7</v>
      </c>
      <c r="U26" t="n">
        <v>-6.6</v>
      </c>
      <c r="V26" t="n">
        <v>-5.4</v>
      </c>
      <c r="W26" t="n">
        <v>-5.8</v>
      </c>
    </row>
    <row r="27">
      <c r="A27" s="5" t="inlineStr">
        <is>
          <t>Jahresüberschuss/-fehlbetrag</t>
        </is>
      </c>
      <c r="B27" s="5" t="inlineStr">
        <is>
          <t>Net Profit</t>
        </is>
      </c>
      <c r="C27" t="n">
        <v>3750</v>
      </c>
      <c r="D27" t="n">
        <v>3895</v>
      </c>
      <c r="E27" t="n">
        <v>3581</v>
      </c>
      <c r="F27" t="n">
        <v>3106</v>
      </c>
      <c r="G27" t="n">
        <v>3297</v>
      </c>
      <c r="H27" t="n">
        <v>4910</v>
      </c>
      <c r="I27" t="n">
        <v>2958</v>
      </c>
      <c r="J27" t="n">
        <v>2868</v>
      </c>
      <c r="K27" t="n">
        <v>2438</v>
      </c>
      <c r="L27" t="n">
        <v>2240</v>
      </c>
      <c r="M27" t="n">
        <v>1792</v>
      </c>
      <c r="N27" t="n">
        <v>1948</v>
      </c>
      <c r="O27" t="n">
        <v>2656</v>
      </c>
      <c r="P27" t="n">
        <v>2061</v>
      </c>
      <c r="Q27" t="n">
        <v>1972</v>
      </c>
      <c r="R27" t="n">
        <v>3626</v>
      </c>
      <c r="S27" t="n">
        <v>1492</v>
      </c>
      <c r="T27" t="n">
        <v>1277</v>
      </c>
      <c r="U27" t="n">
        <v>1291</v>
      </c>
      <c r="V27" t="n">
        <v>969.4</v>
      </c>
      <c r="W27" t="n">
        <v>787.2</v>
      </c>
    </row>
    <row r="28">
      <c r="A28" s="5" t="inlineStr">
        <is>
          <t>Summe Umlaufvermögen</t>
        </is>
      </c>
      <c r="B28" s="5" t="inlineStr">
        <is>
          <t>Current Assets</t>
        </is>
      </c>
      <c r="C28" t="n">
        <v>13917</v>
      </c>
      <c r="D28" t="n">
        <v>12466</v>
      </c>
      <c r="E28" t="n">
        <v>11019</v>
      </c>
      <c r="F28" t="n">
        <v>10046</v>
      </c>
      <c r="G28" t="n">
        <v>9254</v>
      </c>
      <c r="H28" t="n">
        <v>8775</v>
      </c>
      <c r="I28" t="n">
        <v>9354</v>
      </c>
      <c r="J28" t="n">
        <v>8210</v>
      </c>
      <c r="K28" t="n">
        <v>7723</v>
      </c>
      <c r="L28" t="n">
        <v>6996</v>
      </c>
      <c r="M28" t="n">
        <v>5941</v>
      </c>
      <c r="N28" t="n">
        <v>6648</v>
      </c>
      <c r="O28" t="n">
        <v>6221</v>
      </c>
      <c r="P28" t="n">
        <v>5628</v>
      </c>
      <c r="Q28" t="n">
        <v>5200</v>
      </c>
      <c r="R28" t="n">
        <v>6645</v>
      </c>
      <c r="S28" t="n">
        <v>6876</v>
      </c>
      <c r="T28" t="n">
        <v>6842</v>
      </c>
      <c r="U28" t="n">
        <v>6724</v>
      </c>
      <c r="V28" t="n">
        <v>6256</v>
      </c>
      <c r="W28" t="n">
        <v>5139</v>
      </c>
    </row>
    <row r="29">
      <c r="A29" s="5" t="inlineStr">
        <is>
          <t>Summe Anlagevermögen</t>
        </is>
      </c>
      <c r="B29" s="5" t="inlineStr">
        <is>
          <t>Fixed Assets</t>
        </is>
      </c>
      <c r="C29" t="n">
        <v>29893</v>
      </c>
      <c r="D29" t="n">
        <v>25991</v>
      </c>
      <c r="E29" t="n">
        <v>24320</v>
      </c>
      <c r="F29" t="n">
        <v>25585</v>
      </c>
      <c r="G29" t="n">
        <v>24458</v>
      </c>
      <c r="H29" t="n">
        <v>23288</v>
      </c>
      <c r="I29" t="n">
        <v>21944</v>
      </c>
      <c r="J29" t="n">
        <v>21316</v>
      </c>
      <c r="K29" t="n">
        <v>19135</v>
      </c>
      <c r="L29" t="n">
        <v>17048</v>
      </c>
      <c r="M29" t="n">
        <v>17350</v>
      </c>
      <c r="N29" t="n">
        <v>16309</v>
      </c>
      <c r="O29" t="n">
        <v>16980</v>
      </c>
      <c r="P29" t="n">
        <v>19155</v>
      </c>
      <c r="Q29" t="n">
        <v>18686</v>
      </c>
      <c r="R29" t="n">
        <v>11534</v>
      </c>
      <c r="S29" t="n">
        <v>8136</v>
      </c>
      <c r="T29" t="n">
        <v>8130</v>
      </c>
      <c r="U29" t="n">
        <v>8149</v>
      </c>
      <c r="V29" t="n">
        <v>7621</v>
      </c>
      <c r="W29" t="n">
        <v>5934</v>
      </c>
    </row>
    <row r="30">
      <c r="A30" s="5" t="inlineStr">
        <is>
          <t>Summe Aktiva</t>
        </is>
      </c>
      <c r="B30" s="5" t="inlineStr">
        <is>
          <t>Total Assets</t>
        </is>
      </c>
      <c r="C30" t="n">
        <v>43810</v>
      </c>
      <c r="D30" t="n">
        <v>38458</v>
      </c>
      <c r="E30" t="n">
        <v>35339</v>
      </c>
      <c r="F30" t="n">
        <v>35630</v>
      </c>
      <c r="G30" t="n">
        <v>33711</v>
      </c>
      <c r="H30" t="n">
        <v>32063</v>
      </c>
      <c r="I30" t="n">
        <v>31298</v>
      </c>
      <c r="J30" t="n">
        <v>29525</v>
      </c>
      <c r="K30" t="n">
        <v>26858</v>
      </c>
      <c r="L30" t="n">
        <v>24045</v>
      </c>
      <c r="M30" t="n">
        <v>23292</v>
      </c>
      <c r="N30" t="n">
        <v>22957</v>
      </c>
      <c r="O30" t="n">
        <v>23200</v>
      </c>
      <c r="P30" t="n">
        <v>24783</v>
      </c>
      <c r="Q30" t="n">
        <v>23886</v>
      </c>
      <c r="R30" t="n">
        <v>18179</v>
      </c>
      <c r="S30" t="n">
        <v>15012</v>
      </c>
      <c r="T30" t="n">
        <v>14973</v>
      </c>
      <c r="U30" t="n">
        <v>14872</v>
      </c>
      <c r="V30" t="n">
        <v>13877</v>
      </c>
      <c r="W30" t="n">
        <v>11073</v>
      </c>
    </row>
    <row r="31">
      <c r="A31" s="5" t="inlineStr">
        <is>
          <t>Summe kurzfristiges Fremdkapital</t>
        </is>
      </c>
      <c r="B31" s="5" t="inlineStr">
        <is>
          <t>Short-Term Debt</t>
        </is>
      </c>
      <c r="C31" t="n">
        <v>10869</v>
      </c>
      <c r="D31" t="n">
        <v>10112</v>
      </c>
      <c r="E31" t="n">
        <v>9173</v>
      </c>
      <c r="F31" t="n">
        <v>9207</v>
      </c>
      <c r="G31" t="n">
        <v>8174</v>
      </c>
      <c r="H31" t="n">
        <v>9279</v>
      </c>
      <c r="I31" t="n">
        <v>6595</v>
      </c>
      <c r="J31" t="n">
        <v>6370</v>
      </c>
      <c r="K31" t="n">
        <v>7130</v>
      </c>
      <c r="L31" t="n">
        <v>6582</v>
      </c>
      <c r="M31" t="n">
        <v>5387</v>
      </c>
      <c r="N31" t="n">
        <v>7356</v>
      </c>
      <c r="O31" t="n">
        <v>5600</v>
      </c>
      <c r="P31" t="n">
        <v>6762</v>
      </c>
      <c r="Q31" t="n">
        <v>6768</v>
      </c>
      <c r="R31" t="n">
        <v>3519</v>
      </c>
      <c r="S31" t="n">
        <v>3495</v>
      </c>
      <c r="T31" t="n">
        <v>3380</v>
      </c>
      <c r="U31" t="n">
        <v>3170</v>
      </c>
      <c r="V31" t="n">
        <v>2800</v>
      </c>
      <c r="W31" t="n">
        <v>2569</v>
      </c>
    </row>
    <row r="32">
      <c r="A32" s="5" t="inlineStr">
        <is>
          <t>Summe langfristiges Fremdkapital</t>
        </is>
      </c>
      <c r="B32" s="5" t="inlineStr">
        <is>
          <t>Long-Term Debt</t>
        </is>
      </c>
      <c r="C32" t="n">
        <v>3522</v>
      </c>
      <c r="D32" t="n">
        <v>1418</v>
      </c>
      <c r="E32" t="n">
        <v>1350</v>
      </c>
      <c r="F32" t="n">
        <v>1921</v>
      </c>
      <c r="G32" t="n">
        <v>1924</v>
      </c>
      <c r="H32" t="n">
        <v>2599</v>
      </c>
      <c r="I32" t="n">
        <v>2067</v>
      </c>
      <c r="J32" t="n">
        <v>2224</v>
      </c>
      <c r="K32" t="n">
        <v>2093</v>
      </c>
      <c r="L32" t="n">
        <v>2600</v>
      </c>
      <c r="M32" t="n">
        <v>4310</v>
      </c>
      <c r="N32" t="n">
        <v>3775</v>
      </c>
      <c r="O32" t="n">
        <v>3981</v>
      </c>
      <c r="P32" t="n">
        <v>3399</v>
      </c>
      <c r="Q32" t="n">
        <v>2462</v>
      </c>
      <c r="R32" t="n">
        <v>4101</v>
      </c>
      <c r="S32" t="n">
        <v>3392</v>
      </c>
      <c r="T32" t="n">
        <v>4171</v>
      </c>
      <c r="U32" t="n">
        <v>4503</v>
      </c>
      <c r="V32" t="n">
        <v>4908</v>
      </c>
      <c r="W32" t="n">
        <v>3045</v>
      </c>
    </row>
    <row r="33">
      <c r="A33" s="5" t="inlineStr">
        <is>
          <t>Summe Fremdkapital</t>
        </is>
      </c>
      <c r="B33" s="5" t="inlineStr">
        <is>
          <t>Total Liabilities</t>
        </is>
      </c>
      <c r="C33" t="n">
        <v>14384</v>
      </c>
      <c r="D33" t="n">
        <v>11524</v>
      </c>
      <c r="E33" t="n">
        <v>10521</v>
      </c>
      <c r="F33" t="n">
        <v>11126</v>
      </c>
      <c r="G33" t="n">
        <v>10095</v>
      </c>
      <c r="H33" t="n">
        <v>11874</v>
      </c>
      <c r="I33" t="n">
        <v>8656</v>
      </c>
      <c r="J33" t="n">
        <v>8589</v>
      </c>
      <c r="K33" t="n">
        <v>9220</v>
      </c>
      <c r="L33" t="n">
        <v>9179</v>
      </c>
      <c r="M33" t="n">
        <v>9693</v>
      </c>
      <c r="N33" t="n">
        <v>11128</v>
      </c>
      <c r="O33" t="n">
        <v>9579</v>
      </c>
      <c r="P33" t="n">
        <v>10159</v>
      </c>
      <c r="Q33" t="n">
        <v>9229</v>
      </c>
      <c r="R33" t="n">
        <v>7615</v>
      </c>
      <c r="S33" t="n">
        <v>6876</v>
      </c>
      <c r="T33" t="n">
        <v>7539</v>
      </c>
      <c r="U33" t="n">
        <v>7662</v>
      </c>
      <c r="V33" t="n">
        <v>7698</v>
      </c>
      <c r="W33" t="n">
        <v>5604</v>
      </c>
    </row>
    <row r="34">
      <c r="A34" s="5" t="inlineStr">
        <is>
          <t>Minderheitenanteil</t>
        </is>
      </c>
      <c r="B34" s="5" t="inlineStr">
        <is>
          <t>Minority Share</t>
        </is>
      </c>
      <c r="C34" t="n">
        <v>6.7</v>
      </c>
      <c r="D34" t="n">
        <v>5.2</v>
      </c>
      <c r="E34" t="n">
        <v>2.8</v>
      </c>
      <c r="F34" t="n">
        <v>2.1</v>
      </c>
      <c r="G34" t="n">
        <v>3.1</v>
      </c>
      <c r="H34" t="n">
        <v>3.6</v>
      </c>
      <c r="I34" t="n">
        <v>5.8</v>
      </c>
      <c r="J34" t="n">
        <v>4.8</v>
      </c>
      <c r="K34" t="n">
        <v>3.1</v>
      </c>
      <c r="L34" t="n">
        <v>2.9</v>
      </c>
      <c r="M34" t="n">
        <v>3.1</v>
      </c>
      <c r="N34" t="n">
        <v>2.9</v>
      </c>
      <c r="O34" t="n">
        <v>2.5</v>
      </c>
      <c r="P34" t="n">
        <v>2.1</v>
      </c>
      <c r="Q34" t="n">
        <v>1.5</v>
      </c>
      <c r="R34" t="n">
        <v>4.2</v>
      </c>
      <c r="S34" t="n">
        <v>11.9</v>
      </c>
      <c r="T34" t="n">
        <v>11.9</v>
      </c>
      <c r="U34" t="n">
        <v>10.7</v>
      </c>
      <c r="V34" t="n">
        <v>9.9</v>
      </c>
      <c r="W34" t="n">
        <v>10.4</v>
      </c>
    </row>
    <row r="35">
      <c r="A35" s="5" t="inlineStr">
        <is>
          <t>Summe Eigenkapital</t>
        </is>
      </c>
      <c r="B35" s="5" t="inlineStr">
        <is>
          <t>Equity</t>
        </is>
      </c>
      <c r="C35" t="n">
        <v>29419</v>
      </c>
      <c r="D35" t="n">
        <v>26928</v>
      </c>
      <c r="E35" t="n">
        <v>24816</v>
      </c>
      <c r="F35" t="n">
        <v>24502</v>
      </c>
      <c r="G35" t="n">
        <v>23614</v>
      </c>
      <c r="H35" t="n">
        <v>20185</v>
      </c>
      <c r="I35" t="n">
        <v>22637</v>
      </c>
      <c r="J35" t="n">
        <v>20932</v>
      </c>
      <c r="K35" t="n">
        <v>17634</v>
      </c>
      <c r="L35" t="n">
        <v>14863</v>
      </c>
      <c r="M35" t="n">
        <v>13595</v>
      </c>
      <c r="N35" t="n">
        <v>11826</v>
      </c>
      <c r="O35" t="n">
        <v>13619</v>
      </c>
      <c r="P35" t="n">
        <v>14622</v>
      </c>
      <c r="Q35" t="n">
        <v>14656</v>
      </c>
      <c r="R35" t="n">
        <v>10560</v>
      </c>
      <c r="S35" t="n">
        <v>8124</v>
      </c>
      <c r="T35" t="n">
        <v>7422</v>
      </c>
      <c r="U35" t="n">
        <v>7199</v>
      </c>
      <c r="V35" t="n">
        <v>6169</v>
      </c>
      <c r="W35" t="n">
        <v>5459</v>
      </c>
    </row>
    <row r="36">
      <c r="A36" s="5" t="inlineStr">
        <is>
          <t>Summe Passiva</t>
        </is>
      </c>
      <c r="B36" s="5" t="inlineStr">
        <is>
          <t>Liabilities &amp; Shareholder Equity</t>
        </is>
      </c>
      <c r="C36" t="n">
        <v>43810</v>
      </c>
      <c r="D36" t="n">
        <v>38458</v>
      </c>
      <c r="E36" t="n">
        <v>35339</v>
      </c>
      <c r="F36" t="n">
        <v>35630</v>
      </c>
      <c r="G36" t="n">
        <v>33711</v>
      </c>
      <c r="H36" t="n">
        <v>32063</v>
      </c>
      <c r="I36" t="n">
        <v>31298</v>
      </c>
      <c r="J36" t="n">
        <v>29525</v>
      </c>
      <c r="K36" t="n">
        <v>26858</v>
      </c>
      <c r="L36" t="n">
        <v>24045</v>
      </c>
      <c r="M36" t="n">
        <v>23292</v>
      </c>
      <c r="N36" t="n">
        <v>22957</v>
      </c>
      <c r="O36" t="n">
        <v>23200</v>
      </c>
      <c r="P36" t="n">
        <v>24783</v>
      </c>
      <c r="Q36" t="n">
        <v>23886</v>
      </c>
      <c r="R36" t="n">
        <v>18179</v>
      </c>
      <c r="S36" t="n">
        <v>15012</v>
      </c>
      <c r="T36" t="n">
        <v>14973</v>
      </c>
      <c r="U36" t="n">
        <v>14872</v>
      </c>
      <c r="V36" t="n">
        <v>13877</v>
      </c>
      <c r="W36" t="n">
        <v>11073</v>
      </c>
    </row>
    <row r="37">
      <c r="A37" s="5" t="inlineStr">
        <is>
          <t>Mio.Aktien im Umlauf</t>
        </is>
      </c>
      <c r="B37" s="5" t="inlineStr">
        <is>
          <t>Million shares outstanding</t>
        </is>
      </c>
      <c r="C37" t="n">
        <v>558.12</v>
      </c>
      <c r="D37" t="n">
        <v>560.4</v>
      </c>
      <c r="E37" t="n">
        <v>560.52</v>
      </c>
      <c r="F37" t="n">
        <v>561.86</v>
      </c>
      <c r="G37" t="n">
        <v>562.98</v>
      </c>
      <c r="H37" t="n">
        <v>561.23</v>
      </c>
      <c r="I37" t="n">
        <v>605.9</v>
      </c>
      <c r="J37" t="n">
        <v>608.8099999999999</v>
      </c>
      <c r="K37" t="n">
        <v>602.98</v>
      </c>
      <c r="L37" t="n">
        <v>601</v>
      </c>
      <c r="M37" t="n">
        <v>599</v>
      </c>
      <c r="N37" t="n">
        <v>602.4</v>
      </c>
      <c r="O37" t="n">
        <v>618</v>
      </c>
      <c r="P37" t="n">
        <v>639.6</v>
      </c>
      <c r="Q37" t="n">
        <v>658.8</v>
      </c>
      <c r="R37" t="n">
        <v>673.6</v>
      </c>
      <c r="S37" t="n">
        <v>676</v>
      </c>
      <c r="T37" t="n">
        <v>676</v>
      </c>
      <c r="U37" t="n">
        <v>676.1</v>
      </c>
      <c r="V37" t="n">
        <v>676.1</v>
      </c>
      <c r="W37" t="n">
        <v>676.1</v>
      </c>
    </row>
    <row r="38">
      <c r="A38" s="5" t="inlineStr">
        <is>
          <t>Ergebnis je Aktie (brutto)</t>
        </is>
      </c>
      <c r="B38" s="5" t="inlineStr">
        <is>
          <t>Earnings per share</t>
        </is>
      </c>
      <c r="C38" t="n">
        <v>9.699999999999999</v>
      </c>
      <c r="D38" t="n">
        <v>9.25</v>
      </c>
      <c r="E38" t="n">
        <v>8.43</v>
      </c>
      <c r="F38" t="n">
        <v>7.69</v>
      </c>
      <c r="G38" t="n">
        <v>8.02</v>
      </c>
      <c r="H38" t="n">
        <v>6.93</v>
      </c>
      <c r="I38" t="n">
        <v>6.64</v>
      </c>
      <c r="J38" t="n">
        <v>6.37</v>
      </c>
      <c r="K38" t="n">
        <v>5.75</v>
      </c>
      <c r="L38" t="n">
        <v>5.24</v>
      </c>
      <c r="M38" t="n">
        <v>4.13</v>
      </c>
      <c r="N38" t="n">
        <v>4.37</v>
      </c>
      <c r="O38" t="n">
        <v>5.69</v>
      </c>
      <c r="P38" t="n">
        <v>4.03</v>
      </c>
      <c r="Q38" t="n">
        <v>3.61</v>
      </c>
      <c r="R38" t="n">
        <v>3.06</v>
      </c>
      <c r="S38" t="n">
        <v>2.77</v>
      </c>
      <c r="T38" t="n">
        <v>2.51</v>
      </c>
      <c r="U38" t="n">
        <v>2.22</v>
      </c>
      <c r="V38" t="n">
        <v>1.96</v>
      </c>
      <c r="W38" t="n">
        <v>1.66</v>
      </c>
    </row>
    <row r="39">
      <c r="A39" s="5" t="inlineStr">
        <is>
          <t>Ergebnis je Aktie (unverwässert)</t>
        </is>
      </c>
      <c r="B39" s="5" t="inlineStr">
        <is>
          <t>Basic Earnings per share</t>
        </is>
      </c>
      <c r="C39" t="n">
        <v>6.7</v>
      </c>
      <c r="D39" t="n">
        <v>7.08</v>
      </c>
      <c r="E39" t="n">
        <v>6.65</v>
      </c>
      <c r="F39" t="n">
        <v>6.52</v>
      </c>
      <c r="G39" t="n">
        <v>6.26</v>
      </c>
      <c r="H39" t="n">
        <v>5.41</v>
      </c>
      <c r="I39" t="n">
        <v>5.22</v>
      </c>
      <c r="J39" t="n">
        <v>4.97</v>
      </c>
      <c r="K39" t="n">
        <v>4.36</v>
      </c>
      <c r="L39" t="n">
        <v>4.04</v>
      </c>
      <c r="M39" t="n">
        <v>3.42</v>
      </c>
      <c r="N39" t="n">
        <v>3.49</v>
      </c>
      <c r="O39" t="n">
        <v>3.36</v>
      </c>
      <c r="P39" t="n">
        <v>2.98</v>
      </c>
      <c r="Q39" t="n">
        <v>2.6</v>
      </c>
      <c r="R39" t="n">
        <v>2.46</v>
      </c>
      <c r="S39" t="n">
        <v>2.45</v>
      </c>
      <c r="T39" t="n">
        <v>2.15</v>
      </c>
      <c r="U39" t="n">
        <v>1.82</v>
      </c>
      <c r="V39" t="n">
        <v>1.52</v>
      </c>
      <c r="W39" t="n">
        <v>1.22</v>
      </c>
    </row>
    <row r="40">
      <c r="A40" s="5" t="inlineStr">
        <is>
          <t>Ergebnis je Aktie (verwässert)</t>
        </is>
      </c>
      <c r="B40" s="5" t="inlineStr">
        <is>
          <t>Diluted Earnings per share</t>
        </is>
      </c>
      <c r="C40" t="n">
        <v>6.66</v>
      </c>
      <c r="D40" t="n">
        <v>7.08</v>
      </c>
      <c r="E40" t="n">
        <v>6.65</v>
      </c>
      <c r="F40" t="n">
        <v>6.46</v>
      </c>
      <c r="G40" t="n">
        <v>6.18</v>
      </c>
      <c r="H40" t="n">
        <v>5.34</v>
      </c>
      <c r="I40" t="n">
        <v>5.13</v>
      </c>
      <c r="J40" t="n">
        <v>4.91</v>
      </c>
      <c r="K40" t="n">
        <v>4.32</v>
      </c>
      <c r="L40" t="n">
        <v>4.01</v>
      </c>
      <c r="M40" t="n">
        <v>3.42</v>
      </c>
      <c r="N40" t="n">
        <v>3.49</v>
      </c>
      <c r="O40" t="n">
        <v>3.36</v>
      </c>
      <c r="P40" t="n">
        <v>2.98</v>
      </c>
      <c r="Q40" t="n">
        <v>2.6</v>
      </c>
      <c r="R40" t="n">
        <v>2.46</v>
      </c>
      <c r="S40" t="n">
        <v>2.45</v>
      </c>
      <c r="T40" t="n">
        <v>2.15</v>
      </c>
      <c r="U40" t="n">
        <v>1.82</v>
      </c>
      <c r="V40" t="n">
        <v>1.52</v>
      </c>
      <c r="W40" t="n">
        <v>1.22</v>
      </c>
    </row>
    <row r="41">
      <c r="A41" s="5" t="inlineStr">
        <is>
          <t>Dividende je Aktie</t>
        </is>
      </c>
      <c r="B41" s="5" t="inlineStr">
        <is>
          <t>Dividend per share</t>
        </is>
      </c>
      <c r="C41" t="n">
        <v>3.85</v>
      </c>
      <c r="D41" t="n">
        <v>3.85</v>
      </c>
      <c r="E41" t="n">
        <v>3.55</v>
      </c>
      <c r="F41" t="n">
        <v>3.3</v>
      </c>
      <c r="G41" t="n">
        <v>3.1</v>
      </c>
      <c r="H41" t="n">
        <v>2.7</v>
      </c>
      <c r="I41" t="n">
        <v>2.5</v>
      </c>
      <c r="J41" t="n">
        <v>2.3</v>
      </c>
      <c r="K41" t="n">
        <v>2</v>
      </c>
      <c r="L41" t="n">
        <v>1.8</v>
      </c>
      <c r="M41" t="n">
        <v>1.5</v>
      </c>
      <c r="N41" t="n">
        <v>1.44</v>
      </c>
      <c r="O41" t="n">
        <v>1.38</v>
      </c>
      <c r="P41" t="n">
        <v>1.18</v>
      </c>
      <c r="Q41" t="n">
        <v>1</v>
      </c>
      <c r="R41" t="n">
        <v>0.82</v>
      </c>
      <c r="S41" t="n">
        <v>1.1</v>
      </c>
      <c r="T41" t="n">
        <v>0.96</v>
      </c>
      <c r="U41" t="n">
        <v>0.8100000000000001</v>
      </c>
      <c r="V41" t="n">
        <v>0.66</v>
      </c>
      <c r="W41" t="n">
        <v>0.51</v>
      </c>
    </row>
    <row r="42">
      <c r="A42" s="5" t="inlineStr">
        <is>
          <t>Dividendenausschüttung in Mio</t>
        </is>
      </c>
      <c r="B42" s="5" t="inlineStr">
        <is>
          <t>Dividend Payment in M</t>
        </is>
      </c>
      <c r="C42" t="inlineStr">
        <is>
          <t>-</t>
        </is>
      </c>
      <c r="D42" t="n">
        <v>2221</v>
      </c>
      <c r="E42" t="n">
        <v>2061</v>
      </c>
      <c r="F42" t="n">
        <v>1871</v>
      </c>
      <c r="G42" t="n">
        <v>1833</v>
      </c>
      <c r="H42" t="n">
        <v>1507</v>
      </c>
      <c r="I42" t="n">
        <v>1523</v>
      </c>
      <c r="J42" t="n">
        <v>1397</v>
      </c>
      <c r="K42" t="n">
        <v>1212</v>
      </c>
      <c r="L42" t="n">
        <v>1083</v>
      </c>
      <c r="M42" t="n">
        <v>898.9</v>
      </c>
      <c r="N42" t="n">
        <v>862</v>
      </c>
      <c r="O42" t="n">
        <v>842.9</v>
      </c>
      <c r="P42" t="n">
        <v>739</v>
      </c>
      <c r="Q42" t="n">
        <v>659</v>
      </c>
      <c r="R42" t="n">
        <v>554</v>
      </c>
      <c r="S42" t="n">
        <v>494</v>
      </c>
      <c r="T42" t="n">
        <v>433</v>
      </c>
      <c r="U42" t="n">
        <v>365.1</v>
      </c>
      <c r="V42" t="n">
        <v>297</v>
      </c>
      <c r="W42" t="n">
        <v>230</v>
      </c>
    </row>
    <row r="43">
      <c r="A43" s="5" t="inlineStr">
        <is>
          <t>Umsatz</t>
        </is>
      </c>
      <c r="B43" s="5" t="inlineStr">
        <is>
          <t>Revenue</t>
        </is>
      </c>
      <c r="C43" t="n">
        <v>53.53</v>
      </c>
      <c r="D43" t="n">
        <v>48.07</v>
      </c>
      <c r="E43" t="n">
        <v>46.43</v>
      </c>
      <c r="F43" t="n">
        <v>45.99</v>
      </c>
      <c r="G43" t="n">
        <v>44.86</v>
      </c>
      <c r="H43" t="n">
        <v>40.15</v>
      </c>
      <c r="I43" t="n">
        <v>37.92</v>
      </c>
      <c r="J43" t="n">
        <v>36.9</v>
      </c>
      <c r="K43" t="n">
        <v>33.74</v>
      </c>
      <c r="L43" t="n">
        <v>32.44</v>
      </c>
      <c r="M43" t="n">
        <v>29.17</v>
      </c>
      <c r="N43" t="n">
        <v>29.12</v>
      </c>
      <c r="O43" t="n">
        <v>27.61</v>
      </c>
      <c r="P43" t="n">
        <v>24.69</v>
      </c>
      <c r="Q43" t="n">
        <v>22.06</v>
      </c>
      <c r="R43" t="n">
        <v>21.58</v>
      </c>
      <c r="S43" t="n">
        <v>20.75</v>
      </c>
      <c r="T43" t="n">
        <v>21.14</v>
      </c>
      <c r="U43" t="n">
        <v>20.32</v>
      </c>
      <c r="V43" t="n">
        <v>18.74</v>
      </c>
      <c r="W43" t="n">
        <v>15.9</v>
      </c>
    </row>
    <row r="44">
      <c r="A44" s="5" t="inlineStr">
        <is>
          <t>Buchwert je Aktie</t>
        </is>
      </c>
      <c r="B44" s="5" t="inlineStr">
        <is>
          <t>Book value per share</t>
        </is>
      </c>
      <c r="C44" t="n">
        <v>52.71</v>
      </c>
      <c r="D44" t="n">
        <v>48.05</v>
      </c>
      <c r="E44" t="n">
        <v>44.27</v>
      </c>
      <c r="F44" t="n">
        <v>43.61</v>
      </c>
      <c r="G44" t="n">
        <v>41.94</v>
      </c>
      <c r="H44" t="n">
        <v>35.97</v>
      </c>
      <c r="I44" t="n">
        <v>37.36</v>
      </c>
      <c r="J44" t="n">
        <v>34.38</v>
      </c>
      <c r="K44" t="n">
        <v>29.25</v>
      </c>
      <c r="L44" t="n">
        <v>24.73</v>
      </c>
      <c r="M44" t="n">
        <v>22.7</v>
      </c>
      <c r="N44" t="n">
        <v>19.63</v>
      </c>
      <c r="O44" t="n">
        <v>22.04</v>
      </c>
      <c r="P44" t="n">
        <v>22.86</v>
      </c>
      <c r="Q44" t="n">
        <v>22.25</v>
      </c>
      <c r="R44" t="n">
        <v>15.68</v>
      </c>
      <c r="S44" t="n">
        <v>12.02</v>
      </c>
      <c r="T44" t="n">
        <v>10.98</v>
      </c>
      <c r="U44" t="n">
        <v>10.65</v>
      </c>
      <c r="V44" t="n">
        <v>9.119999999999999</v>
      </c>
      <c r="W44" t="n">
        <v>8.07</v>
      </c>
    </row>
    <row r="45">
      <c r="A45" s="5" t="inlineStr">
        <is>
          <t>Cashflow je Aktie</t>
        </is>
      </c>
      <c r="B45" s="5" t="inlineStr">
        <is>
          <t>Cashflow per share</t>
        </is>
      </c>
      <c r="C45" t="n">
        <v>11.22</v>
      </c>
      <c r="D45" t="n">
        <v>9.24</v>
      </c>
      <c r="E45" t="n">
        <v>8.869999999999999</v>
      </c>
      <c r="F45" t="n">
        <v>8.369999999999999</v>
      </c>
      <c r="G45" t="n">
        <v>7.47</v>
      </c>
      <c r="H45" t="n">
        <v>6.89</v>
      </c>
      <c r="I45" t="n">
        <v>6.19</v>
      </c>
      <c r="J45" t="n">
        <v>5.8</v>
      </c>
      <c r="K45" t="n">
        <v>4.82</v>
      </c>
      <c r="L45" t="n">
        <v>5.5</v>
      </c>
      <c r="M45" t="n">
        <v>5.38</v>
      </c>
      <c r="N45" t="n">
        <v>4.31</v>
      </c>
      <c r="O45" t="n">
        <v>4.28</v>
      </c>
      <c r="P45" t="n">
        <v>3.87</v>
      </c>
      <c r="Q45" t="n">
        <v>3.18</v>
      </c>
      <c r="R45" t="n">
        <v>2.52</v>
      </c>
      <c r="S45" t="n">
        <v>2.63</v>
      </c>
      <c r="T45" t="n">
        <v>2.72</v>
      </c>
      <c r="U45" t="n">
        <v>2.4</v>
      </c>
      <c r="V45" t="n">
        <v>1.45</v>
      </c>
      <c r="W45" t="n">
        <v>1.52</v>
      </c>
    </row>
    <row r="46">
      <c r="A46" s="5" t="inlineStr">
        <is>
          <t>Bilanzsumme je Aktie</t>
        </is>
      </c>
      <c r="B46" s="5" t="inlineStr">
        <is>
          <t>Total assets per share</t>
        </is>
      </c>
      <c r="C46" t="n">
        <v>78.5</v>
      </c>
      <c r="D46" t="n">
        <v>68.63</v>
      </c>
      <c r="E46" t="n">
        <v>63.05</v>
      </c>
      <c r="F46" t="n">
        <v>63.42</v>
      </c>
      <c r="G46" t="n">
        <v>59.88</v>
      </c>
      <c r="H46" t="n">
        <v>57.13</v>
      </c>
      <c r="I46" t="n">
        <v>51.66</v>
      </c>
      <c r="J46" t="n">
        <v>48.5</v>
      </c>
      <c r="K46" t="n">
        <v>44.54</v>
      </c>
      <c r="L46" t="n">
        <v>40.01</v>
      </c>
      <c r="M46" t="n">
        <v>38.88</v>
      </c>
      <c r="N46" t="n">
        <v>38.11</v>
      </c>
      <c r="O46" t="n">
        <v>37.54</v>
      </c>
      <c r="P46" t="n">
        <v>38.75</v>
      </c>
      <c r="Q46" t="n">
        <v>36.26</v>
      </c>
      <c r="R46" t="n">
        <v>26.99</v>
      </c>
      <c r="S46" t="n">
        <v>22.21</v>
      </c>
      <c r="T46" t="n">
        <v>22.15</v>
      </c>
      <c r="U46" t="n">
        <v>22</v>
      </c>
      <c r="V46" t="n">
        <v>20.52</v>
      </c>
      <c r="W46" t="inlineStr">
        <is>
          <t>-</t>
        </is>
      </c>
    </row>
    <row r="47">
      <c r="A47" s="5" t="inlineStr">
        <is>
          <t>Personal am Ende des Jahres</t>
        </is>
      </c>
      <c r="B47" s="5" t="inlineStr">
        <is>
          <t>Staff at the end of year</t>
        </is>
      </c>
      <c r="C47" t="n">
        <v>87974</v>
      </c>
      <c r="D47" t="n">
        <v>86030</v>
      </c>
      <c r="E47" t="n">
        <v>82606</v>
      </c>
      <c r="F47" t="n">
        <v>89331</v>
      </c>
      <c r="G47" t="n">
        <v>82881</v>
      </c>
      <c r="H47" t="n">
        <v>78611</v>
      </c>
      <c r="I47" t="n">
        <v>77452</v>
      </c>
      <c r="J47" t="n">
        <v>72637</v>
      </c>
      <c r="K47" t="n">
        <v>68886</v>
      </c>
      <c r="L47" t="n">
        <v>66619</v>
      </c>
      <c r="M47" t="n">
        <v>64643</v>
      </c>
      <c r="N47" t="n">
        <v>67662</v>
      </c>
      <c r="O47" t="n">
        <v>63358</v>
      </c>
      <c r="P47" t="n">
        <v>60851</v>
      </c>
      <c r="Q47" t="n">
        <v>52403</v>
      </c>
      <c r="R47" t="n">
        <v>52081</v>
      </c>
      <c r="S47" t="n">
        <v>50500</v>
      </c>
      <c r="T47" t="n">
        <v>50491</v>
      </c>
      <c r="U47" t="n">
        <v>49150</v>
      </c>
      <c r="V47" t="n">
        <v>48222</v>
      </c>
      <c r="W47" t="inlineStr">
        <is>
          <t>-</t>
        </is>
      </c>
    </row>
    <row r="48">
      <c r="A48" s="5" t="inlineStr">
        <is>
          <t>Personalaufwand in Mio. EUR</t>
        </is>
      </c>
      <c r="B48" s="5" t="inlineStr">
        <is>
          <t>Personnel expenses in M</t>
        </is>
      </c>
      <c r="C48" t="n">
        <v>6131</v>
      </c>
      <c r="D48" t="n">
        <v>5634</v>
      </c>
      <c r="E48" t="n">
        <v>5434</v>
      </c>
      <c r="F48" t="n">
        <v>5438</v>
      </c>
      <c r="G48" t="n">
        <v>5223</v>
      </c>
      <c r="H48" t="n">
        <v>4623</v>
      </c>
      <c r="I48" t="n">
        <v>4606</v>
      </c>
      <c r="J48" t="n">
        <v>4414</v>
      </c>
      <c r="K48" t="n">
        <v>3977</v>
      </c>
      <c r="L48" t="n">
        <v>3765</v>
      </c>
      <c r="M48" t="n">
        <v>3517</v>
      </c>
      <c r="N48" t="n">
        <v>3429</v>
      </c>
      <c r="O48" t="n">
        <v>3318</v>
      </c>
      <c r="P48" t="n">
        <v>3035</v>
      </c>
      <c r="Q48" t="n">
        <v>2852</v>
      </c>
      <c r="R48" t="n">
        <v>2702</v>
      </c>
      <c r="S48" t="n">
        <v>2704</v>
      </c>
      <c r="T48" t="n">
        <v>2757</v>
      </c>
      <c r="U48" t="n">
        <v>2624</v>
      </c>
      <c r="V48" t="n">
        <v>2361</v>
      </c>
      <c r="W48" t="n">
        <v>1994</v>
      </c>
    </row>
    <row r="49">
      <c r="A49" s="5" t="inlineStr">
        <is>
          <t>Aufwand je Mitarbeiter in EUR</t>
        </is>
      </c>
      <c r="B49" s="5" t="inlineStr">
        <is>
          <t>Effort per employee</t>
        </is>
      </c>
      <c r="C49" t="n">
        <v>69692</v>
      </c>
      <c r="D49" t="n">
        <v>65490</v>
      </c>
      <c r="E49" t="n">
        <v>65776</v>
      </c>
      <c r="F49" t="n">
        <v>60874</v>
      </c>
      <c r="G49" t="n">
        <v>63018</v>
      </c>
      <c r="H49" t="n">
        <v>58814</v>
      </c>
      <c r="I49" t="n">
        <v>59469</v>
      </c>
      <c r="J49" t="n">
        <v>60773</v>
      </c>
      <c r="K49" t="n">
        <v>57730</v>
      </c>
      <c r="L49" t="n">
        <v>56514</v>
      </c>
      <c r="M49" t="n">
        <v>54408</v>
      </c>
      <c r="N49" t="n">
        <v>50684</v>
      </c>
      <c r="O49" t="n">
        <v>52374</v>
      </c>
      <c r="P49" t="n">
        <v>49874</v>
      </c>
      <c r="Q49" t="n">
        <v>54419</v>
      </c>
      <c r="R49" t="n">
        <v>51879</v>
      </c>
      <c r="S49" t="n">
        <v>53541</v>
      </c>
      <c r="T49" t="n">
        <v>54604</v>
      </c>
      <c r="U49" t="n">
        <v>53394</v>
      </c>
      <c r="V49" t="n">
        <v>48969</v>
      </c>
      <c r="W49" t="inlineStr">
        <is>
          <t>-</t>
        </is>
      </c>
    </row>
    <row r="50">
      <c r="A50" s="5" t="inlineStr">
        <is>
          <t>Umsatz je Aktie</t>
        </is>
      </c>
      <c r="B50" s="5" t="inlineStr">
        <is>
          <t>Revenue per share</t>
        </is>
      </c>
      <c r="C50" t="n">
        <v>339573</v>
      </c>
      <c r="D50" t="n">
        <v>313116</v>
      </c>
      <c r="E50" t="n">
        <v>315034</v>
      </c>
      <c r="F50" t="n">
        <v>289229</v>
      </c>
      <c r="G50" t="n">
        <v>304743</v>
      </c>
      <c r="H50" t="n">
        <v>286627</v>
      </c>
      <c r="I50" t="n">
        <v>296656</v>
      </c>
      <c r="J50" t="n">
        <v>309246</v>
      </c>
      <c r="K50" t="n">
        <v>295315</v>
      </c>
      <c r="L50" t="n">
        <v>292646</v>
      </c>
      <c r="M50" t="n">
        <v>270294</v>
      </c>
      <c r="N50" t="n">
        <v>259256</v>
      </c>
      <c r="O50" t="n">
        <v>269304</v>
      </c>
      <c r="P50" t="n">
        <v>259487</v>
      </c>
      <c r="Q50" t="n">
        <v>277321</v>
      </c>
      <c r="R50" t="n">
        <v>279063</v>
      </c>
      <c r="S50" t="n">
        <v>277803</v>
      </c>
      <c r="T50" t="n">
        <v>282981</v>
      </c>
      <c r="U50" t="n">
        <v>279560</v>
      </c>
      <c r="V50" t="n">
        <v>262768</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42626</v>
      </c>
      <c r="D52" t="n">
        <v>45280</v>
      </c>
      <c r="E52" t="n">
        <v>43355</v>
      </c>
      <c r="F52" t="n">
        <v>34767</v>
      </c>
      <c r="G52" t="n">
        <v>39785</v>
      </c>
      <c r="H52" t="n">
        <v>62462</v>
      </c>
      <c r="I52" t="n">
        <v>38194</v>
      </c>
      <c r="J52" t="n">
        <v>39480</v>
      </c>
      <c r="K52" t="n">
        <v>35398</v>
      </c>
      <c r="L52" t="n">
        <v>33620</v>
      </c>
      <c r="M52" t="n">
        <v>27725</v>
      </c>
      <c r="N52" t="n">
        <v>28795</v>
      </c>
      <c r="O52" t="n">
        <v>41921</v>
      </c>
      <c r="P52" t="n">
        <v>33870</v>
      </c>
      <c r="Q52" t="n">
        <v>37637</v>
      </c>
      <c r="R52" t="n">
        <v>69617</v>
      </c>
      <c r="S52" t="n">
        <v>29535</v>
      </c>
      <c r="T52" t="n">
        <v>25300</v>
      </c>
      <c r="U52" t="n">
        <v>26260</v>
      </c>
      <c r="V52" t="n">
        <v>20103</v>
      </c>
      <c r="W52" t="inlineStr">
        <is>
          <t>-</t>
        </is>
      </c>
    </row>
    <row r="53">
      <c r="A53" s="5" t="inlineStr">
        <is>
          <t>KGV (Kurs/Gewinn)</t>
        </is>
      </c>
      <c r="B53" s="5" t="inlineStr">
        <is>
          <t>PE (price/earnings)</t>
        </is>
      </c>
      <c r="C53" t="n">
        <v>39.4</v>
      </c>
      <c r="D53" t="n">
        <v>28.4</v>
      </c>
      <c r="E53" t="n">
        <v>27.8</v>
      </c>
      <c r="F53" t="n">
        <v>26.6</v>
      </c>
      <c r="G53" t="n">
        <v>25.1</v>
      </c>
      <c r="H53" t="n">
        <v>25.7</v>
      </c>
      <c r="I53" t="n">
        <v>24.5</v>
      </c>
      <c r="J53" t="n">
        <v>21.1</v>
      </c>
      <c r="K53" t="n">
        <v>18.5</v>
      </c>
      <c r="L53" t="n">
        <v>20.6</v>
      </c>
      <c r="M53" t="n">
        <v>22.8</v>
      </c>
      <c r="N53" t="n">
        <v>17.9</v>
      </c>
      <c r="O53" t="n">
        <v>29.2</v>
      </c>
      <c r="P53" t="n">
        <v>25.5</v>
      </c>
      <c r="Q53" t="n">
        <v>24.2</v>
      </c>
      <c r="R53" t="n">
        <v>22.7</v>
      </c>
      <c r="S53" t="n">
        <v>26.5</v>
      </c>
      <c r="T53" t="n">
        <v>33.7</v>
      </c>
      <c r="U53" t="n">
        <v>44.5</v>
      </c>
      <c r="V53" t="n">
        <v>60.1</v>
      </c>
      <c r="W53" t="n">
        <v>65.3</v>
      </c>
    </row>
    <row r="54">
      <c r="A54" s="5" t="inlineStr">
        <is>
          <t>KUV (Kurs/Umsatz)</t>
        </is>
      </c>
      <c r="B54" s="5" t="inlineStr">
        <is>
          <t>PS (price/sales)</t>
        </is>
      </c>
      <c r="C54" t="n">
        <v>4.93</v>
      </c>
      <c r="D54" t="n">
        <v>4.19</v>
      </c>
      <c r="E54" t="n">
        <v>3.98</v>
      </c>
      <c r="F54" t="n">
        <v>3.77</v>
      </c>
      <c r="G54" t="n">
        <v>3.51</v>
      </c>
      <c r="H54" t="n">
        <v>3.47</v>
      </c>
      <c r="I54" t="n">
        <v>3.37</v>
      </c>
      <c r="J54" t="n">
        <v>2.84</v>
      </c>
      <c r="K54" t="n">
        <v>2.39</v>
      </c>
      <c r="L54" t="n">
        <v>2.56</v>
      </c>
      <c r="M54" t="n">
        <v>2.67</v>
      </c>
      <c r="N54" t="n">
        <v>2.14</v>
      </c>
      <c r="O54" t="n">
        <v>3.55</v>
      </c>
      <c r="P54" t="n">
        <v>3.07</v>
      </c>
      <c r="Q54" t="n">
        <v>2.85</v>
      </c>
      <c r="R54" t="n">
        <v>2.59</v>
      </c>
      <c r="S54" t="n">
        <v>3.13</v>
      </c>
      <c r="T54" t="n">
        <v>3.43</v>
      </c>
      <c r="U54" t="n">
        <v>3.98</v>
      </c>
      <c r="V54" t="n">
        <v>4.87</v>
      </c>
      <c r="W54" t="n">
        <v>5.01</v>
      </c>
    </row>
    <row r="55">
      <c r="A55" s="5" t="inlineStr">
        <is>
          <t>KBV (Kurs/Buchwert)</t>
        </is>
      </c>
      <c r="B55" s="5" t="inlineStr">
        <is>
          <t>PB (price/book value)</t>
        </is>
      </c>
      <c r="C55" t="n">
        <v>5.01</v>
      </c>
      <c r="D55" t="n">
        <v>4.19</v>
      </c>
      <c r="E55" t="n">
        <v>4.18</v>
      </c>
      <c r="F55" t="n">
        <v>3.98</v>
      </c>
      <c r="G55" t="n">
        <v>3.75</v>
      </c>
      <c r="H55" t="n">
        <v>3.87</v>
      </c>
      <c r="I55" t="n">
        <v>3.42</v>
      </c>
      <c r="J55" t="n">
        <v>3.05</v>
      </c>
      <c r="K55" t="n">
        <v>2.76</v>
      </c>
      <c r="L55" t="n">
        <v>3.36</v>
      </c>
      <c r="M55" t="n">
        <v>3.44</v>
      </c>
      <c r="N55" t="n">
        <v>3.17</v>
      </c>
      <c r="O55" t="n">
        <v>4.45</v>
      </c>
      <c r="P55" t="n">
        <v>3.32</v>
      </c>
      <c r="Q55" t="n">
        <v>2.82</v>
      </c>
      <c r="R55" t="n">
        <v>3.56</v>
      </c>
      <c r="S55" t="n">
        <v>5.41</v>
      </c>
      <c r="T55" t="n">
        <v>6.61</v>
      </c>
      <c r="U55" t="n">
        <v>7.6</v>
      </c>
      <c r="V55" t="n">
        <v>10.01</v>
      </c>
      <c r="W55" t="n">
        <v>9.859999999999999</v>
      </c>
    </row>
    <row r="56">
      <c r="A56" s="5" t="inlineStr">
        <is>
          <t>KCV (Kurs/Cashflow)</t>
        </is>
      </c>
      <c r="B56" s="5" t="inlineStr">
        <is>
          <t>PC (price/cashflow)</t>
        </is>
      </c>
      <c r="C56" t="n">
        <v>23.53</v>
      </c>
      <c r="D56" t="n">
        <v>21.77</v>
      </c>
      <c r="E56" t="n">
        <v>20.85</v>
      </c>
      <c r="F56" t="n">
        <v>20.71</v>
      </c>
      <c r="G56" t="n">
        <v>21.08</v>
      </c>
      <c r="H56" t="n">
        <v>20.23</v>
      </c>
      <c r="I56" t="n">
        <v>20.63</v>
      </c>
      <c r="J56" t="n">
        <v>18.08</v>
      </c>
      <c r="K56" t="n">
        <v>16.76</v>
      </c>
      <c r="L56" t="n">
        <v>15.11</v>
      </c>
      <c r="M56" t="n">
        <v>14.49</v>
      </c>
      <c r="N56" t="n">
        <v>14.45</v>
      </c>
      <c r="O56" t="n">
        <v>22.9</v>
      </c>
      <c r="P56" t="n">
        <v>19.61</v>
      </c>
      <c r="Q56" t="n">
        <v>19.76</v>
      </c>
      <c r="R56" t="n">
        <v>22.18</v>
      </c>
      <c r="S56" t="n">
        <v>24.69</v>
      </c>
      <c r="T56" t="n">
        <v>26.71</v>
      </c>
      <c r="U56" t="n">
        <v>33.77</v>
      </c>
      <c r="V56" t="n">
        <v>63.07</v>
      </c>
      <c r="W56" t="n">
        <v>52.39</v>
      </c>
    </row>
    <row r="57">
      <c r="A57" s="5" t="inlineStr">
        <is>
          <t>Dividendenrendite in %</t>
        </is>
      </c>
      <c r="B57" s="5" t="inlineStr">
        <is>
          <t>Dividend Yield in %</t>
        </is>
      </c>
      <c r="C57" t="n">
        <v>1.46</v>
      </c>
      <c r="D57" t="n">
        <v>1.91</v>
      </c>
      <c r="E57" t="n">
        <v>1.92</v>
      </c>
      <c r="F57" t="n">
        <v>1.9</v>
      </c>
      <c r="G57" t="n">
        <v>1.97</v>
      </c>
      <c r="H57" t="n">
        <v>1.94</v>
      </c>
      <c r="I57" t="n">
        <v>1.96</v>
      </c>
      <c r="J57" t="n">
        <v>2.19</v>
      </c>
      <c r="K57" t="n">
        <v>2.48</v>
      </c>
      <c r="L57" t="n">
        <v>2.17</v>
      </c>
      <c r="M57" t="n">
        <v>1.92</v>
      </c>
      <c r="N57" t="n">
        <v>2.31</v>
      </c>
      <c r="O57" t="n">
        <v>1.41</v>
      </c>
      <c r="P57" t="n">
        <v>1.55</v>
      </c>
      <c r="Q57" t="n">
        <v>1.59</v>
      </c>
      <c r="R57" t="n">
        <v>1.47</v>
      </c>
      <c r="S57" t="n">
        <v>1.69</v>
      </c>
      <c r="T57" t="n">
        <v>1.32</v>
      </c>
      <c r="U57" t="n">
        <v>1</v>
      </c>
      <c r="V57" t="n">
        <v>0.72</v>
      </c>
      <c r="W57" t="n">
        <v>0.64</v>
      </c>
    </row>
    <row r="58">
      <c r="A58" s="5" t="inlineStr">
        <is>
          <t>Gewinnrendite in %</t>
        </is>
      </c>
      <c r="B58" s="5" t="inlineStr">
        <is>
          <t>Return on profit in %</t>
        </is>
      </c>
      <c r="C58" t="n">
        <v>2.5</v>
      </c>
      <c r="D58" t="n">
        <v>3.5</v>
      </c>
      <c r="E58" t="n">
        <v>3.6</v>
      </c>
      <c r="F58" t="n">
        <v>3.8</v>
      </c>
      <c r="G58" t="n">
        <v>4</v>
      </c>
      <c r="H58" t="n">
        <v>3.9</v>
      </c>
      <c r="I58" t="n">
        <v>4.1</v>
      </c>
      <c r="J58" t="n">
        <v>4.7</v>
      </c>
      <c r="K58" t="n">
        <v>5.4</v>
      </c>
      <c r="L58" t="n">
        <v>4.9</v>
      </c>
      <c r="M58" t="n">
        <v>4.4</v>
      </c>
      <c r="N58" t="n">
        <v>5.6</v>
      </c>
      <c r="O58" t="n">
        <v>3.4</v>
      </c>
      <c r="P58" t="n">
        <v>3.9</v>
      </c>
      <c r="Q58" t="n">
        <v>4.1</v>
      </c>
      <c r="R58" t="n">
        <v>4.4</v>
      </c>
      <c r="S58" t="n">
        <v>3.8</v>
      </c>
      <c r="T58" t="n">
        <v>3</v>
      </c>
      <c r="U58" t="n">
        <v>2.2</v>
      </c>
      <c r="V58" t="n">
        <v>1.7</v>
      </c>
      <c r="W58" t="n">
        <v>1.5</v>
      </c>
    </row>
    <row r="59">
      <c r="A59" s="5" t="inlineStr">
        <is>
          <t>Eigenkapitalrendite in %</t>
        </is>
      </c>
      <c r="B59" s="5" t="inlineStr">
        <is>
          <t>Return on Equity in %</t>
        </is>
      </c>
      <c r="C59" t="n">
        <v>12.75</v>
      </c>
      <c r="D59" t="n">
        <v>14.47</v>
      </c>
      <c r="E59" t="n">
        <v>14.43</v>
      </c>
      <c r="F59" t="n">
        <v>12.68</v>
      </c>
      <c r="G59" t="n">
        <v>13.96</v>
      </c>
      <c r="H59" t="n">
        <v>24.33</v>
      </c>
      <c r="I59" t="n">
        <v>13.07</v>
      </c>
      <c r="J59" t="n">
        <v>13.7</v>
      </c>
      <c r="K59" t="n">
        <v>13.83</v>
      </c>
      <c r="L59" t="n">
        <v>15.07</v>
      </c>
      <c r="M59" t="n">
        <v>13.18</v>
      </c>
      <c r="N59" t="n">
        <v>16.48</v>
      </c>
      <c r="O59" t="n">
        <v>19.5</v>
      </c>
      <c r="P59" t="n">
        <v>14.1</v>
      </c>
      <c r="Q59" t="n">
        <v>13.46</v>
      </c>
      <c r="R59" t="n">
        <v>34.34</v>
      </c>
      <c r="S59" t="n">
        <v>18.36</v>
      </c>
      <c r="T59" t="n">
        <v>17.21</v>
      </c>
      <c r="U59" t="n">
        <v>17.93</v>
      </c>
      <c r="V59" t="n">
        <v>15.72</v>
      </c>
      <c r="W59" t="n">
        <v>14.42</v>
      </c>
    </row>
    <row r="60">
      <c r="A60" s="5" t="inlineStr">
        <is>
          <t>Umsatzrendite in %</t>
        </is>
      </c>
      <c r="B60" s="5" t="inlineStr">
        <is>
          <t>Return on sales in %</t>
        </is>
      </c>
      <c r="C60" t="n">
        <v>12.55</v>
      </c>
      <c r="D60" t="n">
        <v>14.46</v>
      </c>
      <c r="E60" t="n">
        <v>13.76</v>
      </c>
      <c r="F60" t="n">
        <v>12.02</v>
      </c>
      <c r="G60" t="n">
        <v>13.06</v>
      </c>
      <c r="H60" t="n">
        <v>21.79</v>
      </c>
      <c r="I60" t="n">
        <v>12.87</v>
      </c>
      <c r="J60" t="n">
        <v>12.77</v>
      </c>
      <c r="K60" t="n">
        <v>11.99</v>
      </c>
      <c r="L60" t="n">
        <v>11.49</v>
      </c>
      <c r="M60" t="n">
        <v>10.26</v>
      </c>
      <c r="N60" t="n">
        <v>11.11</v>
      </c>
      <c r="O60" t="n">
        <v>15.57</v>
      </c>
      <c r="P60" t="n">
        <v>13.05</v>
      </c>
      <c r="Q60" t="n">
        <v>13.57</v>
      </c>
      <c r="R60" t="n">
        <v>49.89</v>
      </c>
      <c r="S60" t="n">
        <v>10.63</v>
      </c>
      <c r="T60" t="n">
        <v>8.94</v>
      </c>
      <c r="U60" t="n">
        <v>9.390000000000001</v>
      </c>
      <c r="V60" t="n">
        <v>7.65</v>
      </c>
      <c r="W60" t="n">
        <v>7.32</v>
      </c>
    </row>
    <row r="61">
      <c r="A61" s="5" t="inlineStr">
        <is>
          <t>Gesamtkapitalrendite in %</t>
        </is>
      </c>
      <c r="B61" s="5" t="inlineStr">
        <is>
          <t>Total Return on Investment in %</t>
        </is>
      </c>
      <c r="C61" t="n">
        <v>8.73</v>
      </c>
      <c r="D61" t="n">
        <v>10.22</v>
      </c>
      <c r="E61" t="n">
        <v>10.23</v>
      </c>
      <c r="F61" t="n">
        <v>8.789999999999999</v>
      </c>
      <c r="G61" t="n">
        <v>9.92</v>
      </c>
      <c r="H61" t="n">
        <v>15.42</v>
      </c>
      <c r="I61" t="n">
        <v>9.539999999999999</v>
      </c>
      <c r="J61" t="n">
        <v>9.83</v>
      </c>
      <c r="K61" t="n">
        <v>9.26</v>
      </c>
      <c r="L61" t="n">
        <v>9.31</v>
      </c>
      <c r="M61" t="n">
        <v>7.69</v>
      </c>
      <c r="N61" t="n">
        <v>8.49</v>
      </c>
      <c r="O61" t="n">
        <v>11.45</v>
      </c>
      <c r="P61" t="n">
        <v>8.32</v>
      </c>
      <c r="Q61" t="n">
        <v>8.26</v>
      </c>
      <c r="R61" t="n">
        <v>19.94</v>
      </c>
      <c r="S61" t="n">
        <v>9.94</v>
      </c>
      <c r="T61" t="n">
        <v>8.529999999999999</v>
      </c>
      <c r="U61" t="n">
        <v>8.68</v>
      </c>
      <c r="V61" t="n">
        <v>6.99</v>
      </c>
      <c r="W61" t="n">
        <v>7.11</v>
      </c>
    </row>
    <row r="62">
      <c r="A62" s="5" t="inlineStr">
        <is>
          <t>Return on Investment in %</t>
        </is>
      </c>
      <c r="B62" s="5" t="inlineStr">
        <is>
          <t>Return on Investment in %</t>
        </is>
      </c>
      <c r="C62" t="n">
        <v>8.56</v>
      </c>
      <c r="D62" t="n">
        <v>10.13</v>
      </c>
      <c r="E62" t="n">
        <v>10.13</v>
      </c>
      <c r="F62" t="n">
        <v>8.720000000000001</v>
      </c>
      <c r="G62" t="n">
        <v>9.779999999999999</v>
      </c>
      <c r="H62" t="n">
        <v>15.31</v>
      </c>
      <c r="I62" t="n">
        <v>9.449999999999999</v>
      </c>
      <c r="J62" t="n">
        <v>9.710000000000001</v>
      </c>
      <c r="K62" t="n">
        <v>9.08</v>
      </c>
      <c r="L62" t="n">
        <v>9.31</v>
      </c>
      <c r="M62" t="n">
        <v>7.69</v>
      </c>
      <c r="N62" t="n">
        <v>8.49</v>
      </c>
      <c r="O62" t="n">
        <v>11.45</v>
      </c>
      <c r="P62" t="n">
        <v>8.32</v>
      </c>
      <c r="Q62" t="n">
        <v>8.26</v>
      </c>
      <c r="R62" t="n">
        <v>19.94</v>
      </c>
      <c r="S62" t="n">
        <v>9.94</v>
      </c>
      <c r="T62" t="n">
        <v>8.529999999999999</v>
      </c>
      <c r="U62" t="n">
        <v>8.68</v>
      </c>
      <c r="V62" t="n">
        <v>6.99</v>
      </c>
      <c r="W62" t="n">
        <v>7.11</v>
      </c>
    </row>
    <row r="63">
      <c r="A63" s="5" t="inlineStr">
        <is>
          <t>Arbeitsintensität in %</t>
        </is>
      </c>
      <c r="B63" s="5" t="inlineStr">
        <is>
          <t>Work Intensity in %</t>
        </is>
      </c>
      <c r="C63" t="n">
        <v>31.77</v>
      </c>
      <c r="D63" t="n">
        <v>32.42</v>
      </c>
      <c r="E63" t="n">
        <v>31.18</v>
      </c>
      <c r="F63" t="n">
        <v>28.19</v>
      </c>
      <c r="G63" t="n">
        <v>27.45</v>
      </c>
      <c r="H63" t="n">
        <v>27.37</v>
      </c>
      <c r="I63" t="n">
        <v>29.89</v>
      </c>
      <c r="J63" t="n">
        <v>27.81</v>
      </c>
      <c r="K63" t="n">
        <v>28.75</v>
      </c>
      <c r="L63" t="n">
        <v>29.1</v>
      </c>
      <c r="M63" t="n">
        <v>25.51</v>
      </c>
      <c r="N63" t="n">
        <v>28.96</v>
      </c>
      <c r="O63" t="n">
        <v>26.81</v>
      </c>
      <c r="P63" t="n">
        <v>22.71</v>
      </c>
      <c r="Q63" t="n">
        <v>21.77</v>
      </c>
      <c r="R63" t="n">
        <v>36.56</v>
      </c>
      <c r="S63" t="n">
        <v>45.8</v>
      </c>
      <c r="T63" t="n">
        <v>45.7</v>
      </c>
      <c r="U63" t="n">
        <v>45.21</v>
      </c>
      <c r="V63" t="n">
        <v>45.08</v>
      </c>
      <c r="W63" t="n">
        <v>46.41</v>
      </c>
    </row>
    <row r="64">
      <c r="A64" s="5" t="inlineStr">
        <is>
          <t>Eigenkapitalquote in %</t>
        </is>
      </c>
      <c r="B64" s="5" t="inlineStr">
        <is>
          <t>Equity Ratio in %</t>
        </is>
      </c>
      <c r="C64" t="n">
        <v>67.15000000000001</v>
      </c>
      <c r="D64" t="n">
        <v>70.02</v>
      </c>
      <c r="E64" t="n">
        <v>70.22</v>
      </c>
      <c r="F64" t="n">
        <v>68.77</v>
      </c>
      <c r="G64" t="n">
        <v>70.05</v>
      </c>
      <c r="H64" t="n">
        <v>62.95</v>
      </c>
      <c r="I64" t="n">
        <v>72.33</v>
      </c>
      <c r="J64" t="n">
        <v>70.89</v>
      </c>
      <c r="K64" t="n">
        <v>65.66</v>
      </c>
      <c r="L64" t="n">
        <v>61.81</v>
      </c>
      <c r="M64" t="n">
        <v>58.37</v>
      </c>
      <c r="N64" t="n">
        <v>51.51</v>
      </c>
      <c r="O64" t="n">
        <v>58.7</v>
      </c>
      <c r="P64" t="n">
        <v>59</v>
      </c>
      <c r="Q64" t="n">
        <v>61.36</v>
      </c>
      <c r="R64" t="n">
        <v>58.09</v>
      </c>
      <c r="S64" t="n">
        <v>54.12</v>
      </c>
      <c r="T64" t="n">
        <v>49.57</v>
      </c>
      <c r="U64" t="n">
        <v>48.41</v>
      </c>
      <c r="V64" t="n">
        <v>44.45</v>
      </c>
      <c r="W64" t="n">
        <v>49.3</v>
      </c>
    </row>
    <row r="65">
      <c r="A65" s="5" t="inlineStr">
        <is>
          <t>Fremdkapitalquote in %</t>
        </is>
      </c>
      <c r="B65" s="5" t="inlineStr">
        <is>
          <t>Debt Ratio in %</t>
        </is>
      </c>
      <c r="C65" t="n">
        <v>32.85</v>
      </c>
      <c r="D65" t="n">
        <v>29.98</v>
      </c>
      <c r="E65" t="n">
        <v>29.78</v>
      </c>
      <c r="F65" t="n">
        <v>31.23</v>
      </c>
      <c r="G65" t="n">
        <v>29.95</v>
      </c>
      <c r="H65" t="n">
        <v>37.05</v>
      </c>
      <c r="I65" t="n">
        <v>27.67</v>
      </c>
      <c r="J65" t="n">
        <v>29.11</v>
      </c>
      <c r="K65" t="n">
        <v>34.34</v>
      </c>
      <c r="L65" t="n">
        <v>38.19</v>
      </c>
      <c r="M65" t="n">
        <v>41.63</v>
      </c>
      <c r="N65" t="n">
        <v>48.49</v>
      </c>
      <c r="O65" t="n">
        <v>41.3</v>
      </c>
      <c r="P65" t="n">
        <v>41</v>
      </c>
      <c r="Q65" t="n">
        <v>38.64</v>
      </c>
      <c r="R65" t="n">
        <v>41.91</v>
      </c>
      <c r="S65" t="n">
        <v>45.88</v>
      </c>
      <c r="T65" t="n">
        <v>50.43</v>
      </c>
      <c r="U65" t="n">
        <v>51.59</v>
      </c>
      <c r="V65" t="n">
        <v>55.55</v>
      </c>
      <c r="W65" t="n">
        <v>50.7</v>
      </c>
    </row>
    <row r="66">
      <c r="A66" s="5" t="inlineStr">
        <is>
          <t>Verschuldungsgrad in %</t>
        </is>
      </c>
      <c r="B66" s="5" t="inlineStr">
        <is>
          <t>Finance Gearing in %</t>
        </is>
      </c>
      <c r="C66" t="n">
        <v>48.92</v>
      </c>
      <c r="D66" t="n">
        <v>42.81</v>
      </c>
      <c r="E66" t="n">
        <v>42.41</v>
      </c>
      <c r="F66" t="n">
        <v>45.42</v>
      </c>
      <c r="G66" t="n">
        <v>42.76</v>
      </c>
      <c r="H66" t="n">
        <v>58.84</v>
      </c>
      <c r="I66" t="n">
        <v>38.26</v>
      </c>
      <c r="J66" t="n">
        <v>41.06</v>
      </c>
      <c r="K66" t="n">
        <v>52.3</v>
      </c>
      <c r="L66" t="n">
        <v>61.78</v>
      </c>
      <c r="M66" t="n">
        <v>71.31999999999999</v>
      </c>
      <c r="N66" t="n">
        <v>94.13</v>
      </c>
      <c r="O66" t="n">
        <v>70.34999999999999</v>
      </c>
      <c r="P66" t="n">
        <v>69.48999999999999</v>
      </c>
      <c r="Q66" t="n">
        <v>62.98</v>
      </c>
      <c r="R66" t="n">
        <v>72.16</v>
      </c>
      <c r="S66" t="n">
        <v>84.78</v>
      </c>
      <c r="T66" t="n">
        <v>101.74</v>
      </c>
      <c r="U66" t="n">
        <v>106.58</v>
      </c>
      <c r="V66" t="n">
        <v>124.96</v>
      </c>
      <c r="W66" t="n">
        <v>102.84</v>
      </c>
    </row>
    <row r="67">
      <c r="A67" s="5" t="inlineStr"/>
      <c r="B67" s="5" t="inlineStr"/>
    </row>
    <row r="68">
      <c r="A68" s="5" t="inlineStr">
        <is>
          <t>Kurzfristige Vermögensquote in %</t>
        </is>
      </c>
      <c r="B68" s="5" t="inlineStr">
        <is>
          <t>Current Assets Ratio in %</t>
        </is>
      </c>
      <c r="C68" t="n">
        <v>31.77</v>
      </c>
      <c r="D68" t="n">
        <v>32.41</v>
      </c>
      <c r="E68" t="n">
        <v>31.18</v>
      </c>
      <c r="F68" t="n">
        <v>28.2</v>
      </c>
      <c r="G68" t="n">
        <v>27.45</v>
      </c>
      <c r="H68" t="n">
        <v>27.37</v>
      </c>
      <c r="I68" t="n">
        <v>29.89</v>
      </c>
      <c r="J68" t="n">
        <v>27.81</v>
      </c>
      <c r="K68" t="n">
        <v>28.75</v>
      </c>
      <c r="L68" t="n">
        <v>29.1</v>
      </c>
      <c r="M68" t="n">
        <v>25.51</v>
      </c>
      <c r="N68" t="n">
        <v>28.96</v>
      </c>
      <c r="O68" t="n">
        <v>26.81</v>
      </c>
      <c r="P68" t="n">
        <v>22.71</v>
      </c>
      <c r="Q68" t="n">
        <v>21.77</v>
      </c>
      <c r="R68" t="n">
        <v>36.55</v>
      </c>
      <c r="S68" t="n">
        <v>45.8</v>
      </c>
      <c r="T68" t="n">
        <v>45.7</v>
      </c>
      <c r="U68" t="n">
        <v>45.21</v>
      </c>
      <c r="V68" t="n">
        <v>45.08</v>
      </c>
    </row>
    <row r="69">
      <c r="A69" s="5" t="inlineStr">
        <is>
          <t>Nettogewinn Marge in %</t>
        </is>
      </c>
      <c r="B69" s="5" t="inlineStr">
        <is>
          <t>Net Profit Marge in %</t>
        </is>
      </c>
      <c r="C69" t="n">
        <v>7005.42</v>
      </c>
      <c r="D69" t="n">
        <v>8102.77</v>
      </c>
      <c r="E69" t="n">
        <v>7712.69</v>
      </c>
      <c r="F69" t="n">
        <v>6753.64</v>
      </c>
      <c r="G69" t="n">
        <v>7349.53</v>
      </c>
      <c r="H69" t="n">
        <v>12229.14</v>
      </c>
      <c r="I69" t="n">
        <v>7800.63</v>
      </c>
      <c r="J69" t="n">
        <v>7772.36</v>
      </c>
      <c r="K69" t="n">
        <v>7225.84</v>
      </c>
      <c r="L69" t="n">
        <v>6905.06</v>
      </c>
      <c r="M69" t="n">
        <v>6143.3</v>
      </c>
      <c r="N69" t="n">
        <v>6689.56</v>
      </c>
      <c r="O69" t="n">
        <v>9619.700000000001</v>
      </c>
      <c r="P69" t="n">
        <v>8347.51</v>
      </c>
      <c r="Q69" t="n">
        <v>8939.26</v>
      </c>
      <c r="R69" t="n">
        <v>16802.59</v>
      </c>
      <c r="S69" t="n">
        <v>7190.36</v>
      </c>
      <c r="T69" t="n">
        <v>6040.68</v>
      </c>
      <c r="U69" t="n">
        <v>6353.35</v>
      </c>
      <c r="V69" t="n">
        <v>5172.89</v>
      </c>
    </row>
    <row r="70">
      <c r="A70" s="5" t="inlineStr">
        <is>
          <t>Operative Ergebnis Marge in %</t>
        </is>
      </c>
      <c r="B70" s="5" t="inlineStr">
        <is>
          <t>EBIT Marge in %</t>
        </is>
      </c>
      <c r="C70" t="n">
        <v>9547.92</v>
      </c>
      <c r="D70" t="n">
        <v>10041.61</v>
      </c>
      <c r="E70" t="n">
        <v>9476.629999999999</v>
      </c>
      <c r="F70" t="n">
        <v>8688.85</v>
      </c>
      <c r="G70" t="n">
        <v>9349.09</v>
      </c>
      <c r="H70" t="n">
        <v>8926.530000000001</v>
      </c>
      <c r="I70" t="n">
        <v>9862.870000000001</v>
      </c>
      <c r="J70" t="n">
        <v>9685.639999999999</v>
      </c>
      <c r="K70" t="n">
        <v>9472.440000000001</v>
      </c>
      <c r="L70" t="n">
        <v>8951.91</v>
      </c>
      <c r="M70" t="n">
        <v>7884.81</v>
      </c>
      <c r="N70" t="n">
        <v>8818.68</v>
      </c>
      <c r="O70" t="n">
        <v>12491.85</v>
      </c>
      <c r="P70" t="n">
        <v>10044.55</v>
      </c>
      <c r="Q70" t="n">
        <v>10312.78</v>
      </c>
      <c r="R70" t="n">
        <v>9805.379999999999</v>
      </c>
      <c r="S70" t="n">
        <v>8766.27</v>
      </c>
      <c r="T70" t="n">
        <v>8410.6</v>
      </c>
      <c r="U70" t="n">
        <v>8001.97</v>
      </c>
      <c r="V70" t="n">
        <v>8223.049999999999</v>
      </c>
    </row>
    <row r="71">
      <c r="A71" s="5" t="inlineStr">
        <is>
          <t>Vermögensumsschlag in %</t>
        </is>
      </c>
      <c r="B71" s="5" t="inlineStr">
        <is>
          <t>Asset Turnover in %</t>
        </is>
      </c>
      <c r="C71" t="n">
        <v>0.12</v>
      </c>
      <c r="D71" t="n">
        <v>0.12</v>
      </c>
      <c r="E71" t="n">
        <v>0.13</v>
      </c>
      <c r="F71" t="n">
        <v>0.13</v>
      </c>
      <c r="G71" t="n">
        <v>0.13</v>
      </c>
      <c r="H71" t="n">
        <v>0.13</v>
      </c>
      <c r="I71" t="n">
        <v>0.12</v>
      </c>
      <c r="J71" t="n">
        <v>0.12</v>
      </c>
      <c r="K71" t="n">
        <v>0.13</v>
      </c>
      <c r="L71" t="n">
        <v>0.13</v>
      </c>
      <c r="M71" t="n">
        <v>0.13</v>
      </c>
      <c r="N71" t="n">
        <v>0.13</v>
      </c>
      <c r="O71" t="n">
        <v>0.12</v>
      </c>
      <c r="P71" t="n">
        <v>0.1</v>
      </c>
      <c r="Q71" t="n">
        <v>0.09</v>
      </c>
      <c r="R71" t="n">
        <v>0.12</v>
      </c>
      <c r="S71" t="n">
        <v>0.14</v>
      </c>
      <c r="T71" t="n">
        <v>0.14</v>
      </c>
      <c r="U71" t="n">
        <v>0.14</v>
      </c>
      <c r="V71" t="n">
        <v>0.14</v>
      </c>
    </row>
    <row r="72">
      <c r="A72" s="5" t="inlineStr">
        <is>
          <t>Langfristige Vermögensquote in %</t>
        </is>
      </c>
      <c r="B72" s="5" t="inlineStr">
        <is>
          <t>Non-Current Assets Ratio in %</t>
        </is>
      </c>
      <c r="C72" t="n">
        <v>68.23</v>
      </c>
      <c r="D72" t="n">
        <v>67.58</v>
      </c>
      <c r="E72" t="n">
        <v>68.81999999999999</v>
      </c>
      <c r="F72" t="n">
        <v>71.81</v>
      </c>
      <c r="G72" t="n">
        <v>72.55</v>
      </c>
      <c r="H72" t="n">
        <v>72.63</v>
      </c>
      <c r="I72" t="n">
        <v>70.11</v>
      </c>
      <c r="J72" t="n">
        <v>72.2</v>
      </c>
      <c r="K72" t="n">
        <v>71.25</v>
      </c>
      <c r="L72" t="n">
        <v>70.90000000000001</v>
      </c>
      <c r="M72" t="n">
        <v>74.48999999999999</v>
      </c>
      <c r="N72" t="n">
        <v>71.04000000000001</v>
      </c>
      <c r="O72" t="n">
        <v>73.19</v>
      </c>
      <c r="P72" t="n">
        <v>77.29000000000001</v>
      </c>
      <c r="Q72" t="n">
        <v>78.23</v>
      </c>
      <c r="R72" t="n">
        <v>63.45</v>
      </c>
      <c r="S72" t="n">
        <v>54.2</v>
      </c>
      <c r="T72" t="n">
        <v>54.3</v>
      </c>
      <c r="U72" t="n">
        <v>54.79</v>
      </c>
      <c r="V72" t="n">
        <v>54.92</v>
      </c>
    </row>
    <row r="73">
      <c r="A73" s="5" t="inlineStr">
        <is>
          <t>Gesamtkapitalrentabilität</t>
        </is>
      </c>
      <c r="B73" s="5" t="inlineStr">
        <is>
          <t>ROA Return on Assets in %</t>
        </is>
      </c>
      <c r="C73" t="n">
        <v>8.56</v>
      </c>
      <c r="D73" t="n">
        <v>10.13</v>
      </c>
      <c r="E73" t="n">
        <v>10.13</v>
      </c>
      <c r="F73" t="n">
        <v>8.720000000000001</v>
      </c>
      <c r="G73" t="n">
        <v>9.779999999999999</v>
      </c>
      <c r="H73" t="n">
        <v>15.31</v>
      </c>
      <c r="I73" t="n">
        <v>9.449999999999999</v>
      </c>
      <c r="J73" t="n">
        <v>9.710000000000001</v>
      </c>
      <c r="K73" t="n">
        <v>9.08</v>
      </c>
      <c r="L73" t="n">
        <v>9.32</v>
      </c>
      <c r="M73" t="n">
        <v>7.69</v>
      </c>
      <c r="N73" t="n">
        <v>8.49</v>
      </c>
      <c r="O73" t="n">
        <v>11.45</v>
      </c>
      <c r="P73" t="n">
        <v>8.32</v>
      </c>
      <c r="Q73" t="n">
        <v>8.26</v>
      </c>
      <c r="R73" t="n">
        <v>19.95</v>
      </c>
      <c r="S73" t="n">
        <v>9.94</v>
      </c>
      <c r="T73" t="n">
        <v>8.529999999999999</v>
      </c>
      <c r="U73" t="n">
        <v>8.68</v>
      </c>
      <c r="V73" t="n">
        <v>6.99</v>
      </c>
    </row>
    <row r="74">
      <c r="A74" s="5" t="inlineStr">
        <is>
          <t>Ertrag des eingesetzten Kapitals</t>
        </is>
      </c>
      <c r="B74" s="5" t="inlineStr">
        <is>
          <t>ROCE Return on Cap. Empl. in %</t>
        </is>
      </c>
      <c r="C74" t="n">
        <v>15.52</v>
      </c>
      <c r="D74" t="n">
        <v>17.03</v>
      </c>
      <c r="E74" t="n">
        <v>16.82</v>
      </c>
      <c r="F74" t="n">
        <v>15.12</v>
      </c>
      <c r="G74" t="n">
        <v>16.42</v>
      </c>
      <c r="H74" t="n">
        <v>15.73</v>
      </c>
      <c r="I74" t="n">
        <v>15.14</v>
      </c>
      <c r="J74" t="n">
        <v>15.44</v>
      </c>
      <c r="K74" t="n">
        <v>16.2</v>
      </c>
      <c r="L74" t="n">
        <v>16.63</v>
      </c>
      <c r="M74" t="n">
        <v>12.85</v>
      </c>
      <c r="N74" t="n">
        <v>16.46</v>
      </c>
      <c r="O74" t="n">
        <v>19.6</v>
      </c>
      <c r="P74" t="n">
        <v>13.76</v>
      </c>
      <c r="Q74" t="n">
        <v>13.29</v>
      </c>
      <c r="R74" t="n">
        <v>14.43</v>
      </c>
      <c r="S74" t="n">
        <v>15.79</v>
      </c>
      <c r="T74" t="n">
        <v>15.34</v>
      </c>
      <c r="U74" t="n">
        <v>13.9</v>
      </c>
      <c r="V74" t="n">
        <v>13.91</v>
      </c>
    </row>
    <row r="75">
      <c r="A75" s="5" t="inlineStr">
        <is>
          <t>Eigenkapital zu Anlagevermögen</t>
        </is>
      </c>
      <c r="B75" s="5" t="inlineStr">
        <is>
          <t>Equity to Fixed Assets in %</t>
        </is>
      </c>
      <c r="C75" t="n">
        <v>98.41</v>
      </c>
      <c r="D75" t="n">
        <v>103.61</v>
      </c>
      <c r="E75" t="n">
        <v>102.04</v>
      </c>
      <c r="F75" t="n">
        <v>95.77</v>
      </c>
      <c r="G75" t="n">
        <v>96.55</v>
      </c>
      <c r="H75" t="n">
        <v>86.68000000000001</v>
      </c>
      <c r="I75" t="n">
        <v>103.16</v>
      </c>
      <c r="J75" t="n">
        <v>98.2</v>
      </c>
      <c r="K75" t="n">
        <v>92.16</v>
      </c>
      <c r="L75" t="n">
        <v>87.18000000000001</v>
      </c>
      <c r="M75" t="n">
        <v>78.36</v>
      </c>
      <c r="N75" t="n">
        <v>72.51000000000001</v>
      </c>
      <c r="O75" t="n">
        <v>80.20999999999999</v>
      </c>
      <c r="P75" t="n">
        <v>76.34</v>
      </c>
      <c r="Q75" t="n">
        <v>78.43000000000001</v>
      </c>
      <c r="R75" t="n">
        <v>91.56</v>
      </c>
      <c r="S75" t="n">
        <v>99.84999999999999</v>
      </c>
      <c r="T75" t="n">
        <v>91.29000000000001</v>
      </c>
      <c r="U75" t="n">
        <v>88.34</v>
      </c>
      <c r="V75" t="n">
        <v>80.95</v>
      </c>
    </row>
    <row r="76">
      <c r="A76" s="5" t="inlineStr">
        <is>
          <t>Liquidität Dritten Grades</t>
        </is>
      </c>
      <c r="B76" s="5" t="inlineStr">
        <is>
          <t>Current Ratio in %</t>
        </is>
      </c>
      <c r="C76" t="n">
        <v>128.04</v>
      </c>
      <c r="D76" t="n">
        <v>123.28</v>
      </c>
      <c r="E76" t="n">
        <v>120.12</v>
      </c>
      <c r="F76" t="n">
        <v>109.11</v>
      </c>
      <c r="G76" t="n">
        <v>113.21</v>
      </c>
      <c r="H76" t="n">
        <v>94.56999999999999</v>
      </c>
      <c r="I76" t="n">
        <v>141.83</v>
      </c>
      <c r="J76" t="n">
        <v>128.89</v>
      </c>
      <c r="K76" t="n">
        <v>108.32</v>
      </c>
      <c r="L76" t="n">
        <v>106.29</v>
      </c>
      <c r="M76" t="n">
        <v>110.28</v>
      </c>
      <c r="N76" t="n">
        <v>90.38</v>
      </c>
      <c r="O76" t="n">
        <v>111.09</v>
      </c>
      <c r="P76" t="n">
        <v>83.23</v>
      </c>
      <c r="Q76" t="n">
        <v>76.83</v>
      </c>
      <c r="R76" t="n">
        <v>188.83</v>
      </c>
      <c r="S76" t="n">
        <v>196.74</v>
      </c>
      <c r="T76" t="n">
        <v>202.43</v>
      </c>
      <c r="U76" t="n">
        <v>212.11</v>
      </c>
      <c r="V76" t="n">
        <v>223.43</v>
      </c>
    </row>
    <row r="77">
      <c r="A77" s="5" t="inlineStr">
        <is>
          <t>Operativer Cashflow</t>
        </is>
      </c>
      <c r="B77" s="5" t="inlineStr">
        <is>
          <t>Operating Cashflow in M</t>
        </is>
      </c>
      <c r="C77" t="n">
        <v>13132.5636</v>
      </c>
      <c r="D77" t="n">
        <v>12199.908</v>
      </c>
      <c r="E77" t="n">
        <v>11686.842</v>
      </c>
      <c r="F77" t="n">
        <v>11636.1206</v>
      </c>
      <c r="G77" t="n">
        <v>11867.6184</v>
      </c>
      <c r="H77" t="n">
        <v>11353.6829</v>
      </c>
      <c r="I77" t="n">
        <v>12499.717</v>
      </c>
      <c r="J77" t="n">
        <v>11007.2848</v>
      </c>
      <c r="K77" t="n">
        <v>10105.9448</v>
      </c>
      <c r="L77" t="n">
        <v>9081.109999999999</v>
      </c>
      <c r="M77" t="n">
        <v>8679.51</v>
      </c>
      <c r="N77" t="n">
        <v>8704.679999999998</v>
      </c>
      <c r="O77" t="n">
        <v>14152.2</v>
      </c>
      <c r="P77" t="n">
        <v>12542.556</v>
      </c>
      <c r="Q77" t="n">
        <v>13017.888</v>
      </c>
      <c r="R77" t="n">
        <v>14940.448</v>
      </c>
      <c r="S77" t="n">
        <v>16690.44</v>
      </c>
      <c r="T77" t="n">
        <v>18055.96</v>
      </c>
      <c r="U77" t="n">
        <v>22831.897</v>
      </c>
      <c r="V77" t="n">
        <v>42641.627</v>
      </c>
    </row>
    <row r="78">
      <c r="A78" s="5" t="inlineStr">
        <is>
          <t>Aktienrückkauf</t>
        </is>
      </c>
      <c r="B78" s="5" t="inlineStr">
        <is>
          <t>Share Buyback in M</t>
        </is>
      </c>
      <c r="C78" t="n">
        <v>2.279999999999973</v>
      </c>
      <c r="D78" t="n">
        <v>0.1200000000000045</v>
      </c>
      <c r="E78" t="n">
        <v>1.340000000000032</v>
      </c>
      <c r="F78" t="n">
        <v>1.120000000000005</v>
      </c>
      <c r="G78" t="n">
        <v>-1.75</v>
      </c>
      <c r="H78" t="n">
        <v>44.66999999999996</v>
      </c>
      <c r="I78" t="n">
        <v>2.909999999999968</v>
      </c>
      <c r="J78" t="n">
        <v>-5.829999999999927</v>
      </c>
      <c r="K78" t="n">
        <v>-1.980000000000018</v>
      </c>
      <c r="L78" t="n">
        <v>-2</v>
      </c>
      <c r="M78" t="n">
        <v>3.399999999999977</v>
      </c>
      <c r="N78" t="n">
        <v>15.60000000000002</v>
      </c>
      <c r="O78" t="n">
        <v>21.60000000000002</v>
      </c>
      <c r="P78" t="n">
        <v>19.19999999999993</v>
      </c>
      <c r="Q78" t="n">
        <v>14.80000000000007</v>
      </c>
      <c r="R78" t="n">
        <v>2.399999999999977</v>
      </c>
      <c r="S78" t="n">
        <v>0</v>
      </c>
      <c r="T78" t="n">
        <v>0.1000000000000227</v>
      </c>
      <c r="U78" t="n">
        <v>0</v>
      </c>
      <c r="V78" t="n">
        <v>0</v>
      </c>
    </row>
    <row r="79">
      <c r="A79" s="5" t="inlineStr">
        <is>
          <t>Umsatzwachstum 1J in %</t>
        </is>
      </c>
      <c r="B79" s="5" t="inlineStr">
        <is>
          <t>Revenue Growth 1Y in %</t>
        </is>
      </c>
      <c r="C79" t="n">
        <v>11.36</v>
      </c>
      <c r="D79" t="n">
        <v>3.53</v>
      </c>
      <c r="E79" t="n">
        <v>0.96</v>
      </c>
      <c r="F79" t="n">
        <v>2.52</v>
      </c>
      <c r="G79" t="n">
        <v>11.73</v>
      </c>
      <c r="H79" t="n">
        <v>5.88</v>
      </c>
      <c r="I79" t="n">
        <v>2.76</v>
      </c>
      <c r="J79" t="n">
        <v>9.369999999999999</v>
      </c>
      <c r="K79" t="n">
        <v>4.01</v>
      </c>
      <c r="L79" t="n">
        <v>11.21</v>
      </c>
      <c r="M79" t="n">
        <v>0.17</v>
      </c>
      <c r="N79" t="n">
        <v>5.47</v>
      </c>
      <c r="O79" t="n">
        <v>11.83</v>
      </c>
      <c r="P79" t="n">
        <v>11.92</v>
      </c>
      <c r="Q79" t="n">
        <v>2.22</v>
      </c>
      <c r="R79" t="n">
        <v>4</v>
      </c>
      <c r="S79" t="n">
        <v>-1.84</v>
      </c>
      <c r="T79" t="n">
        <v>4.04</v>
      </c>
      <c r="U79" t="n">
        <v>8.43</v>
      </c>
      <c r="V79" t="n">
        <v>17.86</v>
      </c>
    </row>
    <row r="80">
      <c r="A80" s="5" t="inlineStr">
        <is>
          <t>Umsatzwachstum 3J in %</t>
        </is>
      </c>
      <c r="B80" s="5" t="inlineStr">
        <is>
          <t>Revenue Growth 3Y in %</t>
        </is>
      </c>
      <c r="C80" t="n">
        <v>5.28</v>
      </c>
      <c r="D80" t="n">
        <v>2.34</v>
      </c>
      <c r="E80" t="n">
        <v>5.07</v>
      </c>
      <c r="F80" t="n">
        <v>6.71</v>
      </c>
      <c r="G80" t="n">
        <v>6.79</v>
      </c>
      <c r="H80" t="n">
        <v>6</v>
      </c>
      <c r="I80" t="n">
        <v>5.38</v>
      </c>
      <c r="J80" t="n">
        <v>8.199999999999999</v>
      </c>
      <c r="K80" t="n">
        <v>5.13</v>
      </c>
      <c r="L80" t="n">
        <v>5.62</v>
      </c>
      <c r="M80" t="n">
        <v>5.82</v>
      </c>
      <c r="N80" t="n">
        <v>9.74</v>
      </c>
      <c r="O80" t="n">
        <v>8.66</v>
      </c>
      <c r="P80" t="n">
        <v>6.05</v>
      </c>
      <c r="Q80" t="n">
        <v>1.46</v>
      </c>
      <c r="R80" t="n">
        <v>2.07</v>
      </c>
      <c r="S80" t="n">
        <v>3.54</v>
      </c>
      <c r="T80" t="n">
        <v>10.11</v>
      </c>
      <c r="U80" t="inlineStr">
        <is>
          <t>-</t>
        </is>
      </c>
      <c r="V80" t="inlineStr">
        <is>
          <t>-</t>
        </is>
      </c>
    </row>
    <row r="81">
      <c r="A81" s="5" t="inlineStr">
        <is>
          <t>Umsatzwachstum 5J in %</t>
        </is>
      </c>
      <c r="B81" s="5" t="inlineStr">
        <is>
          <t>Revenue Growth 5Y in %</t>
        </is>
      </c>
      <c r="C81" t="n">
        <v>6.02</v>
      </c>
      <c r="D81" t="n">
        <v>4.92</v>
      </c>
      <c r="E81" t="n">
        <v>4.77</v>
      </c>
      <c r="F81" t="n">
        <v>6.45</v>
      </c>
      <c r="G81" t="n">
        <v>6.75</v>
      </c>
      <c r="H81" t="n">
        <v>6.65</v>
      </c>
      <c r="I81" t="n">
        <v>5.5</v>
      </c>
      <c r="J81" t="n">
        <v>6.05</v>
      </c>
      <c r="K81" t="n">
        <v>6.54</v>
      </c>
      <c r="L81" t="n">
        <v>8.119999999999999</v>
      </c>
      <c r="M81" t="n">
        <v>6.32</v>
      </c>
      <c r="N81" t="n">
        <v>7.09</v>
      </c>
      <c r="O81" t="n">
        <v>5.63</v>
      </c>
      <c r="P81" t="n">
        <v>4.07</v>
      </c>
      <c r="Q81" t="n">
        <v>3.37</v>
      </c>
      <c r="R81" t="n">
        <v>6.5</v>
      </c>
      <c r="S81" t="inlineStr">
        <is>
          <t>-</t>
        </is>
      </c>
      <c r="T81" t="inlineStr">
        <is>
          <t>-</t>
        </is>
      </c>
      <c r="U81" t="inlineStr">
        <is>
          <t>-</t>
        </is>
      </c>
      <c r="V81" t="inlineStr">
        <is>
          <t>-</t>
        </is>
      </c>
    </row>
    <row r="82">
      <c r="A82" s="5" t="inlineStr">
        <is>
          <t>Umsatzwachstum 10J in %</t>
        </is>
      </c>
      <c r="B82" s="5" t="inlineStr">
        <is>
          <t>Revenue Growth 10Y in %</t>
        </is>
      </c>
      <c r="C82" t="n">
        <v>6.33</v>
      </c>
      <c r="D82" t="n">
        <v>5.21</v>
      </c>
      <c r="E82" t="n">
        <v>5.41</v>
      </c>
      <c r="F82" t="n">
        <v>6.5</v>
      </c>
      <c r="G82" t="n">
        <v>7.43</v>
      </c>
      <c r="H82" t="n">
        <v>6.48</v>
      </c>
      <c r="I82" t="n">
        <v>6.3</v>
      </c>
      <c r="J82" t="n">
        <v>5.84</v>
      </c>
      <c r="K82" t="n">
        <v>5.3</v>
      </c>
      <c r="L82" t="n">
        <v>5.74</v>
      </c>
      <c r="M82" t="n">
        <v>6.41</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-3.72</v>
      </c>
      <c r="D83" t="n">
        <v>8.77</v>
      </c>
      <c r="E83" t="n">
        <v>15.29</v>
      </c>
      <c r="F83" t="n">
        <v>-5.79</v>
      </c>
      <c r="G83" t="n">
        <v>-32.85</v>
      </c>
      <c r="H83" t="n">
        <v>65.98999999999999</v>
      </c>
      <c r="I83" t="n">
        <v>3.14</v>
      </c>
      <c r="J83" t="n">
        <v>17.64</v>
      </c>
      <c r="K83" t="n">
        <v>8.84</v>
      </c>
      <c r="L83" t="n">
        <v>25</v>
      </c>
      <c r="M83" t="n">
        <v>-8.01</v>
      </c>
      <c r="N83" t="n">
        <v>-26.66</v>
      </c>
      <c r="O83" t="n">
        <v>28.87</v>
      </c>
      <c r="P83" t="n">
        <v>4.51</v>
      </c>
      <c r="Q83" t="n">
        <v>-45.62</v>
      </c>
      <c r="R83" t="n">
        <v>143.03</v>
      </c>
      <c r="S83" t="n">
        <v>16.84</v>
      </c>
      <c r="T83" t="n">
        <v>-1.08</v>
      </c>
      <c r="U83" t="n">
        <v>33.18</v>
      </c>
      <c r="V83" t="n">
        <v>23.15</v>
      </c>
    </row>
    <row r="84">
      <c r="A84" s="5" t="inlineStr">
        <is>
          <t>Gewinnwachstum 3J in %</t>
        </is>
      </c>
      <c r="B84" s="5" t="inlineStr">
        <is>
          <t>Earnings Growth 3Y in %</t>
        </is>
      </c>
      <c r="C84" t="n">
        <v>6.78</v>
      </c>
      <c r="D84" t="n">
        <v>6.09</v>
      </c>
      <c r="E84" t="n">
        <v>-7.78</v>
      </c>
      <c r="F84" t="n">
        <v>9.119999999999999</v>
      </c>
      <c r="G84" t="n">
        <v>12.09</v>
      </c>
      <c r="H84" t="n">
        <v>28.92</v>
      </c>
      <c r="I84" t="n">
        <v>9.869999999999999</v>
      </c>
      <c r="J84" t="n">
        <v>17.16</v>
      </c>
      <c r="K84" t="n">
        <v>8.609999999999999</v>
      </c>
      <c r="L84" t="n">
        <v>-3.22</v>
      </c>
      <c r="M84" t="n">
        <v>-1.93</v>
      </c>
      <c r="N84" t="n">
        <v>2.24</v>
      </c>
      <c r="O84" t="n">
        <v>-4.08</v>
      </c>
      <c r="P84" t="n">
        <v>33.97</v>
      </c>
      <c r="Q84" t="n">
        <v>38.08</v>
      </c>
      <c r="R84" t="n">
        <v>52.93</v>
      </c>
      <c r="S84" t="n">
        <v>16.31</v>
      </c>
      <c r="T84" t="n">
        <v>18.42</v>
      </c>
      <c r="U84" t="inlineStr">
        <is>
          <t>-</t>
        </is>
      </c>
      <c r="V84" t="inlineStr">
        <is>
          <t>-</t>
        </is>
      </c>
    </row>
    <row r="85">
      <c r="A85" s="5" t="inlineStr">
        <is>
          <t>Gewinnwachstum 5J in %</t>
        </is>
      </c>
      <c r="B85" s="5" t="inlineStr">
        <is>
          <t>Earnings Growth 5Y in %</t>
        </is>
      </c>
      <c r="C85" t="n">
        <v>-3.66</v>
      </c>
      <c r="D85" t="n">
        <v>10.28</v>
      </c>
      <c r="E85" t="n">
        <v>9.16</v>
      </c>
      <c r="F85" t="n">
        <v>9.630000000000001</v>
      </c>
      <c r="G85" t="n">
        <v>12.55</v>
      </c>
      <c r="H85" t="n">
        <v>24.12</v>
      </c>
      <c r="I85" t="n">
        <v>9.32</v>
      </c>
      <c r="J85" t="n">
        <v>3.36</v>
      </c>
      <c r="K85" t="n">
        <v>5.61</v>
      </c>
      <c r="L85" t="n">
        <v>4.74</v>
      </c>
      <c r="M85" t="n">
        <v>-9.380000000000001</v>
      </c>
      <c r="N85" t="n">
        <v>20.83</v>
      </c>
      <c r="O85" t="n">
        <v>29.53</v>
      </c>
      <c r="P85" t="n">
        <v>23.54</v>
      </c>
      <c r="Q85" t="n">
        <v>29.27</v>
      </c>
      <c r="R85" t="n">
        <v>43.02</v>
      </c>
      <c r="S85" t="inlineStr">
        <is>
          <t>-</t>
        </is>
      </c>
      <c r="T85" t="inlineStr">
        <is>
          <t>-</t>
        </is>
      </c>
      <c r="U85" t="inlineStr">
        <is>
          <t>-</t>
        </is>
      </c>
      <c r="V85" t="inlineStr">
        <is>
          <t>-</t>
        </is>
      </c>
    </row>
    <row r="86">
      <c r="A86" s="5" t="inlineStr">
        <is>
          <t>Gewinnwachstum 10J in %</t>
        </is>
      </c>
      <c r="B86" s="5" t="inlineStr">
        <is>
          <t>Earnings Growth 10Y in %</t>
        </is>
      </c>
      <c r="C86" t="n">
        <v>10.23</v>
      </c>
      <c r="D86" t="n">
        <v>9.800000000000001</v>
      </c>
      <c r="E86" t="n">
        <v>6.26</v>
      </c>
      <c r="F86" t="n">
        <v>7.62</v>
      </c>
      <c r="G86" t="n">
        <v>8.65</v>
      </c>
      <c r="H86" t="n">
        <v>7.37</v>
      </c>
      <c r="I86" t="n">
        <v>15.07</v>
      </c>
      <c r="J86" t="n">
        <v>16.44</v>
      </c>
      <c r="K86" t="n">
        <v>14.57</v>
      </c>
      <c r="L86" t="n">
        <v>17.01</v>
      </c>
      <c r="M86" t="n">
        <v>16.82</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-10.77</v>
      </c>
      <c r="D87" t="n">
        <v>2.76</v>
      </c>
      <c r="E87" t="n">
        <v>3.03</v>
      </c>
      <c r="F87" t="n">
        <v>2.76</v>
      </c>
      <c r="G87" t="n">
        <v>2</v>
      </c>
      <c r="H87" t="n">
        <v>1.07</v>
      </c>
      <c r="I87" t="n">
        <v>2.63</v>
      </c>
      <c r="J87" t="n">
        <v>6.28</v>
      </c>
      <c r="K87" t="n">
        <v>3.3</v>
      </c>
      <c r="L87" t="n">
        <v>4.35</v>
      </c>
      <c r="M87" t="n">
        <v>-2.43</v>
      </c>
      <c r="N87" t="n">
        <v>0.86</v>
      </c>
      <c r="O87" t="n">
        <v>0.99</v>
      </c>
      <c r="P87" t="n">
        <v>1.08</v>
      </c>
      <c r="Q87" t="n">
        <v>0.83</v>
      </c>
      <c r="R87" t="n">
        <v>0.53</v>
      </c>
      <c r="S87" t="inlineStr">
        <is>
          <t>-</t>
        </is>
      </c>
      <c r="T87" t="inlineStr">
        <is>
          <t>-</t>
        </is>
      </c>
      <c r="U87" t="inlineStr">
        <is>
          <t>-</t>
        </is>
      </c>
      <c r="V87" t="inlineStr">
        <is>
          <t>-</t>
        </is>
      </c>
    </row>
    <row r="88">
      <c r="A88" s="5" t="inlineStr">
        <is>
          <t>EBIT-Wachstum 1J in %</t>
        </is>
      </c>
      <c r="B88" s="5" t="inlineStr">
        <is>
          <t>EBIT Growth 1Y in %</t>
        </is>
      </c>
      <c r="C88" t="n">
        <v>5.88</v>
      </c>
      <c r="D88" t="n">
        <v>9.699999999999999</v>
      </c>
      <c r="E88" t="n">
        <v>10.11</v>
      </c>
      <c r="F88" t="n">
        <v>-4.72</v>
      </c>
      <c r="G88" t="n">
        <v>17.02</v>
      </c>
      <c r="H88" t="n">
        <v>-4.17</v>
      </c>
      <c r="I88" t="n">
        <v>4.64</v>
      </c>
      <c r="J88" t="n">
        <v>11.83</v>
      </c>
      <c r="K88" t="n">
        <v>10.06</v>
      </c>
      <c r="L88" t="n">
        <v>26.26</v>
      </c>
      <c r="M88" t="n">
        <v>-10.44</v>
      </c>
      <c r="N88" t="n">
        <v>-25.54</v>
      </c>
      <c r="O88" t="n">
        <v>39.07</v>
      </c>
      <c r="P88" t="n">
        <v>9.01</v>
      </c>
      <c r="Q88" t="n">
        <v>7.51</v>
      </c>
      <c r="R88" t="n">
        <v>16.33</v>
      </c>
      <c r="S88" t="n">
        <v>2.31</v>
      </c>
      <c r="T88" t="n">
        <v>9.35</v>
      </c>
      <c r="U88" t="n">
        <v>5.52</v>
      </c>
      <c r="V88" t="n">
        <v>21.72</v>
      </c>
    </row>
    <row r="89">
      <c r="A89" s="5" t="inlineStr">
        <is>
          <t>EBIT-Wachstum 3J in %</t>
        </is>
      </c>
      <c r="B89" s="5" t="inlineStr">
        <is>
          <t>EBIT Growth 3Y in %</t>
        </is>
      </c>
      <c r="C89" t="n">
        <v>8.56</v>
      </c>
      <c r="D89" t="n">
        <v>5.03</v>
      </c>
      <c r="E89" t="n">
        <v>7.47</v>
      </c>
      <c r="F89" t="n">
        <v>2.71</v>
      </c>
      <c r="G89" t="n">
        <v>5.83</v>
      </c>
      <c r="H89" t="n">
        <v>4.1</v>
      </c>
      <c r="I89" t="n">
        <v>8.84</v>
      </c>
      <c r="J89" t="n">
        <v>16.05</v>
      </c>
      <c r="K89" t="n">
        <v>8.630000000000001</v>
      </c>
      <c r="L89" t="n">
        <v>-3.24</v>
      </c>
      <c r="M89" t="n">
        <v>1.03</v>
      </c>
      <c r="N89" t="n">
        <v>7.51</v>
      </c>
      <c r="O89" t="n">
        <v>18.53</v>
      </c>
      <c r="P89" t="n">
        <v>10.95</v>
      </c>
      <c r="Q89" t="n">
        <v>8.720000000000001</v>
      </c>
      <c r="R89" t="n">
        <v>9.33</v>
      </c>
      <c r="S89" t="n">
        <v>5.73</v>
      </c>
      <c r="T89" t="n">
        <v>12.2</v>
      </c>
      <c r="U89" t="inlineStr">
        <is>
          <t>-</t>
        </is>
      </c>
      <c r="V89" t="inlineStr">
        <is>
          <t>-</t>
        </is>
      </c>
    </row>
    <row r="90">
      <c r="A90" s="5" t="inlineStr">
        <is>
          <t>EBIT-Wachstum 5J in %</t>
        </is>
      </c>
      <c r="B90" s="5" t="inlineStr">
        <is>
          <t>EBIT Growth 5Y in %</t>
        </is>
      </c>
      <c r="C90" t="n">
        <v>7.6</v>
      </c>
      <c r="D90" t="n">
        <v>5.59</v>
      </c>
      <c r="E90" t="n">
        <v>4.58</v>
      </c>
      <c r="F90" t="n">
        <v>4.92</v>
      </c>
      <c r="G90" t="n">
        <v>7.88</v>
      </c>
      <c r="H90" t="n">
        <v>9.720000000000001</v>
      </c>
      <c r="I90" t="n">
        <v>8.470000000000001</v>
      </c>
      <c r="J90" t="n">
        <v>2.43</v>
      </c>
      <c r="K90" t="n">
        <v>7.88</v>
      </c>
      <c r="L90" t="n">
        <v>7.67</v>
      </c>
      <c r="M90" t="n">
        <v>3.92</v>
      </c>
      <c r="N90" t="n">
        <v>9.279999999999999</v>
      </c>
      <c r="O90" t="n">
        <v>14.85</v>
      </c>
      <c r="P90" t="n">
        <v>8.9</v>
      </c>
      <c r="Q90" t="n">
        <v>8.199999999999999</v>
      </c>
      <c r="R90" t="n">
        <v>11.05</v>
      </c>
      <c r="S90" t="inlineStr">
        <is>
          <t>-</t>
        </is>
      </c>
      <c r="T90" t="inlineStr">
        <is>
          <t>-</t>
        </is>
      </c>
      <c r="U90" t="inlineStr">
        <is>
          <t>-</t>
        </is>
      </c>
      <c r="V90" t="inlineStr">
        <is>
          <t>-</t>
        </is>
      </c>
    </row>
    <row r="91">
      <c r="A91" s="5" t="inlineStr">
        <is>
          <t>EBIT-Wachstum 10J in %</t>
        </is>
      </c>
      <c r="B91" s="5" t="inlineStr">
        <is>
          <t>EBIT Growth 10Y in %</t>
        </is>
      </c>
      <c r="C91" t="n">
        <v>8.66</v>
      </c>
      <c r="D91" t="n">
        <v>7.03</v>
      </c>
      <c r="E91" t="n">
        <v>3.51</v>
      </c>
      <c r="F91" t="n">
        <v>6.4</v>
      </c>
      <c r="G91" t="n">
        <v>7.77</v>
      </c>
      <c r="H91" t="n">
        <v>6.82</v>
      </c>
      <c r="I91" t="n">
        <v>8.869999999999999</v>
      </c>
      <c r="J91" t="n">
        <v>8.640000000000001</v>
      </c>
      <c r="K91" t="n">
        <v>8.390000000000001</v>
      </c>
      <c r="L91" t="n">
        <v>7.94</v>
      </c>
      <c r="M91" t="n">
        <v>7.48</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8.08</v>
      </c>
      <c r="D92" t="n">
        <v>4.41</v>
      </c>
      <c r="E92" t="n">
        <v>0.68</v>
      </c>
      <c r="F92" t="n">
        <v>-1.76</v>
      </c>
      <c r="G92" t="n">
        <v>4.2</v>
      </c>
      <c r="H92" t="n">
        <v>-1.94</v>
      </c>
      <c r="I92" t="n">
        <v>14.1</v>
      </c>
      <c r="J92" t="n">
        <v>7.88</v>
      </c>
      <c r="K92" t="n">
        <v>10.92</v>
      </c>
      <c r="L92" t="n">
        <v>4.28</v>
      </c>
      <c r="M92" t="n">
        <v>0.28</v>
      </c>
      <c r="N92" t="n">
        <v>-36.9</v>
      </c>
      <c r="O92" t="n">
        <v>16.78</v>
      </c>
      <c r="P92" t="n">
        <v>-0.76</v>
      </c>
      <c r="Q92" t="n">
        <v>-10.91</v>
      </c>
      <c r="R92" t="n">
        <v>-10.17</v>
      </c>
      <c r="S92" t="n">
        <v>-7.56</v>
      </c>
      <c r="T92" t="n">
        <v>-20.91</v>
      </c>
      <c r="U92" t="n">
        <v>-46.46</v>
      </c>
      <c r="V92" t="n">
        <v>20.39</v>
      </c>
    </row>
    <row r="93">
      <c r="A93" s="5" t="inlineStr">
        <is>
          <t>Op.Cashflow Wachstum 3J in %</t>
        </is>
      </c>
      <c r="B93" s="5" t="inlineStr">
        <is>
          <t>Op.Cashflow Wachstum 3Y in %</t>
        </is>
      </c>
      <c r="C93" t="n">
        <v>4.39</v>
      </c>
      <c r="D93" t="n">
        <v>1.11</v>
      </c>
      <c r="E93" t="n">
        <v>1.04</v>
      </c>
      <c r="F93" t="n">
        <v>0.17</v>
      </c>
      <c r="G93" t="n">
        <v>5.45</v>
      </c>
      <c r="H93" t="n">
        <v>6.68</v>
      </c>
      <c r="I93" t="n">
        <v>10.97</v>
      </c>
      <c r="J93" t="n">
        <v>7.69</v>
      </c>
      <c r="K93" t="n">
        <v>5.16</v>
      </c>
      <c r="L93" t="n">
        <v>-10.78</v>
      </c>
      <c r="M93" t="n">
        <v>-6.61</v>
      </c>
      <c r="N93" t="n">
        <v>-6.96</v>
      </c>
      <c r="O93" t="n">
        <v>1.7</v>
      </c>
      <c r="P93" t="n">
        <v>-7.28</v>
      </c>
      <c r="Q93" t="n">
        <v>-9.550000000000001</v>
      </c>
      <c r="R93" t="n">
        <v>-12.88</v>
      </c>
      <c r="S93" t="n">
        <v>-24.98</v>
      </c>
      <c r="T93" t="n">
        <v>-15.66</v>
      </c>
      <c r="U93" t="inlineStr">
        <is>
          <t>-</t>
        </is>
      </c>
      <c r="V93" t="inlineStr">
        <is>
          <t>-</t>
        </is>
      </c>
    </row>
    <row r="94">
      <c r="A94" s="5" t="inlineStr">
        <is>
          <t>Op.Cashflow Wachstum 5J in %</t>
        </is>
      </c>
      <c r="B94" s="5" t="inlineStr">
        <is>
          <t>Op.Cashflow Wachstum 5Y in %</t>
        </is>
      </c>
      <c r="C94" t="n">
        <v>3.12</v>
      </c>
      <c r="D94" t="n">
        <v>1.12</v>
      </c>
      <c r="E94" t="n">
        <v>3.06</v>
      </c>
      <c r="F94" t="n">
        <v>4.5</v>
      </c>
      <c r="G94" t="n">
        <v>7.03</v>
      </c>
      <c r="H94" t="n">
        <v>7.05</v>
      </c>
      <c r="I94" t="n">
        <v>7.49</v>
      </c>
      <c r="J94" t="n">
        <v>-2.71</v>
      </c>
      <c r="K94" t="n">
        <v>-0.93</v>
      </c>
      <c r="L94" t="n">
        <v>-3.26</v>
      </c>
      <c r="M94" t="n">
        <v>-6.3</v>
      </c>
      <c r="N94" t="n">
        <v>-8.390000000000001</v>
      </c>
      <c r="O94" t="n">
        <v>-2.52</v>
      </c>
      <c r="P94" t="n">
        <v>-10.06</v>
      </c>
      <c r="Q94" t="n">
        <v>-19.2</v>
      </c>
      <c r="R94" t="n">
        <v>-12.94</v>
      </c>
      <c r="S94" t="inlineStr">
        <is>
          <t>-</t>
        </is>
      </c>
      <c r="T94" t="inlineStr">
        <is>
          <t>-</t>
        </is>
      </c>
      <c r="U94" t="inlineStr">
        <is>
          <t>-</t>
        </is>
      </c>
      <c r="V94" t="inlineStr">
        <is>
          <t>-</t>
        </is>
      </c>
    </row>
    <row r="95">
      <c r="A95" s="5" t="inlineStr">
        <is>
          <t>Op.Cashflow Wachstum 10J in %</t>
        </is>
      </c>
      <c r="B95" s="5" t="inlineStr">
        <is>
          <t>Op.Cashflow Wachstum 10Y in %</t>
        </is>
      </c>
      <c r="C95" t="n">
        <v>5.08</v>
      </c>
      <c r="D95" t="n">
        <v>4.3</v>
      </c>
      <c r="E95" t="n">
        <v>0.17</v>
      </c>
      <c r="F95" t="n">
        <v>1.78</v>
      </c>
      <c r="G95" t="n">
        <v>1.88</v>
      </c>
      <c r="H95" t="n">
        <v>0.37</v>
      </c>
      <c r="I95" t="n">
        <v>-0.45</v>
      </c>
      <c r="J95" t="n">
        <v>-2.62</v>
      </c>
      <c r="K95" t="n">
        <v>-5.5</v>
      </c>
      <c r="L95" t="n">
        <v>-11.23</v>
      </c>
      <c r="M95" t="n">
        <v>-9.619999999999999</v>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3048</v>
      </c>
      <c r="D96" t="n">
        <v>2355</v>
      </c>
      <c r="E96" t="n">
        <v>1846</v>
      </c>
      <c r="F96" t="n">
        <v>838.3</v>
      </c>
      <c r="G96" t="n">
        <v>1080</v>
      </c>
      <c r="H96" t="n">
        <v>-504.1</v>
      </c>
      <c r="I96" t="n">
        <v>2760</v>
      </c>
      <c r="J96" t="n">
        <v>1840</v>
      </c>
      <c r="K96" t="n">
        <v>592.7</v>
      </c>
      <c r="L96" t="n">
        <v>414.2</v>
      </c>
      <c r="M96" t="n">
        <v>554.6</v>
      </c>
      <c r="N96" t="n">
        <v>-708.2</v>
      </c>
      <c r="O96" t="n">
        <v>620.6</v>
      </c>
      <c r="P96" t="n">
        <v>-1134</v>
      </c>
      <c r="Q96" t="n">
        <v>-1568</v>
      </c>
      <c r="R96" t="n">
        <v>3126</v>
      </c>
      <c r="S96" t="n">
        <v>3380</v>
      </c>
      <c r="T96" t="n">
        <v>3462</v>
      </c>
      <c r="U96" t="n">
        <v>3553</v>
      </c>
      <c r="V96" t="n">
        <v>3456</v>
      </c>
      <c r="W96" t="n">
        <v>2569</v>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LINDE PLC </t>
        </is>
      </c>
      <c r="B1" s="2" t="inlineStr">
        <is>
          <t>WKN: A2DSYC  ISIN: IE00BZ12WP82  Typ: Aktie</t>
        </is>
      </c>
      <c r="C1" s="2" t="inlineStr"/>
      <c r="D1" s="2" t="inlineStr"/>
      <c r="E1" s="2" t="inlineStr"/>
      <c r="F1" s="2">
        <f>HYPERLINK("eurostoxx-50_Stock_Data_EUR.xlsx#INDEX!A1",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1879</t>
        </is>
      </c>
      <c r="C4" s="5" t="inlineStr">
        <is>
          <t>Telefon / Phone</t>
        </is>
      </c>
      <c r="D4" s="5" t="inlineStr"/>
      <c r="E4" t="inlineStr">
        <is>
          <t>+44-1483-242200</t>
        </is>
      </c>
      <c r="G4" t="inlineStr">
        <is>
          <t>13.02.2020</t>
        </is>
      </c>
      <c r="H4" t="inlineStr">
        <is>
          <t>Q4 Result</t>
        </is>
      </c>
      <c r="J4" t="inlineStr">
        <is>
          <t>The Vanguard Group</t>
        </is>
      </c>
      <c r="L4" t="inlineStr">
        <is>
          <t>8,24%</t>
        </is>
      </c>
    </row>
    <row r="5">
      <c r="A5" s="5" t="inlineStr">
        <is>
          <t>Ticker</t>
        </is>
      </c>
      <c r="B5" t="inlineStr">
        <is>
          <t>LIN</t>
        </is>
      </c>
      <c r="C5" s="5" t="inlineStr">
        <is>
          <t>Fax</t>
        </is>
      </c>
      <c r="D5" s="5" t="inlineStr"/>
      <c r="E5" t="inlineStr">
        <is>
          <t>+49-89-35757-1075</t>
        </is>
      </c>
      <c r="G5" t="inlineStr">
        <is>
          <t>05.03.2020</t>
        </is>
      </c>
      <c r="H5" t="inlineStr">
        <is>
          <t>Ex Dividend</t>
        </is>
      </c>
      <c r="J5" t="inlineStr">
        <is>
          <t>BlackRock, Inc.</t>
        </is>
      </c>
      <c r="L5" t="inlineStr">
        <is>
          <t>7,72%</t>
        </is>
      </c>
    </row>
    <row r="6">
      <c r="A6" s="5" t="inlineStr">
        <is>
          <t>Gelistet Seit / Listed Since</t>
        </is>
      </c>
      <c r="B6" t="inlineStr">
        <is>
          <t>21.06.1879</t>
        </is>
      </c>
      <c r="C6" s="5" t="inlineStr">
        <is>
          <t>Internet</t>
        </is>
      </c>
      <c r="D6" s="5" t="inlineStr"/>
      <c r="E6" t="inlineStr">
        <is>
          <t>https://www.lindeplc.com/</t>
        </is>
      </c>
      <c r="G6" t="inlineStr">
        <is>
          <t>20.03.2020</t>
        </is>
      </c>
      <c r="H6" t="inlineStr">
        <is>
          <t>Dividend Payout</t>
        </is>
      </c>
      <c r="J6" t="inlineStr">
        <is>
          <t>The Capital Group Companies, Inc.</t>
        </is>
      </c>
      <c r="L6" t="inlineStr">
        <is>
          <t>5,07%</t>
        </is>
      </c>
    </row>
    <row r="7">
      <c r="A7" s="5" t="inlineStr">
        <is>
          <t>Nominalwert / Nominal Value</t>
        </is>
      </c>
      <c r="B7" t="inlineStr">
        <is>
          <t>-</t>
        </is>
      </c>
      <c r="C7" s="5" t="inlineStr">
        <is>
          <t>E-Mail</t>
        </is>
      </c>
      <c r="D7" s="5" t="inlineStr"/>
      <c r="E7" t="inlineStr">
        <is>
          <t>info@linde.de</t>
        </is>
      </c>
      <c r="G7" t="inlineStr">
        <is>
          <t>29.04.2020</t>
        </is>
      </c>
      <c r="H7" t="inlineStr">
        <is>
          <t>Publication Of Annual Report</t>
        </is>
      </c>
      <c r="J7" t="inlineStr">
        <is>
          <t>State Street Corporation</t>
        </is>
      </c>
      <c r="L7" t="inlineStr">
        <is>
          <t>4,01%</t>
        </is>
      </c>
    </row>
    <row r="8">
      <c r="A8" s="5" t="inlineStr">
        <is>
          <t>Land / Country</t>
        </is>
      </c>
      <c r="B8" t="inlineStr">
        <is>
          <t>Irland</t>
        </is>
      </c>
      <c r="C8" s="5" t="inlineStr">
        <is>
          <t>Inv. Relations Telefon / Phone</t>
        </is>
      </c>
      <c r="D8" s="5" t="inlineStr"/>
      <c r="E8" t="inlineStr">
        <is>
          <t>+49-89-35757-1332</t>
        </is>
      </c>
      <c r="G8" t="inlineStr">
        <is>
          <t>07.05.2020</t>
        </is>
      </c>
      <c r="H8" t="inlineStr">
        <is>
          <t>Result Q1</t>
        </is>
      </c>
      <c r="J8" t="inlineStr">
        <is>
          <t>T. Rowe Price International Ltd</t>
        </is>
      </c>
      <c r="L8" t="inlineStr">
        <is>
          <t>3,18%</t>
        </is>
      </c>
    </row>
    <row r="9">
      <c r="A9" s="5" t="inlineStr">
        <is>
          <t>Währung / Currency</t>
        </is>
      </c>
      <c r="B9" t="inlineStr">
        <is>
          <t>USD</t>
        </is>
      </c>
      <c r="C9" s="5" t="inlineStr">
        <is>
          <t>Inv. Relations E-Mail</t>
        </is>
      </c>
      <c r="D9" s="5" t="inlineStr"/>
      <c r="E9" t="inlineStr">
        <is>
          <t>Investor_Relations@linde.com</t>
        </is>
      </c>
      <c r="G9" t="inlineStr">
        <is>
          <t>17.06.2020</t>
        </is>
      </c>
      <c r="H9" t="inlineStr">
        <is>
          <t>Dividend Payout</t>
        </is>
      </c>
      <c r="J9" t="inlineStr">
        <is>
          <t>Freefloat</t>
        </is>
      </c>
      <c r="L9" t="inlineStr">
        <is>
          <t>71,78%</t>
        </is>
      </c>
    </row>
    <row r="10">
      <c r="A10" s="5" t="inlineStr">
        <is>
          <t>Branche / Industry</t>
        </is>
      </c>
      <c r="B10" t="inlineStr">
        <is>
          <t>Chemistry</t>
        </is>
      </c>
      <c r="C10" s="5" t="inlineStr">
        <is>
          <t>Kontaktperson / Contact Person</t>
        </is>
      </c>
      <c r="D10" s="5" t="inlineStr"/>
      <c r="E10" t="inlineStr">
        <is>
          <t>Juan Pelaez</t>
        </is>
      </c>
      <c r="G10" t="inlineStr">
        <is>
          <t>27.07.2020</t>
        </is>
      </c>
      <c r="H10" t="inlineStr">
        <is>
          <t>Annual General Meeting</t>
        </is>
      </c>
    </row>
    <row r="11">
      <c r="A11" s="5" t="inlineStr">
        <is>
          <t>Sektor / Sector</t>
        </is>
      </c>
      <c r="B11" t="inlineStr">
        <is>
          <t>Chemicals / Pharmaceuticals</t>
        </is>
      </c>
    </row>
    <row r="12">
      <c r="A12" s="5" t="inlineStr">
        <is>
          <t>Typ / Genre</t>
        </is>
      </c>
      <c r="B12" t="inlineStr">
        <is>
          <t>Inhaberaktie</t>
        </is>
      </c>
    </row>
    <row r="13">
      <c r="A13" s="5" t="inlineStr">
        <is>
          <t>Adresse / Address</t>
        </is>
      </c>
      <c r="B13" t="inlineStr">
        <is>
          <t>Linde plcTen Earlsford Terrace  D02-T380 Dublin, Ireland</t>
        </is>
      </c>
    </row>
    <row r="14">
      <c r="A14" s="5" t="inlineStr">
        <is>
          <t>Management</t>
        </is>
      </c>
      <c r="B14" t="inlineStr">
        <is>
          <t>Steve Angel, Matt White, Sanjiv Lamba, Eduardo Menezes, Juergen Nowicki, Andreas Opfermann, Anne Roby</t>
        </is>
      </c>
    </row>
    <row r="15">
      <c r="A15" s="5" t="inlineStr">
        <is>
          <t>Aufsichtsrat / Board</t>
        </is>
      </c>
      <c r="B15" t="inlineStr">
        <is>
          <t>Prof. Dr. Wolfgang Reitzle, Steve Angel, Prof. Dr. Ann-Kristin Achleitner, Prof. Dr. Clemens Börsig, Dr. Nance Dicciani, Dr. Thomas Enders, Franz Fehrenbach, Edward Galante, Larry McVay, Dr. Victoria Ossadnik, Martin Richenhagen, Robert Wood</t>
        </is>
      </c>
    </row>
    <row r="16">
      <c r="A16" s="5" t="inlineStr">
        <is>
          <t>Beschreibung</t>
        </is>
      </c>
      <c r="B16" t="inlineStr">
        <is>
          <t>Linde plc ist ein weltweit führender Technologiekonzern, der in den Bereichen Industriegase und Engineering in über 100 Ländern tätig ist. Das Unternehmen produziert Industriegase, die anschließend in verschiedenen Bereichen wie dem Energiesektor, der Stahlproduktion, der Chemieverarbeitung, dem Umweltschutz oder medizinischen Therapien zum Einsatz kommen. Darüber hinaus umfassen die weiteren Unternehmensaktivitäten Planung und Bau von Industrieanlagen für verfahrenstechnische Projekte sowie die Herstellung von Anlagenkomponenten. Dienstleistungen wie Ingenieurberatung, Projektmanagement, Personalschulung und Kundendienst runden das Portfolio ab. Die Strategie der Linde Group ist dabei auf ertragsorientiertes und nachhaltiges Wachstum ausgerichtet. Im Oktober 2018 entstand der heute Konzern Linde plc durch die Fusion der deutschen Linde AG mit deren amerikanischen Konkurrenten Praxair Inc. Copyright 2014 FINANCE BASE AG</t>
        </is>
      </c>
    </row>
    <row r="17">
      <c r="A17" s="5" t="inlineStr">
        <is>
          <t>Profile</t>
        </is>
      </c>
      <c r="B17" t="inlineStr">
        <is>
          <t>Linde plc is a leading global technology group that has been active in the industrial gases and engineering in more than 100 countries. The company produces industrial gases, which are then used in various fields such as energy, steel production, chemical processing, environmental protection or medical therapies used. In addition, the company's further activity planning and construction of industrial plants for process engineering projects and the production of plant components include. Services such as engineering consulting, project management, staff training and customer service round out the portfolio. The Linde Group strategy is geared towards earnings-based and sustainable growth. In October 2018, the day Linde Group plc was formed by the merger of the German Linde AG with its American competitor Praxair Inc.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28228</v>
      </c>
      <c r="D20" t="n">
        <v>14900</v>
      </c>
      <c r="E20" t="inlineStr">
        <is>
          <t>-</t>
        </is>
      </c>
    </row>
    <row r="21">
      <c r="A21" s="5" t="inlineStr">
        <is>
          <t>Bruttoergebnis vom Umsatz</t>
        </is>
      </c>
      <c r="B21" s="5" t="inlineStr">
        <is>
          <t>Gross Profit</t>
        </is>
      </c>
      <c r="C21" t="n">
        <v>11584</v>
      </c>
      <c r="D21" t="n">
        <v>5816</v>
      </c>
      <c r="E21" t="inlineStr">
        <is>
          <t>-</t>
        </is>
      </c>
    </row>
    <row r="22">
      <c r="A22" s="5" t="inlineStr">
        <is>
          <t>Operatives Ergebnis (EBIT)</t>
        </is>
      </c>
      <c r="B22" s="5" t="inlineStr">
        <is>
          <t>EBIT Earning Before Interest &amp; Tax</t>
        </is>
      </c>
      <c r="C22" t="n">
        <v>2933</v>
      </c>
      <c r="D22" t="n">
        <v>5247</v>
      </c>
      <c r="E22" t="inlineStr">
        <is>
          <t>-</t>
        </is>
      </c>
    </row>
    <row r="23">
      <c r="A23" s="5" t="inlineStr">
        <is>
          <t>Finanzergebnis</t>
        </is>
      </c>
      <c r="B23" s="5" t="inlineStr">
        <is>
          <t>Financial Result</t>
        </is>
      </c>
      <c r="C23" t="n">
        <v>-6</v>
      </c>
      <c r="D23" t="n">
        <v>-198</v>
      </c>
      <c r="E23" t="inlineStr">
        <is>
          <t>-</t>
        </is>
      </c>
    </row>
    <row r="24">
      <c r="A24" s="5" t="inlineStr">
        <is>
          <t>Ergebnis vor Steuer (EBT)</t>
        </is>
      </c>
      <c r="B24" s="5" t="inlineStr">
        <is>
          <t>EBT Earning Before Tax</t>
        </is>
      </c>
      <c r="C24" t="n">
        <v>2927</v>
      </c>
      <c r="D24" t="n">
        <v>5049</v>
      </c>
      <c r="E24" t="inlineStr">
        <is>
          <t>-</t>
        </is>
      </c>
    </row>
    <row r="25">
      <c r="A25" s="5" t="inlineStr">
        <is>
          <t>Steuern auf Einkommen und Ertrag</t>
        </is>
      </c>
      <c r="B25" s="5" t="inlineStr">
        <is>
          <t>Taxes on income and earnings</t>
        </is>
      </c>
      <c r="C25" t="n">
        <v>769</v>
      </c>
      <c r="D25" t="n">
        <v>817</v>
      </c>
      <c r="E25" t="inlineStr">
        <is>
          <t>-</t>
        </is>
      </c>
    </row>
    <row r="26">
      <c r="A26" s="5" t="inlineStr">
        <is>
          <t>Ergebnis nach Steuer</t>
        </is>
      </c>
      <c r="B26" s="5" t="inlineStr">
        <is>
          <t>Earnings after tax</t>
        </is>
      </c>
      <c r="C26" t="n">
        <v>2158</v>
      </c>
      <c r="D26" t="n">
        <v>4232</v>
      </c>
      <c r="E26" t="inlineStr">
        <is>
          <t>-</t>
        </is>
      </c>
    </row>
    <row r="27">
      <c r="A27" s="5" t="inlineStr">
        <is>
          <t>Minderheitenanteil</t>
        </is>
      </c>
      <c r="B27" s="5" t="inlineStr">
        <is>
          <t>Minority Share</t>
        </is>
      </c>
      <c r="C27" t="n">
        <v>-96</v>
      </c>
      <c r="D27" t="n">
        <v>-24</v>
      </c>
      <c r="E27" t="inlineStr">
        <is>
          <t>-</t>
        </is>
      </c>
    </row>
    <row r="28">
      <c r="A28" s="5" t="inlineStr">
        <is>
          <t>Jahresüberschuss/-fehlbetrag</t>
        </is>
      </c>
      <c r="B28" s="5" t="inlineStr">
        <is>
          <t>Net Profit</t>
        </is>
      </c>
      <c r="C28" t="n">
        <v>2285</v>
      </c>
      <c r="D28" t="n">
        <v>4381</v>
      </c>
      <c r="E28" t="inlineStr">
        <is>
          <t>-</t>
        </is>
      </c>
    </row>
    <row r="29">
      <c r="A29" s="5" t="inlineStr">
        <is>
          <t>Summe Umlaufvermögen</t>
        </is>
      </c>
      <c r="B29" s="5" t="inlineStr">
        <is>
          <t>Current Assets</t>
        </is>
      </c>
      <c r="C29" t="n">
        <v>10352</v>
      </c>
      <c r="D29" t="n">
        <v>17272</v>
      </c>
      <c r="E29" t="inlineStr">
        <is>
          <t>-</t>
        </is>
      </c>
    </row>
    <row r="30">
      <c r="A30" s="5" t="inlineStr">
        <is>
          <t>Summe Anlagevermögen</t>
        </is>
      </c>
      <c r="B30" s="5" t="inlineStr">
        <is>
          <t>Fixed Assets</t>
        </is>
      </c>
      <c r="C30" t="n">
        <v>76260</v>
      </c>
      <c r="D30" t="n">
        <v>76114</v>
      </c>
      <c r="E30" t="inlineStr">
        <is>
          <t>-</t>
        </is>
      </c>
    </row>
    <row r="31">
      <c r="A31" s="5" t="inlineStr">
        <is>
          <t>Summe Aktiva</t>
        </is>
      </c>
      <c r="B31" s="5" t="inlineStr">
        <is>
          <t>Total Assets</t>
        </is>
      </c>
      <c r="C31" t="n">
        <v>86612</v>
      </c>
      <c r="D31" t="n">
        <v>93386</v>
      </c>
      <c r="E31" t="inlineStr">
        <is>
          <t>-</t>
        </is>
      </c>
    </row>
    <row r="32">
      <c r="A32" s="5" t="inlineStr">
        <is>
          <t>Summe kurzfristiges Fremdkapital</t>
        </is>
      </c>
      <c r="B32" s="5" t="inlineStr">
        <is>
          <t>Short-Term Debt</t>
        </is>
      </c>
      <c r="C32" t="n">
        <v>12160</v>
      </c>
      <c r="D32" t="n">
        <v>12956</v>
      </c>
      <c r="E32" t="inlineStr">
        <is>
          <t>-</t>
        </is>
      </c>
    </row>
    <row r="33">
      <c r="A33" s="5" t="inlineStr">
        <is>
          <t>Summe langfristiges Fremdkapital</t>
        </is>
      </c>
      <c r="B33" s="5" t="inlineStr">
        <is>
          <t>Long-Term Debt</t>
        </is>
      </c>
      <c r="C33" t="n">
        <v>22817</v>
      </c>
      <c r="D33" t="n">
        <v>23334</v>
      </c>
      <c r="E33" t="inlineStr">
        <is>
          <t>-</t>
        </is>
      </c>
    </row>
    <row r="34">
      <c r="A34" s="5" t="inlineStr">
        <is>
          <t>Summe Fremdkapital</t>
        </is>
      </c>
      <c r="B34" s="5" t="inlineStr">
        <is>
          <t>Total Liabilities</t>
        </is>
      </c>
      <c r="C34" t="n">
        <v>34977</v>
      </c>
      <c r="D34" t="n">
        <v>36290</v>
      </c>
      <c r="E34" t="inlineStr">
        <is>
          <t>-</t>
        </is>
      </c>
    </row>
    <row r="35">
      <c r="A35" s="5" t="inlineStr">
        <is>
          <t>Minderheitenanteil</t>
        </is>
      </c>
      <c r="B35" s="5" t="inlineStr">
        <is>
          <t>Minority Share</t>
        </is>
      </c>
      <c r="C35" t="n">
        <v>2448</v>
      </c>
      <c r="D35" t="n">
        <v>5484</v>
      </c>
      <c r="E35" t="inlineStr">
        <is>
          <t>-</t>
        </is>
      </c>
    </row>
    <row r="36">
      <c r="A36" s="5" t="inlineStr">
        <is>
          <t>Summe Eigenkapital</t>
        </is>
      </c>
      <c r="B36" s="5" t="inlineStr">
        <is>
          <t>Equity</t>
        </is>
      </c>
      <c r="C36" t="n">
        <v>49074</v>
      </c>
      <c r="D36" t="n">
        <v>51596</v>
      </c>
      <c r="E36" t="inlineStr">
        <is>
          <t>-</t>
        </is>
      </c>
    </row>
    <row r="37">
      <c r="A37" s="5" t="inlineStr">
        <is>
          <t>Summe Passiva</t>
        </is>
      </c>
      <c r="B37" s="5" t="inlineStr">
        <is>
          <t>Liabilities &amp; Shareholder Equity</t>
        </is>
      </c>
      <c r="C37" t="n">
        <v>86612</v>
      </c>
      <c r="D37" t="n">
        <v>93386</v>
      </c>
      <c r="E37" t="inlineStr">
        <is>
          <t>-</t>
        </is>
      </c>
    </row>
    <row r="38">
      <c r="A38" s="5" t="inlineStr">
        <is>
          <t>Mio.Aktien im Umlauf</t>
        </is>
      </c>
      <c r="B38" s="5" t="inlineStr">
        <is>
          <t>Million shares outstanding</t>
        </is>
      </c>
      <c r="C38" t="n">
        <v>534.38</v>
      </c>
      <c r="D38" t="n">
        <v>547.24</v>
      </c>
      <c r="E38" t="inlineStr">
        <is>
          <t>-</t>
        </is>
      </c>
    </row>
    <row r="39">
      <c r="A39" s="5" t="inlineStr">
        <is>
          <t>Ergebnis je Aktie (brutto)</t>
        </is>
      </c>
      <c r="B39" s="5" t="inlineStr">
        <is>
          <t>Earnings per share</t>
        </is>
      </c>
      <c r="C39" t="n">
        <v>5.48</v>
      </c>
      <c r="D39" t="n">
        <v>9.23</v>
      </c>
      <c r="E39" t="inlineStr">
        <is>
          <t>-</t>
        </is>
      </c>
    </row>
    <row r="40">
      <c r="A40" s="5" t="inlineStr">
        <is>
          <t>Ergebnis je Aktie (unverwässert)</t>
        </is>
      </c>
      <c r="B40" s="5" t="inlineStr">
        <is>
          <t>Basic Earnings per share</t>
        </is>
      </c>
      <c r="C40" t="n">
        <v>4.22</v>
      </c>
      <c r="D40" t="n">
        <v>13.26</v>
      </c>
      <c r="E40" t="inlineStr">
        <is>
          <t>-</t>
        </is>
      </c>
    </row>
    <row r="41">
      <c r="A41" s="5" t="inlineStr">
        <is>
          <t>Ergebnis je Aktie (verwässert)</t>
        </is>
      </c>
      <c r="B41" s="5" t="inlineStr">
        <is>
          <t>Diluted Earnings per share</t>
        </is>
      </c>
      <c r="C41" t="n">
        <v>4.19</v>
      </c>
      <c r="D41" t="n">
        <v>13.11</v>
      </c>
      <c r="E41" t="inlineStr">
        <is>
          <t>-</t>
        </is>
      </c>
    </row>
    <row r="42">
      <c r="A42" s="5" t="inlineStr">
        <is>
          <t>Dividende je Aktie</t>
        </is>
      </c>
      <c r="B42" s="5" t="inlineStr">
        <is>
          <t>Dividend per share</t>
        </is>
      </c>
      <c r="C42" t="n">
        <v>3.5</v>
      </c>
      <c r="D42" t="n">
        <v>3.3</v>
      </c>
      <c r="E42" t="n">
        <v>3.9</v>
      </c>
    </row>
    <row r="43">
      <c r="A43" s="5" t="inlineStr">
        <is>
          <t>Dividendenausschüttung in Mio</t>
        </is>
      </c>
      <c r="B43" s="5" t="inlineStr">
        <is>
          <t>Dividend Payment in M</t>
        </is>
      </c>
      <c r="C43" t="n">
        <v>1891</v>
      </c>
      <c r="D43" t="n">
        <v>1166</v>
      </c>
      <c r="E43" t="inlineStr">
        <is>
          <t>-</t>
        </is>
      </c>
    </row>
    <row r="44">
      <c r="A44" s="5" t="inlineStr">
        <is>
          <t>Umsatz je Aktie</t>
        </is>
      </c>
      <c r="B44" s="5" t="inlineStr">
        <is>
          <t>Revenue per share</t>
        </is>
      </c>
      <c r="C44" t="n">
        <v>52.82</v>
      </c>
      <c r="D44" t="n">
        <v>27.23</v>
      </c>
      <c r="E44" t="inlineStr">
        <is>
          <t>-</t>
        </is>
      </c>
    </row>
    <row r="45">
      <c r="A45" s="5" t="inlineStr">
        <is>
          <t>Buchwert je Aktie</t>
        </is>
      </c>
      <c r="B45" s="5" t="inlineStr">
        <is>
          <t>Book value per share</t>
        </is>
      </c>
      <c r="C45" t="n">
        <v>96.41</v>
      </c>
      <c r="D45" t="n">
        <v>104.3</v>
      </c>
      <c r="E45" t="inlineStr">
        <is>
          <t>-</t>
        </is>
      </c>
    </row>
    <row r="46">
      <c r="A46" s="5" t="inlineStr">
        <is>
          <t>Cashflow je Aktie</t>
        </is>
      </c>
      <c r="B46" s="5" t="inlineStr">
        <is>
          <t>Cashflow per share</t>
        </is>
      </c>
      <c r="C46" t="n">
        <v>11.45</v>
      </c>
      <c r="D46" t="n">
        <v>6.68</v>
      </c>
      <c r="E46" t="inlineStr">
        <is>
          <t>-</t>
        </is>
      </c>
    </row>
    <row r="47">
      <c r="A47" s="5" t="inlineStr">
        <is>
          <t>Bilanzsumme je Aktie</t>
        </is>
      </c>
      <c r="B47" s="5" t="inlineStr">
        <is>
          <t>Total assets per share</t>
        </is>
      </c>
      <c r="C47" t="n">
        <v>162.08</v>
      </c>
      <c r="D47" t="n">
        <v>170.65</v>
      </c>
      <c r="E47" t="inlineStr">
        <is>
          <t>-</t>
        </is>
      </c>
    </row>
    <row r="48">
      <c r="A48" s="5" t="inlineStr">
        <is>
          <t>Personal am Ende des Jahres</t>
        </is>
      </c>
      <c r="B48" s="5" t="inlineStr">
        <is>
          <t>Staff at the end of year</t>
        </is>
      </c>
      <c r="C48" t="n">
        <v>79886</v>
      </c>
      <c r="D48" t="n">
        <v>80820</v>
      </c>
      <c r="E48" t="inlineStr">
        <is>
          <t>-</t>
        </is>
      </c>
    </row>
    <row r="49">
      <c r="A49" s="5" t="inlineStr">
        <is>
          <t>Personalaufwand in Mio. USD</t>
        </is>
      </c>
      <c r="B49" s="5" t="inlineStr">
        <is>
          <t>Personnel expenses in M</t>
        </is>
      </c>
      <c r="C49" t="inlineStr">
        <is>
          <t>-</t>
        </is>
      </c>
      <c r="D49" t="inlineStr">
        <is>
          <t>-</t>
        </is>
      </c>
      <c r="E49" t="inlineStr">
        <is>
          <t>-</t>
        </is>
      </c>
    </row>
    <row r="50">
      <c r="A50" s="5" t="inlineStr">
        <is>
          <t>Aufwand je Mitarbeiter in USD</t>
        </is>
      </c>
      <c r="B50" s="5" t="inlineStr">
        <is>
          <t>Effort per employee</t>
        </is>
      </c>
      <c r="C50" t="inlineStr">
        <is>
          <t>-</t>
        </is>
      </c>
      <c r="D50" t="inlineStr">
        <is>
          <t>-</t>
        </is>
      </c>
      <c r="E50" t="inlineStr">
        <is>
          <t>-</t>
        </is>
      </c>
    </row>
    <row r="51">
      <c r="A51" s="5" t="inlineStr">
        <is>
          <t>Umsatz je Mitarbeiter in USD</t>
        </is>
      </c>
      <c r="B51" s="5" t="inlineStr">
        <is>
          <t>Turnover per employee</t>
        </is>
      </c>
      <c r="C51" t="n">
        <v>353354</v>
      </c>
      <c r="D51" t="n">
        <v>184360</v>
      </c>
      <c r="E51" t="inlineStr">
        <is>
          <t>-</t>
        </is>
      </c>
    </row>
    <row r="52">
      <c r="A52" s="5" t="inlineStr">
        <is>
          <t>Bruttoergebnis je Mitarbeiter in USD</t>
        </is>
      </c>
      <c r="B52" s="5" t="inlineStr">
        <is>
          <t>Gross Profit per employee</t>
        </is>
      </c>
      <c r="C52" t="n">
        <v>145007</v>
      </c>
      <c r="D52" t="n">
        <v>71962</v>
      </c>
      <c r="E52" t="inlineStr">
        <is>
          <t>-</t>
        </is>
      </c>
    </row>
    <row r="53">
      <c r="A53" s="5" t="inlineStr">
        <is>
          <t>Gewinn je Mitarbeiter in USD</t>
        </is>
      </c>
      <c r="B53" s="5" t="inlineStr">
        <is>
          <t>Earnings per employee</t>
        </is>
      </c>
      <c r="C53" t="n">
        <v>28603</v>
      </c>
      <c r="D53" t="n">
        <v>54207</v>
      </c>
      <c r="E53" t="inlineStr">
        <is>
          <t>-</t>
        </is>
      </c>
    </row>
    <row r="54">
      <c r="A54" s="5" t="inlineStr">
        <is>
          <t>KGV (Kurs/Gewinn)</t>
        </is>
      </c>
      <c r="B54" s="5" t="inlineStr">
        <is>
          <t>PE (price/earnings)</t>
        </is>
      </c>
      <c r="C54" t="n">
        <v>50.7</v>
      </c>
      <c r="D54" t="n">
        <v>10.45</v>
      </c>
      <c r="E54" t="inlineStr">
        <is>
          <t>-</t>
        </is>
      </c>
    </row>
    <row r="55">
      <c r="A55" s="5" t="inlineStr">
        <is>
          <t>KUV (Kurs/Umsatz)</t>
        </is>
      </c>
      <c r="B55" s="5" t="inlineStr">
        <is>
          <t>PS (price/sales)</t>
        </is>
      </c>
      <c r="C55" t="n">
        <v>4.05</v>
      </c>
      <c r="D55" t="n">
        <v>5.09</v>
      </c>
      <c r="E55" t="inlineStr">
        <is>
          <t>-</t>
        </is>
      </c>
    </row>
    <row r="56">
      <c r="A56" s="5" t="inlineStr">
        <is>
          <t>KBV (Kurs/Buchwert)</t>
        </is>
      </c>
      <c r="B56" s="5" t="inlineStr">
        <is>
          <t>PB (price/book value)</t>
        </is>
      </c>
      <c r="C56" t="n">
        <v>2.33</v>
      </c>
      <c r="D56" t="n">
        <v>1.33</v>
      </c>
      <c r="E56" t="inlineStr">
        <is>
          <t>-</t>
        </is>
      </c>
    </row>
    <row r="57">
      <c r="A57" s="5" t="inlineStr">
        <is>
          <t>KCV (Kurs/Cashflow)</t>
        </is>
      </c>
      <c r="B57" s="5" t="inlineStr">
        <is>
          <t>PC (price/cashflow)</t>
        </is>
      </c>
      <c r="C57" t="n">
        <v>18.7</v>
      </c>
      <c r="D57" t="inlineStr">
        <is>
          <t>-</t>
        </is>
      </c>
      <c r="E57" t="inlineStr">
        <is>
          <t>-</t>
        </is>
      </c>
    </row>
    <row r="58">
      <c r="A58" s="5" t="inlineStr">
        <is>
          <t>Dividendenrendite in %</t>
        </is>
      </c>
      <c r="B58" s="5" t="inlineStr">
        <is>
          <t>Dividend Yield in %</t>
        </is>
      </c>
      <c r="C58" t="n">
        <v>1.63</v>
      </c>
      <c r="D58" t="n">
        <v>2.38</v>
      </c>
      <c r="E58" t="inlineStr">
        <is>
          <t>-</t>
        </is>
      </c>
    </row>
    <row r="59">
      <c r="A59" s="5" t="inlineStr">
        <is>
          <t>Gewinnrendite in %</t>
        </is>
      </c>
      <c r="B59" s="5" t="inlineStr">
        <is>
          <t>Return on profit in %</t>
        </is>
      </c>
      <c r="C59" t="n">
        <v>2</v>
      </c>
      <c r="D59" t="inlineStr">
        <is>
          <t>-</t>
        </is>
      </c>
      <c r="E59" t="inlineStr">
        <is>
          <t>-</t>
        </is>
      </c>
    </row>
    <row r="60">
      <c r="A60" s="5" t="inlineStr">
        <is>
          <t>Eigenkapitalrendite in %</t>
        </is>
      </c>
      <c r="B60" s="5" t="inlineStr">
        <is>
          <t>Return on Equity in %</t>
        </is>
      </c>
      <c r="C60" t="n">
        <v>4.43</v>
      </c>
      <c r="D60" t="n">
        <v>7.68</v>
      </c>
      <c r="E60" t="inlineStr">
        <is>
          <t>-</t>
        </is>
      </c>
    </row>
    <row r="61">
      <c r="A61" s="5" t="inlineStr">
        <is>
          <t>Umsatzrendite in %</t>
        </is>
      </c>
      <c r="B61" s="5" t="inlineStr">
        <is>
          <t>Return on sales in %</t>
        </is>
      </c>
      <c r="C61" t="n">
        <v>8.09</v>
      </c>
      <c r="D61" t="n">
        <v>29.4</v>
      </c>
      <c r="E61" t="inlineStr">
        <is>
          <t>-</t>
        </is>
      </c>
    </row>
    <row r="62">
      <c r="A62" s="5" t="inlineStr">
        <is>
          <t>Gesamtkapitalrendite in %</t>
        </is>
      </c>
      <c r="B62" s="5" t="inlineStr">
        <is>
          <t>Total Return on Investment in %</t>
        </is>
      </c>
      <c r="C62" t="n">
        <v>2.68</v>
      </c>
      <c r="D62" t="n">
        <v>4.91</v>
      </c>
      <c r="E62" t="inlineStr">
        <is>
          <t>-</t>
        </is>
      </c>
    </row>
    <row r="63">
      <c r="A63" s="5" t="inlineStr">
        <is>
          <t>Return on Investment in %</t>
        </is>
      </c>
      <c r="B63" s="5" t="inlineStr">
        <is>
          <t>Return on Investment in %</t>
        </is>
      </c>
      <c r="C63" t="n">
        <v>2.64</v>
      </c>
      <c r="D63" t="n">
        <v>4.69</v>
      </c>
      <c r="E63" t="inlineStr">
        <is>
          <t>-</t>
        </is>
      </c>
    </row>
    <row r="64">
      <c r="A64" s="5" t="inlineStr">
        <is>
          <t>Arbeitsintensität in %</t>
        </is>
      </c>
      <c r="B64" s="5" t="inlineStr">
        <is>
          <t>Work Intensity in %</t>
        </is>
      </c>
      <c r="C64" t="n">
        <v>11.95</v>
      </c>
      <c r="D64" t="n">
        <v>18.5</v>
      </c>
      <c r="E64" t="inlineStr">
        <is>
          <t>-</t>
        </is>
      </c>
    </row>
    <row r="65">
      <c r="A65" s="5" t="inlineStr">
        <is>
          <t>Eigenkapitalquote in %</t>
        </is>
      </c>
      <c r="B65" s="5" t="inlineStr">
        <is>
          <t>Equity Ratio in %</t>
        </is>
      </c>
      <c r="C65" t="n">
        <v>59.49</v>
      </c>
      <c r="D65" t="n">
        <v>61.12</v>
      </c>
      <c r="E65" t="inlineStr">
        <is>
          <t>-</t>
        </is>
      </c>
    </row>
    <row r="66">
      <c r="A66" s="5" t="inlineStr">
        <is>
          <t>Fremdkapitalquote in %</t>
        </is>
      </c>
      <c r="B66" s="5" t="inlineStr">
        <is>
          <t>Debt Ratio in %</t>
        </is>
      </c>
      <c r="C66" t="n">
        <v>40.51</v>
      </c>
      <c r="D66" t="n">
        <v>38.88</v>
      </c>
      <c r="E66" t="inlineStr">
        <is>
          <t>-</t>
        </is>
      </c>
    </row>
    <row r="67">
      <c r="A67" s="5" t="inlineStr">
        <is>
          <t>Verschuldungsgrad in %</t>
        </is>
      </c>
      <c r="B67" s="5" t="inlineStr">
        <is>
          <t>Finance Gearing in %</t>
        </is>
      </c>
      <c r="C67" t="n">
        <v>68.11</v>
      </c>
      <c r="D67" t="n">
        <v>63.61</v>
      </c>
      <c r="E67" t="inlineStr">
        <is>
          <t>-</t>
        </is>
      </c>
    </row>
    <row r="68">
      <c r="A68" s="5" t="inlineStr">
        <is>
          <t>Bruttoergebnis Marge in %</t>
        </is>
      </c>
      <c r="B68" s="5" t="inlineStr">
        <is>
          <t>Gross Profit Marge in %</t>
        </is>
      </c>
      <c r="C68" t="n">
        <v>41.04</v>
      </c>
      <c r="D68" t="n">
        <v>39.03</v>
      </c>
    </row>
    <row r="69">
      <c r="A69" s="5" t="inlineStr">
        <is>
          <t>Kurzfristige Vermögensquote in %</t>
        </is>
      </c>
      <c r="B69" s="5" t="inlineStr">
        <is>
          <t>Current Assets Ratio in %</t>
        </is>
      </c>
      <c r="C69" t="n">
        <v>11.95</v>
      </c>
      <c r="D69" t="n">
        <v>18.5</v>
      </c>
    </row>
    <row r="70">
      <c r="A70" s="5" t="inlineStr">
        <is>
          <t>Nettogewinn Marge in %</t>
        </is>
      </c>
      <c r="B70" s="5" t="inlineStr">
        <is>
          <t>Net Profit Marge in %</t>
        </is>
      </c>
      <c r="C70" t="n">
        <v>8.09</v>
      </c>
      <c r="D70" t="n">
        <v>29.4</v>
      </c>
    </row>
    <row r="71">
      <c r="A71" s="5" t="inlineStr">
        <is>
          <t>Operative Ergebnis Marge in %</t>
        </is>
      </c>
      <c r="B71" s="5" t="inlineStr">
        <is>
          <t>EBIT Marge in %</t>
        </is>
      </c>
      <c r="C71" t="n">
        <v>10.39</v>
      </c>
      <c r="D71" t="n">
        <v>35.21</v>
      </c>
    </row>
    <row r="72">
      <c r="A72" s="5" t="inlineStr">
        <is>
          <t>Vermögensumsschlag in %</t>
        </is>
      </c>
      <c r="B72" s="5" t="inlineStr">
        <is>
          <t>Asset Turnover in %</t>
        </is>
      </c>
      <c r="C72" t="n">
        <v>32.59</v>
      </c>
      <c r="D72" t="n">
        <v>15.96</v>
      </c>
    </row>
    <row r="73">
      <c r="A73" s="5" t="inlineStr">
        <is>
          <t>Langfristige Vermögensquote in %</t>
        </is>
      </c>
      <c r="B73" s="5" t="inlineStr">
        <is>
          <t>Non-Current Assets Ratio in %</t>
        </is>
      </c>
      <c r="C73" t="n">
        <v>88.05</v>
      </c>
      <c r="D73" t="n">
        <v>81.5</v>
      </c>
    </row>
    <row r="74">
      <c r="A74" s="5" t="inlineStr">
        <is>
          <t>Gesamtkapitalrentabilität</t>
        </is>
      </c>
      <c r="B74" s="5" t="inlineStr">
        <is>
          <t>ROA Return on Assets in %</t>
        </is>
      </c>
      <c r="C74" t="n">
        <v>2.64</v>
      </c>
      <c r="D74" t="n">
        <v>4.69</v>
      </c>
    </row>
    <row r="75">
      <c r="A75" s="5" t="inlineStr">
        <is>
          <t>Ertrag des eingesetzten Kapitals</t>
        </is>
      </c>
      <c r="B75" s="5" t="inlineStr">
        <is>
          <t>ROCE Return on Cap. Empl. in %</t>
        </is>
      </c>
      <c r="C75" t="n">
        <v>3.94</v>
      </c>
      <c r="D75" t="n">
        <v>6.52</v>
      </c>
    </row>
    <row r="76">
      <c r="A76" s="5" t="inlineStr">
        <is>
          <t>Eigenkapital zu Anlagevermögen</t>
        </is>
      </c>
      <c r="B76" s="5" t="inlineStr">
        <is>
          <t>Equity to Fixed Assets in %</t>
        </is>
      </c>
      <c r="C76" t="n">
        <v>64.34999999999999</v>
      </c>
      <c r="D76" t="n">
        <v>67.79000000000001</v>
      </c>
    </row>
    <row r="77">
      <c r="A77" s="5" t="inlineStr">
        <is>
          <t>Liquidität Dritten Grades</t>
        </is>
      </c>
      <c r="B77" s="5" t="inlineStr">
        <is>
          <t>Current Ratio in %</t>
        </is>
      </c>
      <c r="C77" t="n">
        <v>85.13</v>
      </c>
      <c r="D77" t="n">
        <v>133.31</v>
      </c>
    </row>
    <row r="78">
      <c r="A78" s="5" t="inlineStr">
        <is>
          <t>Operativer Cashflow</t>
        </is>
      </c>
      <c r="B78" s="5" t="inlineStr">
        <is>
          <t>Operating Cashflow in M</t>
        </is>
      </c>
      <c r="C78" t="n">
        <v>9992.905999999999</v>
      </c>
      <c r="D78" t="inlineStr">
        <is>
          <t>-</t>
        </is>
      </c>
    </row>
    <row r="79">
      <c r="A79" s="5" t="inlineStr">
        <is>
          <t>Aktienrückkauf</t>
        </is>
      </c>
      <c r="B79" s="5" t="inlineStr">
        <is>
          <t>Share Buyback in M</t>
        </is>
      </c>
      <c r="C79" t="n">
        <v>12.86000000000001</v>
      </c>
      <c r="D79" t="inlineStr">
        <is>
          <t>-</t>
        </is>
      </c>
    </row>
    <row r="80">
      <c r="A80" s="5" t="inlineStr">
        <is>
          <t>Umsatzwachstum 1J in %</t>
        </is>
      </c>
      <c r="B80" s="5" t="inlineStr">
        <is>
          <t>Revenue Growth 1Y in %</t>
        </is>
      </c>
      <c r="C80" t="n">
        <v>89.45</v>
      </c>
      <c r="D80" t="inlineStr">
        <is>
          <t>-</t>
        </is>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n">
        <v>-47.84</v>
      </c>
      <c r="D84" t="inlineStr">
        <is>
          <t>-</t>
        </is>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n">
        <v>-44.1</v>
      </c>
      <c r="D89" t="inlineStr">
        <is>
          <t>-</t>
        </is>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inlineStr">
        <is>
          <t>-</t>
        </is>
      </c>
      <c r="D93" t="inlineStr">
        <is>
          <t>-</t>
        </is>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n">
        <v>-1808</v>
      </c>
      <c r="D97" t="n">
        <v>4316</v>
      </c>
      <c r="E97" t="inlineStr">
        <is>
          <t>-</t>
        </is>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9"/>
    <col customWidth="1" max="14" min="14" width="19"/>
    <col customWidth="1" max="15" min="15" width="10"/>
    <col customWidth="1" max="16" min="16" width="10"/>
    <col customWidth="1" max="17" min="17" width="10"/>
    <col customWidth="1" max="18" min="18" width="10"/>
    <col customWidth="1" max="19" min="19" width="19"/>
    <col customWidth="1" max="20" min="20" width="10"/>
    <col customWidth="1" max="21" min="21" width="10"/>
    <col customWidth="1" max="22" min="22" width="11"/>
    <col customWidth="1" max="23" min="23" width="9"/>
  </cols>
  <sheetData>
    <row r="1">
      <c r="A1" s="1" t="inlineStr">
        <is>
          <t xml:space="preserve">LVMH   MOET HENNESSY LOUIS VUITTON </t>
        </is>
      </c>
      <c r="B1" s="2" t="inlineStr">
        <is>
          <t>WKN: 853292  ISIN: FR0000121014  US-Symbol:LVMHF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+33-1-44-13-22-22</t>
        </is>
      </c>
      <c r="G4" t="inlineStr">
        <is>
          <t>28.01.2020</t>
        </is>
      </c>
      <c r="H4" t="inlineStr">
        <is>
          <t>Q4 Result</t>
        </is>
      </c>
      <c r="J4" t="inlineStr">
        <is>
          <t>Arnault Family Group</t>
        </is>
      </c>
      <c r="L4" t="inlineStr">
        <is>
          <t>47,20%</t>
        </is>
      </c>
    </row>
    <row r="5">
      <c r="A5" s="5" t="inlineStr">
        <is>
          <t>Ticker</t>
        </is>
      </c>
      <c r="B5" t="inlineStr">
        <is>
          <t>MOH</t>
        </is>
      </c>
      <c r="C5" s="5" t="inlineStr">
        <is>
          <t>Fax</t>
        </is>
      </c>
      <c r="D5" s="5" t="inlineStr"/>
      <c r="E5" t="inlineStr">
        <is>
          <t>+33-1-44-13-22 23</t>
        </is>
      </c>
      <c r="G5" t="inlineStr">
        <is>
          <t>03.04.2020</t>
        </is>
      </c>
      <c r="H5" t="inlineStr">
        <is>
          <t>Publication Of Annual Report</t>
        </is>
      </c>
      <c r="J5" t="inlineStr">
        <is>
          <t>Eigene Aktien</t>
        </is>
      </c>
      <c r="L5" t="inlineStr">
        <is>
          <t>0,40%</t>
        </is>
      </c>
    </row>
    <row r="6">
      <c r="A6" s="5" t="inlineStr">
        <is>
          <t>Gelistet Seit / Listed Since</t>
        </is>
      </c>
      <c r="B6" t="inlineStr">
        <is>
          <t>-</t>
        </is>
      </c>
      <c r="C6" s="5" t="inlineStr">
        <is>
          <t>Internet</t>
        </is>
      </c>
      <c r="D6" s="5" t="inlineStr"/>
      <c r="E6" t="inlineStr">
        <is>
          <t>http://www.lvmh.com</t>
        </is>
      </c>
      <c r="G6" t="inlineStr">
        <is>
          <t>30.06.2020</t>
        </is>
      </c>
      <c r="H6" t="inlineStr">
        <is>
          <t>Annual General Meeting</t>
        </is>
      </c>
      <c r="J6" t="inlineStr">
        <is>
          <t>Freefloat</t>
        </is>
      </c>
      <c r="L6" t="inlineStr">
        <is>
          <t>52,40%</t>
        </is>
      </c>
    </row>
    <row r="7">
      <c r="A7" s="5" t="inlineStr">
        <is>
          <t>Nominalwert / Nominal Value</t>
        </is>
      </c>
      <c r="B7" t="inlineStr">
        <is>
          <t>-</t>
        </is>
      </c>
      <c r="C7" s="5" t="inlineStr">
        <is>
          <t>Inv. Relations Telefon / Phone</t>
        </is>
      </c>
      <c r="D7" s="5" t="inlineStr"/>
      <c r="E7" t="inlineStr">
        <is>
          <t>+33-1-44-13-27-27</t>
        </is>
      </c>
      <c r="G7" t="inlineStr">
        <is>
          <t>09.07.2020</t>
        </is>
      </c>
      <c r="H7" t="inlineStr">
        <is>
          <t>Dividend Payout</t>
        </is>
      </c>
    </row>
    <row r="8">
      <c r="A8" s="5" t="inlineStr">
        <is>
          <t>Land / Country</t>
        </is>
      </c>
      <c r="B8" t="inlineStr">
        <is>
          <t>Frankreich</t>
        </is>
      </c>
      <c r="C8" s="5" t="inlineStr">
        <is>
          <t>Kontaktperson / Contact Person</t>
        </is>
      </c>
      <c r="D8" s="5" t="inlineStr"/>
      <c r="E8" t="inlineStr">
        <is>
          <t>-</t>
        </is>
      </c>
      <c r="G8" t="inlineStr">
        <is>
          <t>24.07.2020</t>
        </is>
      </c>
      <c r="H8" t="inlineStr">
        <is>
          <t>Result Half (Previous Year)</t>
        </is>
      </c>
    </row>
    <row r="9">
      <c r="A9" s="5" t="inlineStr">
        <is>
          <t>Währung / Currency</t>
        </is>
      </c>
      <c r="B9" t="inlineStr">
        <is>
          <t>EUR</t>
        </is>
      </c>
      <c r="C9" s="5" t="inlineStr"/>
      <c r="D9" s="5" t="inlineStr"/>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LVMH Moët Hennessy Louis Vuitton SE22, avenue Montaigne  F-75008 Paris</t>
        </is>
      </c>
    </row>
    <row r="14">
      <c r="A14" s="5" t="inlineStr">
        <is>
          <t>Management</t>
        </is>
      </c>
      <c r="B14" t="inlineStr">
        <is>
          <t>Bernard Arnault, Antonio Belloni, Delphine Arnault, Nicolas Bazire, Pietro Beccari, Michael Burke, Chantal Gaemperle, Jean-Jacques Guiony, Chris de Lapuente, Philippe Schaus, Sidney Toledano, Jean-Baptiste Voisin</t>
        </is>
      </c>
    </row>
    <row r="15">
      <c r="A15" s="5" t="inlineStr">
        <is>
          <t>Aufsichtsrat / Board</t>
        </is>
      </c>
      <c r="B15" t="inlineStr">
        <is>
          <t>Bernard Arnault, Antonio Belloni, Antoine Arnault, Delphine Arnault, Nicolas Bazire, Sophie Chassat, Charles de Croisset, Diego Della Valle, Clara Gaymard, Iris Knobloch, Marie-Josée Kravis, Lord Powell of Bayswater, Marie-Laure Sauty de Chalon, Yves-Thibault de Silguy, Hubert Védrine, Yann Arthus-Bertrand, Paolo Bulgari</t>
        </is>
      </c>
    </row>
    <row r="16">
      <c r="A16" s="5" t="inlineStr">
        <is>
          <t>Beschreibung</t>
        </is>
      </c>
      <c r="B16" t="inlineStr">
        <is>
          <t>LVMH Moet Hennessy Louis Vuitton ist ein global agierender Luxusgüter-Konzern. Das Portfolio des Unternehmens besteht aus mehr als 60 Prestige-Marken aus den Bereichen Wein &amp; Spirituosen, Mode &amp; Lederwaren, Parfüm &amp; Kosmetik sowie Uhren &amp; Schmuck, die weltweit in eigenen Geschäften vertrieben werden. Dazu zählen neben Louis Vuitton und Moet Hennessy unter anderem auch Bulgari, Givenchy, Kenzo, Dior, Fendi, benefit, Donna Karan, Tag Heuer, Ebel oder auch Dom Perignon und Hermès. 2013 wurde das Portfolio zudem um den italienischen Kaschmirspezialisten Loro Piana erweitert. Darüber hinaus ist das Unternehmen als Kunstauktionator und im Verlagswesen tätig. Derzeit plant LVMH die Übernahme des amerikanischen Juweliers Tiffany. Copyright 2014 FINANCE BASE AG</t>
        </is>
      </c>
    </row>
    <row r="17">
      <c r="A17" s="5" t="inlineStr">
        <is>
          <t>Profile</t>
        </is>
      </c>
      <c r="B17" t="inlineStr">
        <is>
          <t>LVMH LVMH is a global luxury goods group. The company's portfolio consists of more than 60 prestigious brands from the Wine &amp; Spirits, Fashion &amp; Leather Goods, Perfumes &amp; Cosmetics and Watches &amp; Jewelry, which are sold through its stores worldwide. These include not only Louis Vuitton and Moet Hennessy among others, Bulgari, Givenchy, Kenzo, Dior, Fendi, benefit, Donna Karan, Tag Heuer, Ebel or Dom Perignon and Hermès. In 2013, the portfolio was also extended to the Italian cashmere specialist Loro Piana. In addition, the company operates as auctioneer and publishing. Currently, LVMH plans to take over the American jeweler Tiffany.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53670</v>
      </c>
      <c r="D20" t="n">
        <v>46826</v>
      </c>
      <c r="E20" t="n">
        <v>42636</v>
      </c>
      <c r="F20" t="n">
        <v>37600</v>
      </c>
      <c r="G20" t="n">
        <v>35664</v>
      </c>
      <c r="H20" t="n">
        <v>30638</v>
      </c>
      <c r="I20" t="n">
        <v>29149</v>
      </c>
      <c r="J20" t="n">
        <v>28103</v>
      </c>
      <c r="K20" t="n">
        <v>23659</v>
      </c>
      <c r="L20" t="n">
        <v>20320</v>
      </c>
      <c r="M20" t="n">
        <v>17053</v>
      </c>
      <c r="N20" t="n">
        <v>17193</v>
      </c>
      <c r="O20" t="n">
        <v>16481</v>
      </c>
      <c r="P20" t="n">
        <v>15306</v>
      </c>
      <c r="Q20" t="n">
        <v>13910</v>
      </c>
      <c r="R20" t="n">
        <v>12623</v>
      </c>
      <c r="S20" t="n">
        <v>11962</v>
      </c>
      <c r="T20" t="n">
        <v>12693</v>
      </c>
      <c r="U20" t="n">
        <v>12229</v>
      </c>
      <c r="V20" t="n">
        <v>11581</v>
      </c>
      <c r="W20" t="n">
        <v>8547</v>
      </c>
    </row>
    <row r="21">
      <c r="A21" s="5" t="inlineStr">
        <is>
          <t>Bruttoergebnis vom Umsatz</t>
        </is>
      </c>
      <c r="B21" s="5" t="inlineStr">
        <is>
          <t>Gross Profit</t>
        </is>
      </c>
      <c r="C21" t="n">
        <v>35547</v>
      </c>
      <c r="D21" t="n">
        <v>31201</v>
      </c>
      <c r="E21" t="n">
        <v>27853</v>
      </c>
      <c r="F21" t="n">
        <v>24561</v>
      </c>
      <c r="G21" t="n">
        <v>23111</v>
      </c>
      <c r="H21" t="n">
        <v>19837</v>
      </c>
      <c r="I21" t="n">
        <v>19094</v>
      </c>
      <c r="J21" t="n">
        <v>18186</v>
      </c>
      <c r="K21" t="n">
        <v>15567</v>
      </c>
      <c r="L21" t="n">
        <v>13136</v>
      </c>
      <c r="M21" t="n">
        <v>10889</v>
      </c>
      <c r="N21" t="n">
        <v>11181</v>
      </c>
      <c r="O21" t="n">
        <v>10695</v>
      </c>
      <c r="P21" t="n">
        <v>9825</v>
      </c>
      <c r="Q21" t="n">
        <v>8909</v>
      </c>
      <c r="R21" t="n">
        <v>8130</v>
      </c>
      <c r="S21" t="n">
        <v>7791</v>
      </c>
      <c r="T21" t="n">
        <v>8130</v>
      </c>
      <c r="U21" t="n">
        <v>7575</v>
      </c>
      <c r="V21" t="n">
        <v>7360</v>
      </c>
      <c r="W21" t="n">
        <v>5415</v>
      </c>
    </row>
    <row r="22">
      <c r="A22" s="5" t="inlineStr">
        <is>
          <t>Operatives Ergebnis (EBIT)</t>
        </is>
      </c>
      <c r="B22" s="5" t="inlineStr">
        <is>
          <t>EBIT Earning Before Interest &amp; Tax</t>
        </is>
      </c>
      <c r="C22" t="n">
        <v>11273</v>
      </c>
      <c r="D22" t="n">
        <v>9877</v>
      </c>
      <c r="E22" t="n">
        <v>8113</v>
      </c>
      <c r="F22" t="n">
        <v>6904</v>
      </c>
      <c r="G22" t="n">
        <v>6384</v>
      </c>
      <c r="H22" t="n">
        <v>5426</v>
      </c>
      <c r="I22" t="n">
        <v>5894</v>
      </c>
      <c r="J22" t="n">
        <v>5739</v>
      </c>
      <c r="K22" t="n">
        <v>5154</v>
      </c>
      <c r="L22" t="n">
        <v>4169</v>
      </c>
      <c r="M22" t="n">
        <v>3161</v>
      </c>
      <c r="N22" t="n">
        <v>3485</v>
      </c>
      <c r="O22" t="n">
        <v>3429</v>
      </c>
      <c r="P22" t="n">
        <v>3052</v>
      </c>
      <c r="Q22" t="n">
        <v>2522</v>
      </c>
      <c r="R22" t="n">
        <v>2420</v>
      </c>
      <c r="S22" t="n">
        <v>2182</v>
      </c>
      <c r="T22" t="n">
        <v>2008</v>
      </c>
      <c r="U22" t="n">
        <v>1560</v>
      </c>
      <c r="V22" t="n">
        <v>1959</v>
      </c>
      <c r="W22" t="n">
        <v>1547</v>
      </c>
    </row>
    <row r="23">
      <c r="A23" s="5" t="inlineStr">
        <is>
          <t>Finanzergebnis</t>
        </is>
      </c>
      <c r="B23" s="5" t="inlineStr">
        <is>
          <t>Financial Result</t>
        </is>
      </c>
      <c r="C23" t="n">
        <v>-559</v>
      </c>
      <c r="D23" t="n">
        <v>-388</v>
      </c>
      <c r="E23" t="n">
        <v>-179</v>
      </c>
      <c r="F23" t="n">
        <v>-432</v>
      </c>
      <c r="G23" t="n">
        <v>-414</v>
      </c>
      <c r="H23" t="n">
        <v>2947</v>
      </c>
      <c r="I23" t="n">
        <v>-199</v>
      </c>
      <c r="J23" t="n">
        <v>-14</v>
      </c>
      <c r="K23" t="n">
        <v>-242</v>
      </c>
      <c r="L23" t="n">
        <v>612</v>
      </c>
      <c r="M23" t="n">
        <v>-342</v>
      </c>
      <c r="N23" t="n">
        <v>-281</v>
      </c>
      <c r="O23" t="n">
        <v>-252</v>
      </c>
      <c r="P23" t="n">
        <v>-53</v>
      </c>
      <c r="Q23" t="n">
        <v>-143</v>
      </c>
      <c r="R23" t="n">
        <v>-307</v>
      </c>
      <c r="S23" t="n">
        <v>-564</v>
      </c>
      <c r="T23" t="n">
        <v>-691</v>
      </c>
      <c r="U23" t="n">
        <v>-893</v>
      </c>
      <c r="V23" t="n">
        <v>-267</v>
      </c>
      <c r="W23" t="n">
        <v>-112</v>
      </c>
    </row>
    <row r="24">
      <c r="A24" s="5" t="inlineStr">
        <is>
          <t>Ergebnis vor Steuer (EBT)</t>
        </is>
      </c>
      <c r="B24" s="5" t="inlineStr">
        <is>
          <t>EBT Earning Before Tax</t>
        </is>
      </c>
      <c r="C24" t="n">
        <v>10714</v>
      </c>
      <c r="D24" t="n">
        <v>9489</v>
      </c>
      <c r="E24" t="n">
        <v>7934</v>
      </c>
      <c r="F24" t="n">
        <v>6472</v>
      </c>
      <c r="G24" t="n">
        <v>5970</v>
      </c>
      <c r="H24" t="n">
        <v>8373</v>
      </c>
      <c r="I24" t="n">
        <v>5695</v>
      </c>
      <c r="J24" t="n">
        <v>5725</v>
      </c>
      <c r="K24" t="n">
        <v>4912</v>
      </c>
      <c r="L24" t="n">
        <v>4781</v>
      </c>
      <c r="M24" t="n">
        <v>2819</v>
      </c>
      <c r="N24" t="n">
        <v>3204</v>
      </c>
      <c r="O24" t="n">
        <v>3177</v>
      </c>
      <c r="P24" t="n">
        <v>2999</v>
      </c>
      <c r="Q24" t="n">
        <v>2379</v>
      </c>
      <c r="R24" t="n">
        <v>2113</v>
      </c>
      <c r="S24" t="n">
        <v>1618</v>
      </c>
      <c r="T24" t="n">
        <v>1317</v>
      </c>
      <c r="U24" t="n">
        <v>667</v>
      </c>
      <c r="V24" t="n">
        <v>1692</v>
      </c>
      <c r="W24" t="n">
        <v>1435</v>
      </c>
    </row>
    <row r="25">
      <c r="A25" s="5" t="inlineStr">
        <is>
          <t>Steuern auf Einkommen und Ertrag</t>
        </is>
      </c>
      <c r="B25" s="5" t="inlineStr">
        <is>
          <t>Taxes on income and earnings</t>
        </is>
      </c>
      <c r="C25" t="n">
        <v>2932</v>
      </c>
      <c r="D25" t="n">
        <v>2499</v>
      </c>
      <c r="E25" t="n">
        <v>2318</v>
      </c>
      <c r="F25" t="n">
        <v>2109</v>
      </c>
      <c r="G25" t="n">
        <v>1969</v>
      </c>
      <c r="H25" t="n">
        <v>2273</v>
      </c>
      <c r="I25" t="n">
        <v>1755</v>
      </c>
      <c r="J25" t="n">
        <v>1820</v>
      </c>
      <c r="K25" t="n">
        <v>1453</v>
      </c>
      <c r="L25" t="n">
        <v>1469</v>
      </c>
      <c r="M25" t="n">
        <v>849</v>
      </c>
      <c r="N25" t="n">
        <v>893</v>
      </c>
      <c r="O25" t="n">
        <v>853</v>
      </c>
      <c r="P25" t="n">
        <v>847</v>
      </c>
      <c r="Q25" t="n">
        <v>718</v>
      </c>
      <c r="R25" t="n">
        <v>603</v>
      </c>
      <c r="S25" t="n">
        <v>488</v>
      </c>
      <c r="T25" t="n">
        <v>350</v>
      </c>
      <c r="U25" t="n">
        <v>192</v>
      </c>
      <c r="V25" t="n">
        <v>633</v>
      </c>
      <c r="W25" t="n">
        <v>554</v>
      </c>
    </row>
    <row r="26">
      <c r="A26" s="5" t="inlineStr">
        <is>
          <t>Ergebnis nach Steuer</t>
        </is>
      </c>
      <c r="B26" s="5" t="inlineStr">
        <is>
          <t>Earnings after tax</t>
        </is>
      </c>
      <c r="C26" t="n">
        <v>7782</v>
      </c>
      <c r="D26" t="n">
        <v>6990</v>
      </c>
      <c r="E26" t="n">
        <v>5616</v>
      </c>
      <c r="F26" t="n">
        <v>4363</v>
      </c>
      <c r="G26" t="n">
        <v>4001</v>
      </c>
      <c r="H26" t="n">
        <v>6100</v>
      </c>
      <c r="I26" t="n">
        <v>3940</v>
      </c>
      <c r="J26" t="n">
        <v>3905</v>
      </c>
      <c r="K26" t="n">
        <v>3459</v>
      </c>
      <c r="L26" t="n">
        <v>3312</v>
      </c>
      <c r="M26" t="n">
        <v>1970</v>
      </c>
      <c r="N26" t="n">
        <v>2311</v>
      </c>
      <c r="O26" t="n">
        <v>2324</v>
      </c>
      <c r="P26" t="n">
        <v>2152</v>
      </c>
      <c r="Q26" t="n">
        <v>1661</v>
      </c>
      <c r="R26" t="n">
        <v>1496</v>
      </c>
      <c r="S26" t="n">
        <v>1131</v>
      </c>
      <c r="T26" t="n">
        <v>949</v>
      </c>
      <c r="U26" t="n">
        <v>433</v>
      </c>
      <c r="V26" t="n">
        <v>1025</v>
      </c>
      <c r="W26" t="n">
        <v>875</v>
      </c>
    </row>
    <row r="27">
      <c r="A27" s="5" t="inlineStr">
        <is>
          <t>Minderheitenanteil</t>
        </is>
      </c>
      <c r="B27" s="5" t="inlineStr">
        <is>
          <t>Minority Share</t>
        </is>
      </c>
      <c r="C27" t="n">
        <v>-611</v>
      </c>
      <c r="D27" t="n">
        <v>-636</v>
      </c>
      <c r="E27" t="n">
        <v>-487</v>
      </c>
      <c r="F27" t="n">
        <v>-382</v>
      </c>
      <c r="G27" t="n">
        <v>-428</v>
      </c>
      <c r="H27" t="n">
        <v>-457</v>
      </c>
      <c r="I27" t="n">
        <v>-511</v>
      </c>
      <c r="J27" t="n">
        <v>-485</v>
      </c>
      <c r="K27" t="n">
        <v>-400</v>
      </c>
      <c r="L27" t="n">
        <v>-287</v>
      </c>
      <c r="M27" t="n">
        <v>-218</v>
      </c>
      <c r="N27" t="n">
        <v>-292</v>
      </c>
      <c r="O27" t="n">
        <v>-306</v>
      </c>
      <c r="P27" t="n">
        <v>-281</v>
      </c>
      <c r="Q27" t="n">
        <v>-228</v>
      </c>
      <c r="R27" t="n">
        <v>-202</v>
      </c>
      <c r="S27" t="n">
        <v>-108</v>
      </c>
      <c r="T27" t="n">
        <v>-131</v>
      </c>
      <c r="U27" t="n">
        <v>-99</v>
      </c>
      <c r="V27" t="n">
        <v>-179</v>
      </c>
      <c r="W27" t="n">
        <v>-137</v>
      </c>
    </row>
    <row r="28">
      <c r="A28" s="5" t="inlineStr">
        <is>
          <t>Jahresüberschuss/-fehlbetrag</t>
        </is>
      </c>
      <c r="B28" s="5" t="inlineStr">
        <is>
          <t>Net Profit</t>
        </is>
      </c>
      <c r="C28" t="n">
        <v>7171</v>
      </c>
      <c r="D28" t="n">
        <v>6354</v>
      </c>
      <c r="E28" t="n">
        <v>5129</v>
      </c>
      <c r="F28" t="n">
        <v>3981</v>
      </c>
      <c r="G28" t="n">
        <v>3573</v>
      </c>
      <c r="H28" t="n">
        <v>5648</v>
      </c>
      <c r="I28" t="n">
        <v>3436</v>
      </c>
      <c r="J28" t="n">
        <v>3424</v>
      </c>
      <c r="K28" t="n">
        <v>3065</v>
      </c>
      <c r="L28" t="n">
        <v>3032</v>
      </c>
      <c r="M28" t="n">
        <v>1755</v>
      </c>
      <c r="N28" t="n">
        <v>2026</v>
      </c>
      <c r="O28" t="n">
        <v>2025</v>
      </c>
      <c r="P28" t="n">
        <v>1879</v>
      </c>
      <c r="Q28" t="n">
        <v>1440</v>
      </c>
      <c r="R28" t="n">
        <v>1010</v>
      </c>
      <c r="S28" t="n">
        <v>723</v>
      </c>
      <c r="T28" t="n">
        <v>556</v>
      </c>
      <c r="U28" t="n">
        <v>10</v>
      </c>
      <c r="V28" t="n">
        <v>722</v>
      </c>
      <c r="W28" t="n">
        <v>693</v>
      </c>
    </row>
    <row r="29">
      <c r="A29" s="5" t="inlineStr">
        <is>
          <t>Summe Umlaufvermögen</t>
        </is>
      </c>
      <c r="B29" s="5" t="inlineStr">
        <is>
          <t>Current Assets</t>
        </is>
      </c>
      <c r="C29" t="n">
        <v>26510</v>
      </c>
      <c r="D29" t="n">
        <v>23551</v>
      </c>
      <c r="E29" t="n">
        <v>21082</v>
      </c>
      <c r="F29" t="n">
        <v>19398</v>
      </c>
      <c r="G29" t="n">
        <v>18950</v>
      </c>
      <c r="H29" t="n">
        <v>18110</v>
      </c>
      <c r="I29" t="n">
        <v>16082</v>
      </c>
      <c r="J29" t="n">
        <v>14273</v>
      </c>
      <c r="K29" t="n">
        <v>13267</v>
      </c>
      <c r="L29" t="n">
        <v>11199</v>
      </c>
      <c r="M29" t="n">
        <v>10975</v>
      </c>
      <c r="N29" t="n">
        <v>10474</v>
      </c>
      <c r="O29" t="n">
        <v>10475</v>
      </c>
      <c r="P29" t="n">
        <v>9165</v>
      </c>
      <c r="Q29" t="n">
        <v>8516</v>
      </c>
      <c r="R29" t="n">
        <v>8290</v>
      </c>
      <c r="S29" t="n">
        <v>7924</v>
      </c>
      <c r="T29" t="n">
        <v>7927</v>
      </c>
      <c r="U29" t="n">
        <v>9552</v>
      </c>
      <c r="V29" t="n">
        <v>10192</v>
      </c>
      <c r="W29" t="n">
        <v>7740</v>
      </c>
    </row>
    <row r="30">
      <c r="A30" s="5" t="inlineStr">
        <is>
          <t>Summe Anlagevermögen</t>
        </is>
      </c>
      <c r="B30" s="5" t="inlineStr">
        <is>
          <t>Fixed Assets</t>
        </is>
      </c>
      <c r="C30" t="n">
        <v>69997</v>
      </c>
      <c r="D30" t="n">
        <v>50749</v>
      </c>
      <c r="E30" t="n">
        <v>47468</v>
      </c>
      <c r="F30" t="n">
        <v>40224</v>
      </c>
      <c r="G30" t="n">
        <v>38651</v>
      </c>
      <c r="H30" t="n">
        <v>35252</v>
      </c>
      <c r="I30" t="n">
        <v>39592</v>
      </c>
      <c r="J30" t="n">
        <v>35657</v>
      </c>
      <c r="K30" t="n">
        <v>33802</v>
      </c>
      <c r="L30" t="n">
        <v>25965</v>
      </c>
      <c r="M30" t="n">
        <v>21131</v>
      </c>
      <c r="N30" t="n">
        <v>21103</v>
      </c>
      <c r="O30" t="n">
        <v>20266</v>
      </c>
      <c r="P30" t="n">
        <v>19620</v>
      </c>
      <c r="Q30" t="n">
        <v>19537</v>
      </c>
      <c r="R30" t="n">
        <v>12207</v>
      </c>
      <c r="S30" t="n">
        <v>12619</v>
      </c>
      <c r="T30" t="n">
        <v>13490</v>
      </c>
      <c r="U30" t="n">
        <v>14280</v>
      </c>
      <c r="V30" t="n">
        <v>13000</v>
      </c>
      <c r="W30" t="n">
        <v>12994</v>
      </c>
    </row>
    <row r="31">
      <c r="A31" s="5" t="inlineStr">
        <is>
          <t>Summe Aktiva</t>
        </is>
      </c>
      <c r="B31" s="5" t="inlineStr">
        <is>
          <t>Total Assets</t>
        </is>
      </c>
      <c r="C31" t="n">
        <v>96507</v>
      </c>
      <c r="D31" t="n">
        <v>74300</v>
      </c>
      <c r="E31" t="n">
        <v>68550</v>
      </c>
      <c r="F31" t="n">
        <v>59622</v>
      </c>
      <c r="G31" t="n">
        <v>57601</v>
      </c>
      <c r="H31" t="n">
        <v>53362</v>
      </c>
      <c r="I31" t="n">
        <v>55674</v>
      </c>
      <c r="J31" t="n">
        <v>49930</v>
      </c>
      <c r="K31" t="n">
        <v>47069</v>
      </c>
      <c r="L31" t="n">
        <v>37164</v>
      </c>
      <c r="M31" t="n">
        <v>32106</v>
      </c>
      <c r="N31" t="n">
        <v>31577</v>
      </c>
      <c r="O31" t="n">
        <v>30741</v>
      </c>
      <c r="P31" t="n">
        <v>28785</v>
      </c>
      <c r="Q31" t="n">
        <v>28053</v>
      </c>
      <c r="R31" t="n">
        <v>20497</v>
      </c>
      <c r="S31" t="n">
        <v>20543</v>
      </c>
      <c r="T31" t="n">
        <v>21417</v>
      </c>
      <c r="U31" t="n">
        <v>23832</v>
      </c>
      <c r="V31" t="n">
        <v>23192</v>
      </c>
      <c r="W31" t="n">
        <v>20734</v>
      </c>
    </row>
    <row r="32">
      <c r="A32" s="5" t="inlineStr">
        <is>
          <t>Summe kurzfristiges Fremdkapital</t>
        </is>
      </c>
      <c r="B32" s="5" t="inlineStr">
        <is>
          <t>Short-Term Debt</t>
        </is>
      </c>
      <c r="C32" t="n">
        <v>22623</v>
      </c>
      <c r="D32" t="n">
        <v>16833</v>
      </c>
      <c r="E32" t="n">
        <v>15003</v>
      </c>
      <c r="F32" t="n">
        <v>12810</v>
      </c>
      <c r="G32" t="n">
        <v>12699</v>
      </c>
      <c r="H32" t="n">
        <v>12175</v>
      </c>
      <c r="I32" t="n">
        <v>11700</v>
      </c>
      <c r="J32" t="n">
        <v>9482</v>
      </c>
      <c r="K32" t="n">
        <v>9594</v>
      </c>
      <c r="L32" t="n">
        <v>7060</v>
      </c>
      <c r="M32" t="n">
        <v>6048</v>
      </c>
      <c r="N32" t="n">
        <v>6615</v>
      </c>
      <c r="O32" t="n">
        <v>7770</v>
      </c>
      <c r="P32" t="n">
        <v>6356</v>
      </c>
      <c r="Q32" t="n">
        <v>6591</v>
      </c>
      <c r="R32" t="n">
        <v>5933</v>
      </c>
      <c r="S32" t="n">
        <v>6118</v>
      </c>
      <c r="T32" t="n">
        <v>6601</v>
      </c>
      <c r="U32" t="n">
        <v>8026</v>
      </c>
      <c r="V32" t="n">
        <v>9562</v>
      </c>
      <c r="W32" t="n">
        <v>8374</v>
      </c>
    </row>
    <row r="33">
      <c r="A33" s="5" t="inlineStr">
        <is>
          <t>Summe langfristiges Fremdkapital</t>
        </is>
      </c>
      <c r="B33" s="5" t="inlineStr">
        <is>
          <t>Long-Term Debt</t>
        </is>
      </c>
      <c r="C33" t="n">
        <v>35519</v>
      </c>
      <c r="D33" t="n">
        <v>23510</v>
      </c>
      <c r="E33" t="n">
        <v>23287</v>
      </c>
      <c r="F33" t="n">
        <v>18909</v>
      </c>
      <c r="G33" t="n">
        <v>19103</v>
      </c>
      <c r="H33" t="n">
        <v>18184</v>
      </c>
      <c r="I33" t="n">
        <v>16251</v>
      </c>
      <c r="J33" t="n">
        <v>14782</v>
      </c>
      <c r="K33" t="n">
        <v>13963</v>
      </c>
      <c r="L33" t="n">
        <v>11900</v>
      </c>
      <c r="M33" t="n">
        <v>11273</v>
      </c>
      <c r="N33" t="n">
        <v>11075</v>
      </c>
      <c r="O33" t="n">
        <v>10443</v>
      </c>
      <c r="P33" t="n">
        <v>10835</v>
      </c>
      <c r="Q33" t="n">
        <v>10978</v>
      </c>
      <c r="R33" t="n">
        <v>5389</v>
      </c>
      <c r="S33" t="n">
        <v>5656</v>
      </c>
      <c r="T33" t="n">
        <v>5974</v>
      </c>
      <c r="U33" t="n">
        <v>7105</v>
      </c>
      <c r="V33" t="n">
        <v>5118</v>
      </c>
      <c r="W33" t="n">
        <v>4579</v>
      </c>
    </row>
    <row r="34">
      <c r="A34" s="5" t="inlineStr">
        <is>
          <t>Summe Fremdkapital</t>
        </is>
      </c>
      <c r="B34" s="5" t="inlineStr">
        <is>
          <t>Total Liabilities</t>
        </is>
      </c>
      <c r="C34" t="n">
        <v>58142</v>
      </c>
      <c r="D34" t="n">
        <v>40343</v>
      </c>
      <c r="E34" t="n">
        <v>38290</v>
      </c>
      <c r="F34" t="n">
        <v>31719</v>
      </c>
      <c r="G34" t="n">
        <v>31802</v>
      </c>
      <c r="H34" t="n">
        <v>30359</v>
      </c>
      <c r="I34" t="n">
        <v>27951</v>
      </c>
      <c r="J34" t="n">
        <v>24264</v>
      </c>
      <c r="K34" t="n">
        <v>23557</v>
      </c>
      <c r="L34" t="n">
        <v>18960</v>
      </c>
      <c r="M34" t="n">
        <v>17321</v>
      </c>
      <c r="N34" t="n">
        <v>17690</v>
      </c>
      <c r="O34" t="n">
        <v>18213</v>
      </c>
      <c r="P34" t="n">
        <v>17191</v>
      </c>
      <c r="Q34" t="n">
        <v>17569</v>
      </c>
      <c r="R34" t="n">
        <v>11322</v>
      </c>
      <c r="S34" t="n">
        <v>11774</v>
      </c>
      <c r="T34" t="n">
        <v>12575</v>
      </c>
      <c r="U34" t="n">
        <v>15131</v>
      </c>
      <c r="V34" t="n">
        <v>14680</v>
      </c>
      <c r="W34" t="n">
        <v>12953</v>
      </c>
    </row>
    <row r="35">
      <c r="A35" s="5" t="inlineStr">
        <is>
          <t>Minderheitenanteil</t>
        </is>
      </c>
      <c r="B35" s="5" t="inlineStr">
        <is>
          <t>Minority Share</t>
        </is>
      </c>
      <c r="C35" t="n">
        <v>1779</v>
      </c>
      <c r="D35" t="n">
        <v>1664</v>
      </c>
      <c r="E35" t="n">
        <v>1408</v>
      </c>
      <c r="F35" t="n">
        <v>1510</v>
      </c>
      <c r="G35" t="n">
        <v>1460</v>
      </c>
      <c r="H35" t="n">
        <v>1240</v>
      </c>
      <c r="I35" t="n">
        <v>1028</v>
      </c>
      <c r="J35" t="n">
        <v>1102</v>
      </c>
      <c r="K35" t="n">
        <v>1061</v>
      </c>
      <c r="L35" t="n">
        <v>1006</v>
      </c>
      <c r="M35" t="n">
        <v>989</v>
      </c>
      <c r="N35" t="n">
        <v>990</v>
      </c>
      <c r="O35" t="n">
        <v>938</v>
      </c>
      <c r="P35" t="n">
        <v>991</v>
      </c>
      <c r="Q35" t="n">
        <v>1025</v>
      </c>
      <c r="R35" t="n">
        <v>1697</v>
      </c>
      <c r="S35" t="n">
        <v>1735</v>
      </c>
      <c r="T35" t="n">
        <v>1772</v>
      </c>
      <c r="U35" t="n">
        <v>1800</v>
      </c>
      <c r="V35" t="n">
        <v>1481</v>
      </c>
      <c r="W35" t="n">
        <v>1077</v>
      </c>
    </row>
    <row r="36">
      <c r="A36" s="5" t="inlineStr">
        <is>
          <t>Summe Eigenkapital</t>
        </is>
      </c>
      <c r="B36" s="5" t="inlineStr">
        <is>
          <t>Equity</t>
        </is>
      </c>
      <c r="C36" t="n">
        <v>36586</v>
      </c>
      <c r="D36" t="n">
        <v>32293</v>
      </c>
      <c r="E36" t="n">
        <v>28852</v>
      </c>
      <c r="F36" t="n">
        <v>26393</v>
      </c>
      <c r="G36" t="n">
        <v>24339</v>
      </c>
      <c r="H36" t="n">
        <v>21763</v>
      </c>
      <c r="I36" t="n">
        <v>26695</v>
      </c>
      <c r="J36" t="n">
        <v>24564</v>
      </c>
      <c r="K36" t="n">
        <v>22451</v>
      </c>
      <c r="L36" t="n">
        <v>17198</v>
      </c>
      <c r="M36" t="n">
        <v>13796</v>
      </c>
      <c r="N36" t="n">
        <v>12897</v>
      </c>
      <c r="O36" t="n">
        <v>11590</v>
      </c>
      <c r="P36" t="n">
        <v>10603</v>
      </c>
      <c r="Q36" t="n">
        <v>9459</v>
      </c>
      <c r="R36" t="n">
        <v>7478</v>
      </c>
      <c r="S36" t="n">
        <v>7034</v>
      </c>
      <c r="T36" t="n">
        <v>7070</v>
      </c>
      <c r="U36" t="n">
        <v>6901</v>
      </c>
      <c r="V36" t="n">
        <v>7031</v>
      </c>
      <c r="W36" t="n">
        <v>6704</v>
      </c>
    </row>
    <row r="37">
      <c r="A37" s="5" t="inlineStr">
        <is>
          <t>Summe Passiva</t>
        </is>
      </c>
      <c r="B37" s="5" t="inlineStr">
        <is>
          <t>Liabilities &amp; Shareholder Equity</t>
        </is>
      </c>
      <c r="C37" t="n">
        <v>96507</v>
      </c>
      <c r="D37" t="n">
        <v>74300</v>
      </c>
      <c r="E37" t="n">
        <v>68550</v>
      </c>
      <c r="F37" t="n">
        <v>59622</v>
      </c>
      <c r="G37" t="n">
        <v>57601</v>
      </c>
      <c r="H37" t="n">
        <v>53362</v>
      </c>
      <c r="I37" t="n">
        <v>55674</v>
      </c>
      <c r="J37" t="n">
        <v>49930</v>
      </c>
      <c r="K37" t="n">
        <v>47069</v>
      </c>
      <c r="L37" t="n">
        <v>37164</v>
      </c>
      <c r="M37" t="n">
        <v>32106</v>
      </c>
      <c r="N37" t="n">
        <v>31577</v>
      </c>
      <c r="O37" t="n">
        <v>30741</v>
      </c>
      <c r="P37" t="n">
        <v>28785</v>
      </c>
      <c r="Q37" t="n">
        <v>28053</v>
      </c>
      <c r="R37" t="n">
        <v>20497</v>
      </c>
      <c r="S37" t="n">
        <v>20543</v>
      </c>
      <c r="T37" t="n">
        <v>21417</v>
      </c>
      <c r="U37" t="n">
        <v>23832</v>
      </c>
      <c r="V37" t="n">
        <v>23192</v>
      </c>
      <c r="W37" t="n">
        <v>20734</v>
      </c>
    </row>
    <row r="38">
      <c r="A38" s="5" t="inlineStr">
        <is>
          <t>Mio.Aktien im Umlauf</t>
        </is>
      </c>
      <c r="B38" s="5" t="inlineStr">
        <is>
          <t>Million shares outstanding</t>
        </is>
      </c>
      <c r="C38" t="n">
        <v>505.43</v>
      </c>
      <c r="D38" t="n">
        <v>505.03</v>
      </c>
      <c r="E38" t="n">
        <v>507.04</v>
      </c>
      <c r="F38" t="n">
        <v>507.13</v>
      </c>
      <c r="G38" t="n">
        <v>507.14</v>
      </c>
      <c r="H38" t="n">
        <v>507.71</v>
      </c>
      <c r="I38" t="n">
        <v>507.79</v>
      </c>
      <c r="J38" t="n">
        <v>508.16</v>
      </c>
      <c r="K38" t="n">
        <v>507.82</v>
      </c>
      <c r="L38" t="n">
        <v>490.6</v>
      </c>
      <c r="M38" t="n">
        <v>490.4</v>
      </c>
      <c r="N38" t="n">
        <v>489.9</v>
      </c>
      <c r="O38" t="n">
        <v>489.9</v>
      </c>
      <c r="P38" t="n">
        <v>489.9</v>
      </c>
      <c r="Q38" t="n">
        <v>489.9</v>
      </c>
      <c r="R38" t="n">
        <v>489.9</v>
      </c>
      <c r="S38" t="n">
        <v>489.9</v>
      </c>
      <c r="T38" t="n">
        <v>489.9</v>
      </c>
      <c r="U38" t="n">
        <v>489.9</v>
      </c>
      <c r="V38" t="n">
        <v>489.9</v>
      </c>
      <c r="W38" t="inlineStr">
        <is>
          <t>-</t>
        </is>
      </c>
    </row>
    <row r="39">
      <c r="A39" s="5" t="inlineStr">
        <is>
          <t>Ergebnis je Aktie (brutto)</t>
        </is>
      </c>
      <c r="B39" s="5" t="inlineStr">
        <is>
          <t>Earnings per share</t>
        </is>
      </c>
      <c r="C39" t="n">
        <v>21.2</v>
      </c>
      <c r="D39" t="n">
        <v>18.79</v>
      </c>
      <c r="E39" t="n">
        <v>15.65</v>
      </c>
      <c r="F39" t="n">
        <v>12.76</v>
      </c>
      <c r="G39" t="n">
        <v>11.77</v>
      </c>
      <c r="H39" t="n">
        <v>16.49</v>
      </c>
      <c r="I39" t="n">
        <v>11.22</v>
      </c>
      <c r="J39" t="n">
        <v>11.27</v>
      </c>
      <c r="K39" t="n">
        <v>9.67</v>
      </c>
      <c r="L39" t="n">
        <v>9.75</v>
      </c>
      <c r="M39" t="n">
        <v>5.75</v>
      </c>
      <c r="N39" t="n">
        <v>6.54</v>
      </c>
      <c r="O39" t="n">
        <v>6.48</v>
      </c>
      <c r="P39" t="n">
        <v>6.12</v>
      </c>
      <c r="Q39" t="n">
        <v>4.86</v>
      </c>
      <c r="R39" t="n">
        <v>4.31</v>
      </c>
      <c r="S39" t="n">
        <v>3.3</v>
      </c>
      <c r="T39" t="n">
        <v>2.69</v>
      </c>
      <c r="U39" t="n">
        <v>1.36</v>
      </c>
      <c r="V39" t="n">
        <v>3.45</v>
      </c>
      <c r="W39" t="inlineStr">
        <is>
          <t>-</t>
        </is>
      </c>
    </row>
    <row r="40">
      <c r="A40" s="5" t="inlineStr">
        <is>
          <t>Ergebnis je Aktie (unverwässert)</t>
        </is>
      </c>
      <c r="B40" s="5" t="inlineStr">
        <is>
          <t>Basic Earnings per share</t>
        </is>
      </c>
      <c r="C40" t="n">
        <v>14.25</v>
      </c>
      <c r="D40" t="n">
        <v>12.64</v>
      </c>
      <c r="E40" t="n">
        <v>10.21</v>
      </c>
      <c r="F40" t="n">
        <v>7.92</v>
      </c>
      <c r="G40" t="n">
        <v>7.11</v>
      </c>
      <c r="H40" t="n">
        <v>11.27</v>
      </c>
      <c r="I40" t="n">
        <v>6.87</v>
      </c>
      <c r="J40" t="n">
        <v>6.86</v>
      </c>
      <c r="K40" t="n">
        <v>6.27</v>
      </c>
      <c r="L40" t="n">
        <v>6.36</v>
      </c>
      <c r="M40" t="n">
        <v>3.71</v>
      </c>
      <c r="N40" t="n">
        <v>4.28</v>
      </c>
      <c r="O40" t="n">
        <v>4.27</v>
      </c>
      <c r="P40" t="n">
        <v>3.98</v>
      </c>
      <c r="Q40" t="n">
        <v>3.06</v>
      </c>
      <c r="R40" t="n">
        <v>2.64</v>
      </c>
      <c r="S40" t="n">
        <v>2.09</v>
      </c>
      <c r="T40" t="n">
        <v>1.14</v>
      </c>
      <c r="U40" t="n">
        <v>0.68</v>
      </c>
      <c r="V40" t="n">
        <v>1.75</v>
      </c>
      <c r="W40" t="n">
        <v>1.53</v>
      </c>
    </row>
    <row r="41">
      <c r="A41" s="5" t="inlineStr">
        <is>
          <t>Ergebnis je Aktie (verwässert)</t>
        </is>
      </c>
      <c r="B41" s="5" t="inlineStr">
        <is>
          <t>Diluted Earnings per share</t>
        </is>
      </c>
      <c r="C41" t="n">
        <v>14.23</v>
      </c>
      <c r="D41" t="n">
        <v>12.61</v>
      </c>
      <c r="E41" t="n">
        <v>10.18</v>
      </c>
      <c r="F41" t="n">
        <v>7.89</v>
      </c>
      <c r="G41" t="n">
        <v>7.08</v>
      </c>
      <c r="H41" t="n">
        <v>11.21</v>
      </c>
      <c r="I41" t="n">
        <v>6.83</v>
      </c>
      <c r="J41" t="n">
        <v>6.82</v>
      </c>
      <c r="K41" t="n">
        <v>6.23</v>
      </c>
      <c r="L41" t="n">
        <v>6.32</v>
      </c>
      <c r="M41" t="n">
        <v>3.7</v>
      </c>
      <c r="N41" t="n">
        <v>4.26</v>
      </c>
      <c r="O41" t="n">
        <v>4.22</v>
      </c>
      <c r="P41" t="n">
        <v>3.94</v>
      </c>
      <c r="Q41" t="n">
        <v>3.04</v>
      </c>
      <c r="R41" t="n">
        <v>2.06</v>
      </c>
      <c r="S41" t="n">
        <v>1.48</v>
      </c>
      <c r="T41" t="n">
        <v>1.67</v>
      </c>
      <c r="U41" t="n">
        <v>0.68</v>
      </c>
      <c r="V41" t="n">
        <v>1.75</v>
      </c>
      <c r="W41" t="n">
        <v>1.53</v>
      </c>
    </row>
    <row r="42">
      <c r="A42" s="5" t="inlineStr">
        <is>
          <t>Dividende je Aktie</t>
        </is>
      </c>
      <c r="B42" s="5" t="inlineStr">
        <is>
          <t>Dividend per share</t>
        </is>
      </c>
      <c r="C42" t="n">
        <v>4.8</v>
      </c>
      <c r="D42" t="n">
        <v>6</v>
      </c>
      <c r="E42" t="n">
        <v>5</v>
      </c>
      <c r="F42" t="n">
        <v>4</v>
      </c>
      <c r="G42" t="n">
        <v>3.55</v>
      </c>
      <c r="H42" t="n">
        <v>3.2</v>
      </c>
      <c r="I42" t="n">
        <v>3.1</v>
      </c>
      <c r="J42" t="n">
        <v>2.9</v>
      </c>
      <c r="K42" t="n">
        <v>2.6</v>
      </c>
      <c r="L42" t="n">
        <v>2.1</v>
      </c>
      <c r="M42" t="n">
        <v>1.65</v>
      </c>
      <c r="N42" t="n">
        <v>1.6</v>
      </c>
      <c r="O42" t="n">
        <v>1.6</v>
      </c>
      <c r="P42" t="n">
        <v>1.4</v>
      </c>
      <c r="Q42" t="n">
        <v>1.15</v>
      </c>
      <c r="R42" t="n">
        <v>0.95</v>
      </c>
      <c r="S42" t="n">
        <v>0.85</v>
      </c>
      <c r="T42" t="n">
        <v>0.8</v>
      </c>
      <c r="U42" t="n">
        <v>0.75</v>
      </c>
      <c r="V42" t="n">
        <v>0.75</v>
      </c>
      <c r="W42" t="inlineStr">
        <is>
          <t>-</t>
        </is>
      </c>
    </row>
    <row r="43">
      <c r="A43" s="5" t="inlineStr">
        <is>
          <t>Dividendenausschüttung in Mio</t>
        </is>
      </c>
      <c r="B43" s="5" t="inlineStr">
        <is>
          <t>Dividend Payment in M</t>
        </is>
      </c>
      <c r="C43" t="n">
        <v>2426</v>
      </c>
      <c r="D43" t="n">
        <v>3030</v>
      </c>
      <c r="E43" t="n">
        <v>2535</v>
      </c>
      <c r="F43" t="n">
        <v>2029</v>
      </c>
      <c r="G43" t="n">
        <v>1811</v>
      </c>
      <c r="H43" t="n">
        <v>1671</v>
      </c>
      <c r="I43" t="n">
        <v>1619</v>
      </c>
      <c r="J43" t="n">
        <v>1501</v>
      </c>
      <c r="K43" t="n">
        <v>1447</v>
      </c>
      <c r="L43" t="n">
        <v>1069</v>
      </c>
      <c r="M43" t="n">
        <v>953</v>
      </c>
      <c r="N43" t="n">
        <v>758</v>
      </c>
      <c r="O43" t="n">
        <v>758</v>
      </c>
      <c r="P43" t="n">
        <v>686</v>
      </c>
      <c r="Q43" t="n">
        <v>566</v>
      </c>
      <c r="R43" t="n">
        <v>446</v>
      </c>
      <c r="S43" t="n">
        <v>412</v>
      </c>
      <c r="T43" t="n">
        <v>374</v>
      </c>
      <c r="U43" t="n">
        <v>349</v>
      </c>
      <c r="V43" t="n">
        <v>343</v>
      </c>
      <c r="W43" t="inlineStr">
        <is>
          <t>-</t>
        </is>
      </c>
    </row>
    <row r="44">
      <c r="A44" s="5" t="inlineStr">
        <is>
          <t>Umsatz je Aktie</t>
        </is>
      </c>
      <c r="B44" s="5" t="inlineStr">
        <is>
          <t>Revenue per share</t>
        </is>
      </c>
      <c r="C44" t="n">
        <v>106.19</v>
      </c>
      <c r="D44" t="n">
        <v>92.72</v>
      </c>
      <c r="E44" t="n">
        <v>84.09</v>
      </c>
      <c r="F44" t="n">
        <v>74.14</v>
      </c>
      <c r="G44" t="n">
        <v>70.31999999999999</v>
      </c>
      <c r="H44" t="n">
        <v>60.35</v>
      </c>
      <c r="I44" t="n">
        <v>57.4</v>
      </c>
      <c r="J44" t="n">
        <v>55.3</v>
      </c>
      <c r="K44" t="n">
        <v>46.59</v>
      </c>
      <c r="L44" t="n">
        <v>41.42</v>
      </c>
      <c r="M44" t="n">
        <v>34.77</v>
      </c>
      <c r="N44" t="n">
        <v>35.09</v>
      </c>
      <c r="O44" t="n">
        <v>33.64</v>
      </c>
      <c r="P44" t="n">
        <v>31.24</v>
      </c>
      <c r="Q44" t="n">
        <v>28.39</v>
      </c>
      <c r="R44" t="n">
        <v>25.77</v>
      </c>
      <c r="S44" t="n">
        <v>24.42</v>
      </c>
      <c r="T44" t="n">
        <v>25.91</v>
      </c>
      <c r="U44" t="n">
        <v>24.96</v>
      </c>
      <c r="V44" t="n">
        <v>23.64</v>
      </c>
      <c r="W44" t="inlineStr">
        <is>
          <t>-</t>
        </is>
      </c>
    </row>
    <row r="45">
      <c r="A45" s="5" t="inlineStr">
        <is>
          <t>Buchwert je Aktie</t>
        </is>
      </c>
      <c r="B45" s="5" t="inlineStr">
        <is>
          <t>Book value per share</t>
        </is>
      </c>
      <c r="C45" t="n">
        <v>72.39</v>
      </c>
      <c r="D45" t="n">
        <v>63.94</v>
      </c>
      <c r="E45" t="n">
        <v>56.9</v>
      </c>
      <c r="F45" t="n">
        <v>52.04</v>
      </c>
      <c r="G45" t="n">
        <v>47.99</v>
      </c>
      <c r="H45" t="n">
        <v>42.86</v>
      </c>
      <c r="I45" t="n">
        <v>52.57</v>
      </c>
      <c r="J45" t="n">
        <v>48.34</v>
      </c>
      <c r="K45" t="n">
        <v>44.21</v>
      </c>
      <c r="L45" t="n">
        <v>35.06</v>
      </c>
      <c r="M45" t="n">
        <v>28.13</v>
      </c>
      <c r="N45" t="n">
        <v>26.33</v>
      </c>
      <c r="O45" t="n">
        <v>23.66</v>
      </c>
      <c r="P45" t="n">
        <v>21.64</v>
      </c>
      <c r="Q45" t="n">
        <v>19.31</v>
      </c>
      <c r="R45" t="n">
        <v>15.26</v>
      </c>
      <c r="S45" t="n">
        <v>14.36</v>
      </c>
      <c r="T45" t="n">
        <v>14.43</v>
      </c>
      <c r="U45" t="n">
        <v>14.09</v>
      </c>
      <c r="V45" t="n">
        <v>14.35</v>
      </c>
      <c r="W45" t="inlineStr">
        <is>
          <t>-</t>
        </is>
      </c>
    </row>
    <row r="46">
      <c r="A46" s="5" t="inlineStr">
        <is>
          <t>Cashflow je Aktie</t>
        </is>
      </c>
      <c r="B46" s="5" t="inlineStr">
        <is>
          <t>Cashflow per share</t>
        </is>
      </c>
      <c r="C46" t="inlineStr">
        <is>
          <t>-</t>
        </is>
      </c>
      <c r="D46" t="n">
        <v>10.8</v>
      </c>
      <c r="E46" t="n">
        <v>13.86</v>
      </c>
      <c r="F46" t="n">
        <v>12.3</v>
      </c>
      <c r="G46" t="n">
        <v>11.11</v>
      </c>
      <c r="H46" t="n">
        <v>9.07</v>
      </c>
      <c r="I46" t="n">
        <v>9.1</v>
      </c>
      <c r="J46" t="n">
        <v>8.220000000000001</v>
      </c>
      <c r="K46" t="n">
        <v>7.69</v>
      </c>
      <c r="L46" t="n">
        <v>6.26</v>
      </c>
      <c r="M46" t="n">
        <v>4.5</v>
      </c>
      <c r="N46" t="n">
        <v>4.65</v>
      </c>
      <c r="O46" t="n">
        <v>5.02</v>
      </c>
      <c r="P46" t="n">
        <v>4.67</v>
      </c>
      <c r="Q46" t="n">
        <v>4.07</v>
      </c>
      <c r="R46" t="n">
        <v>4.01</v>
      </c>
      <c r="S46" t="n">
        <v>3.76</v>
      </c>
      <c r="T46" t="n">
        <v>3.99</v>
      </c>
      <c r="U46" t="n">
        <v>1.17</v>
      </c>
      <c r="V46" t="n">
        <v>1.75</v>
      </c>
      <c r="W46" t="inlineStr">
        <is>
          <t>-</t>
        </is>
      </c>
    </row>
    <row r="47">
      <c r="A47" s="5" t="inlineStr">
        <is>
          <t>Bilanzsumme je Aktie</t>
        </is>
      </c>
      <c r="B47" s="5" t="inlineStr">
        <is>
          <t>Total assets per share</t>
        </is>
      </c>
      <c r="C47" t="n">
        <v>190.94</v>
      </c>
      <c r="D47" t="n">
        <v>147.12</v>
      </c>
      <c r="E47" t="n">
        <v>135.2</v>
      </c>
      <c r="F47" t="n">
        <v>117.57</v>
      </c>
      <c r="G47" t="n">
        <v>113.58</v>
      </c>
      <c r="H47" t="n">
        <v>105.1</v>
      </c>
      <c r="I47" t="n">
        <v>109.64</v>
      </c>
      <c r="J47" t="n">
        <v>98.26000000000001</v>
      </c>
      <c r="K47" t="n">
        <v>92.69</v>
      </c>
      <c r="L47" t="n">
        <v>75.75</v>
      </c>
      <c r="M47" t="n">
        <v>65.47</v>
      </c>
      <c r="N47" t="n">
        <v>64.45999999999999</v>
      </c>
      <c r="O47" t="n">
        <v>62.75</v>
      </c>
      <c r="P47" t="n">
        <v>58.76</v>
      </c>
      <c r="Q47" t="n">
        <v>57.26</v>
      </c>
      <c r="R47" t="n">
        <v>41.84</v>
      </c>
      <c r="S47" t="n">
        <v>41.93</v>
      </c>
      <c r="T47" t="n">
        <v>43.72</v>
      </c>
      <c r="U47" t="n">
        <v>48.65</v>
      </c>
      <c r="V47" t="n">
        <v>47.34</v>
      </c>
      <c r="W47" t="inlineStr">
        <is>
          <t>-</t>
        </is>
      </c>
    </row>
    <row r="48">
      <c r="A48" s="5" t="inlineStr">
        <is>
          <t>Personal am Ende des Jahres</t>
        </is>
      </c>
      <c r="B48" s="5" t="inlineStr">
        <is>
          <t>Staff at the end of year</t>
        </is>
      </c>
      <c r="C48" t="n">
        <v>163309</v>
      </c>
      <c r="D48" t="n">
        <v>156088</v>
      </c>
      <c r="E48" t="n">
        <v>145247</v>
      </c>
      <c r="F48" t="n">
        <v>134476</v>
      </c>
      <c r="G48" t="n">
        <v>125346</v>
      </c>
      <c r="H48" t="n">
        <v>121289</v>
      </c>
      <c r="I48" t="n">
        <v>114635</v>
      </c>
      <c r="J48" t="n">
        <v>106348</v>
      </c>
      <c r="K48" t="n">
        <v>97559</v>
      </c>
      <c r="L48" t="n">
        <v>83542</v>
      </c>
      <c r="M48" t="n">
        <v>77302</v>
      </c>
      <c r="N48" t="n">
        <v>77087</v>
      </c>
      <c r="O48" t="n">
        <v>71885</v>
      </c>
      <c r="P48" t="n">
        <v>64253</v>
      </c>
      <c r="Q48" t="n">
        <v>61088</v>
      </c>
      <c r="R48" t="n">
        <v>59840</v>
      </c>
      <c r="S48" t="n">
        <v>56591</v>
      </c>
      <c r="T48" t="n">
        <v>56591</v>
      </c>
      <c r="U48" t="n">
        <v>53173</v>
      </c>
      <c r="V48" t="n">
        <v>47420</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328641</v>
      </c>
      <c r="D51" t="n">
        <v>299997</v>
      </c>
      <c r="E51" t="n">
        <v>293541</v>
      </c>
      <c r="F51" t="n">
        <v>279604</v>
      </c>
      <c r="G51" t="n">
        <v>284524</v>
      </c>
      <c r="H51" t="n">
        <v>252603</v>
      </c>
      <c r="I51" t="n">
        <v>254277</v>
      </c>
      <c r="J51" t="n">
        <v>264255</v>
      </c>
      <c r="K51" t="n">
        <v>242510</v>
      </c>
      <c r="L51" t="n">
        <v>243231</v>
      </c>
      <c r="M51" t="n">
        <v>220602</v>
      </c>
      <c r="N51" t="n">
        <v>223033</v>
      </c>
      <c r="O51" t="n">
        <v>229268</v>
      </c>
      <c r="P51" t="n">
        <v>238214</v>
      </c>
      <c r="Q51" t="n">
        <v>227704</v>
      </c>
      <c r="R51" t="n">
        <v>210945</v>
      </c>
      <c r="S51" t="n">
        <v>211376</v>
      </c>
      <c r="T51" t="n">
        <v>224293</v>
      </c>
      <c r="U51" t="n">
        <v>229985</v>
      </c>
      <c r="V51" t="n">
        <v>244221</v>
      </c>
      <c r="W51" t="inlineStr">
        <is>
          <t>-</t>
        </is>
      </c>
    </row>
    <row r="52">
      <c r="A52" s="5" t="inlineStr">
        <is>
          <t>Bruttoergebnis je Mitarbeiter in EUR</t>
        </is>
      </c>
      <c r="B52" s="5" t="inlineStr">
        <is>
          <t>Gross Profit per employee</t>
        </is>
      </c>
      <c r="C52" t="n">
        <v>217667</v>
      </c>
      <c r="D52" t="n">
        <v>199894</v>
      </c>
      <c r="E52" t="n">
        <v>191763</v>
      </c>
      <c r="F52" t="n">
        <v>182642</v>
      </c>
      <c r="G52" t="n">
        <v>184378</v>
      </c>
      <c r="H52" t="n">
        <v>163552</v>
      </c>
      <c r="I52" t="n">
        <v>166563</v>
      </c>
      <c r="J52" t="n">
        <v>171005</v>
      </c>
      <c r="K52" t="n">
        <v>159565</v>
      </c>
      <c r="L52" t="n">
        <v>157238</v>
      </c>
      <c r="M52" t="n">
        <v>140863</v>
      </c>
      <c r="N52" t="n">
        <v>145044</v>
      </c>
      <c r="O52" t="n">
        <v>148779</v>
      </c>
      <c r="P52" t="n">
        <v>152911</v>
      </c>
      <c r="Q52" t="n">
        <v>145839</v>
      </c>
      <c r="R52" t="n">
        <v>135862</v>
      </c>
      <c r="S52" t="n">
        <v>137672</v>
      </c>
      <c r="T52" t="n">
        <v>143662</v>
      </c>
      <c r="U52" t="n">
        <v>142460</v>
      </c>
      <c r="V52" t="n">
        <v>155209</v>
      </c>
      <c r="W52" t="inlineStr">
        <is>
          <t>-</t>
        </is>
      </c>
    </row>
    <row r="53">
      <c r="A53" s="5" t="inlineStr">
        <is>
          <t>Gewinn je Mitarbeiter in EUR</t>
        </is>
      </c>
      <c r="B53" s="5" t="inlineStr">
        <is>
          <t>Earnings per employee</t>
        </is>
      </c>
      <c r="C53" t="n">
        <v>43911</v>
      </c>
      <c r="D53" t="n">
        <v>40708</v>
      </c>
      <c r="E53" t="n">
        <v>35312</v>
      </c>
      <c r="F53" t="n">
        <v>29604</v>
      </c>
      <c r="G53" t="n">
        <v>28505</v>
      </c>
      <c r="H53" t="n">
        <v>46566</v>
      </c>
      <c r="I53" t="n">
        <v>29973</v>
      </c>
      <c r="J53" t="n">
        <v>32196</v>
      </c>
      <c r="K53" t="n">
        <v>31417</v>
      </c>
      <c r="L53" t="n">
        <v>36293</v>
      </c>
      <c r="M53" t="n">
        <v>22703</v>
      </c>
      <c r="N53" t="n">
        <v>26282</v>
      </c>
      <c r="O53" t="n">
        <v>28170</v>
      </c>
      <c r="P53" t="n">
        <v>29244</v>
      </c>
      <c r="Q53" t="n">
        <v>23573</v>
      </c>
      <c r="R53" t="n">
        <v>16878</v>
      </c>
      <c r="S53" t="n">
        <v>12776</v>
      </c>
      <c r="T53" t="n">
        <v>9825</v>
      </c>
      <c r="U53" t="n">
        <v>188.07</v>
      </c>
      <c r="V53" t="n">
        <v>15226</v>
      </c>
      <c r="W53" t="inlineStr">
        <is>
          <t>-</t>
        </is>
      </c>
    </row>
    <row r="54">
      <c r="A54" s="5" t="inlineStr">
        <is>
          <t>KGV (Kurs/Gewinn)</t>
        </is>
      </c>
      <c r="B54" s="5" t="inlineStr">
        <is>
          <t>PE (price/earnings)</t>
        </is>
      </c>
      <c r="C54" t="n">
        <v>29.1</v>
      </c>
      <c r="D54" t="n">
        <v>20.4</v>
      </c>
      <c r="E54" t="n">
        <v>24</v>
      </c>
      <c r="F54" t="n">
        <v>22.9</v>
      </c>
      <c r="G54" t="n">
        <v>20.7</v>
      </c>
      <c r="H54" t="n">
        <v>11.7</v>
      </c>
      <c r="I54" t="n">
        <v>19.3</v>
      </c>
      <c r="J54" t="n">
        <v>20.2</v>
      </c>
      <c r="K54" t="n">
        <v>17.4</v>
      </c>
      <c r="L54" t="n">
        <v>19.4</v>
      </c>
      <c r="M54" t="n">
        <v>21.1</v>
      </c>
      <c r="N54" t="n">
        <v>11.2</v>
      </c>
      <c r="O54" t="n">
        <v>19.4</v>
      </c>
      <c r="P54" t="n">
        <v>20.1</v>
      </c>
      <c r="Q54" t="n">
        <v>24.5</v>
      </c>
      <c r="R54" t="n">
        <v>21.3</v>
      </c>
      <c r="S54" t="n">
        <v>27.6</v>
      </c>
      <c r="T54" t="n">
        <v>34.3</v>
      </c>
      <c r="U54" t="n">
        <v>67.2</v>
      </c>
      <c r="V54" t="n">
        <v>40.3</v>
      </c>
      <c r="W54" t="n">
        <v>58.1</v>
      </c>
    </row>
    <row r="55">
      <c r="A55" s="5" t="inlineStr">
        <is>
          <t>KUV (Kurs/Umsatz)</t>
        </is>
      </c>
      <c r="B55" s="5" t="inlineStr">
        <is>
          <t>PS (price/sales)</t>
        </is>
      </c>
      <c r="C55" t="n">
        <v>3.9</v>
      </c>
      <c r="D55" t="n">
        <v>2.78</v>
      </c>
      <c r="E55" t="n">
        <v>2.92</v>
      </c>
      <c r="F55" t="n">
        <v>2.45</v>
      </c>
      <c r="G55" t="n">
        <v>2.09</v>
      </c>
      <c r="H55" t="n">
        <v>2.19</v>
      </c>
      <c r="I55" t="n">
        <v>2.31</v>
      </c>
      <c r="J55" t="n">
        <v>2.51</v>
      </c>
      <c r="K55" t="n">
        <v>2.35</v>
      </c>
      <c r="L55" t="n">
        <v>2.97</v>
      </c>
      <c r="M55" t="n">
        <v>2.25</v>
      </c>
      <c r="N55" t="n">
        <v>1.36</v>
      </c>
      <c r="O55" t="n">
        <v>2.46</v>
      </c>
      <c r="P55" t="n">
        <v>2.56</v>
      </c>
      <c r="Q55" t="n">
        <v>2.64</v>
      </c>
      <c r="R55" t="n">
        <v>2.19</v>
      </c>
      <c r="S55" t="n">
        <v>2.36</v>
      </c>
      <c r="T55" t="n">
        <v>1.51</v>
      </c>
      <c r="U55" t="n">
        <v>1.83</v>
      </c>
      <c r="V55" t="n">
        <v>2.98</v>
      </c>
      <c r="W55" t="inlineStr">
        <is>
          <t>-</t>
        </is>
      </c>
    </row>
    <row r="56">
      <c r="A56" s="5" t="inlineStr">
        <is>
          <t>KBV (Kurs/Buchwert)</t>
        </is>
      </c>
      <c r="B56" s="5" t="inlineStr">
        <is>
          <t>PB (price/book value)</t>
        </is>
      </c>
      <c r="C56" t="n">
        <v>5.72</v>
      </c>
      <c r="D56" t="n">
        <v>4.04</v>
      </c>
      <c r="E56" t="n">
        <v>4.31</v>
      </c>
      <c r="F56" t="n">
        <v>3.49</v>
      </c>
      <c r="G56" t="n">
        <v>3.07</v>
      </c>
      <c r="H56" t="n">
        <v>3.09</v>
      </c>
      <c r="I56" t="n">
        <v>2.52</v>
      </c>
      <c r="J56" t="n">
        <v>2.87</v>
      </c>
      <c r="K56" t="n">
        <v>2.47</v>
      </c>
      <c r="L56" t="n">
        <v>3.51</v>
      </c>
      <c r="M56" t="n">
        <v>2.79</v>
      </c>
      <c r="N56" t="n">
        <v>1.81</v>
      </c>
      <c r="O56" t="n">
        <v>3.49</v>
      </c>
      <c r="P56" t="n">
        <v>3.69</v>
      </c>
      <c r="Q56" t="n">
        <v>3.89</v>
      </c>
      <c r="R56" t="n">
        <v>3.69</v>
      </c>
      <c r="S56" t="n">
        <v>4.02</v>
      </c>
      <c r="T56" t="n">
        <v>2.71</v>
      </c>
      <c r="U56" t="n">
        <v>3.24</v>
      </c>
      <c r="V56" t="n">
        <v>4.91</v>
      </c>
      <c r="W56" t="inlineStr">
        <is>
          <t>-</t>
        </is>
      </c>
    </row>
    <row r="57">
      <c r="A57" s="5" t="inlineStr">
        <is>
          <t>KCV (Kurs/Cashflow)</t>
        </is>
      </c>
      <c r="B57" s="5" t="inlineStr">
        <is>
          <t>PC (price/cashflow)</t>
        </is>
      </c>
      <c r="C57" t="inlineStr">
        <is>
          <t>-</t>
        </is>
      </c>
      <c r="D57" t="n">
        <v>23.92</v>
      </c>
      <c r="E57" t="n">
        <v>17.7</v>
      </c>
      <c r="F57" t="n">
        <v>14.74</v>
      </c>
      <c r="G57" t="n">
        <v>13.25</v>
      </c>
      <c r="H57" t="n">
        <v>14.57</v>
      </c>
      <c r="I57" t="n">
        <v>14.57</v>
      </c>
      <c r="J57" t="n">
        <v>16.89</v>
      </c>
      <c r="K57" t="n">
        <v>14.22</v>
      </c>
      <c r="L57" t="n">
        <v>19.65</v>
      </c>
      <c r="M57" t="n">
        <v>17.43</v>
      </c>
      <c r="N57" t="n">
        <v>10.27</v>
      </c>
      <c r="O57" t="n">
        <v>16.48</v>
      </c>
      <c r="P57" t="n">
        <v>17.12</v>
      </c>
      <c r="Q57" t="n">
        <v>18.44</v>
      </c>
      <c r="R57" t="n">
        <v>14.06</v>
      </c>
      <c r="S57" t="n">
        <v>15.35</v>
      </c>
      <c r="T57" t="n">
        <v>9.82</v>
      </c>
      <c r="U57" t="n">
        <v>39</v>
      </c>
      <c r="V57" t="n">
        <v>40.21</v>
      </c>
      <c r="W57" t="inlineStr">
        <is>
          <t>-</t>
        </is>
      </c>
    </row>
    <row r="58">
      <c r="A58" s="5" t="inlineStr">
        <is>
          <t>Dividendenrendite in %</t>
        </is>
      </c>
      <c r="B58" s="5" t="inlineStr">
        <is>
          <t>Dividend Yield in %</t>
        </is>
      </c>
      <c r="C58" t="n">
        <v>1.16</v>
      </c>
      <c r="D58" t="n">
        <v>2.32</v>
      </c>
      <c r="E58" t="n">
        <v>2.04</v>
      </c>
      <c r="F58" t="n">
        <v>2.21</v>
      </c>
      <c r="G58" t="n">
        <v>2.41</v>
      </c>
      <c r="H58" t="n">
        <v>2.42</v>
      </c>
      <c r="I58" t="n">
        <v>2.34</v>
      </c>
      <c r="J58" t="n">
        <v>2.09</v>
      </c>
      <c r="K58" t="n">
        <v>2.38</v>
      </c>
      <c r="L58" t="n">
        <v>1.71</v>
      </c>
      <c r="M58" t="n">
        <v>2.11</v>
      </c>
      <c r="N58" t="n">
        <v>3.35</v>
      </c>
      <c r="O58" t="n">
        <v>1.94</v>
      </c>
      <c r="P58" t="n">
        <v>1.75</v>
      </c>
      <c r="Q58" t="n">
        <v>1.53</v>
      </c>
      <c r="R58" t="n">
        <v>1.69</v>
      </c>
      <c r="S58" t="n">
        <v>1.47</v>
      </c>
      <c r="T58" t="n">
        <v>2.04</v>
      </c>
      <c r="U58" t="n">
        <v>1.64</v>
      </c>
      <c r="V58" t="n">
        <v>1.06</v>
      </c>
      <c r="W58" t="inlineStr">
        <is>
          <t>-</t>
        </is>
      </c>
    </row>
    <row r="59">
      <c r="A59" s="5" t="inlineStr">
        <is>
          <t>Gewinnrendite in %</t>
        </is>
      </c>
      <c r="B59" s="5" t="inlineStr">
        <is>
          <t>Return on profit in %</t>
        </is>
      </c>
      <c r="C59" t="n">
        <v>3.4</v>
      </c>
      <c r="D59" t="n">
        <v>4.9</v>
      </c>
      <c r="E59" t="n">
        <v>4.2</v>
      </c>
      <c r="F59" t="n">
        <v>4.4</v>
      </c>
      <c r="G59" t="n">
        <v>4.8</v>
      </c>
      <c r="H59" t="n">
        <v>8.5</v>
      </c>
      <c r="I59" t="n">
        <v>5.2</v>
      </c>
      <c r="J59" t="n">
        <v>4.9</v>
      </c>
      <c r="K59" t="n">
        <v>5.7</v>
      </c>
      <c r="L59" t="n">
        <v>5.2</v>
      </c>
      <c r="M59" t="n">
        <v>4.7</v>
      </c>
      <c r="N59" t="n">
        <v>9</v>
      </c>
      <c r="O59" t="n">
        <v>5.2</v>
      </c>
      <c r="P59" t="n">
        <v>5</v>
      </c>
      <c r="Q59" t="n">
        <v>4.1</v>
      </c>
      <c r="R59" t="n">
        <v>4.7</v>
      </c>
      <c r="S59" t="n">
        <v>3.6</v>
      </c>
      <c r="T59" t="n">
        <v>2.9</v>
      </c>
      <c r="U59" t="n">
        <v>1.5</v>
      </c>
      <c r="V59" t="n">
        <v>2.5</v>
      </c>
      <c r="W59" t="n">
        <v>1.7</v>
      </c>
    </row>
    <row r="60">
      <c r="A60" s="5" t="inlineStr">
        <is>
          <t>Eigenkapitalrendite in %</t>
        </is>
      </c>
      <c r="B60" s="5" t="inlineStr">
        <is>
          <t>Return on Equity in %</t>
        </is>
      </c>
      <c r="C60" t="n">
        <v>19.6</v>
      </c>
      <c r="D60" t="n">
        <v>19.68</v>
      </c>
      <c r="E60" t="n">
        <v>17.78</v>
      </c>
      <c r="F60" t="n">
        <v>15.08</v>
      </c>
      <c r="G60" t="n">
        <v>14.68</v>
      </c>
      <c r="H60" t="n">
        <v>25.95</v>
      </c>
      <c r="I60" t="n">
        <v>12.87</v>
      </c>
      <c r="J60" t="n">
        <v>13.94</v>
      </c>
      <c r="K60" t="n">
        <v>13.65</v>
      </c>
      <c r="L60" t="n">
        <v>17.63</v>
      </c>
      <c r="M60" t="n">
        <v>12.72</v>
      </c>
      <c r="N60" t="n">
        <v>15.71</v>
      </c>
      <c r="O60" t="n">
        <v>17.47</v>
      </c>
      <c r="P60" t="n">
        <v>17.72</v>
      </c>
      <c r="Q60" t="n">
        <v>15.22</v>
      </c>
      <c r="R60" t="n">
        <v>13.51</v>
      </c>
      <c r="S60" t="n">
        <v>10.28</v>
      </c>
      <c r="T60" t="n">
        <v>7.86</v>
      </c>
      <c r="U60" t="n">
        <v>0.14</v>
      </c>
      <c r="V60" t="n">
        <v>10.27</v>
      </c>
      <c r="W60" t="n">
        <v>10.34</v>
      </c>
    </row>
    <row r="61">
      <c r="A61" s="5" t="inlineStr">
        <is>
          <t>Umsatzrendite in %</t>
        </is>
      </c>
      <c r="B61" s="5" t="inlineStr">
        <is>
          <t>Return on sales in %</t>
        </is>
      </c>
      <c r="C61" t="n">
        <v>13.36</v>
      </c>
      <c r="D61" t="n">
        <v>13.57</v>
      </c>
      <c r="E61" t="n">
        <v>12.03</v>
      </c>
      <c r="F61" t="n">
        <v>10.59</v>
      </c>
      <c r="G61" t="n">
        <v>10.02</v>
      </c>
      <c r="H61" t="n">
        <v>18.43</v>
      </c>
      <c r="I61" t="n">
        <v>11.79</v>
      </c>
      <c r="J61" t="n">
        <v>12.18</v>
      </c>
      <c r="K61" t="n">
        <v>12.95</v>
      </c>
      <c r="L61" t="n">
        <v>14.92</v>
      </c>
      <c r="M61" t="n">
        <v>10.29</v>
      </c>
      <c r="N61" t="n">
        <v>11.78</v>
      </c>
      <c r="O61" t="n">
        <v>12.29</v>
      </c>
      <c r="P61" t="n">
        <v>12.28</v>
      </c>
      <c r="Q61" t="n">
        <v>10.35</v>
      </c>
      <c r="R61" t="n">
        <v>8</v>
      </c>
      <c r="S61" t="n">
        <v>6.04</v>
      </c>
      <c r="T61" t="n">
        <v>4.38</v>
      </c>
      <c r="U61" t="n">
        <v>0.08</v>
      </c>
      <c r="V61" t="n">
        <v>6.23</v>
      </c>
      <c r="W61" t="n">
        <v>8.109999999999999</v>
      </c>
    </row>
    <row r="62">
      <c r="A62" s="5" t="inlineStr">
        <is>
          <t>Gesamtkapitalrendite in %</t>
        </is>
      </c>
      <c r="B62" s="5" t="inlineStr">
        <is>
          <t>Total Return on Investment in %</t>
        </is>
      </c>
      <c r="C62" t="n">
        <v>7.43</v>
      </c>
      <c r="D62" t="n">
        <v>8.550000000000001</v>
      </c>
      <c r="E62" t="n">
        <v>7.48</v>
      </c>
      <c r="F62" t="n">
        <v>6.68</v>
      </c>
      <c r="G62" t="n">
        <v>6.2</v>
      </c>
      <c r="H62" t="n">
        <v>10.58</v>
      </c>
      <c r="I62" t="n">
        <v>6.17</v>
      </c>
      <c r="J62" t="n">
        <v>6.86</v>
      </c>
      <c r="K62" t="n">
        <v>6.51</v>
      </c>
      <c r="L62" t="n">
        <v>8.16</v>
      </c>
      <c r="M62" t="n">
        <v>5.47</v>
      </c>
      <c r="N62" t="n">
        <v>6.42</v>
      </c>
      <c r="O62" t="n">
        <v>6.59</v>
      </c>
      <c r="P62" t="n">
        <v>6.53</v>
      </c>
      <c r="Q62" t="n">
        <v>5.13</v>
      </c>
      <c r="R62" t="n">
        <v>4.93</v>
      </c>
      <c r="S62" t="n">
        <v>3.52</v>
      </c>
      <c r="T62" t="n">
        <v>2.6</v>
      </c>
      <c r="U62" t="n">
        <v>0.04</v>
      </c>
      <c r="V62" t="n">
        <v>3.11</v>
      </c>
      <c r="W62" t="n">
        <v>3.34</v>
      </c>
    </row>
    <row r="63">
      <c r="A63" s="5" t="inlineStr">
        <is>
          <t>Return on Investment in %</t>
        </is>
      </c>
      <c r="B63" s="5" t="inlineStr">
        <is>
          <t>Return on Investment in %</t>
        </is>
      </c>
      <c r="C63" t="n">
        <v>7.43</v>
      </c>
      <c r="D63" t="n">
        <v>8.550000000000001</v>
      </c>
      <c r="E63" t="n">
        <v>7.48</v>
      </c>
      <c r="F63" t="n">
        <v>6.68</v>
      </c>
      <c r="G63" t="n">
        <v>6.2</v>
      </c>
      <c r="H63" t="n">
        <v>10.58</v>
      </c>
      <c r="I63" t="n">
        <v>6.17</v>
      </c>
      <c r="J63" t="n">
        <v>6.86</v>
      </c>
      <c r="K63" t="n">
        <v>6.51</v>
      </c>
      <c r="L63" t="n">
        <v>8.16</v>
      </c>
      <c r="M63" t="n">
        <v>5.47</v>
      </c>
      <c r="N63" t="n">
        <v>6.42</v>
      </c>
      <c r="O63" t="n">
        <v>6.59</v>
      </c>
      <c r="P63" t="n">
        <v>6.53</v>
      </c>
      <c r="Q63" t="n">
        <v>5.13</v>
      </c>
      <c r="R63" t="n">
        <v>4.93</v>
      </c>
      <c r="S63" t="n">
        <v>3.52</v>
      </c>
      <c r="T63" t="n">
        <v>2.6</v>
      </c>
      <c r="U63" t="n">
        <v>0.04</v>
      </c>
      <c r="V63" t="n">
        <v>3.11</v>
      </c>
      <c r="W63" t="n">
        <v>3.34</v>
      </c>
    </row>
    <row r="64">
      <c r="A64" s="5" t="inlineStr">
        <is>
          <t>Arbeitsintensität in %</t>
        </is>
      </c>
      <c r="B64" s="5" t="inlineStr">
        <is>
          <t>Work Intensity in %</t>
        </is>
      </c>
      <c r="C64" t="n">
        <v>27.47</v>
      </c>
      <c r="D64" t="n">
        <v>31.7</v>
      </c>
      <c r="E64" t="n">
        <v>30.75</v>
      </c>
      <c r="F64" t="n">
        <v>32.53</v>
      </c>
      <c r="G64" t="n">
        <v>32.9</v>
      </c>
      <c r="H64" t="n">
        <v>33.94</v>
      </c>
      <c r="I64" t="n">
        <v>28.89</v>
      </c>
      <c r="J64" t="n">
        <v>28.59</v>
      </c>
      <c r="K64" t="n">
        <v>28.19</v>
      </c>
      <c r="L64" t="n">
        <v>30.13</v>
      </c>
      <c r="M64" t="n">
        <v>34.18</v>
      </c>
      <c r="N64" t="n">
        <v>33.17</v>
      </c>
      <c r="O64" t="n">
        <v>34.08</v>
      </c>
      <c r="P64" t="n">
        <v>31.84</v>
      </c>
      <c r="Q64" t="n">
        <v>30.36</v>
      </c>
      <c r="R64" t="n">
        <v>40.44</v>
      </c>
      <c r="S64" t="n">
        <v>38.57</v>
      </c>
      <c r="T64" t="n">
        <v>37.01</v>
      </c>
      <c r="U64" t="n">
        <v>40.08</v>
      </c>
      <c r="V64" t="n">
        <v>43.95</v>
      </c>
      <c r="W64" t="n">
        <v>37.33</v>
      </c>
    </row>
    <row r="65">
      <c r="A65" s="5" t="inlineStr">
        <is>
          <t>Eigenkapitalquote in %</t>
        </is>
      </c>
      <c r="B65" s="5" t="inlineStr">
        <is>
          <t>Equity Ratio in %</t>
        </is>
      </c>
      <c r="C65" t="n">
        <v>37.91</v>
      </c>
      <c r="D65" t="n">
        <v>43.46</v>
      </c>
      <c r="E65" t="n">
        <v>42.09</v>
      </c>
      <c r="F65" t="n">
        <v>44.27</v>
      </c>
      <c r="G65" t="n">
        <v>42.25</v>
      </c>
      <c r="H65" t="n">
        <v>40.78</v>
      </c>
      <c r="I65" t="n">
        <v>47.95</v>
      </c>
      <c r="J65" t="n">
        <v>49.2</v>
      </c>
      <c r="K65" t="n">
        <v>47.7</v>
      </c>
      <c r="L65" t="n">
        <v>46.28</v>
      </c>
      <c r="M65" t="n">
        <v>42.97</v>
      </c>
      <c r="N65" t="n">
        <v>40.84</v>
      </c>
      <c r="O65" t="n">
        <v>37.7</v>
      </c>
      <c r="P65" t="n">
        <v>36.84</v>
      </c>
      <c r="Q65" t="n">
        <v>33.72</v>
      </c>
      <c r="R65" t="n">
        <v>36.48</v>
      </c>
      <c r="S65" t="n">
        <v>34.24</v>
      </c>
      <c r="T65" t="n">
        <v>33.01</v>
      </c>
      <c r="U65" t="n">
        <v>28.96</v>
      </c>
      <c r="V65" t="n">
        <v>30.32</v>
      </c>
      <c r="W65" t="n">
        <v>32.33</v>
      </c>
    </row>
    <row r="66">
      <c r="A66" s="5" t="inlineStr">
        <is>
          <t>Fremdkapitalquote in %</t>
        </is>
      </c>
      <c r="B66" s="5" t="inlineStr">
        <is>
          <t>Debt Ratio in %</t>
        </is>
      </c>
      <c r="C66" t="n">
        <v>62.09</v>
      </c>
      <c r="D66" t="n">
        <v>56.54</v>
      </c>
      <c r="E66" t="n">
        <v>57.91</v>
      </c>
      <c r="F66" t="n">
        <v>55.73</v>
      </c>
      <c r="G66" t="n">
        <v>57.75</v>
      </c>
      <c r="H66" t="n">
        <v>59.22</v>
      </c>
      <c r="I66" t="n">
        <v>52.05</v>
      </c>
      <c r="J66" t="n">
        <v>50.8</v>
      </c>
      <c r="K66" t="n">
        <v>52.3</v>
      </c>
      <c r="L66" t="n">
        <v>53.72</v>
      </c>
      <c r="M66" t="n">
        <v>57.03</v>
      </c>
      <c r="N66" t="n">
        <v>59.16</v>
      </c>
      <c r="O66" t="n">
        <v>62.3</v>
      </c>
      <c r="P66" t="n">
        <v>63.16</v>
      </c>
      <c r="Q66" t="n">
        <v>66.28</v>
      </c>
      <c r="R66" t="n">
        <v>63.52</v>
      </c>
      <c r="S66" t="n">
        <v>65.76000000000001</v>
      </c>
      <c r="T66" t="n">
        <v>66.98999999999999</v>
      </c>
      <c r="U66" t="n">
        <v>71.04000000000001</v>
      </c>
      <c r="V66" t="n">
        <v>69.68000000000001</v>
      </c>
      <c r="W66" t="n">
        <v>67.67</v>
      </c>
    </row>
    <row r="67">
      <c r="A67" s="5" t="inlineStr">
        <is>
          <t>Verschuldungsgrad in %</t>
        </is>
      </c>
      <c r="B67" s="5" t="inlineStr">
        <is>
          <t>Finance Gearing in %</t>
        </is>
      </c>
      <c r="C67" t="n">
        <v>163.78</v>
      </c>
      <c r="D67" t="n">
        <v>130.08</v>
      </c>
      <c r="E67" t="n">
        <v>137.59</v>
      </c>
      <c r="F67" t="n">
        <v>125.9</v>
      </c>
      <c r="G67" t="n">
        <v>136.66</v>
      </c>
      <c r="H67" t="n">
        <v>145.2</v>
      </c>
      <c r="I67" t="n">
        <v>108.56</v>
      </c>
      <c r="J67" t="n">
        <v>103.26</v>
      </c>
      <c r="K67" t="n">
        <v>109.65</v>
      </c>
      <c r="L67" t="n">
        <v>116.09</v>
      </c>
      <c r="M67" t="n">
        <v>132.72</v>
      </c>
      <c r="N67" t="n">
        <v>144.84</v>
      </c>
      <c r="O67" t="n">
        <v>165.24</v>
      </c>
      <c r="P67" t="n">
        <v>171.48</v>
      </c>
      <c r="Q67" t="n">
        <v>196.57</v>
      </c>
      <c r="R67" t="n">
        <v>174.1</v>
      </c>
      <c r="S67" t="n">
        <v>192.05</v>
      </c>
      <c r="T67" t="n">
        <v>202.93</v>
      </c>
      <c r="U67" t="n">
        <v>245.34</v>
      </c>
      <c r="V67" t="n">
        <v>229.85</v>
      </c>
      <c r="W67" t="n">
        <v>209.28</v>
      </c>
    </row>
    <row r="68">
      <c r="A68" s="5" t="inlineStr">
        <is>
          <t>Bruttoergebnis Marge in %</t>
        </is>
      </c>
      <c r="B68" s="5" t="inlineStr">
        <is>
          <t>Gross Profit Marge in %</t>
        </is>
      </c>
      <c r="C68" t="n">
        <v>66.23</v>
      </c>
      <c r="D68" t="n">
        <v>66.63</v>
      </c>
      <c r="E68" t="n">
        <v>65.33</v>
      </c>
      <c r="F68" t="n">
        <v>65.31999999999999</v>
      </c>
      <c r="G68" t="n">
        <v>64.8</v>
      </c>
      <c r="H68" t="n">
        <v>64.75</v>
      </c>
      <c r="I68" t="n">
        <v>65.5</v>
      </c>
      <c r="J68" t="n">
        <v>64.70999999999999</v>
      </c>
      <c r="K68" t="n">
        <v>65.8</v>
      </c>
      <c r="L68" t="n">
        <v>64.65000000000001</v>
      </c>
      <c r="M68" t="n">
        <v>63.85</v>
      </c>
      <c r="N68" t="n">
        <v>65.03</v>
      </c>
      <c r="O68" t="n">
        <v>64.89</v>
      </c>
      <c r="P68" t="n">
        <v>64.19</v>
      </c>
      <c r="Q68" t="n">
        <v>64.05</v>
      </c>
      <c r="R68" t="n">
        <v>64.41</v>
      </c>
      <c r="S68" t="n">
        <v>65.13</v>
      </c>
      <c r="T68" t="n">
        <v>64.05</v>
      </c>
      <c r="U68" t="n">
        <v>61.94</v>
      </c>
      <c r="V68" t="n">
        <v>63.55</v>
      </c>
    </row>
    <row r="69">
      <c r="A69" s="5" t="inlineStr">
        <is>
          <t>Kurzfristige Vermögensquote in %</t>
        </is>
      </c>
      <c r="B69" s="5" t="inlineStr">
        <is>
          <t>Current Assets Ratio in %</t>
        </is>
      </c>
      <c r="C69" t="n">
        <v>27.47</v>
      </c>
      <c r="D69" t="n">
        <v>31.7</v>
      </c>
      <c r="E69" t="n">
        <v>30.75</v>
      </c>
      <c r="F69" t="n">
        <v>32.53</v>
      </c>
      <c r="G69" t="n">
        <v>32.9</v>
      </c>
      <c r="H69" t="n">
        <v>33.94</v>
      </c>
      <c r="I69" t="n">
        <v>28.89</v>
      </c>
      <c r="J69" t="n">
        <v>28.59</v>
      </c>
      <c r="K69" t="n">
        <v>28.19</v>
      </c>
      <c r="L69" t="n">
        <v>30.13</v>
      </c>
      <c r="M69" t="n">
        <v>34.18</v>
      </c>
      <c r="N69" t="n">
        <v>33.17</v>
      </c>
      <c r="O69" t="n">
        <v>34.08</v>
      </c>
      <c r="P69" t="n">
        <v>31.84</v>
      </c>
      <c r="Q69" t="n">
        <v>30.36</v>
      </c>
      <c r="R69" t="n">
        <v>40.44</v>
      </c>
      <c r="S69" t="n">
        <v>38.57</v>
      </c>
      <c r="T69" t="n">
        <v>37.01</v>
      </c>
      <c r="U69" t="n">
        <v>40.08</v>
      </c>
      <c r="V69" t="n">
        <v>43.95</v>
      </c>
    </row>
    <row r="70">
      <c r="A70" s="5" t="inlineStr">
        <is>
          <t>Nettogewinn Marge in %</t>
        </is>
      </c>
      <c r="B70" s="5" t="inlineStr">
        <is>
          <t>Net Profit Marge in %</t>
        </is>
      </c>
      <c r="C70" t="n">
        <v>13.36</v>
      </c>
      <c r="D70" t="n">
        <v>13.57</v>
      </c>
      <c r="E70" t="n">
        <v>12.03</v>
      </c>
      <c r="F70" t="n">
        <v>10.59</v>
      </c>
      <c r="G70" t="n">
        <v>10.02</v>
      </c>
      <c r="H70" t="n">
        <v>18.43</v>
      </c>
      <c r="I70" t="n">
        <v>11.79</v>
      </c>
      <c r="J70" t="n">
        <v>12.18</v>
      </c>
      <c r="K70" t="n">
        <v>12.95</v>
      </c>
      <c r="L70" t="n">
        <v>14.92</v>
      </c>
      <c r="M70" t="n">
        <v>10.29</v>
      </c>
      <c r="N70" t="n">
        <v>11.78</v>
      </c>
      <c r="O70" t="n">
        <v>12.29</v>
      </c>
      <c r="P70" t="n">
        <v>12.28</v>
      </c>
      <c r="Q70" t="n">
        <v>10.35</v>
      </c>
      <c r="R70" t="n">
        <v>8</v>
      </c>
      <c r="S70" t="n">
        <v>6.04</v>
      </c>
      <c r="T70" t="n">
        <v>4.38</v>
      </c>
      <c r="U70" t="n">
        <v>0.08</v>
      </c>
      <c r="V70" t="n">
        <v>6.23</v>
      </c>
    </row>
    <row r="71">
      <c r="A71" s="5" t="inlineStr">
        <is>
          <t>Operative Ergebnis Marge in %</t>
        </is>
      </c>
      <c r="B71" s="5" t="inlineStr">
        <is>
          <t>EBIT Marge in %</t>
        </is>
      </c>
      <c r="C71" t="n">
        <v>21</v>
      </c>
      <c r="D71" t="n">
        <v>21.09</v>
      </c>
      <c r="E71" t="n">
        <v>19.03</v>
      </c>
      <c r="F71" t="n">
        <v>18.36</v>
      </c>
      <c r="G71" t="n">
        <v>17.9</v>
      </c>
      <c r="H71" t="n">
        <v>17.71</v>
      </c>
      <c r="I71" t="n">
        <v>20.22</v>
      </c>
      <c r="J71" t="n">
        <v>20.42</v>
      </c>
      <c r="K71" t="n">
        <v>21.78</v>
      </c>
      <c r="L71" t="n">
        <v>20.52</v>
      </c>
      <c r="M71" t="n">
        <v>18.54</v>
      </c>
      <c r="N71" t="n">
        <v>20.27</v>
      </c>
      <c r="O71" t="n">
        <v>20.81</v>
      </c>
      <c r="P71" t="n">
        <v>19.94</v>
      </c>
      <c r="Q71" t="n">
        <v>18.13</v>
      </c>
      <c r="R71" t="n">
        <v>19.17</v>
      </c>
      <c r="S71" t="n">
        <v>18.24</v>
      </c>
      <c r="T71" t="n">
        <v>15.82</v>
      </c>
      <c r="U71" t="n">
        <v>12.76</v>
      </c>
      <c r="V71" t="n">
        <v>16.92</v>
      </c>
    </row>
    <row r="72">
      <c r="A72" s="5" t="inlineStr">
        <is>
          <t>Vermögensumsschlag in %</t>
        </is>
      </c>
      <c r="B72" s="5" t="inlineStr">
        <is>
          <t>Asset Turnover in %</t>
        </is>
      </c>
      <c r="C72" t="n">
        <v>55.61</v>
      </c>
      <c r="D72" t="n">
        <v>63.02</v>
      </c>
      <c r="E72" t="n">
        <v>62.2</v>
      </c>
      <c r="F72" t="n">
        <v>63.06</v>
      </c>
      <c r="G72" t="n">
        <v>61.92</v>
      </c>
      <c r="H72" t="n">
        <v>57.42</v>
      </c>
      <c r="I72" t="n">
        <v>52.36</v>
      </c>
      <c r="J72" t="n">
        <v>56.28</v>
      </c>
      <c r="K72" t="n">
        <v>50.26</v>
      </c>
      <c r="L72" t="n">
        <v>54.68</v>
      </c>
      <c r="M72" t="n">
        <v>53.11</v>
      </c>
      <c r="N72" t="n">
        <v>54.45</v>
      </c>
      <c r="O72" t="n">
        <v>53.61</v>
      </c>
      <c r="P72" t="n">
        <v>53.17</v>
      </c>
      <c r="Q72" t="n">
        <v>49.58</v>
      </c>
      <c r="R72" t="n">
        <v>61.58</v>
      </c>
      <c r="S72" t="n">
        <v>58.23</v>
      </c>
      <c r="T72" t="n">
        <v>59.27</v>
      </c>
      <c r="U72" t="n">
        <v>51.31</v>
      </c>
      <c r="V72" t="n">
        <v>49.94</v>
      </c>
    </row>
    <row r="73">
      <c r="A73" s="5" t="inlineStr">
        <is>
          <t>Langfristige Vermögensquote in %</t>
        </is>
      </c>
      <c r="B73" s="5" t="inlineStr">
        <is>
          <t>Non-Current Assets Ratio in %</t>
        </is>
      </c>
      <c r="C73" t="n">
        <v>72.53</v>
      </c>
      <c r="D73" t="n">
        <v>68.3</v>
      </c>
      <c r="E73" t="n">
        <v>69.25</v>
      </c>
      <c r="F73" t="n">
        <v>67.47</v>
      </c>
      <c r="G73" t="n">
        <v>67.09999999999999</v>
      </c>
      <c r="H73" t="n">
        <v>66.06</v>
      </c>
      <c r="I73" t="n">
        <v>71.11</v>
      </c>
      <c r="J73" t="n">
        <v>71.41</v>
      </c>
      <c r="K73" t="n">
        <v>71.81</v>
      </c>
      <c r="L73" t="n">
        <v>69.87</v>
      </c>
      <c r="M73" t="n">
        <v>65.81999999999999</v>
      </c>
      <c r="N73" t="n">
        <v>66.83</v>
      </c>
      <c r="O73" t="n">
        <v>65.92</v>
      </c>
      <c r="P73" t="n">
        <v>68.16</v>
      </c>
      <c r="Q73" t="n">
        <v>69.64</v>
      </c>
      <c r="R73" t="n">
        <v>59.56</v>
      </c>
      <c r="S73" t="n">
        <v>61.43</v>
      </c>
      <c r="T73" t="n">
        <v>62.99</v>
      </c>
      <c r="U73" t="n">
        <v>59.92</v>
      </c>
      <c r="V73" t="n">
        <v>56.05</v>
      </c>
    </row>
    <row r="74">
      <c r="A74" s="5" t="inlineStr">
        <is>
          <t>Gesamtkapitalrentabilität</t>
        </is>
      </c>
      <c r="B74" s="5" t="inlineStr">
        <is>
          <t>ROA Return on Assets in %</t>
        </is>
      </c>
      <c r="C74" t="n">
        <v>7.43</v>
      </c>
      <c r="D74" t="n">
        <v>8.550000000000001</v>
      </c>
      <c r="E74" t="n">
        <v>7.48</v>
      </c>
      <c r="F74" t="n">
        <v>6.68</v>
      </c>
      <c r="G74" t="n">
        <v>6.2</v>
      </c>
      <c r="H74" t="n">
        <v>10.58</v>
      </c>
      <c r="I74" t="n">
        <v>6.17</v>
      </c>
      <c r="J74" t="n">
        <v>6.86</v>
      </c>
      <c r="K74" t="n">
        <v>6.51</v>
      </c>
      <c r="L74" t="n">
        <v>8.16</v>
      </c>
      <c r="M74" t="n">
        <v>5.47</v>
      </c>
      <c r="N74" t="n">
        <v>6.42</v>
      </c>
      <c r="O74" t="n">
        <v>6.59</v>
      </c>
      <c r="P74" t="n">
        <v>6.53</v>
      </c>
      <c r="Q74" t="n">
        <v>5.13</v>
      </c>
      <c r="R74" t="n">
        <v>4.93</v>
      </c>
      <c r="S74" t="n">
        <v>3.52</v>
      </c>
      <c r="T74" t="n">
        <v>2.6</v>
      </c>
      <c r="U74" t="n">
        <v>0.04</v>
      </c>
      <c r="V74" t="n">
        <v>3.11</v>
      </c>
    </row>
    <row r="75">
      <c r="A75" s="5" t="inlineStr">
        <is>
          <t>Ertrag des eingesetzten Kapitals</t>
        </is>
      </c>
      <c r="B75" s="5" t="inlineStr">
        <is>
          <t>ROCE Return on Cap. Empl. in %</t>
        </is>
      </c>
      <c r="C75" t="n">
        <v>15.26</v>
      </c>
      <c r="D75" t="n">
        <v>17.19</v>
      </c>
      <c r="E75" t="n">
        <v>15.15</v>
      </c>
      <c r="F75" t="n">
        <v>14.75</v>
      </c>
      <c r="G75" t="n">
        <v>14.22</v>
      </c>
      <c r="H75" t="n">
        <v>13.17</v>
      </c>
      <c r="I75" t="n">
        <v>13.4</v>
      </c>
      <c r="J75" t="n">
        <v>14.19</v>
      </c>
      <c r="K75" t="n">
        <v>13.75</v>
      </c>
      <c r="L75" t="n">
        <v>13.85</v>
      </c>
      <c r="M75" t="n">
        <v>12.13</v>
      </c>
      <c r="N75" t="n">
        <v>13.96</v>
      </c>
      <c r="O75" t="n">
        <v>14.93</v>
      </c>
      <c r="P75" t="n">
        <v>13.61</v>
      </c>
      <c r="Q75" t="n">
        <v>11.75</v>
      </c>
      <c r="R75" t="n">
        <v>16.62</v>
      </c>
      <c r="S75" t="n">
        <v>15.13</v>
      </c>
      <c r="T75" t="n">
        <v>13.55</v>
      </c>
      <c r="U75" t="n">
        <v>9.869999999999999</v>
      </c>
      <c r="V75" t="n">
        <v>14.37</v>
      </c>
    </row>
    <row r="76">
      <c r="A76" s="5" t="inlineStr">
        <is>
          <t>Eigenkapital zu Anlagevermögen</t>
        </is>
      </c>
      <c r="B76" s="5" t="inlineStr">
        <is>
          <t>Equity to Fixed Assets in %</t>
        </is>
      </c>
      <c r="C76" t="n">
        <v>52.27</v>
      </c>
      <c r="D76" t="n">
        <v>63.63</v>
      </c>
      <c r="E76" t="n">
        <v>60.78</v>
      </c>
      <c r="F76" t="n">
        <v>65.62</v>
      </c>
      <c r="G76" t="n">
        <v>62.97</v>
      </c>
      <c r="H76" t="n">
        <v>61.74</v>
      </c>
      <c r="I76" t="n">
        <v>67.43000000000001</v>
      </c>
      <c r="J76" t="n">
        <v>68.89</v>
      </c>
      <c r="K76" t="n">
        <v>66.42</v>
      </c>
      <c r="L76" t="n">
        <v>66.23999999999999</v>
      </c>
      <c r="M76" t="n">
        <v>65.29000000000001</v>
      </c>
      <c r="N76" t="n">
        <v>61.11</v>
      </c>
      <c r="O76" t="n">
        <v>57.19</v>
      </c>
      <c r="P76" t="n">
        <v>54.04</v>
      </c>
      <c r="Q76" t="n">
        <v>48.42</v>
      </c>
      <c r="R76" t="n">
        <v>61.26</v>
      </c>
      <c r="S76" t="n">
        <v>55.74</v>
      </c>
      <c r="T76" t="n">
        <v>52.41</v>
      </c>
      <c r="U76" t="n">
        <v>48.33</v>
      </c>
      <c r="V76" t="n">
        <v>54.08</v>
      </c>
    </row>
    <row r="77">
      <c r="A77" s="5" t="inlineStr">
        <is>
          <t>Liquidität Dritten Grades</t>
        </is>
      </c>
      <c r="B77" s="5" t="inlineStr">
        <is>
          <t>Current Ratio in %</t>
        </is>
      </c>
      <c r="C77" t="n">
        <v>117.18</v>
      </c>
      <c r="D77" t="n">
        <v>139.91</v>
      </c>
      <c r="E77" t="n">
        <v>140.52</v>
      </c>
      <c r="F77" t="n">
        <v>151.43</v>
      </c>
      <c r="G77" t="n">
        <v>149.22</v>
      </c>
      <c r="H77" t="n">
        <v>148.75</v>
      </c>
      <c r="I77" t="n">
        <v>137.45</v>
      </c>
      <c r="J77" t="n">
        <v>150.53</v>
      </c>
      <c r="K77" t="n">
        <v>138.28</v>
      </c>
      <c r="L77" t="n">
        <v>158.63</v>
      </c>
      <c r="M77" t="n">
        <v>181.46</v>
      </c>
      <c r="N77" t="n">
        <v>158.34</v>
      </c>
      <c r="O77" t="n">
        <v>134.81</v>
      </c>
      <c r="P77" t="n">
        <v>144.19</v>
      </c>
      <c r="Q77" t="n">
        <v>129.21</v>
      </c>
      <c r="R77" t="n">
        <v>139.73</v>
      </c>
      <c r="S77" t="n">
        <v>129.52</v>
      </c>
      <c r="T77" t="n">
        <v>120.09</v>
      </c>
      <c r="U77" t="n">
        <v>119.01</v>
      </c>
      <c r="V77" t="n">
        <v>106.59</v>
      </c>
    </row>
    <row r="78">
      <c r="A78" s="5" t="inlineStr">
        <is>
          <t>Operativer Cashflow</t>
        </is>
      </c>
      <c r="B78" s="5" t="inlineStr">
        <is>
          <t>Operating Cashflow in M</t>
        </is>
      </c>
      <c r="C78" t="inlineStr">
        <is>
          <t>-</t>
        </is>
      </c>
      <c r="D78" t="n">
        <v>12080.3176</v>
      </c>
      <c r="E78" t="n">
        <v>8974.608</v>
      </c>
      <c r="F78" t="n">
        <v>7475.0962</v>
      </c>
      <c r="G78" t="n">
        <v>6719.605</v>
      </c>
      <c r="H78" t="n">
        <v>7397.334699999999</v>
      </c>
      <c r="I78" t="n">
        <v>7398.500300000001</v>
      </c>
      <c r="J78" t="n">
        <v>8582.822400000001</v>
      </c>
      <c r="K78" t="n">
        <v>7221.200400000001</v>
      </c>
      <c r="L78" t="n">
        <v>9640.289999999999</v>
      </c>
      <c r="M78" t="n">
        <v>8547.671999999999</v>
      </c>
      <c r="N78" t="n">
        <v>5031.272999999999</v>
      </c>
      <c r="O78" t="n">
        <v>8073.552</v>
      </c>
      <c r="P78" t="n">
        <v>8387.088</v>
      </c>
      <c r="Q78" t="n">
        <v>9033.755999999999</v>
      </c>
      <c r="R78" t="n">
        <v>6887.994</v>
      </c>
      <c r="S78" t="n">
        <v>7519.964999999999</v>
      </c>
      <c r="T78" t="n">
        <v>4810.818</v>
      </c>
      <c r="U78" t="n">
        <v>19106.1</v>
      </c>
      <c r="V78" t="n">
        <v>19698.879</v>
      </c>
    </row>
    <row r="79">
      <c r="A79" s="5" t="inlineStr">
        <is>
          <t>Aktienrückkauf</t>
        </is>
      </c>
      <c r="B79" s="5" t="inlineStr">
        <is>
          <t>Share Buyback in M</t>
        </is>
      </c>
      <c r="C79" t="n">
        <v>-0.4000000000000341</v>
      </c>
      <c r="D79" t="n">
        <v>2.010000000000048</v>
      </c>
      <c r="E79" t="n">
        <v>0.08999999999997499</v>
      </c>
      <c r="F79" t="n">
        <v>0.009999999999990905</v>
      </c>
      <c r="G79" t="n">
        <v>0.5699999999999932</v>
      </c>
      <c r="H79" t="n">
        <v>0.08000000000004093</v>
      </c>
      <c r="I79" t="n">
        <v>0.3700000000000045</v>
      </c>
      <c r="J79" t="n">
        <v>-0.3400000000000318</v>
      </c>
      <c r="K79" t="n">
        <v>-17.21999999999997</v>
      </c>
      <c r="L79" t="n">
        <v>-0.2000000000000455</v>
      </c>
      <c r="M79" t="n">
        <v>-0.5</v>
      </c>
      <c r="N79" t="n">
        <v>0</v>
      </c>
      <c r="O79" t="n">
        <v>0</v>
      </c>
      <c r="P79" t="n">
        <v>0</v>
      </c>
      <c r="Q79" t="n">
        <v>0</v>
      </c>
      <c r="R79" t="n">
        <v>0</v>
      </c>
      <c r="S79" t="n">
        <v>0</v>
      </c>
      <c r="T79" t="n">
        <v>0</v>
      </c>
      <c r="U79" t="n">
        <v>0</v>
      </c>
      <c r="V79" t="inlineStr">
        <is>
          <t>-</t>
        </is>
      </c>
    </row>
    <row r="80">
      <c r="A80" s="5" t="inlineStr">
        <is>
          <t>Umsatzwachstum 1J in %</t>
        </is>
      </c>
      <c r="B80" s="5" t="inlineStr">
        <is>
          <t>Revenue Growth 1Y in %</t>
        </is>
      </c>
      <c r="C80" t="n">
        <v>14.62</v>
      </c>
      <c r="D80" t="n">
        <v>9.83</v>
      </c>
      <c r="E80" t="n">
        <v>13.39</v>
      </c>
      <c r="F80" t="n">
        <v>5.43</v>
      </c>
      <c r="G80" t="n">
        <v>16.4</v>
      </c>
      <c r="H80" t="n">
        <v>5.11</v>
      </c>
      <c r="I80" t="n">
        <v>3.72</v>
      </c>
      <c r="J80" t="n">
        <v>18.78</v>
      </c>
      <c r="K80" t="n">
        <v>16.43</v>
      </c>
      <c r="L80" t="n">
        <v>19.16</v>
      </c>
      <c r="M80" t="n">
        <v>-0.8100000000000001</v>
      </c>
      <c r="N80" t="n">
        <v>4.32</v>
      </c>
      <c r="O80" t="n">
        <v>7.68</v>
      </c>
      <c r="P80" t="n">
        <v>10.04</v>
      </c>
      <c r="Q80" t="n">
        <v>10.2</v>
      </c>
      <c r="R80" t="n">
        <v>5.53</v>
      </c>
      <c r="S80" t="n">
        <v>-5.76</v>
      </c>
      <c r="T80" t="n">
        <v>3.79</v>
      </c>
      <c r="U80" t="n">
        <v>5.6</v>
      </c>
      <c r="V80" t="n">
        <v>35.5</v>
      </c>
    </row>
    <row r="81">
      <c r="A81" s="5" t="inlineStr">
        <is>
          <t>Umsatzwachstum 3J in %</t>
        </is>
      </c>
      <c r="B81" s="5" t="inlineStr">
        <is>
          <t>Revenue Growth 3Y in %</t>
        </is>
      </c>
      <c r="C81" t="n">
        <v>12.61</v>
      </c>
      <c r="D81" t="n">
        <v>9.550000000000001</v>
      </c>
      <c r="E81" t="n">
        <v>11.74</v>
      </c>
      <c r="F81" t="n">
        <v>8.98</v>
      </c>
      <c r="G81" t="n">
        <v>8.41</v>
      </c>
      <c r="H81" t="n">
        <v>9.199999999999999</v>
      </c>
      <c r="I81" t="n">
        <v>12.98</v>
      </c>
      <c r="J81" t="n">
        <v>18.12</v>
      </c>
      <c r="K81" t="n">
        <v>11.59</v>
      </c>
      <c r="L81" t="n">
        <v>7.56</v>
      </c>
      <c r="M81" t="n">
        <v>3.73</v>
      </c>
      <c r="N81" t="n">
        <v>7.35</v>
      </c>
      <c r="O81" t="n">
        <v>9.31</v>
      </c>
      <c r="P81" t="n">
        <v>8.59</v>
      </c>
      <c r="Q81" t="n">
        <v>3.32</v>
      </c>
      <c r="R81" t="n">
        <v>1.19</v>
      </c>
      <c r="S81" t="n">
        <v>1.21</v>
      </c>
      <c r="T81" t="n">
        <v>14.96</v>
      </c>
      <c r="U81" t="inlineStr">
        <is>
          <t>-</t>
        </is>
      </c>
      <c r="V81" t="inlineStr">
        <is>
          <t>-</t>
        </is>
      </c>
    </row>
    <row r="82">
      <c r="A82" s="5" t="inlineStr">
        <is>
          <t>Umsatzwachstum 5J in %</t>
        </is>
      </c>
      <c r="B82" s="5" t="inlineStr">
        <is>
          <t>Revenue Growth 5Y in %</t>
        </is>
      </c>
      <c r="C82" t="n">
        <v>11.93</v>
      </c>
      <c r="D82" t="n">
        <v>10.03</v>
      </c>
      <c r="E82" t="n">
        <v>8.81</v>
      </c>
      <c r="F82" t="n">
        <v>9.890000000000001</v>
      </c>
      <c r="G82" t="n">
        <v>12.09</v>
      </c>
      <c r="H82" t="n">
        <v>12.64</v>
      </c>
      <c r="I82" t="n">
        <v>11.46</v>
      </c>
      <c r="J82" t="n">
        <v>11.58</v>
      </c>
      <c r="K82" t="n">
        <v>9.359999999999999</v>
      </c>
      <c r="L82" t="n">
        <v>8.08</v>
      </c>
      <c r="M82" t="n">
        <v>6.29</v>
      </c>
      <c r="N82" t="n">
        <v>7.55</v>
      </c>
      <c r="O82" t="n">
        <v>5.54</v>
      </c>
      <c r="P82" t="n">
        <v>4.76</v>
      </c>
      <c r="Q82" t="n">
        <v>3.87</v>
      </c>
      <c r="R82" t="n">
        <v>8.93</v>
      </c>
      <c r="S82" t="inlineStr">
        <is>
          <t>-</t>
        </is>
      </c>
      <c r="T82" t="inlineStr">
        <is>
          <t>-</t>
        </is>
      </c>
      <c r="U82" t="inlineStr">
        <is>
          <t>-</t>
        </is>
      </c>
      <c r="V82" t="inlineStr">
        <is>
          <t>-</t>
        </is>
      </c>
    </row>
    <row r="83">
      <c r="A83" s="5" t="inlineStr">
        <is>
          <t>Umsatzwachstum 10J in %</t>
        </is>
      </c>
      <c r="B83" s="5" t="inlineStr">
        <is>
          <t>Revenue Growth 10Y in %</t>
        </is>
      </c>
      <c r="C83" t="n">
        <v>12.29</v>
      </c>
      <c r="D83" t="n">
        <v>10.74</v>
      </c>
      <c r="E83" t="n">
        <v>10.19</v>
      </c>
      <c r="F83" t="n">
        <v>9.619999999999999</v>
      </c>
      <c r="G83" t="n">
        <v>10.08</v>
      </c>
      <c r="H83" t="n">
        <v>9.460000000000001</v>
      </c>
      <c r="I83" t="n">
        <v>9.5</v>
      </c>
      <c r="J83" t="n">
        <v>8.56</v>
      </c>
      <c r="K83" t="n">
        <v>7.06</v>
      </c>
      <c r="L83" t="n">
        <v>5.98</v>
      </c>
      <c r="M83" t="n">
        <v>7.61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12.86</v>
      </c>
      <c r="D84" t="n">
        <v>23.88</v>
      </c>
      <c r="E84" t="n">
        <v>28.84</v>
      </c>
      <c r="F84" t="n">
        <v>11.42</v>
      </c>
      <c r="G84" t="n">
        <v>-36.74</v>
      </c>
      <c r="H84" t="n">
        <v>64.38</v>
      </c>
      <c r="I84" t="n">
        <v>0.35</v>
      </c>
      <c r="J84" t="n">
        <v>11.71</v>
      </c>
      <c r="K84" t="n">
        <v>1.09</v>
      </c>
      <c r="L84" t="n">
        <v>72.76000000000001</v>
      </c>
      <c r="M84" t="n">
        <v>-13.38</v>
      </c>
      <c r="N84" t="n">
        <v>0.05</v>
      </c>
      <c r="O84" t="n">
        <v>7.77</v>
      </c>
      <c r="P84" t="n">
        <v>30.49</v>
      </c>
      <c r="Q84" t="n">
        <v>42.57</v>
      </c>
      <c r="R84" t="n">
        <v>39.7</v>
      </c>
      <c r="S84" t="n">
        <v>30.04</v>
      </c>
      <c r="T84" t="n">
        <v>5460</v>
      </c>
      <c r="U84" t="n">
        <v>-98.61</v>
      </c>
      <c r="V84" t="n">
        <v>4.18</v>
      </c>
    </row>
    <row r="85">
      <c r="A85" s="5" t="inlineStr">
        <is>
          <t>Gewinnwachstum 3J in %</t>
        </is>
      </c>
      <c r="B85" s="5" t="inlineStr">
        <is>
          <t>Earnings Growth 3Y in %</t>
        </is>
      </c>
      <c r="C85" t="n">
        <v>21.86</v>
      </c>
      <c r="D85" t="n">
        <v>21.38</v>
      </c>
      <c r="E85" t="n">
        <v>1.17</v>
      </c>
      <c r="F85" t="n">
        <v>13.02</v>
      </c>
      <c r="G85" t="n">
        <v>9.33</v>
      </c>
      <c r="H85" t="n">
        <v>25.48</v>
      </c>
      <c r="I85" t="n">
        <v>4.38</v>
      </c>
      <c r="J85" t="n">
        <v>28.52</v>
      </c>
      <c r="K85" t="n">
        <v>20.16</v>
      </c>
      <c r="L85" t="n">
        <v>19.81</v>
      </c>
      <c r="M85" t="n">
        <v>-1.85</v>
      </c>
      <c r="N85" t="n">
        <v>12.77</v>
      </c>
      <c r="O85" t="n">
        <v>26.94</v>
      </c>
      <c r="P85" t="n">
        <v>37.59</v>
      </c>
      <c r="Q85" t="n">
        <v>37.44</v>
      </c>
      <c r="R85" t="n">
        <v>1843.25</v>
      </c>
      <c r="S85" t="n">
        <v>1797.14</v>
      </c>
      <c r="T85" t="n">
        <v>1788.52</v>
      </c>
      <c r="U85" t="inlineStr">
        <is>
          <t>-</t>
        </is>
      </c>
      <c r="V85" t="inlineStr">
        <is>
          <t>-</t>
        </is>
      </c>
    </row>
    <row r="86">
      <c r="A86" s="5" t="inlineStr">
        <is>
          <t>Gewinnwachstum 5J in %</t>
        </is>
      </c>
      <c r="B86" s="5" t="inlineStr">
        <is>
          <t>Earnings Growth 5Y in %</t>
        </is>
      </c>
      <c r="C86" t="n">
        <v>8.050000000000001</v>
      </c>
      <c r="D86" t="n">
        <v>18.36</v>
      </c>
      <c r="E86" t="n">
        <v>13.65</v>
      </c>
      <c r="F86" t="n">
        <v>10.22</v>
      </c>
      <c r="G86" t="n">
        <v>8.16</v>
      </c>
      <c r="H86" t="n">
        <v>30.06</v>
      </c>
      <c r="I86" t="n">
        <v>14.51</v>
      </c>
      <c r="J86" t="n">
        <v>14.45</v>
      </c>
      <c r="K86" t="n">
        <v>13.66</v>
      </c>
      <c r="L86" t="n">
        <v>19.54</v>
      </c>
      <c r="M86" t="n">
        <v>13.5</v>
      </c>
      <c r="N86" t="n">
        <v>24.12</v>
      </c>
      <c r="O86" t="n">
        <v>30.11</v>
      </c>
      <c r="P86" t="n">
        <v>1120.56</v>
      </c>
      <c r="Q86" t="n">
        <v>1094.74</v>
      </c>
      <c r="R86" t="n">
        <v>1087.06</v>
      </c>
      <c r="S86" t="inlineStr">
        <is>
          <t>-</t>
        </is>
      </c>
      <c r="T86" t="inlineStr">
        <is>
          <t>-</t>
        </is>
      </c>
      <c r="U86" t="inlineStr">
        <is>
          <t>-</t>
        </is>
      </c>
      <c r="V86" t="inlineStr">
        <is>
          <t>-</t>
        </is>
      </c>
    </row>
    <row r="87">
      <c r="A87" s="5" t="inlineStr">
        <is>
          <t>Gewinnwachstum 10J in %</t>
        </is>
      </c>
      <c r="B87" s="5" t="inlineStr">
        <is>
          <t>Earnings Growth 10Y in %</t>
        </is>
      </c>
      <c r="C87" t="n">
        <v>19.05</v>
      </c>
      <c r="D87" t="n">
        <v>16.43</v>
      </c>
      <c r="E87" t="n">
        <v>14.05</v>
      </c>
      <c r="F87" t="n">
        <v>11.94</v>
      </c>
      <c r="G87" t="n">
        <v>13.85</v>
      </c>
      <c r="H87" t="n">
        <v>21.78</v>
      </c>
      <c r="I87" t="n">
        <v>19.31</v>
      </c>
      <c r="J87" t="n">
        <v>22.28</v>
      </c>
      <c r="K87" t="n">
        <v>567.11</v>
      </c>
      <c r="L87" t="n">
        <v>557.14</v>
      </c>
      <c r="M87" t="n">
        <v>550.28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3.61</v>
      </c>
      <c r="D88" t="n">
        <v>1.11</v>
      </c>
      <c r="E88" t="n">
        <v>1.76</v>
      </c>
      <c r="F88" t="n">
        <v>2.24</v>
      </c>
      <c r="G88" t="n">
        <v>2.54</v>
      </c>
      <c r="H88" t="n">
        <v>0.39</v>
      </c>
      <c r="I88" t="n">
        <v>1.33</v>
      </c>
      <c r="J88" t="n">
        <v>1.4</v>
      </c>
      <c r="K88" t="n">
        <v>1.27</v>
      </c>
      <c r="L88" t="n">
        <v>0.99</v>
      </c>
      <c r="M88" t="n">
        <v>1.56</v>
      </c>
      <c r="N88" t="n">
        <v>0.46</v>
      </c>
      <c r="O88" t="n">
        <v>0.64</v>
      </c>
      <c r="P88" t="n">
        <v>0.02</v>
      </c>
      <c r="Q88" t="n">
        <v>0.02</v>
      </c>
      <c r="R88" t="n">
        <v>0.02</v>
      </c>
      <c r="S88" t="inlineStr">
        <is>
          <t>-</t>
        </is>
      </c>
      <c r="T88" t="inlineStr">
        <is>
          <t>-</t>
        </is>
      </c>
      <c r="U88" t="inlineStr">
        <is>
          <t>-</t>
        </is>
      </c>
      <c r="V88" t="inlineStr">
        <is>
          <t>-</t>
        </is>
      </c>
    </row>
    <row r="89">
      <c r="A89" s="5" t="inlineStr">
        <is>
          <t>EBIT-Wachstum 1J in %</t>
        </is>
      </c>
      <c r="B89" s="5" t="inlineStr">
        <is>
          <t>EBIT Growth 1Y in %</t>
        </is>
      </c>
      <c r="C89" t="n">
        <v>14.13</v>
      </c>
      <c r="D89" t="n">
        <v>21.74</v>
      </c>
      <c r="E89" t="n">
        <v>17.51</v>
      </c>
      <c r="F89" t="n">
        <v>8.15</v>
      </c>
      <c r="G89" t="n">
        <v>17.66</v>
      </c>
      <c r="H89" t="n">
        <v>-7.94</v>
      </c>
      <c r="I89" t="n">
        <v>2.7</v>
      </c>
      <c r="J89" t="n">
        <v>11.35</v>
      </c>
      <c r="K89" t="n">
        <v>23.63</v>
      </c>
      <c r="L89" t="n">
        <v>31.89</v>
      </c>
      <c r="M89" t="n">
        <v>-9.300000000000001</v>
      </c>
      <c r="N89" t="n">
        <v>1.63</v>
      </c>
      <c r="O89" t="n">
        <v>12.35</v>
      </c>
      <c r="P89" t="n">
        <v>21.02</v>
      </c>
      <c r="Q89" t="n">
        <v>4.21</v>
      </c>
      <c r="R89" t="n">
        <v>10.91</v>
      </c>
      <c r="S89" t="n">
        <v>8.67</v>
      </c>
      <c r="T89" t="n">
        <v>28.72</v>
      </c>
      <c r="U89" t="n">
        <v>-20.37</v>
      </c>
      <c r="V89" t="n">
        <v>26.63</v>
      </c>
    </row>
    <row r="90">
      <c r="A90" s="5" t="inlineStr">
        <is>
          <t>EBIT-Wachstum 3J in %</t>
        </is>
      </c>
      <c r="B90" s="5" t="inlineStr">
        <is>
          <t>EBIT Growth 3Y in %</t>
        </is>
      </c>
      <c r="C90" t="n">
        <v>17.79</v>
      </c>
      <c r="D90" t="n">
        <v>15.8</v>
      </c>
      <c r="E90" t="n">
        <v>14.44</v>
      </c>
      <c r="F90" t="n">
        <v>5.96</v>
      </c>
      <c r="G90" t="n">
        <v>4.14</v>
      </c>
      <c r="H90" t="n">
        <v>2.04</v>
      </c>
      <c r="I90" t="n">
        <v>12.56</v>
      </c>
      <c r="J90" t="n">
        <v>22.29</v>
      </c>
      <c r="K90" t="n">
        <v>15.41</v>
      </c>
      <c r="L90" t="n">
        <v>8.07</v>
      </c>
      <c r="M90" t="n">
        <v>1.56</v>
      </c>
      <c r="N90" t="n">
        <v>11.67</v>
      </c>
      <c r="O90" t="n">
        <v>12.53</v>
      </c>
      <c r="P90" t="n">
        <v>12.05</v>
      </c>
      <c r="Q90" t="n">
        <v>7.93</v>
      </c>
      <c r="R90" t="n">
        <v>16.1</v>
      </c>
      <c r="S90" t="n">
        <v>5.67</v>
      </c>
      <c r="T90" t="n">
        <v>11.66</v>
      </c>
      <c r="U90" t="inlineStr">
        <is>
          <t>-</t>
        </is>
      </c>
      <c r="V90" t="inlineStr">
        <is>
          <t>-</t>
        </is>
      </c>
    </row>
    <row r="91">
      <c r="A91" s="5" t="inlineStr">
        <is>
          <t>EBIT-Wachstum 5J in %</t>
        </is>
      </c>
      <c r="B91" s="5" t="inlineStr">
        <is>
          <t>EBIT Growth 5Y in %</t>
        </is>
      </c>
      <c r="C91" t="n">
        <v>15.84</v>
      </c>
      <c r="D91" t="n">
        <v>11.42</v>
      </c>
      <c r="E91" t="n">
        <v>7.62</v>
      </c>
      <c r="F91" t="n">
        <v>6.38</v>
      </c>
      <c r="G91" t="n">
        <v>9.48</v>
      </c>
      <c r="H91" t="n">
        <v>12.33</v>
      </c>
      <c r="I91" t="n">
        <v>12.05</v>
      </c>
      <c r="J91" t="n">
        <v>11.84</v>
      </c>
      <c r="K91" t="n">
        <v>12.04</v>
      </c>
      <c r="L91" t="n">
        <v>11.52</v>
      </c>
      <c r="M91" t="n">
        <v>5.98</v>
      </c>
      <c r="N91" t="n">
        <v>10.02</v>
      </c>
      <c r="O91" t="n">
        <v>11.43</v>
      </c>
      <c r="P91" t="n">
        <v>14.71</v>
      </c>
      <c r="Q91" t="n">
        <v>6.43</v>
      </c>
      <c r="R91" t="n">
        <v>10.91</v>
      </c>
      <c r="S91" t="inlineStr">
        <is>
          <t>-</t>
        </is>
      </c>
      <c r="T91" t="inlineStr">
        <is>
          <t>-</t>
        </is>
      </c>
      <c r="U91" t="inlineStr">
        <is>
          <t>-</t>
        </is>
      </c>
      <c r="V91" t="inlineStr">
        <is>
          <t>-</t>
        </is>
      </c>
    </row>
    <row r="92">
      <c r="A92" s="5" t="inlineStr">
        <is>
          <t>EBIT-Wachstum 10J in %</t>
        </is>
      </c>
      <c r="B92" s="5" t="inlineStr">
        <is>
          <t>EBIT Growth 10Y in %</t>
        </is>
      </c>
      <c r="C92" t="n">
        <v>14.08</v>
      </c>
      <c r="D92" t="n">
        <v>11.74</v>
      </c>
      <c r="E92" t="n">
        <v>9.73</v>
      </c>
      <c r="F92" t="n">
        <v>9.210000000000001</v>
      </c>
      <c r="G92" t="n">
        <v>10.5</v>
      </c>
      <c r="H92" t="n">
        <v>9.15</v>
      </c>
      <c r="I92" t="n">
        <v>11.04</v>
      </c>
      <c r="J92" t="n">
        <v>11.64</v>
      </c>
      <c r="K92" t="n">
        <v>13.37</v>
      </c>
      <c r="L92" t="n">
        <v>8.970000000000001</v>
      </c>
      <c r="M92" t="n">
        <v>8.449999999999999</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inlineStr">
        <is>
          <t>-</t>
        </is>
      </c>
      <c r="D93" t="n">
        <v>35.14</v>
      </c>
      <c r="E93" t="n">
        <v>20.08</v>
      </c>
      <c r="F93" t="n">
        <v>11.25</v>
      </c>
      <c r="G93" t="n">
        <v>-9.06</v>
      </c>
      <c r="H93" t="inlineStr">
        <is>
          <t>-</t>
        </is>
      </c>
      <c r="I93" t="n">
        <v>-13.74</v>
      </c>
      <c r="J93" t="n">
        <v>18.78</v>
      </c>
      <c r="K93" t="n">
        <v>-27.63</v>
      </c>
      <c r="L93" t="n">
        <v>12.74</v>
      </c>
      <c r="M93" t="n">
        <v>69.72</v>
      </c>
      <c r="N93" t="n">
        <v>-37.68</v>
      </c>
      <c r="O93" t="n">
        <v>-3.74</v>
      </c>
      <c r="P93" t="n">
        <v>-7.16</v>
      </c>
      <c r="Q93" t="n">
        <v>31.15</v>
      </c>
      <c r="R93" t="n">
        <v>-8.4</v>
      </c>
      <c r="S93" t="n">
        <v>56.31</v>
      </c>
      <c r="T93" t="n">
        <v>-74.81999999999999</v>
      </c>
      <c r="U93" t="n">
        <v>-3.01</v>
      </c>
      <c r="V93" t="inlineStr">
        <is>
          <t>-</t>
        </is>
      </c>
    </row>
    <row r="94">
      <c r="A94" s="5" t="inlineStr">
        <is>
          <t>Op.Cashflow Wachstum 3J in %</t>
        </is>
      </c>
      <c r="B94" s="5" t="inlineStr">
        <is>
          <t>Op.Cashflow Wachstum 3Y in %</t>
        </is>
      </c>
      <c r="C94" t="inlineStr">
        <is>
          <t>-</t>
        </is>
      </c>
      <c r="D94" t="n">
        <v>22.16</v>
      </c>
      <c r="E94" t="n">
        <v>7.42</v>
      </c>
      <c r="F94" t="n">
        <v>0.73</v>
      </c>
      <c r="G94" t="n">
        <v>-7.6</v>
      </c>
      <c r="H94" t="n">
        <v>1.68</v>
      </c>
      <c r="I94" t="n">
        <v>-7.53</v>
      </c>
      <c r="J94" t="n">
        <v>1.3</v>
      </c>
      <c r="K94" t="n">
        <v>18.28</v>
      </c>
      <c r="L94" t="n">
        <v>14.93</v>
      </c>
      <c r="M94" t="n">
        <v>9.43</v>
      </c>
      <c r="N94" t="n">
        <v>-16.19</v>
      </c>
      <c r="O94" t="n">
        <v>6.75</v>
      </c>
      <c r="P94" t="n">
        <v>5.2</v>
      </c>
      <c r="Q94" t="n">
        <v>26.35</v>
      </c>
      <c r="R94" t="n">
        <v>-8.970000000000001</v>
      </c>
      <c r="S94" t="n">
        <v>-7.17</v>
      </c>
      <c r="T94" t="inlineStr">
        <is>
          <t>-</t>
        </is>
      </c>
      <c r="U94" t="inlineStr">
        <is>
          <t>-</t>
        </is>
      </c>
      <c r="V94" t="inlineStr">
        <is>
          <t>-</t>
        </is>
      </c>
    </row>
    <row r="95">
      <c r="A95" s="5" t="inlineStr">
        <is>
          <t>Op.Cashflow Wachstum 5J in %</t>
        </is>
      </c>
      <c r="B95" s="5" t="inlineStr">
        <is>
          <t>Op.Cashflow Wachstum 5Y in %</t>
        </is>
      </c>
      <c r="C95" t="inlineStr">
        <is>
          <t>-</t>
        </is>
      </c>
      <c r="D95" t="n">
        <v>11.48</v>
      </c>
      <c r="E95" t="n">
        <v>1.71</v>
      </c>
      <c r="F95" t="n">
        <v>1.45</v>
      </c>
      <c r="G95" t="n">
        <v>-6.33</v>
      </c>
      <c r="H95" t="n">
        <v>-1.97</v>
      </c>
      <c r="I95" t="n">
        <v>11.97</v>
      </c>
      <c r="J95" t="n">
        <v>7.19</v>
      </c>
      <c r="K95" t="n">
        <v>2.68</v>
      </c>
      <c r="L95" t="n">
        <v>6.78</v>
      </c>
      <c r="M95" t="n">
        <v>10.46</v>
      </c>
      <c r="N95" t="n">
        <v>-5.17</v>
      </c>
      <c r="O95" t="n">
        <v>13.63</v>
      </c>
      <c r="P95" t="n">
        <v>-0.58</v>
      </c>
      <c r="Q95" t="n">
        <v>0.25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inlineStr">
        <is>
          <t>-</t>
        </is>
      </c>
      <c r="D96" t="n">
        <v>11.73</v>
      </c>
      <c r="E96" t="n">
        <v>4.45</v>
      </c>
      <c r="F96" t="n">
        <v>2.06</v>
      </c>
      <c r="G96" t="n">
        <v>0.22</v>
      </c>
      <c r="H96" t="n">
        <v>4.24</v>
      </c>
      <c r="I96" t="n">
        <v>3.4</v>
      </c>
      <c r="J96" t="n">
        <v>10.41</v>
      </c>
      <c r="K96" t="n">
        <v>1.05</v>
      </c>
      <c r="L96" t="n">
        <v>3.51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3887</v>
      </c>
      <c r="D97" t="n">
        <v>6718</v>
      </c>
      <c r="E97" t="n">
        <v>6079</v>
      </c>
      <c r="F97" t="n">
        <v>6588</v>
      </c>
      <c r="G97" t="n">
        <v>6251</v>
      </c>
      <c r="H97" t="n">
        <v>5935</v>
      </c>
      <c r="I97" t="n">
        <v>4382</v>
      </c>
      <c r="J97" t="n">
        <v>4791</v>
      </c>
      <c r="K97" t="n">
        <v>3673</v>
      </c>
      <c r="L97" t="n">
        <v>4139</v>
      </c>
      <c r="M97" t="n">
        <v>4927</v>
      </c>
      <c r="N97" t="n">
        <v>3859</v>
      </c>
      <c r="O97" t="n">
        <v>2705</v>
      </c>
      <c r="P97" t="n">
        <v>2809</v>
      </c>
      <c r="Q97" t="n">
        <v>1925</v>
      </c>
      <c r="R97" t="n">
        <v>2357</v>
      </c>
      <c r="S97" t="n">
        <v>1806</v>
      </c>
      <c r="T97" t="n">
        <v>1326</v>
      </c>
      <c r="U97" t="n">
        <v>1526</v>
      </c>
      <c r="V97" t="n">
        <v>630</v>
      </c>
      <c r="W97" t="n">
        <v>-634</v>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X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11"/>
    <col customWidth="1" max="15" min="15" width="11"/>
    <col customWidth="1" max="16" min="16" width="20"/>
    <col customWidth="1" max="17" min="17" width="19"/>
    <col customWidth="1" max="18" min="18" width="11"/>
    <col customWidth="1" max="19" min="19" width="11"/>
    <col customWidth="1" max="20" min="20" width="21"/>
    <col customWidth="1" max="21" min="21" width="20"/>
    <col customWidth="1" max="22" min="22" width="11"/>
    <col customWidth="1" max="23" min="23" width="11"/>
    <col customWidth="1" max="24" min="24" width="11"/>
  </cols>
  <sheetData>
    <row r="1">
      <c r="A1" s="1" t="inlineStr">
        <is>
          <t xml:space="preserve">MUNICH RE </t>
        </is>
      </c>
      <c r="B1" s="2" t="inlineStr">
        <is>
          <t>WKN: 843002  ISIN: DE0008430026  Symbol:MUV2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1880</t>
        </is>
      </c>
      <c r="C4" s="5" t="inlineStr">
        <is>
          <t>Telefon / Phone</t>
        </is>
      </c>
      <c r="D4" s="5" t="inlineStr"/>
      <c r="E4" t="inlineStr">
        <is>
          <t>+49-89-3891-0</t>
        </is>
      </c>
      <c r="G4" t="inlineStr">
        <is>
          <t>28.02.2020</t>
        </is>
      </c>
      <c r="H4" t="inlineStr">
        <is>
          <t>Preliminary Results</t>
        </is>
      </c>
      <c r="J4" t="inlineStr">
        <is>
          <t>BlackRock, Inc.</t>
        </is>
      </c>
      <c r="L4" t="inlineStr">
        <is>
          <t>6,58%</t>
        </is>
      </c>
    </row>
    <row r="5">
      <c r="A5" s="5" t="inlineStr">
        <is>
          <t>Ticker</t>
        </is>
      </c>
      <c r="B5" t="inlineStr">
        <is>
          <t>MUV2</t>
        </is>
      </c>
      <c r="C5" s="5" t="inlineStr">
        <is>
          <t>Fax</t>
        </is>
      </c>
      <c r="D5" s="5" t="inlineStr"/>
      <c r="E5" t="inlineStr">
        <is>
          <t>+49-89-3990-56</t>
        </is>
      </c>
      <c r="G5" t="inlineStr">
        <is>
          <t>18.03.2020</t>
        </is>
      </c>
      <c r="H5" t="inlineStr">
        <is>
          <t>Publication Of Annual Report</t>
        </is>
      </c>
      <c r="J5" t="inlineStr">
        <is>
          <t>Warren E. Buffett, USA/Berkshire Hathaway Inc., Omaha</t>
        </is>
      </c>
      <c r="L5" t="inlineStr">
        <is>
          <t>2,46%</t>
        </is>
      </c>
    </row>
    <row r="6">
      <c r="A6" s="5" t="inlineStr">
        <is>
          <t>Gelistet Seit / Listed Since</t>
        </is>
      </c>
      <c r="B6" t="inlineStr">
        <is>
          <t>18.03.1880</t>
        </is>
      </c>
      <c r="C6" s="5" t="inlineStr">
        <is>
          <t>Internet</t>
        </is>
      </c>
      <c r="D6" s="5" t="inlineStr"/>
      <c r="E6" t="inlineStr">
        <is>
          <t>http://www.munichre.com</t>
        </is>
      </c>
      <c r="G6" t="inlineStr">
        <is>
          <t>29.04.2020</t>
        </is>
      </c>
      <c r="H6" t="inlineStr">
        <is>
          <t>Annual General Meeting</t>
        </is>
      </c>
      <c r="J6" t="inlineStr">
        <is>
          <t>SEB AG</t>
        </is>
      </c>
      <c r="L6" t="inlineStr">
        <is>
          <t>4,29%</t>
        </is>
      </c>
    </row>
    <row r="7">
      <c r="A7" s="5" t="inlineStr">
        <is>
          <t>Nominalwert / Nominal Value</t>
        </is>
      </c>
      <c r="B7" t="inlineStr">
        <is>
          <t>-</t>
        </is>
      </c>
      <c r="C7" s="5" t="inlineStr">
        <is>
          <t>E-Mail</t>
        </is>
      </c>
      <c r="D7" s="5" t="inlineStr"/>
      <c r="E7" t="inlineStr">
        <is>
          <t>contact@munichre.com</t>
        </is>
      </c>
      <c r="G7" t="inlineStr">
        <is>
          <t>30.04.2020</t>
        </is>
      </c>
      <c r="H7" t="inlineStr">
        <is>
          <t>Ex Dividend</t>
        </is>
      </c>
      <c r="J7" t="inlineStr">
        <is>
          <t>People's Bank of China (PBOC)</t>
        </is>
      </c>
      <c r="L7" t="inlineStr">
        <is>
          <t>3,00%</t>
        </is>
      </c>
    </row>
    <row r="8">
      <c r="A8" s="5" t="inlineStr">
        <is>
          <t>Land / Country</t>
        </is>
      </c>
      <c r="B8" t="inlineStr">
        <is>
          <t>Deutschland</t>
        </is>
      </c>
      <c r="C8" s="5" t="inlineStr">
        <is>
          <t>Inv. Relations Telefon / Phone</t>
        </is>
      </c>
      <c r="D8" s="5" t="inlineStr"/>
      <c r="E8" t="inlineStr">
        <is>
          <t>+49-89-3891-3900</t>
        </is>
      </c>
      <c r="G8" t="inlineStr">
        <is>
          <t>05.05.2020</t>
        </is>
      </c>
      <c r="H8" t="inlineStr">
        <is>
          <t>Dividend Payout</t>
        </is>
      </c>
      <c r="J8" t="inlineStr">
        <is>
          <t>Credit Suisse Group AG</t>
        </is>
      </c>
      <c r="L8" t="inlineStr">
        <is>
          <t>3,57%</t>
        </is>
      </c>
    </row>
    <row r="9">
      <c r="A9" s="5" t="inlineStr">
        <is>
          <t>Währung / Currency</t>
        </is>
      </c>
      <c r="B9" t="inlineStr">
        <is>
          <t>EUR</t>
        </is>
      </c>
      <c r="C9" s="5" t="inlineStr">
        <is>
          <t>Inv. Relations E-Mail</t>
        </is>
      </c>
      <c r="D9" s="5" t="inlineStr"/>
      <c r="E9" t="inlineStr">
        <is>
          <t>IR@munichre.com</t>
        </is>
      </c>
      <c r="G9" t="inlineStr">
        <is>
          <t>07.05.2020</t>
        </is>
      </c>
      <c r="H9" t="inlineStr">
        <is>
          <t>Result Q1</t>
        </is>
      </c>
      <c r="J9" t="inlineStr">
        <is>
          <t>Allianz Global Investors GmbH</t>
        </is>
      </c>
      <c r="L9" t="inlineStr">
        <is>
          <t>2,98%</t>
        </is>
      </c>
    </row>
    <row r="10">
      <c r="A10" s="5" t="inlineStr">
        <is>
          <t>Branche / Industry</t>
        </is>
      </c>
      <c r="B10" t="inlineStr">
        <is>
          <t>Insurance</t>
        </is>
      </c>
      <c r="C10" s="5" t="inlineStr">
        <is>
          <t>Kontaktperson / Contact Person</t>
        </is>
      </c>
      <c r="D10" s="5" t="inlineStr"/>
      <c r="E10" t="inlineStr">
        <is>
          <t>Christian Becker-Hussong</t>
        </is>
      </c>
      <c r="G10" t="inlineStr">
        <is>
          <t>06.08.2020</t>
        </is>
      </c>
      <c r="H10" t="inlineStr">
        <is>
          <t>Score Half Year</t>
        </is>
      </c>
      <c r="J10" t="inlineStr">
        <is>
          <t>Eigene Aktien</t>
        </is>
      </c>
      <c r="L10" t="inlineStr">
        <is>
          <t>3,02%</t>
        </is>
      </c>
    </row>
    <row r="11">
      <c r="A11" s="5" t="inlineStr">
        <is>
          <t>Sektor / Sector</t>
        </is>
      </c>
      <c r="B11" t="inlineStr">
        <is>
          <t>Financial Sector</t>
        </is>
      </c>
      <c r="C11" t="inlineStr">
        <is>
          <t>05.11.2020</t>
        </is>
      </c>
      <c r="D11" t="inlineStr">
        <is>
          <t>Q3 Earnings</t>
        </is>
      </c>
      <c r="J11" t="inlineStr">
        <is>
          <t>Freefloat</t>
        </is>
      </c>
      <c r="L11" t="inlineStr">
        <is>
          <t>74,10%</t>
        </is>
      </c>
    </row>
    <row r="12">
      <c r="A12" s="5" t="inlineStr">
        <is>
          <t>Typ / Genre</t>
        </is>
      </c>
      <c r="B12" t="inlineStr">
        <is>
          <t>Namens-Stammaktie</t>
        </is>
      </c>
    </row>
    <row r="13">
      <c r="A13" s="5" t="inlineStr">
        <is>
          <t>Adresse / Address</t>
        </is>
      </c>
      <c r="B13" t="inlineStr">
        <is>
          <t>Münchener Rückversicherungs-Ges. AG (Munich Re)Königinstraße 107  D-80802 München</t>
        </is>
      </c>
    </row>
    <row r="14">
      <c r="A14" s="5" t="inlineStr">
        <is>
          <t>Management</t>
        </is>
      </c>
      <c r="B14" t="inlineStr">
        <is>
          <t>Dr. Joachim Wenning, Dr. Thomas Blunck, Nicholas J. Gartside, Dr. Doris Höpke, Dr. Thorsten Jeworrek, Dr. Christoph Jurecka, Hermann Pohlchristoph, Dr. Markus Rieß, Dr. Peter Röder</t>
        </is>
      </c>
    </row>
    <row r="15">
      <c r="A15" s="5" t="inlineStr">
        <is>
          <t>Aufsichtsrat / Board</t>
        </is>
      </c>
      <c r="B15" t="inlineStr">
        <is>
          <t>Dr. Nikolaus von Bomhard, Dr. Anne Horstmann, Prof. Dr. Dr. Ann-Kristin Achleitner, Dr. Kurt Wilhelm Bock, Clement B. Booth, Ruth Brown, Stephan Eberl, Frank Fassin, Dr. Benita Ferrero-Waldner, Prof. Dr. Ursula Gather, Gerd Häusler, Eva-Maria Haiduk, Renata Jungo Brüngger, Stefan Kaindl, Gabriele Mücke, Ulrich Plottke, Manfred Rassy, Gabriele Sinz-Toporzysek, Karl-Heinz Streibich, Dr. Maximilian Zimmerer</t>
        </is>
      </c>
    </row>
    <row r="16">
      <c r="A16" s="5" t="inlineStr">
        <is>
          <t>Beschreibung</t>
        </is>
      </c>
      <c r="B16" t="inlineStr">
        <is>
          <t>Die Münchener Rück ist eine der größten Rückversicherungs-Gesellschaften weltweit. Neben dem Kerngeschäft Rückversicherung ist der Konzern auch in den Bereichen Erstversicherung sowie in der Krankenrück- und Krankenerstversicherung außerhalb Deutschlands aktiv. Darüber hinaus ist einer der zentralen Unternehmensbereiche der Münchener Rück das Erstversicherungsgeschäft der ERGO-Versicherungsgruppe. Hier konzentriert sich die Gesellschaft auf Kunden in Deutschland und Europa. Die Münchener Rück ist weiterhin im Bereich Asset Management tätig. Copyright 2014 FINANCE BASE AG</t>
        </is>
      </c>
    </row>
    <row r="17">
      <c r="A17" s="5" t="inlineStr">
        <is>
          <t>Profile</t>
        </is>
      </c>
      <c r="B17" t="inlineStr">
        <is>
          <t>Munich Re is one of the world's largest reinsurance companies. Besides the core business of the reinsurance company is also active in the areas of primary insurance and in the Krankenrück- and insurance outside Germany. In addition, one of the key divisions of Munich Re's primary insurance business of the ERGO Insurance Group. Here the company focuses on customers in Germany and Europe. Munich Re is also active in asset management.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Gesamtertrag</t>
        </is>
      </c>
      <c r="B20" s="5" t="inlineStr">
        <is>
          <t>Total Income</t>
        </is>
      </c>
      <c r="C20" t="inlineStr">
        <is>
          <t>-</t>
        </is>
      </c>
      <c r="D20" t="n">
        <v>63922</v>
      </c>
      <c r="E20" t="n">
        <v>57008</v>
      </c>
      <c r="F20" t="n">
        <v>61141</v>
      </c>
      <c r="G20" t="n">
        <v>62245</v>
      </c>
      <c r="H20" t="n">
        <v>63661</v>
      </c>
      <c r="I20" t="n">
        <v>64050</v>
      </c>
      <c r="J20" t="n">
        <v>63593</v>
      </c>
      <c r="K20" t="n">
        <v>65853</v>
      </c>
      <c r="L20" t="n">
        <v>60065</v>
      </c>
      <c r="M20" t="n">
        <v>58304</v>
      </c>
      <c r="N20" t="n">
        <v>53203</v>
      </c>
      <c r="O20" t="n">
        <v>46127</v>
      </c>
      <c r="P20" t="n">
        <v>47323</v>
      </c>
      <c r="Q20" t="n">
        <v>46374</v>
      </c>
      <c r="R20" t="n">
        <v>48493</v>
      </c>
      <c r="S20" t="n">
        <v>45691</v>
      </c>
      <c r="T20" t="n">
        <v>45959</v>
      </c>
      <c r="U20" t="n">
        <v>43254</v>
      </c>
      <c r="V20" t="n">
        <v>42992</v>
      </c>
      <c r="W20" t="n">
        <v>40796</v>
      </c>
      <c r="X20" t="n">
        <v>35217</v>
      </c>
    </row>
    <row r="21">
      <c r="A21" s="5" t="inlineStr">
        <is>
          <t>Operatives Ergebnis (EBIT)</t>
        </is>
      </c>
      <c r="B21" s="5" t="inlineStr">
        <is>
          <t>EBIT Earning Before Interest &amp; Tax</t>
        </is>
      </c>
      <c r="C21" t="inlineStr">
        <is>
          <t>-</t>
        </is>
      </c>
      <c r="D21" t="n">
        <v>4004</v>
      </c>
      <c r="E21" t="n">
        <v>3719</v>
      </c>
      <c r="F21" t="n">
        <v>1231</v>
      </c>
      <c r="G21" t="n">
        <v>3997</v>
      </c>
      <c r="H21" t="n">
        <v>4368</v>
      </c>
      <c r="I21" t="n">
        <v>3583</v>
      </c>
      <c r="J21" t="n">
        <v>3707</v>
      </c>
      <c r="K21" t="n">
        <v>4374</v>
      </c>
      <c r="L21" t="n">
        <v>448</v>
      </c>
      <c r="M21" t="n">
        <v>3415</v>
      </c>
      <c r="N21" t="n">
        <v>4132</v>
      </c>
      <c r="O21" t="n">
        <v>3262</v>
      </c>
      <c r="P21" t="n">
        <v>5078</v>
      </c>
      <c r="Q21" t="n">
        <v>5494</v>
      </c>
      <c r="R21" t="n">
        <v>4130</v>
      </c>
      <c r="S21" t="n">
        <v>2604</v>
      </c>
      <c r="T21" t="n">
        <v>1325</v>
      </c>
      <c r="U21" t="n">
        <v>438</v>
      </c>
      <c r="V21" t="n">
        <v>-645</v>
      </c>
      <c r="W21" t="n">
        <v>2470</v>
      </c>
      <c r="X21" t="n">
        <v>1701</v>
      </c>
    </row>
    <row r="22">
      <c r="A22" s="5" t="inlineStr">
        <is>
          <t>Finanzergebnis</t>
        </is>
      </c>
      <c r="B22" s="5" t="inlineStr">
        <is>
          <t>Financial Result</t>
        </is>
      </c>
      <c r="C22" t="inlineStr">
        <is>
          <t>-</t>
        </is>
      </c>
      <c r="D22" t="n">
        <v>-814</v>
      </c>
      <c r="E22" t="n">
        <v>-868</v>
      </c>
      <c r="F22" t="n">
        <v>-1137</v>
      </c>
      <c r="G22" t="n">
        <v>-656</v>
      </c>
      <c r="H22" t="n">
        <v>-770</v>
      </c>
      <c r="I22" t="n">
        <v>-724</v>
      </c>
      <c r="J22" t="n">
        <v>-257</v>
      </c>
      <c r="K22" t="n">
        <v>-297</v>
      </c>
      <c r="L22" t="n">
        <v>-288</v>
      </c>
      <c r="M22" t="n">
        <v>-293</v>
      </c>
      <c r="N22" t="n">
        <v>-304</v>
      </c>
      <c r="O22" t="n">
        <v>-361</v>
      </c>
      <c r="P22" t="n">
        <v>-333</v>
      </c>
      <c r="Q22" t="n">
        <v>-310</v>
      </c>
      <c r="R22" t="n">
        <v>-378</v>
      </c>
      <c r="S22" t="inlineStr">
        <is>
          <t>-</t>
        </is>
      </c>
      <c r="T22" t="inlineStr">
        <is>
          <t>-</t>
        </is>
      </c>
      <c r="U22" t="inlineStr">
        <is>
          <t>-</t>
        </is>
      </c>
      <c r="V22" t="inlineStr">
        <is>
          <t>-</t>
        </is>
      </c>
      <c r="W22" t="inlineStr">
        <is>
          <t>-</t>
        </is>
      </c>
      <c r="X22" t="inlineStr">
        <is>
          <t>-</t>
        </is>
      </c>
    </row>
    <row r="23">
      <c r="A23" s="5" t="inlineStr">
        <is>
          <t>Ergebnis vor Steuer (EBT)</t>
        </is>
      </c>
      <c r="B23" s="5" t="inlineStr">
        <is>
          <t>EBT Earning Before Tax</t>
        </is>
      </c>
      <c r="C23" t="inlineStr">
        <is>
          <t>-</t>
        </is>
      </c>
      <c r="D23" t="n">
        <v>3190</v>
      </c>
      <c r="E23" t="n">
        <v>2851</v>
      </c>
      <c r="F23" t="n">
        <v>94</v>
      </c>
      <c r="G23" t="n">
        <v>3341</v>
      </c>
      <c r="H23" t="n">
        <v>3598</v>
      </c>
      <c r="I23" t="n">
        <v>2859</v>
      </c>
      <c r="J23" t="n">
        <v>3450</v>
      </c>
      <c r="K23" t="n">
        <v>4077</v>
      </c>
      <c r="L23" t="n">
        <v>160</v>
      </c>
      <c r="M23" t="n">
        <v>3122</v>
      </c>
      <c r="N23" t="n">
        <v>3828</v>
      </c>
      <c r="O23" t="n">
        <v>2901</v>
      </c>
      <c r="P23" t="n">
        <v>4745</v>
      </c>
      <c r="Q23" t="n">
        <v>5184</v>
      </c>
      <c r="R23" t="n">
        <v>3752</v>
      </c>
      <c r="S23" t="n">
        <v>2604</v>
      </c>
      <c r="T23" t="n">
        <v>1325</v>
      </c>
      <c r="U23" t="n">
        <v>438</v>
      </c>
      <c r="V23" t="n">
        <v>-645</v>
      </c>
      <c r="W23" t="n">
        <v>2470</v>
      </c>
      <c r="X23" t="n">
        <v>1701</v>
      </c>
    </row>
    <row r="24">
      <c r="A24" s="5" t="inlineStr">
        <is>
          <t>Steuern auf Einkommen und Ertrag</t>
        </is>
      </c>
      <c r="B24" s="5" t="inlineStr">
        <is>
          <t>Taxes on income and earnings</t>
        </is>
      </c>
      <c r="C24" t="inlineStr">
        <is>
          <t>-</t>
        </is>
      </c>
      <c r="D24" t="n">
        <v>483</v>
      </c>
      <c r="E24" t="n">
        <v>576</v>
      </c>
      <c r="F24" t="n">
        <v>-298</v>
      </c>
      <c r="G24" t="n">
        <v>760</v>
      </c>
      <c r="H24" t="n">
        <v>476</v>
      </c>
      <c r="I24" t="n">
        <v>-312</v>
      </c>
      <c r="J24" t="n">
        <v>108</v>
      </c>
      <c r="K24" t="n">
        <v>866</v>
      </c>
      <c r="L24" t="n">
        <v>-552</v>
      </c>
      <c r="M24" t="n">
        <v>692</v>
      </c>
      <c r="N24" t="n">
        <v>1264</v>
      </c>
      <c r="O24" t="n">
        <v>1373</v>
      </c>
      <c r="P24" t="n">
        <v>808</v>
      </c>
      <c r="Q24" t="n">
        <v>1648</v>
      </c>
      <c r="R24" t="n">
        <v>1009</v>
      </c>
      <c r="S24" t="n">
        <v>712</v>
      </c>
      <c r="T24" t="n">
        <v>1793</v>
      </c>
      <c r="U24" t="n">
        <v>-574</v>
      </c>
      <c r="V24" t="n">
        <v>-1040</v>
      </c>
      <c r="W24" t="n">
        <v>399</v>
      </c>
      <c r="X24" t="n">
        <v>383</v>
      </c>
    </row>
    <row r="25">
      <c r="A25" s="5" t="inlineStr">
        <is>
          <t>Ergebnis nach Steuer</t>
        </is>
      </c>
      <c r="B25" s="5" t="inlineStr">
        <is>
          <t>Earnings after tax</t>
        </is>
      </c>
      <c r="C25" t="inlineStr">
        <is>
          <t>-</t>
        </is>
      </c>
      <c r="D25" t="n">
        <v>2707</v>
      </c>
      <c r="E25" t="n">
        <v>2275</v>
      </c>
      <c r="F25" t="n">
        <v>392</v>
      </c>
      <c r="G25" t="n">
        <v>2581</v>
      </c>
      <c r="H25" t="n">
        <v>3122</v>
      </c>
      <c r="I25" t="n">
        <v>3171</v>
      </c>
      <c r="J25" t="n">
        <v>3342</v>
      </c>
      <c r="K25" t="n">
        <v>3211</v>
      </c>
      <c r="L25" t="n">
        <v>712</v>
      </c>
      <c r="M25" t="n">
        <v>2430</v>
      </c>
      <c r="N25" t="n">
        <v>2564</v>
      </c>
      <c r="O25" t="n">
        <v>1528</v>
      </c>
      <c r="P25" t="n">
        <v>3937</v>
      </c>
      <c r="Q25" t="n">
        <v>3536</v>
      </c>
      <c r="R25" t="n">
        <v>2743</v>
      </c>
      <c r="S25" t="n">
        <v>1892</v>
      </c>
      <c r="T25" t="n">
        <v>-468</v>
      </c>
      <c r="U25" t="n">
        <v>1012</v>
      </c>
      <c r="V25" t="n">
        <v>395</v>
      </c>
      <c r="W25" t="n">
        <v>2071</v>
      </c>
      <c r="X25" t="n">
        <v>1318</v>
      </c>
    </row>
    <row r="26">
      <c r="A26" s="5" t="inlineStr">
        <is>
          <t>Minderheitenanteil</t>
        </is>
      </c>
      <c r="B26" s="5" t="inlineStr">
        <is>
          <t>Minority Share</t>
        </is>
      </c>
      <c r="C26" t="inlineStr">
        <is>
          <t>-</t>
        </is>
      </c>
      <c r="D26" t="n">
        <v>17</v>
      </c>
      <c r="E26" t="n">
        <v>34</v>
      </c>
      <c r="F26" t="n">
        <v>-17</v>
      </c>
      <c r="G26" t="n">
        <v>-1</v>
      </c>
      <c r="H26" t="n">
        <v>-15</v>
      </c>
      <c r="I26" t="n">
        <v>-18</v>
      </c>
      <c r="J26" t="n">
        <v>-29</v>
      </c>
      <c r="K26" t="n">
        <v>-16</v>
      </c>
      <c r="L26" t="n">
        <v>-10</v>
      </c>
      <c r="M26" t="n">
        <v>-8</v>
      </c>
      <c r="N26" t="n">
        <v>-43</v>
      </c>
      <c r="O26" t="n">
        <v>-25</v>
      </c>
      <c r="P26" t="n">
        <v>-83</v>
      </c>
      <c r="Q26" t="n">
        <v>-96</v>
      </c>
      <c r="R26" t="n">
        <v>-72</v>
      </c>
      <c r="S26" t="n">
        <v>-59</v>
      </c>
      <c r="T26" t="n">
        <v>34</v>
      </c>
      <c r="U26" t="n">
        <v>69</v>
      </c>
      <c r="V26" t="n">
        <v>-145</v>
      </c>
      <c r="W26" t="n">
        <v>-321</v>
      </c>
      <c r="X26" t="n">
        <v>-185</v>
      </c>
    </row>
    <row r="27">
      <c r="A27" s="5" t="inlineStr">
        <is>
          <t>Jahresüberschuss/-fehlbetrag</t>
        </is>
      </c>
      <c r="B27" s="5" t="inlineStr">
        <is>
          <t>Net Profit</t>
        </is>
      </c>
      <c r="C27" t="inlineStr">
        <is>
          <t>-</t>
        </is>
      </c>
      <c r="D27" t="n">
        <v>2724</v>
      </c>
      <c r="E27" t="n">
        <v>2310</v>
      </c>
      <c r="F27" t="n">
        <v>375</v>
      </c>
      <c r="G27" t="n">
        <v>2580</v>
      </c>
      <c r="H27" t="n">
        <v>3107</v>
      </c>
      <c r="I27" t="n">
        <v>3153</v>
      </c>
      <c r="J27" t="n">
        <v>3313</v>
      </c>
      <c r="K27" t="n">
        <v>3195</v>
      </c>
      <c r="L27" t="n">
        <v>702</v>
      </c>
      <c r="M27" t="n">
        <v>2422</v>
      </c>
      <c r="N27" t="n">
        <v>2521</v>
      </c>
      <c r="O27" t="n">
        <v>1503</v>
      </c>
      <c r="P27" t="n">
        <v>3854</v>
      </c>
      <c r="Q27" t="n">
        <v>3440</v>
      </c>
      <c r="R27" t="n">
        <v>2671</v>
      </c>
      <c r="S27" t="n">
        <v>1833</v>
      </c>
      <c r="T27" t="n">
        <v>-434</v>
      </c>
      <c r="U27" t="n">
        <v>1081</v>
      </c>
      <c r="V27" t="n">
        <v>250</v>
      </c>
      <c r="W27" t="n">
        <v>1750</v>
      </c>
      <c r="X27" t="n">
        <v>1133</v>
      </c>
    </row>
    <row r="28">
      <c r="A28" s="5" t="inlineStr">
        <is>
          <t>Summe Aktiva</t>
        </is>
      </c>
      <c r="B28" s="5" t="inlineStr">
        <is>
          <t>Total Assets</t>
        </is>
      </c>
      <c r="C28" t="inlineStr">
        <is>
          <t>-</t>
        </is>
      </c>
      <c r="D28" t="n">
        <v>287553</v>
      </c>
      <c r="E28" t="n">
        <v>270168</v>
      </c>
      <c r="F28" t="n">
        <v>265722</v>
      </c>
      <c r="G28" t="n">
        <v>267805</v>
      </c>
      <c r="H28" t="n">
        <v>276520</v>
      </c>
      <c r="I28" t="n">
        <v>272979</v>
      </c>
      <c r="J28" t="n">
        <v>254288</v>
      </c>
      <c r="K28" t="n">
        <v>258360</v>
      </c>
      <c r="L28" t="n">
        <v>247580</v>
      </c>
      <c r="M28" t="n">
        <v>236358</v>
      </c>
      <c r="N28" t="n">
        <v>223412</v>
      </c>
      <c r="O28" t="n">
        <v>215417</v>
      </c>
      <c r="P28" t="n">
        <v>214253</v>
      </c>
      <c r="Q28" t="n">
        <v>215874</v>
      </c>
      <c r="R28" t="n">
        <v>218639</v>
      </c>
      <c r="S28" t="n">
        <v>214791</v>
      </c>
      <c r="T28" t="n">
        <v>209384</v>
      </c>
      <c r="U28" t="n">
        <v>196441</v>
      </c>
      <c r="V28" t="n">
        <v>202054</v>
      </c>
      <c r="W28" t="n">
        <v>193567</v>
      </c>
      <c r="X28" t="n">
        <v>179880</v>
      </c>
    </row>
    <row r="29">
      <c r="A29" s="5" t="inlineStr">
        <is>
          <t>Summe Fremdkapital</t>
        </is>
      </c>
      <c r="B29" s="5" t="inlineStr">
        <is>
          <t>Total Liabilities</t>
        </is>
      </c>
      <c r="C29" t="inlineStr">
        <is>
          <t>-</t>
        </is>
      </c>
      <c r="D29" t="n">
        <v>256743</v>
      </c>
      <c r="E29" t="n">
        <v>243668</v>
      </c>
      <c r="F29" t="n">
        <v>237524</v>
      </c>
      <c r="G29" t="n">
        <v>236020</v>
      </c>
      <c r="H29" t="n">
        <v>245555</v>
      </c>
      <c r="I29" t="n">
        <v>242685</v>
      </c>
      <c r="J29" t="n">
        <v>228062</v>
      </c>
      <c r="K29" t="n">
        <v>230937</v>
      </c>
      <c r="L29" t="n">
        <v>224271</v>
      </c>
      <c r="M29" t="n">
        <v>213330</v>
      </c>
      <c r="N29" t="n">
        <v>201134</v>
      </c>
      <c r="O29" t="n">
        <v>194161</v>
      </c>
      <c r="P29" t="n">
        <v>188795</v>
      </c>
      <c r="Q29" t="n">
        <v>189445</v>
      </c>
      <c r="R29" t="n">
        <v>193986</v>
      </c>
      <c r="S29" t="n">
        <v>194054</v>
      </c>
      <c r="T29" t="n">
        <v>190002</v>
      </c>
      <c r="U29" t="n">
        <v>181961</v>
      </c>
      <c r="V29" t="n">
        <v>181707</v>
      </c>
      <c r="W29" t="n">
        <v>167611</v>
      </c>
      <c r="X29" t="n">
        <v>159301</v>
      </c>
    </row>
    <row r="30">
      <c r="A30" s="5" t="inlineStr">
        <is>
          <t>Minderheitenanteil</t>
        </is>
      </c>
      <c r="B30" s="5" t="inlineStr">
        <is>
          <t>Minority Share</t>
        </is>
      </c>
      <c r="C30" t="inlineStr">
        <is>
          <t>-</t>
        </is>
      </c>
      <c r="D30" t="n">
        <v>117</v>
      </c>
      <c r="E30" t="n">
        <v>131</v>
      </c>
      <c r="F30" t="n">
        <v>186</v>
      </c>
      <c r="G30" t="n">
        <v>269</v>
      </c>
      <c r="H30" t="n">
        <v>298</v>
      </c>
      <c r="I30" t="n">
        <v>271</v>
      </c>
      <c r="J30" t="n">
        <v>243</v>
      </c>
      <c r="K30" t="n">
        <v>242</v>
      </c>
      <c r="L30" t="n">
        <v>247</v>
      </c>
      <c r="M30" t="n">
        <v>245</v>
      </c>
      <c r="N30" t="n">
        <v>229</v>
      </c>
      <c r="O30" t="n">
        <v>290</v>
      </c>
      <c r="P30" t="n">
        <v>501</v>
      </c>
      <c r="Q30" t="n">
        <v>483</v>
      </c>
      <c r="R30" t="n">
        <v>463</v>
      </c>
      <c r="S30" t="n">
        <v>541</v>
      </c>
      <c r="T30" t="n">
        <v>483</v>
      </c>
      <c r="U30" t="n">
        <v>532</v>
      </c>
      <c r="V30" t="n">
        <v>990</v>
      </c>
      <c r="W30" t="n">
        <v>2354</v>
      </c>
      <c r="X30" t="n">
        <v>2125</v>
      </c>
    </row>
    <row r="31">
      <c r="A31" s="5" t="inlineStr">
        <is>
          <t>Summe Eigenkapital</t>
        </is>
      </c>
      <c r="B31" s="5" t="inlineStr">
        <is>
          <t>Equity</t>
        </is>
      </c>
      <c r="C31" t="inlineStr">
        <is>
          <t>-</t>
        </is>
      </c>
      <c r="D31" t="n">
        <v>30459</v>
      </c>
      <c r="E31" t="n">
        <v>26369</v>
      </c>
      <c r="F31" t="n">
        <v>28012</v>
      </c>
      <c r="G31" t="n">
        <v>31516</v>
      </c>
      <c r="H31" t="n">
        <v>30667</v>
      </c>
      <c r="I31" t="n">
        <v>30033</v>
      </c>
      <c r="J31" t="n">
        <v>25983</v>
      </c>
      <c r="K31" t="n">
        <v>27181</v>
      </c>
      <c r="L31" t="n">
        <v>23062</v>
      </c>
      <c r="M31" t="n">
        <v>22783</v>
      </c>
      <c r="N31" t="n">
        <v>22049</v>
      </c>
      <c r="O31" t="n">
        <v>20966</v>
      </c>
      <c r="P31" t="n">
        <v>24957</v>
      </c>
      <c r="Q31" t="n">
        <v>25946</v>
      </c>
      <c r="R31" t="n">
        <v>24190</v>
      </c>
      <c r="S31" t="n">
        <v>20196</v>
      </c>
      <c r="T31" t="n">
        <v>18899</v>
      </c>
      <c r="U31" t="n">
        <v>13948</v>
      </c>
      <c r="V31" t="n">
        <v>19357</v>
      </c>
      <c r="W31" t="n">
        <v>23602</v>
      </c>
      <c r="X31" t="n">
        <v>18454</v>
      </c>
    </row>
    <row r="32">
      <c r="A32" s="5" t="inlineStr">
        <is>
          <t>Summe Passiva</t>
        </is>
      </c>
      <c r="B32" s="5" t="inlineStr">
        <is>
          <t>Liabilities &amp; Shareholder Equity</t>
        </is>
      </c>
      <c r="C32" t="inlineStr">
        <is>
          <t>-</t>
        </is>
      </c>
      <c r="D32" t="n">
        <v>287553</v>
      </c>
      <c r="E32" t="n">
        <v>270168</v>
      </c>
      <c r="F32" t="n">
        <v>265722</v>
      </c>
      <c r="G32" t="n">
        <v>267805</v>
      </c>
      <c r="H32" t="n">
        <v>276520</v>
      </c>
      <c r="I32" t="n">
        <v>272979</v>
      </c>
      <c r="J32" t="n">
        <v>254288</v>
      </c>
      <c r="K32" t="n">
        <v>258360</v>
      </c>
      <c r="L32" t="n">
        <v>247580</v>
      </c>
      <c r="M32" t="n">
        <v>236358</v>
      </c>
      <c r="N32" t="n">
        <v>223412</v>
      </c>
      <c r="O32" t="n">
        <v>215417</v>
      </c>
      <c r="P32" t="n">
        <v>214253</v>
      </c>
      <c r="Q32" t="n">
        <v>215874</v>
      </c>
      <c r="R32" t="n">
        <v>218639</v>
      </c>
      <c r="S32" t="n">
        <v>214791</v>
      </c>
      <c r="T32" t="n">
        <v>209384</v>
      </c>
      <c r="U32" t="n">
        <v>196441</v>
      </c>
      <c r="V32" t="n">
        <v>202054</v>
      </c>
      <c r="W32" t="n">
        <v>193567</v>
      </c>
      <c r="X32" t="n">
        <v>179880</v>
      </c>
    </row>
    <row r="33">
      <c r="A33" s="5" t="inlineStr">
        <is>
          <t>Mio.Aktien im Umlauf</t>
        </is>
      </c>
      <c r="B33" s="5" t="inlineStr">
        <is>
          <t>Million shares outstanding</t>
        </is>
      </c>
      <c r="C33" t="n">
        <v>140.1</v>
      </c>
      <c r="D33" t="n">
        <v>144.32</v>
      </c>
      <c r="E33" t="n">
        <v>149.54</v>
      </c>
      <c r="F33" t="n">
        <v>155.03</v>
      </c>
      <c r="G33" t="n">
        <v>161.05</v>
      </c>
      <c r="H33" t="n">
        <v>166.84</v>
      </c>
      <c r="I33" t="n">
        <v>172.94</v>
      </c>
      <c r="J33" t="n">
        <v>179.34</v>
      </c>
      <c r="K33" t="n">
        <v>179.34</v>
      </c>
      <c r="L33" t="n">
        <v>179.3</v>
      </c>
      <c r="M33" t="n">
        <v>188.5</v>
      </c>
      <c r="N33" t="n">
        <v>197.4</v>
      </c>
      <c r="O33" t="n">
        <v>206.4</v>
      </c>
      <c r="P33" t="n">
        <v>217.9</v>
      </c>
      <c r="Q33" t="n">
        <v>229.6</v>
      </c>
      <c r="R33" t="n">
        <v>229.6</v>
      </c>
      <c r="S33" t="n">
        <v>229.6</v>
      </c>
      <c r="T33" t="n">
        <v>229.6</v>
      </c>
      <c r="U33" t="n">
        <v>178.7</v>
      </c>
      <c r="V33" t="n">
        <v>176.9</v>
      </c>
      <c r="W33" t="n">
        <v>176.9</v>
      </c>
      <c r="X33" t="inlineStr">
        <is>
          <t>-</t>
        </is>
      </c>
    </row>
    <row r="34">
      <c r="A34" s="5" t="inlineStr">
        <is>
          <t>Ergebnis je Aktie (brutto)</t>
        </is>
      </c>
      <c r="B34" s="5" t="inlineStr">
        <is>
          <t>Earnings per share</t>
        </is>
      </c>
      <c r="C34" t="inlineStr">
        <is>
          <t>-</t>
        </is>
      </c>
      <c r="D34" t="n">
        <v>22.1</v>
      </c>
      <c r="E34" t="n">
        <v>19.07</v>
      </c>
      <c r="F34" t="n">
        <v>0.61</v>
      </c>
      <c r="G34" t="n">
        <v>20.74</v>
      </c>
      <c r="H34" t="n">
        <v>21.57</v>
      </c>
      <c r="I34" t="n">
        <v>16.53</v>
      </c>
      <c r="J34" t="n">
        <v>19.24</v>
      </c>
      <c r="K34" t="n">
        <v>22.73</v>
      </c>
      <c r="L34" t="n">
        <v>0.89</v>
      </c>
      <c r="M34" t="n">
        <v>16.56</v>
      </c>
      <c r="N34" t="n">
        <v>19.39</v>
      </c>
      <c r="O34" t="n">
        <v>14.06</v>
      </c>
      <c r="P34" t="n">
        <v>21.78</v>
      </c>
      <c r="Q34" t="n">
        <v>22.58</v>
      </c>
      <c r="R34" t="n">
        <v>16.34</v>
      </c>
      <c r="S34" t="n">
        <v>11.34</v>
      </c>
      <c r="T34" t="n">
        <v>5.77</v>
      </c>
      <c r="U34" t="n">
        <v>2.45</v>
      </c>
      <c r="V34" t="n">
        <v>-3.65</v>
      </c>
      <c r="W34" t="n">
        <v>13.96</v>
      </c>
      <c r="X34" t="inlineStr">
        <is>
          <t>-</t>
        </is>
      </c>
    </row>
    <row r="35">
      <c r="A35" s="5" t="inlineStr">
        <is>
          <t>Ergebnis je Aktie (unverwässert)</t>
        </is>
      </c>
      <c r="B35" s="5" t="inlineStr">
        <is>
          <t>Basic Earnings per share</t>
        </is>
      </c>
      <c r="C35" t="inlineStr">
        <is>
          <t>-</t>
        </is>
      </c>
      <c r="D35" t="n">
        <v>18.97</v>
      </c>
      <c r="E35" t="n">
        <v>15.53</v>
      </c>
      <c r="F35" t="n">
        <v>2.44</v>
      </c>
      <c r="G35" t="n">
        <v>16.13</v>
      </c>
      <c r="H35" t="n">
        <v>18.73</v>
      </c>
      <c r="I35" t="n">
        <v>18.31</v>
      </c>
      <c r="J35" t="n">
        <v>18.5</v>
      </c>
      <c r="K35" t="n">
        <v>17.98</v>
      </c>
      <c r="L35" t="n">
        <v>3.94</v>
      </c>
      <c r="M35" t="n">
        <v>13.06</v>
      </c>
      <c r="N35" t="n">
        <v>12.95</v>
      </c>
      <c r="O35" t="n">
        <v>7.48</v>
      </c>
      <c r="P35" t="n">
        <v>17.9</v>
      </c>
      <c r="Q35" t="n">
        <v>15.12</v>
      </c>
      <c r="R35" t="n">
        <v>11.7</v>
      </c>
      <c r="S35" t="n">
        <v>8.01</v>
      </c>
      <c r="T35" t="n">
        <v>-2.25</v>
      </c>
      <c r="U35" t="n">
        <v>6.08</v>
      </c>
      <c r="V35" t="n">
        <v>1.41</v>
      </c>
      <c r="W35" t="n">
        <v>9.890000000000001</v>
      </c>
      <c r="X35" t="n">
        <v>6.45</v>
      </c>
    </row>
    <row r="36">
      <c r="A36" s="5" t="inlineStr">
        <is>
          <t>Ergebnis je Aktie (verwässert)</t>
        </is>
      </c>
      <c r="B36" s="5" t="inlineStr">
        <is>
          <t>Diluted Earnings per share</t>
        </is>
      </c>
      <c r="C36" t="inlineStr">
        <is>
          <t>-</t>
        </is>
      </c>
      <c r="D36" t="n">
        <v>18.97</v>
      </c>
      <c r="E36" t="n">
        <v>15.53</v>
      </c>
      <c r="F36" t="n">
        <v>2.44</v>
      </c>
      <c r="G36" t="n">
        <v>16.13</v>
      </c>
      <c r="H36" t="n">
        <v>18.73</v>
      </c>
      <c r="I36" t="n">
        <v>18.31</v>
      </c>
      <c r="J36" t="n">
        <v>18.5</v>
      </c>
      <c r="K36" t="n">
        <v>17.98</v>
      </c>
      <c r="L36" t="n">
        <v>3.94</v>
      </c>
      <c r="M36" t="n">
        <v>13.06</v>
      </c>
      <c r="N36" t="n">
        <v>12.95</v>
      </c>
      <c r="O36" t="n">
        <v>7.48</v>
      </c>
      <c r="P36" t="n">
        <v>17.9</v>
      </c>
      <c r="Q36" t="n">
        <v>15.12</v>
      </c>
      <c r="R36" t="n">
        <v>11.7</v>
      </c>
      <c r="S36" t="n">
        <v>8.01</v>
      </c>
      <c r="T36" t="n">
        <v>-2.25</v>
      </c>
      <c r="U36" t="n">
        <v>6.08</v>
      </c>
      <c r="V36" t="n">
        <v>1.41</v>
      </c>
      <c r="W36" t="n">
        <v>9.84</v>
      </c>
      <c r="X36" t="n">
        <v>6.44</v>
      </c>
    </row>
    <row r="37">
      <c r="A37" s="5" t="inlineStr">
        <is>
          <t>Dividende je Aktie</t>
        </is>
      </c>
      <c r="B37" s="5" t="inlineStr">
        <is>
          <t>Dividend per share</t>
        </is>
      </c>
      <c r="C37" t="inlineStr">
        <is>
          <t>-</t>
        </is>
      </c>
      <c r="D37" t="n">
        <v>9.800000000000001</v>
      </c>
      <c r="E37" t="n">
        <v>9.25</v>
      </c>
      <c r="F37" t="n">
        <v>8.6</v>
      </c>
      <c r="G37" t="n">
        <v>8.6</v>
      </c>
      <c r="H37" t="n">
        <v>8.25</v>
      </c>
      <c r="I37" t="n">
        <v>7.75</v>
      </c>
      <c r="J37" t="n">
        <v>7.25</v>
      </c>
      <c r="K37" t="n">
        <v>7</v>
      </c>
      <c r="L37" t="n">
        <v>6.25</v>
      </c>
      <c r="M37" t="n">
        <v>6.25</v>
      </c>
      <c r="N37" t="n">
        <v>5.75</v>
      </c>
      <c r="O37" t="n">
        <v>5.5</v>
      </c>
      <c r="P37" t="n">
        <v>5.5</v>
      </c>
      <c r="Q37" t="n">
        <v>4.5</v>
      </c>
      <c r="R37" t="n">
        <v>3.1</v>
      </c>
      <c r="S37" t="n">
        <v>2</v>
      </c>
      <c r="T37" t="n">
        <v>1.25</v>
      </c>
      <c r="U37" t="n">
        <v>1.25</v>
      </c>
      <c r="V37" t="n">
        <v>1.25</v>
      </c>
      <c r="W37" t="n">
        <v>1.25</v>
      </c>
      <c r="X37" t="n">
        <v>0.95</v>
      </c>
    </row>
    <row r="38">
      <c r="A38" s="5" t="inlineStr">
        <is>
          <t>Dividendenausschüttung in Mio</t>
        </is>
      </c>
      <c r="B38" s="5" t="inlineStr">
        <is>
          <t>Dividend Payment in M</t>
        </is>
      </c>
      <c r="C38" t="inlineStr">
        <is>
          <t>-</t>
        </is>
      </c>
      <c r="D38" t="n">
        <v>1374</v>
      </c>
      <c r="E38" t="n">
        <v>1335</v>
      </c>
      <c r="F38" t="n">
        <v>1286</v>
      </c>
      <c r="G38" t="n">
        <v>1338</v>
      </c>
      <c r="H38" t="n">
        <v>1329</v>
      </c>
      <c r="I38" t="n">
        <v>1293</v>
      </c>
      <c r="J38" t="n">
        <v>1254</v>
      </c>
      <c r="K38" t="n">
        <v>1255</v>
      </c>
      <c r="L38" t="n">
        <v>1110</v>
      </c>
      <c r="M38" t="n">
        <v>1110</v>
      </c>
      <c r="N38" t="n">
        <v>1088</v>
      </c>
      <c r="O38" t="n">
        <v>1074</v>
      </c>
      <c r="P38" t="n">
        <v>1124</v>
      </c>
      <c r="Q38" t="n">
        <v>988</v>
      </c>
      <c r="R38" t="n">
        <v>707</v>
      </c>
      <c r="S38" t="n">
        <v>457</v>
      </c>
      <c r="T38" t="n">
        <v>286</v>
      </c>
      <c r="U38" t="n">
        <v>223</v>
      </c>
      <c r="V38" t="n">
        <v>221</v>
      </c>
      <c r="W38" t="n">
        <v>221</v>
      </c>
      <c r="X38" t="n">
        <v>168</v>
      </c>
    </row>
    <row r="39">
      <c r="A39" s="5" t="inlineStr">
        <is>
          <t>Ertrag</t>
        </is>
      </c>
      <c r="B39" s="5" t="inlineStr">
        <is>
          <t>Income</t>
        </is>
      </c>
      <c r="C39" t="inlineStr">
        <is>
          <t>-</t>
        </is>
      </c>
      <c r="D39" t="n">
        <v>442.92</v>
      </c>
      <c r="E39" t="n">
        <v>381.23</v>
      </c>
      <c r="F39" t="n">
        <v>394.39</v>
      </c>
      <c r="G39" t="n">
        <v>386.49</v>
      </c>
      <c r="H39" t="n">
        <v>381.56</v>
      </c>
      <c r="I39" t="n">
        <v>370.35</v>
      </c>
      <c r="J39" t="n">
        <v>354.59</v>
      </c>
      <c r="K39" t="n">
        <v>367.19</v>
      </c>
      <c r="L39" t="n">
        <v>335</v>
      </c>
      <c r="M39" t="n">
        <v>309.31</v>
      </c>
      <c r="N39" t="n">
        <v>269.52</v>
      </c>
      <c r="O39" t="n">
        <v>223.48</v>
      </c>
      <c r="P39" t="n">
        <v>217.18</v>
      </c>
      <c r="Q39" t="n">
        <v>201.98</v>
      </c>
      <c r="R39" t="n">
        <v>211.21</v>
      </c>
      <c r="S39" t="n">
        <v>199</v>
      </c>
      <c r="T39" t="n">
        <v>200.17</v>
      </c>
      <c r="U39" t="n">
        <v>242.05</v>
      </c>
      <c r="V39" t="n">
        <v>243.03</v>
      </c>
      <c r="W39" t="n">
        <v>230.62</v>
      </c>
      <c r="X39" t="inlineStr">
        <is>
          <t>-</t>
        </is>
      </c>
    </row>
    <row r="40">
      <c r="A40" s="5" t="inlineStr">
        <is>
          <t>Buchwert je Aktie</t>
        </is>
      </c>
      <c r="B40" s="5" t="inlineStr">
        <is>
          <t>Book value per share</t>
        </is>
      </c>
      <c r="C40" t="inlineStr">
        <is>
          <t>-</t>
        </is>
      </c>
      <c r="D40" t="n">
        <v>211.05</v>
      </c>
      <c r="E40" t="n">
        <v>176.34</v>
      </c>
      <c r="F40" t="n">
        <v>180.69</v>
      </c>
      <c r="G40" t="n">
        <v>195.69</v>
      </c>
      <c r="H40" t="n">
        <v>183.81</v>
      </c>
      <c r="I40" t="n">
        <v>173.66</v>
      </c>
      <c r="J40" t="n">
        <v>144.88</v>
      </c>
      <c r="K40" t="n">
        <v>151.56</v>
      </c>
      <c r="L40" t="n">
        <v>128.62</v>
      </c>
      <c r="M40" t="n">
        <v>120.86</v>
      </c>
      <c r="N40" t="n">
        <v>111.7</v>
      </c>
      <c r="O40" t="n">
        <v>101.58</v>
      </c>
      <c r="P40" t="n">
        <v>114.53</v>
      </c>
      <c r="Q40" t="n">
        <v>113.01</v>
      </c>
      <c r="R40" t="n">
        <v>105.36</v>
      </c>
      <c r="S40" t="n">
        <v>87.95999999999999</v>
      </c>
      <c r="T40" t="n">
        <v>82.31</v>
      </c>
      <c r="U40" t="n">
        <v>78.05</v>
      </c>
      <c r="V40" t="n">
        <v>109.42</v>
      </c>
      <c r="W40" t="n">
        <v>133.42</v>
      </c>
      <c r="X40" t="inlineStr">
        <is>
          <t>-</t>
        </is>
      </c>
    </row>
    <row r="41">
      <c r="A41" s="5" t="inlineStr">
        <is>
          <t>Cashflow je Aktie</t>
        </is>
      </c>
      <c r="B41" s="5" t="inlineStr">
        <is>
          <t>Cashflow per share</t>
        </is>
      </c>
      <c r="C41" t="inlineStr">
        <is>
          <t>-</t>
        </is>
      </c>
      <c r="D41" t="n">
        <v>65.78</v>
      </c>
      <c r="E41" t="n">
        <v>20.05</v>
      </c>
      <c r="F41" t="n">
        <v>11.82</v>
      </c>
      <c r="G41" t="n">
        <v>19.45</v>
      </c>
      <c r="H41" t="n">
        <v>25.93</v>
      </c>
      <c r="I41" t="n">
        <v>43.52</v>
      </c>
      <c r="J41" t="n">
        <v>12.19</v>
      </c>
      <c r="K41" t="n">
        <v>30.86</v>
      </c>
      <c r="L41" t="n">
        <v>33.88</v>
      </c>
      <c r="M41" t="n">
        <v>46.88</v>
      </c>
      <c r="N41" t="n">
        <v>43.84</v>
      </c>
      <c r="O41" t="n">
        <v>40.83</v>
      </c>
      <c r="P41" t="n">
        <v>30.42</v>
      </c>
      <c r="Q41" t="n">
        <v>29.99</v>
      </c>
      <c r="R41" t="n">
        <v>26.65</v>
      </c>
      <c r="S41" t="n">
        <v>23.12</v>
      </c>
      <c r="T41" t="n">
        <v>13.7</v>
      </c>
      <c r="U41" t="n">
        <v>18.24</v>
      </c>
      <c r="V41" t="n">
        <v>49.1</v>
      </c>
      <c r="W41" t="n">
        <v>24.67</v>
      </c>
      <c r="X41" t="inlineStr">
        <is>
          <t>-</t>
        </is>
      </c>
    </row>
    <row r="42">
      <c r="A42" s="5" t="inlineStr">
        <is>
          <t>Bilanzsumme je Aktie</t>
        </is>
      </c>
      <c r="B42" s="5" t="inlineStr">
        <is>
          <t>Total assets per share</t>
        </is>
      </c>
      <c r="C42" t="inlineStr">
        <is>
          <t>-</t>
        </is>
      </c>
      <c r="D42" t="n">
        <v>1993</v>
      </c>
      <c r="E42" t="n">
        <v>1807</v>
      </c>
      <c r="F42" t="n">
        <v>1714</v>
      </c>
      <c r="G42" t="n">
        <v>1663</v>
      </c>
      <c r="H42" t="n">
        <v>1657</v>
      </c>
      <c r="I42" t="n">
        <v>1578</v>
      </c>
      <c r="J42" t="n">
        <v>1418</v>
      </c>
      <c r="K42" t="n">
        <v>1441</v>
      </c>
      <c r="L42" t="n">
        <v>1381</v>
      </c>
      <c r="M42" t="n">
        <v>1254</v>
      </c>
      <c r="N42" t="n">
        <v>1132</v>
      </c>
      <c r="O42" t="n">
        <v>1044</v>
      </c>
      <c r="P42" t="n">
        <v>983.26</v>
      </c>
      <c r="Q42" t="n">
        <v>940.22</v>
      </c>
      <c r="R42" t="n">
        <v>952.26</v>
      </c>
      <c r="S42" t="n">
        <v>935.5</v>
      </c>
      <c r="T42" t="n">
        <v>911.95</v>
      </c>
      <c r="U42" t="n">
        <v>1099</v>
      </c>
      <c r="V42" t="n">
        <v>1142</v>
      </c>
      <c r="W42" t="n">
        <v>1094</v>
      </c>
      <c r="X42" t="inlineStr">
        <is>
          <t>-</t>
        </is>
      </c>
    </row>
    <row r="43">
      <c r="A43" s="5" t="inlineStr">
        <is>
          <t>Personal am Ende des Jahres</t>
        </is>
      </c>
      <c r="B43" s="5" t="inlineStr">
        <is>
          <t>Staff at the end of year</t>
        </is>
      </c>
      <c r="C43" t="inlineStr">
        <is>
          <t>-</t>
        </is>
      </c>
      <c r="D43" t="n">
        <v>39662</v>
      </c>
      <c r="E43" t="n">
        <v>41410</v>
      </c>
      <c r="F43" t="n">
        <v>42410</v>
      </c>
      <c r="G43" t="n">
        <v>43428</v>
      </c>
      <c r="H43" t="n">
        <v>43554</v>
      </c>
      <c r="I43" t="n">
        <v>43316</v>
      </c>
      <c r="J43" t="n">
        <v>44665</v>
      </c>
      <c r="K43" t="n">
        <v>45437</v>
      </c>
      <c r="L43" t="n">
        <v>47206</v>
      </c>
      <c r="M43" t="n">
        <v>46915</v>
      </c>
      <c r="N43" t="n">
        <v>47249</v>
      </c>
      <c r="O43" t="n">
        <v>44209</v>
      </c>
      <c r="P43" t="n">
        <v>38634</v>
      </c>
      <c r="Q43" t="n">
        <v>37210</v>
      </c>
      <c r="R43" t="n">
        <v>37953</v>
      </c>
      <c r="S43" t="n">
        <v>40962</v>
      </c>
      <c r="T43" t="n">
        <v>41431</v>
      </c>
      <c r="U43" t="n">
        <v>41396</v>
      </c>
      <c r="V43" t="n">
        <v>38317</v>
      </c>
      <c r="W43" t="n">
        <v>36481</v>
      </c>
      <c r="X43" t="n">
        <v>33245</v>
      </c>
    </row>
    <row r="44">
      <c r="A44" s="5" t="inlineStr">
        <is>
          <t>Personalaufwand in Mio. EUR</t>
        </is>
      </c>
      <c r="B44" s="5" t="inlineStr">
        <is>
          <t>Personnel expenses in M</t>
        </is>
      </c>
      <c r="C44" t="inlineStr">
        <is>
          <t>-</t>
        </is>
      </c>
      <c r="D44" t="n">
        <v>3674</v>
      </c>
      <c r="E44" t="n">
        <v>3559</v>
      </c>
      <c r="F44" t="n">
        <v>3463</v>
      </c>
      <c r="G44" t="n">
        <v>3605</v>
      </c>
      <c r="H44" t="n">
        <v>3608</v>
      </c>
      <c r="I44" t="n">
        <v>3463</v>
      </c>
      <c r="J44" t="n">
        <v>3435</v>
      </c>
      <c r="K44" t="n">
        <v>3434</v>
      </c>
      <c r="L44" t="n">
        <v>3203</v>
      </c>
      <c r="M44" t="n">
        <v>3214</v>
      </c>
      <c r="N44" t="n">
        <v>2881</v>
      </c>
      <c r="O44" t="n">
        <v>2703</v>
      </c>
      <c r="P44" t="n">
        <v>2544</v>
      </c>
      <c r="Q44" t="n">
        <v>2496</v>
      </c>
      <c r="R44" t="n">
        <v>2768</v>
      </c>
      <c r="S44" t="n">
        <v>2850</v>
      </c>
      <c r="T44" t="n">
        <v>2744</v>
      </c>
      <c r="U44" t="n">
        <v>2743</v>
      </c>
      <c r="V44" t="n">
        <v>2407</v>
      </c>
      <c r="W44" t="n">
        <v>2230</v>
      </c>
      <c r="X44" t="inlineStr">
        <is>
          <t>-</t>
        </is>
      </c>
    </row>
    <row r="45">
      <c r="A45" s="5" t="inlineStr">
        <is>
          <t>Aufwand je Mitarbeiter in EUR</t>
        </is>
      </c>
      <c r="B45" s="5" t="inlineStr">
        <is>
          <t>Effort per employee</t>
        </is>
      </c>
      <c r="C45" t="inlineStr">
        <is>
          <t>-</t>
        </is>
      </c>
      <c r="D45" t="n">
        <v>92633</v>
      </c>
      <c r="E45" t="n">
        <v>85945</v>
      </c>
      <c r="F45" t="n">
        <v>81655</v>
      </c>
      <c r="G45" t="n">
        <v>83011</v>
      </c>
      <c r="H45" t="n">
        <v>82840</v>
      </c>
      <c r="I45" t="n">
        <v>79947</v>
      </c>
      <c r="J45" t="n">
        <v>76906</v>
      </c>
      <c r="K45" t="n">
        <v>75577</v>
      </c>
      <c r="L45" t="n">
        <v>67852</v>
      </c>
      <c r="M45" t="n">
        <v>68507</v>
      </c>
      <c r="N45" t="n">
        <v>60975</v>
      </c>
      <c r="O45" t="n">
        <v>61141</v>
      </c>
      <c r="P45" t="n">
        <v>65849</v>
      </c>
      <c r="Q45" t="n">
        <v>67079</v>
      </c>
      <c r="R45" t="n">
        <v>72932</v>
      </c>
      <c r="S45" t="n">
        <v>69577</v>
      </c>
      <c r="T45" t="n">
        <v>66231</v>
      </c>
      <c r="U45" t="n">
        <v>66262</v>
      </c>
      <c r="V45" t="n">
        <v>62818</v>
      </c>
      <c r="W45" t="n">
        <v>61128</v>
      </c>
      <c r="X45" t="inlineStr">
        <is>
          <t>-</t>
        </is>
      </c>
    </row>
    <row r="46">
      <c r="A46" s="5" t="inlineStr">
        <is>
          <t>Ertrag je Mitarbeiter in EUR</t>
        </is>
      </c>
      <c r="B46" s="5" t="inlineStr">
        <is>
          <t>Income per employee</t>
        </is>
      </c>
      <c r="C46" t="inlineStr">
        <is>
          <t>-</t>
        </is>
      </c>
      <c r="D46" t="n">
        <v>1610000</v>
      </c>
      <c r="E46" t="n">
        <v>1380000</v>
      </c>
      <c r="F46" t="n">
        <v>1160000</v>
      </c>
      <c r="G46" t="n">
        <v>1430000</v>
      </c>
      <c r="H46" t="n">
        <v>1460000</v>
      </c>
      <c r="I46" t="n">
        <v>1480000</v>
      </c>
      <c r="J46" t="n">
        <v>1420000</v>
      </c>
      <c r="K46" t="n">
        <v>1450000</v>
      </c>
      <c r="L46" t="n">
        <v>1270000</v>
      </c>
      <c r="M46" t="n">
        <v>1240000</v>
      </c>
      <c r="N46" t="n">
        <v>1130000</v>
      </c>
      <c r="O46" t="n">
        <v>1040000</v>
      </c>
      <c r="P46" t="n">
        <v>1220000</v>
      </c>
      <c r="Q46" t="n">
        <v>1250000</v>
      </c>
      <c r="R46" t="n">
        <v>1280000</v>
      </c>
      <c r="S46" t="n">
        <v>1120000</v>
      </c>
      <c r="T46" t="n">
        <v>1110000</v>
      </c>
      <c r="U46" t="n">
        <v>1040000</v>
      </c>
      <c r="V46" t="n">
        <v>1120000</v>
      </c>
      <c r="W46" t="n">
        <v>1120000</v>
      </c>
      <c r="X46" t="n">
        <v>1060000</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c r="X47" t="inlineStr">
        <is>
          <t>-</t>
        </is>
      </c>
    </row>
    <row r="48">
      <c r="A48" s="5" t="inlineStr">
        <is>
          <t>Gewinn je Mitarbeiter in EUR</t>
        </is>
      </c>
      <c r="B48" s="5" t="inlineStr">
        <is>
          <t>Earnings per employee</t>
        </is>
      </c>
      <c r="C48" t="inlineStr">
        <is>
          <t>-</t>
        </is>
      </c>
      <c r="D48" t="n">
        <v>68680</v>
      </c>
      <c r="E48" t="n">
        <v>55784</v>
      </c>
      <c r="F48" t="n">
        <v>8842</v>
      </c>
      <c r="G48" t="n">
        <v>59409</v>
      </c>
      <c r="H48" t="n">
        <v>71337</v>
      </c>
      <c r="I48" t="n">
        <v>72791</v>
      </c>
      <c r="J48" t="n">
        <v>74174</v>
      </c>
      <c r="K48" t="n">
        <v>70317</v>
      </c>
      <c r="L48" t="n">
        <v>14871</v>
      </c>
      <c r="M48" t="n">
        <v>51625</v>
      </c>
      <c r="N48" t="n">
        <v>53356</v>
      </c>
      <c r="O48" t="n">
        <v>33998</v>
      </c>
      <c r="P48" t="n">
        <v>99757</v>
      </c>
      <c r="Q48" t="n">
        <v>92448</v>
      </c>
      <c r="R48" t="n">
        <v>70377</v>
      </c>
      <c r="S48" t="n">
        <v>44749</v>
      </c>
      <c r="T48" t="n">
        <v>-10475</v>
      </c>
      <c r="U48" t="n">
        <v>26114</v>
      </c>
      <c r="V48" t="n">
        <v>6525</v>
      </c>
      <c r="W48" t="n">
        <v>47970</v>
      </c>
      <c r="X48" t="n">
        <v>34080</v>
      </c>
    </row>
    <row r="49">
      <c r="A49" s="5" t="inlineStr">
        <is>
          <t>KGV (Kurs/Gewinn)</t>
        </is>
      </c>
      <c r="B49" s="5" t="inlineStr">
        <is>
          <t>PE (price/earnings)</t>
        </is>
      </c>
      <c r="C49" t="inlineStr">
        <is>
          <t>-</t>
        </is>
      </c>
      <c r="D49" t="n">
        <v>13.9</v>
      </c>
      <c r="E49" t="n">
        <v>12.3</v>
      </c>
      <c r="F49" t="n">
        <v>74.09999999999999</v>
      </c>
      <c r="G49" t="n">
        <v>11.1</v>
      </c>
      <c r="H49" t="n">
        <v>9.9</v>
      </c>
      <c r="I49" t="n">
        <v>9.1</v>
      </c>
      <c r="J49" t="n">
        <v>8.699999999999999</v>
      </c>
      <c r="K49" t="n">
        <v>7.6</v>
      </c>
      <c r="L49" t="n">
        <v>24.1</v>
      </c>
      <c r="M49" t="n">
        <v>8.699999999999999</v>
      </c>
      <c r="N49" t="n">
        <v>8.4</v>
      </c>
      <c r="O49" t="n">
        <v>14.8</v>
      </c>
      <c r="P49" t="n">
        <v>7.4</v>
      </c>
      <c r="Q49" t="n">
        <v>8.6</v>
      </c>
      <c r="R49" t="n">
        <v>9.800000000000001</v>
      </c>
      <c r="S49" t="n">
        <v>11.3</v>
      </c>
      <c r="T49" t="inlineStr">
        <is>
          <t>-</t>
        </is>
      </c>
      <c r="U49" t="n">
        <v>17.9</v>
      </c>
      <c r="V49" t="n">
        <v>206.3</v>
      </c>
      <c r="W49" t="n">
        <v>36.6</v>
      </c>
      <c r="X49" t="n">
        <v>36.3</v>
      </c>
    </row>
    <row r="50">
      <c r="A50" s="5" t="inlineStr">
        <is>
          <t>KUV (Kurs/Umsatz)</t>
        </is>
      </c>
      <c r="B50" s="5" t="inlineStr">
        <is>
          <t>PS (price/sales)</t>
        </is>
      </c>
      <c r="C50" t="inlineStr">
        <is>
          <t>-</t>
        </is>
      </c>
      <c r="D50" t="n">
        <v>0.59</v>
      </c>
      <c r="E50" t="n">
        <v>0.5</v>
      </c>
      <c r="F50" t="n">
        <v>0.46</v>
      </c>
      <c r="G50" t="n">
        <v>0.46</v>
      </c>
      <c r="H50" t="n">
        <v>0.48</v>
      </c>
      <c r="I50" t="n">
        <v>0.45</v>
      </c>
      <c r="J50" t="n">
        <v>0.45</v>
      </c>
      <c r="K50" t="n">
        <v>0.37</v>
      </c>
      <c r="L50" t="n">
        <v>0.28</v>
      </c>
      <c r="M50" t="n">
        <v>0.37</v>
      </c>
      <c r="N50" t="n">
        <v>0.4</v>
      </c>
      <c r="O50" t="n">
        <v>0.5</v>
      </c>
      <c r="P50" t="n">
        <v>0.61</v>
      </c>
      <c r="Q50" t="n">
        <v>0.65</v>
      </c>
      <c r="R50" t="n">
        <v>0.54</v>
      </c>
      <c r="S50" t="n">
        <v>0.45</v>
      </c>
      <c r="T50" t="n">
        <v>0.48</v>
      </c>
      <c r="U50" t="n">
        <v>0.45</v>
      </c>
      <c r="V50" t="n">
        <v>1.2</v>
      </c>
      <c r="W50" t="n">
        <v>1.57</v>
      </c>
      <c r="X50" t="inlineStr">
        <is>
          <t>-</t>
        </is>
      </c>
    </row>
    <row r="51">
      <c r="A51" s="5" t="inlineStr">
        <is>
          <t>KBV (Kurs/Buchwert)</t>
        </is>
      </c>
      <c r="B51" s="5" t="inlineStr">
        <is>
          <t>PB (price/book value)</t>
        </is>
      </c>
      <c r="C51" t="inlineStr">
        <is>
          <t>-</t>
        </is>
      </c>
      <c r="D51" t="n">
        <v>1.25</v>
      </c>
      <c r="E51" t="n">
        <v>1.08</v>
      </c>
      <c r="F51" t="n">
        <v>1</v>
      </c>
      <c r="G51" t="n">
        <v>0.92</v>
      </c>
      <c r="H51" t="n">
        <v>1</v>
      </c>
      <c r="I51" t="n">
        <v>0.95</v>
      </c>
      <c r="J51" t="n">
        <v>1.11</v>
      </c>
      <c r="K51" t="n">
        <v>0.9</v>
      </c>
      <c r="L51" t="n">
        <v>0.74</v>
      </c>
      <c r="M51" t="n">
        <v>0.9399999999999999</v>
      </c>
      <c r="N51" t="n">
        <v>0.97</v>
      </c>
      <c r="O51" t="n">
        <v>1.09</v>
      </c>
      <c r="P51" t="n">
        <v>1.16</v>
      </c>
      <c r="Q51" t="n">
        <v>1.15</v>
      </c>
      <c r="R51" t="n">
        <v>1.09</v>
      </c>
      <c r="S51" t="n">
        <v>1.03</v>
      </c>
      <c r="T51" t="n">
        <v>1.17</v>
      </c>
      <c r="U51" t="n">
        <v>1.39</v>
      </c>
      <c r="V51" t="n">
        <v>2.66</v>
      </c>
      <c r="W51" t="n">
        <v>2.72</v>
      </c>
      <c r="X51" t="inlineStr">
        <is>
          <t>-</t>
        </is>
      </c>
    </row>
    <row r="52">
      <c r="A52" s="5" t="inlineStr">
        <is>
          <t>KCV (Kurs/Cashflow)</t>
        </is>
      </c>
      <c r="B52" s="5" t="inlineStr">
        <is>
          <t>PC (price/cashflow)</t>
        </is>
      </c>
      <c r="C52" t="inlineStr">
        <is>
          <t>-</t>
        </is>
      </c>
      <c r="D52" t="n">
        <v>4</v>
      </c>
      <c r="E52" t="n">
        <v>9.5</v>
      </c>
      <c r="F52" t="n">
        <v>15.29</v>
      </c>
      <c r="G52" t="n">
        <v>9.24</v>
      </c>
      <c r="H52" t="n">
        <v>7.12</v>
      </c>
      <c r="I52" t="n">
        <v>3.81</v>
      </c>
      <c r="J52" t="n">
        <v>13.13</v>
      </c>
      <c r="K52" t="n">
        <v>4.41</v>
      </c>
      <c r="L52" t="n">
        <v>2.8</v>
      </c>
      <c r="M52" t="n">
        <v>2.42</v>
      </c>
      <c r="N52" t="n">
        <v>2.48</v>
      </c>
      <c r="O52" t="n">
        <v>2.72</v>
      </c>
      <c r="P52" t="n">
        <v>4.37</v>
      </c>
      <c r="Q52" t="n">
        <v>4.35</v>
      </c>
      <c r="R52" t="n">
        <v>4.29</v>
      </c>
      <c r="S52" t="n">
        <v>3.91</v>
      </c>
      <c r="T52" t="n">
        <v>7.02</v>
      </c>
      <c r="U52" t="n">
        <v>5.96</v>
      </c>
      <c r="V52" t="n">
        <v>5.92</v>
      </c>
      <c r="W52" t="n">
        <v>14.69</v>
      </c>
      <c r="X52" t="inlineStr">
        <is>
          <t>-</t>
        </is>
      </c>
    </row>
    <row r="53">
      <c r="A53" s="5" t="inlineStr">
        <is>
          <t>Dividendenrendite in %</t>
        </is>
      </c>
      <c r="B53" s="5" t="inlineStr">
        <is>
          <t>Dividend Yield in %</t>
        </is>
      </c>
      <c r="C53" t="inlineStr">
        <is>
          <t>-</t>
        </is>
      </c>
      <c r="D53" t="n">
        <v>3.73</v>
      </c>
      <c r="E53" t="n">
        <v>4.85</v>
      </c>
      <c r="F53" t="n">
        <v>4.76</v>
      </c>
      <c r="G53" t="n">
        <v>4.79</v>
      </c>
      <c r="H53" t="n">
        <v>4.47</v>
      </c>
      <c r="I53" t="n">
        <v>4.68</v>
      </c>
      <c r="J53" t="n">
        <v>4.53</v>
      </c>
      <c r="K53" t="n">
        <v>5.15</v>
      </c>
      <c r="L53" t="n">
        <v>6.59</v>
      </c>
      <c r="M53" t="n">
        <v>5.51</v>
      </c>
      <c r="N53" t="n">
        <v>5.29</v>
      </c>
      <c r="O53" t="n">
        <v>4.95</v>
      </c>
      <c r="P53" t="n">
        <v>4.14</v>
      </c>
      <c r="Q53" t="n">
        <v>3.45</v>
      </c>
      <c r="R53" t="n">
        <v>2.71</v>
      </c>
      <c r="S53" t="n">
        <v>2.21</v>
      </c>
      <c r="T53" t="n">
        <v>1.3</v>
      </c>
      <c r="U53" t="n">
        <v>1.15</v>
      </c>
      <c r="V53" t="n">
        <v>0.43</v>
      </c>
      <c r="W53" t="n">
        <v>0.34</v>
      </c>
      <c r="X53" t="n">
        <v>0.41</v>
      </c>
    </row>
    <row r="54">
      <c r="A54" s="5" t="inlineStr">
        <is>
          <t>Gewinnrendite in %</t>
        </is>
      </c>
      <c r="B54" s="5" t="inlineStr">
        <is>
          <t>Return on profit in %</t>
        </is>
      </c>
      <c r="C54" t="inlineStr">
        <is>
          <t>-</t>
        </is>
      </c>
      <c r="D54" t="n">
        <v>7.2</v>
      </c>
      <c r="E54" t="n">
        <v>8.199999999999999</v>
      </c>
      <c r="F54" t="n">
        <v>1.3</v>
      </c>
      <c r="G54" t="n">
        <v>9</v>
      </c>
      <c r="H54" t="n">
        <v>10.1</v>
      </c>
      <c r="I54" t="n">
        <v>11</v>
      </c>
      <c r="J54" t="n">
        <v>11.6</v>
      </c>
      <c r="K54" t="n">
        <v>13.2</v>
      </c>
      <c r="L54" t="n">
        <v>4.2</v>
      </c>
      <c r="M54" t="n">
        <v>11.5</v>
      </c>
      <c r="N54" t="n">
        <v>11.9</v>
      </c>
      <c r="O54" t="n">
        <v>6.7</v>
      </c>
      <c r="P54" t="n">
        <v>13.5</v>
      </c>
      <c r="Q54" t="n">
        <v>11.6</v>
      </c>
      <c r="R54" t="n">
        <v>10.2</v>
      </c>
      <c r="S54" t="n">
        <v>8.9</v>
      </c>
      <c r="T54" t="n">
        <v>-2.3</v>
      </c>
      <c r="U54" t="n">
        <v>5.6</v>
      </c>
      <c r="V54" t="n">
        <v>0.5</v>
      </c>
      <c r="W54" t="n">
        <v>2.7</v>
      </c>
      <c r="X54" t="n">
        <v>2.8</v>
      </c>
    </row>
    <row r="55">
      <c r="A55" s="5" t="inlineStr">
        <is>
          <t>Eigenkapitalrendite in %</t>
        </is>
      </c>
      <c r="B55" s="5" t="inlineStr">
        <is>
          <t>Return on Equity in %</t>
        </is>
      </c>
      <c r="C55" t="inlineStr">
        <is>
          <t>-</t>
        </is>
      </c>
      <c r="D55" t="n">
        <v>8.94</v>
      </c>
      <c r="E55" t="n">
        <v>8.76</v>
      </c>
      <c r="F55" t="n">
        <v>1.34</v>
      </c>
      <c r="G55" t="n">
        <v>8.19</v>
      </c>
      <c r="H55" t="n">
        <v>10.13</v>
      </c>
      <c r="I55" t="n">
        <v>10.5</v>
      </c>
      <c r="J55" t="n">
        <v>12.75</v>
      </c>
      <c r="K55" t="n">
        <v>11.75</v>
      </c>
      <c r="L55" t="n">
        <v>3.04</v>
      </c>
      <c r="M55" t="n">
        <v>10.63</v>
      </c>
      <c r="N55" t="n">
        <v>11.43</v>
      </c>
      <c r="O55" t="n">
        <v>7.17</v>
      </c>
      <c r="P55" t="n">
        <v>15.44</v>
      </c>
      <c r="Q55" t="n">
        <v>13.26</v>
      </c>
      <c r="R55" t="n">
        <v>11.04</v>
      </c>
      <c r="S55" t="n">
        <v>9.08</v>
      </c>
      <c r="T55" t="n">
        <v>-2.3</v>
      </c>
      <c r="U55" t="n">
        <v>7.75</v>
      </c>
      <c r="V55" t="n">
        <v>1.29</v>
      </c>
      <c r="W55" t="n">
        <v>7.41</v>
      </c>
      <c r="X55" t="n">
        <v>6.14</v>
      </c>
    </row>
    <row r="56">
      <c r="A56" s="5" t="inlineStr">
        <is>
          <t>Gesamtkapitalrendite in %</t>
        </is>
      </c>
      <c r="B56" s="5" t="inlineStr">
        <is>
          <t>Total Return on Investment in %</t>
        </is>
      </c>
      <c r="C56" t="inlineStr">
        <is>
          <t>-</t>
        </is>
      </c>
      <c r="D56" t="n">
        <v>0.95</v>
      </c>
      <c r="E56" t="n">
        <v>0.86</v>
      </c>
      <c r="F56" t="n">
        <v>0.14</v>
      </c>
      <c r="G56" t="n">
        <v>0.96</v>
      </c>
      <c r="H56" t="n">
        <v>1.12</v>
      </c>
      <c r="I56" t="n">
        <v>1.16</v>
      </c>
      <c r="J56" t="n">
        <v>1.3</v>
      </c>
      <c r="K56" t="n">
        <v>1.24</v>
      </c>
      <c r="L56" t="n">
        <v>0.28</v>
      </c>
      <c r="M56" t="n">
        <v>1.02</v>
      </c>
      <c r="N56" t="n">
        <v>1.13</v>
      </c>
      <c r="O56" t="n">
        <v>0.7</v>
      </c>
      <c r="P56" t="n">
        <v>1.8</v>
      </c>
      <c r="Q56" t="n">
        <v>1.59</v>
      </c>
      <c r="R56" t="n">
        <v>1.22</v>
      </c>
      <c r="S56" t="n">
        <v>0.85</v>
      </c>
      <c r="T56" t="n">
        <v>-0.21</v>
      </c>
      <c r="U56" t="n">
        <v>0.55</v>
      </c>
      <c r="V56" t="n">
        <v>0.12</v>
      </c>
      <c r="W56" t="n">
        <v>0.9</v>
      </c>
      <c r="X56" t="n">
        <v>0.63</v>
      </c>
    </row>
    <row r="57">
      <c r="A57" s="5" t="inlineStr">
        <is>
          <t>Eigenkapitalquote in %</t>
        </is>
      </c>
      <c r="B57" s="5" t="inlineStr">
        <is>
          <t>Equity Ratio in %</t>
        </is>
      </c>
      <c r="C57" t="inlineStr">
        <is>
          <t>-</t>
        </is>
      </c>
      <c r="D57" t="n">
        <v>10.59</v>
      </c>
      <c r="E57" t="n">
        <v>9.76</v>
      </c>
      <c r="F57" t="n">
        <v>10.54</v>
      </c>
      <c r="G57" t="n">
        <v>11.77</v>
      </c>
      <c r="H57" t="n">
        <v>11.09</v>
      </c>
      <c r="I57" t="n">
        <v>11</v>
      </c>
      <c r="J57" t="n">
        <v>10.22</v>
      </c>
      <c r="K57" t="n">
        <v>10.52</v>
      </c>
      <c r="L57" t="n">
        <v>9.31</v>
      </c>
      <c r="M57" t="n">
        <v>9.640000000000001</v>
      </c>
      <c r="N57" t="n">
        <v>9.869999999999999</v>
      </c>
      <c r="O57" t="n">
        <v>9.73</v>
      </c>
      <c r="P57" t="n">
        <v>11.65</v>
      </c>
      <c r="Q57" t="n">
        <v>12.02</v>
      </c>
      <c r="R57" t="n">
        <v>11.06</v>
      </c>
      <c r="S57" t="n">
        <v>9.4</v>
      </c>
      <c r="T57" t="n">
        <v>9.029999999999999</v>
      </c>
      <c r="U57" t="n">
        <v>7.1</v>
      </c>
      <c r="V57" t="n">
        <v>9.58</v>
      </c>
      <c r="W57" t="n">
        <v>12.19</v>
      </c>
      <c r="X57" t="n">
        <v>10.26</v>
      </c>
    </row>
    <row r="58">
      <c r="A58" s="5" t="inlineStr">
        <is>
          <t>Fremdkapitalquote in %</t>
        </is>
      </c>
      <c r="B58" s="5" t="inlineStr">
        <is>
          <t>Debt Ratio in %</t>
        </is>
      </c>
      <c r="C58" t="inlineStr">
        <is>
          <t>-</t>
        </is>
      </c>
      <c r="D58" t="n">
        <v>89.41</v>
      </c>
      <c r="E58" t="n">
        <v>90.23999999999999</v>
      </c>
      <c r="F58" t="n">
        <v>89.45999999999999</v>
      </c>
      <c r="G58" t="n">
        <v>88.23</v>
      </c>
      <c r="H58" t="n">
        <v>88.91</v>
      </c>
      <c r="I58" t="n">
        <v>89</v>
      </c>
      <c r="J58" t="n">
        <v>89.78</v>
      </c>
      <c r="K58" t="n">
        <v>89.48</v>
      </c>
      <c r="L58" t="n">
        <v>90.69</v>
      </c>
      <c r="M58" t="n">
        <v>90.36</v>
      </c>
      <c r="N58" t="n">
        <v>90.13</v>
      </c>
      <c r="O58" t="n">
        <v>90.27</v>
      </c>
      <c r="P58" t="n">
        <v>88.34999999999999</v>
      </c>
      <c r="Q58" t="n">
        <v>87.98</v>
      </c>
      <c r="R58" t="n">
        <v>88.94</v>
      </c>
      <c r="S58" t="n">
        <v>90.59999999999999</v>
      </c>
      <c r="T58" t="n">
        <v>90.97</v>
      </c>
      <c r="U58" t="n">
        <v>92.90000000000001</v>
      </c>
      <c r="V58" t="n">
        <v>90.42</v>
      </c>
      <c r="W58" t="n">
        <v>87.81</v>
      </c>
      <c r="X58" t="n">
        <v>89.73999999999999</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inlineStr">
        <is>
          <t>-</t>
        </is>
      </c>
      <c r="D65" t="n">
        <v>0.95</v>
      </c>
      <c r="E65" t="n">
        <v>0.86</v>
      </c>
      <c r="F65" t="n">
        <v>0.14</v>
      </c>
      <c r="G65" t="n">
        <v>0.96</v>
      </c>
      <c r="H65" t="n">
        <v>1.12</v>
      </c>
      <c r="I65" t="n">
        <v>1.16</v>
      </c>
      <c r="J65" t="n">
        <v>1.3</v>
      </c>
      <c r="K65" t="n">
        <v>1.24</v>
      </c>
      <c r="L65" t="n">
        <v>0.28</v>
      </c>
      <c r="M65" t="n">
        <v>1.02</v>
      </c>
      <c r="N65" t="n">
        <v>1.13</v>
      </c>
      <c r="O65" t="n">
        <v>0.7</v>
      </c>
      <c r="P65" t="n">
        <v>1.8</v>
      </c>
      <c r="Q65" t="n">
        <v>1.59</v>
      </c>
      <c r="R65" t="n">
        <v>1.22</v>
      </c>
      <c r="S65" t="n">
        <v>0.85</v>
      </c>
      <c r="T65" t="n">
        <v>-0.21</v>
      </c>
      <c r="U65" t="n">
        <v>0.55</v>
      </c>
      <c r="V65" t="n">
        <v>0.12</v>
      </c>
      <c r="W65" t="n">
        <v>0.9</v>
      </c>
    </row>
    <row r="66">
      <c r="A66" s="5" t="inlineStr">
        <is>
          <t>Ertrag des eingesetzten Kapitals</t>
        </is>
      </c>
      <c r="B66" s="5" t="inlineStr">
        <is>
          <t>ROCE Return on Cap. Empl. in %</t>
        </is>
      </c>
      <c r="C66" t="inlineStr">
        <is>
          <t>-</t>
        </is>
      </c>
      <c r="D66" t="n">
        <v>1.4</v>
      </c>
      <c r="E66" t="n">
        <v>1.39</v>
      </c>
      <c r="F66" t="n">
        <v>0.47</v>
      </c>
      <c r="G66" t="n">
        <v>1.5</v>
      </c>
      <c r="H66" t="n">
        <v>1.59</v>
      </c>
      <c r="I66" t="n">
        <v>1.32</v>
      </c>
      <c r="J66" t="n">
        <v>1.47</v>
      </c>
      <c r="K66" t="n">
        <v>1.71</v>
      </c>
      <c r="L66" t="n">
        <v>0.18</v>
      </c>
      <c r="M66" t="n">
        <v>1.46</v>
      </c>
      <c r="N66" t="n">
        <v>1.87</v>
      </c>
      <c r="O66" t="n">
        <v>1.53</v>
      </c>
      <c r="P66" t="n">
        <v>2.39</v>
      </c>
      <c r="Q66" t="n">
        <v>2.57</v>
      </c>
      <c r="R66" t="n">
        <v>1.91</v>
      </c>
      <c r="S66" t="n">
        <v>1.22</v>
      </c>
      <c r="T66" t="n">
        <v>0.64</v>
      </c>
      <c r="U66" t="n">
        <v>0.23</v>
      </c>
      <c r="V66" t="n">
        <v>-0.32</v>
      </c>
      <c r="W66" t="n">
        <v>1.29</v>
      </c>
    </row>
    <row r="67">
      <c r="A67" s="5" t="inlineStr"/>
      <c r="B67" s="5" t="inlineStr"/>
    </row>
    <row r="68">
      <c r="A68" s="5" t="inlineStr"/>
      <c r="B68" s="5" t="inlineStr"/>
    </row>
    <row r="69">
      <c r="A69" s="5" t="inlineStr">
        <is>
          <t>Operativer Cashflow</t>
        </is>
      </c>
      <c r="B69" s="5" t="inlineStr">
        <is>
          <t>Operating Cashflow in M</t>
        </is>
      </c>
      <c r="C69" t="inlineStr">
        <is>
          <t>-</t>
        </is>
      </c>
      <c r="D69" t="n">
        <v>577.28</v>
      </c>
      <c r="E69" t="n">
        <v>1420.63</v>
      </c>
      <c r="F69" t="n">
        <v>2370.4087</v>
      </c>
      <c r="G69" t="n">
        <v>1488.102</v>
      </c>
      <c r="H69" t="n">
        <v>1187.9008</v>
      </c>
      <c r="I69" t="n">
        <v>658.9014</v>
      </c>
      <c r="J69" t="n">
        <v>2354.7342</v>
      </c>
      <c r="K69" t="n">
        <v>790.8894</v>
      </c>
      <c r="L69" t="n">
        <v>502.04</v>
      </c>
      <c r="M69" t="n">
        <v>456.17</v>
      </c>
      <c r="N69" t="n">
        <v>489.552</v>
      </c>
      <c r="O69" t="n">
        <v>561.408</v>
      </c>
      <c r="P69" t="n">
        <v>952.2230000000001</v>
      </c>
      <c r="Q69" t="n">
        <v>998.7599999999999</v>
      </c>
      <c r="R69" t="n">
        <v>984.984</v>
      </c>
      <c r="S69" t="n">
        <v>897.736</v>
      </c>
      <c r="T69" t="n">
        <v>1611.792</v>
      </c>
      <c r="U69" t="n">
        <v>1065.052</v>
      </c>
      <c r="V69" t="n">
        <v>1047.248</v>
      </c>
      <c r="W69" t="n">
        <v>2598.661</v>
      </c>
    </row>
    <row r="70">
      <c r="A70" s="5" t="inlineStr">
        <is>
          <t>Aktienrückkauf</t>
        </is>
      </c>
      <c r="B70" s="5" t="inlineStr">
        <is>
          <t>Share Buyback in M</t>
        </is>
      </c>
      <c r="C70" t="n">
        <v>4.219999999999999</v>
      </c>
      <c r="D70" t="n">
        <v>5.219999999999999</v>
      </c>
      <c r="E70" t="n">
        <v>5.490000000000009</v>
      </c>
      <c r="F70" t="n">
        <v>6.02000000000001</v>
      </c>
      <c r="G70" t="n">
        <v>5.789999999999992</v>
      </c>
      <c r="H70" t="n">
        <v>6.099999999999994</v>
      </c>
      <c r="I70" t="n">
        <v>6.400000000000006</v>
      </c>
      <c r="J70" t="n">
        <v>0</v>
      </c>
      <c r="K70" t="n">
        <v>-0.03999999999999204</v>
      </c>
      <c r="L70" t="n">
        <v>9.199999999999989</v>
      </c>
      <c r="M70" t="n">
        <v>8.900000000000006</v>
      </c>
      <c r="N70" t="n">
        <v>9</v>
      </c>
      <c r="O70" t="n">
        <v>11.5</v>
      </c>
      <c r="P70" t="n">
        <v>11.69999999999999</v>
      </c>
      <c r="Q70" t="n">
        <v>0</v>
      </c>
      <c r="R70" t="n">
        <v>0</v>
      </c>
      <c r="S70" t="n">
        <v>0</v>
      </c>
      <c r="T70" t="n">
        <v>-50.90000000000001</v>
      </c>
      <c r="U70" t="n">
        <v>-1.799999999999983</v>
      </c>
      <c r="V70" t="n">
        <v>0</v>
      </c>
      <c r="W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17.92</v>
      </c>
      <c r="E75" t="n">
        <v>516</v>
      </c>
      <c r="F75" t="n">
        <v>-85.47</v>
      </c>
      <c r="G75" t="n">
        <v>-16.96</v>
      </c>
      <c r="H75" t="n">
        <v>-1.46</v>
      </c>
      <c r="I75" t="n">
        <v>-4.83</v>
      </c>
      <c r="J75" t="n">
        <v>3.69</v>
      </c>
      <c r="K75" t="n">
        <v>355.13</v>
      </c>
      <c r="L75" t="n">
        <v>-71.02</v>
      </c>
      <c r="M75" t="n">
        <v>-3.93</v>
      </c>
      <c r="N75" t="n">
        <v>67.73</v>
      </c>
      <c r="O75" t="n">
        <v>-61</v>
      </c>
      <c r="P75" t="n">
        <v>12.03</v>
      </c>
      <c r="Q75" t="n">
        <v>28.79</v>
      </c>
      <c r="R75" t="n">
        <v>45.72</v>
      </c>
      <c r="S75" t="n">
        <v>-522.35</v>
      </c>
      <c r="T75" t="n">
        <v>-140.15</v>
      </c>
      <c r="U75" t="n">
        <v>332.4</v>
      </c>
      <c r="V75" t="n">
        <v>-85.70999999999999</v>
      </c>
      <c r="W75" t="n">
        <v>54.46</v>
      </c>
    </row>
    <row r="76">
      <c r="A76" s="5" t="inlineStr">
        <is>
          <t>Gewinnwachstum 3J in %</t>
        </is>
      </c>
      <c r="B76" s="5" t="inlineStr">
        <is>
          <t>Earnings Growth 3Y in %</t>
        </is>
      </c>
      <c r="C76" t="inlineStr">
        <is>
          <t>-</t>
        </is>
      </c>
      <c r="D76" t="n">
        <v>149.48</v>
      </c>
      <c r="E76" t="n">
        <v>137.86</v>
      </c>
      <c r="F76" t="n">
        <v>-34.63</v>
      </c>
      <c r="G76" t="n">
        <v>-7.75</v>
      </c>
      <c r="H76" t="n">
        <v>-0.87</v>
      </c>
      <c r="I76" t="n">
        <v>118</v>
      </c>
      <c r="J76" t="n">
        <v>95.93000000000001</v>
      </c>
      <c r="K76" t="n">
        <v>93.39</v>
      </c>
      <c r="L76" t="n">
        <v>-2.41</v>
      </c>
      <c r="M76" t="n">
        <v>0.93</v>
      </c>
      <c r="N76" t="n">
        <v>6.25</v>
      </c>
      <c r="O76" t="n">
        <v>-6.73</v>
      </c>
      <c r="P76" t="n">
        <v>28.85</v>
      </c>
      <c r="Q76" t="n">
        <v>-149.28</v>
      </c>
      <c r="R76" t="n">
        <v>-205.59</v>
      </c>
      <c r="S76" t="n">
        <v>-110.03</v>
      </c>
      <c r="T76" t="n">
        <v>35.51</v>
      </c>
      <c r="U76" t="n">
        <v>100.38</v>
      </c>
      <c r="V76" t="inlineStr">
        <is>
          <t>-</t>
        </is>
      </c>
      <c r="W76" t="inlineStr">
        <is>
          <t>-</t>
        </is>
      </c>
    </row>
    <row r="77">
      <c r="A77" s="5" t="inlineStr">
        <is>
          <t>Gewinnwachstum 5J in %</t>
        </is>
      </c>
      <c r="B77" s="5" t="inlineStr">
        <is>
          <t>Earnings Growth 5Y in %</t>
        </is>
      </c>
      <c r="C77" t="inlineStr">
        <is>
          <t>-</t>
        </is>
      </c>
      <c r="D77" t="n">
        <v>86.01000000000001</v>
      </c>
      <c r="E77" t="n">
        <v>81.45999999999999</v>
      </c>
      <c r="F77" t="n">
        <v>-21.01</v>
      </c>
      <c r="G77" t="n">
        <v>67.11</v>
      </c>
      <c r="H77" t="n">
        <v>56.3</v>
      </c>
      <c r="I77" t="n">
        <v>55.81</v>
      </c>
      <c r="J77" t="n">
        <v>70.31999999999999</v>
      </c>
      <c r="K77" t="n">
        <v>57.38</v>
      </c>
      <c r="L77" t="n">
        <v>-11.24</v>
      </c>
      <c r="M77" t="n">
        <v>8.720000000000001</v>
      </c>
      <c r="N77" t="n">
        <v>18.65</v>
      </c>
      <c r="O77" t="n">
        <v>-99.36</v>
      </c>
      <c r="P77" t="n">
        <v>-115.19</v>
      </c>
      <c r="Q77" t="n">
        <v>-51.12</v>
      </c>
      <c r="R77" t="n">
        <v>-74.02</v>
      </c>
      <c r="S77" t="n">
        <v>-72.27</v>
      </c>
      <c r="T77" t="inlineStr">
        <is>
          <t>-</t>
        </is>
      </c>
      <c r="U77" t="inlineStr">
        <is>
          <t>-</t>
        </is>
      </c>
      <c r="V77" t="inlineStr">
        <is>
          <t>-</t>
        </is>
      </c>
      <c r="W77" t="inlineStr">
        <is>
          <t>-</t>
        </is>
      </c>
    </row>
    <row r="78">
      <c r="A78" s="5" t="inlineStr">
        <is>
          <t>Gewinnwachstum 10J in %</t>
        </is>
      </c>
      <c r="B78" s="5" t="inlineStr">
        <is>
          <t>Earnings Growth 10Y in %</t>
        </is>
      </c>
      <c r="C78" t="inlineStr">
        <is>
          <t>-</t>
        </is>
      </c>
      <c r="D78" t="n">
        <v>70.91</v>
      </c>
      <c r="E78" t="n">
        <v>75.89</v>
      </c>
      <c r="F78" t="n">
        <v>18.19</v>
      </c>
      <c r="G78" t="n">
        <v>27.94</v>
      </c>
      <c r="H78" t="n">
        <v>32.51</v>
      </c>
      <c r="I78" t="n">
        <v>37.23</v>
      </c>
      <c r="J78" t="n">
        <v>-14.52</v>
      </c>
      <c r="K78" t="n">
        <v>-28.9</v>
      </c>
      <c r="L78" t="n">
        <v>-31.18</v>
      </c>
      <c r="M78" t="n">
        <v>-32.65</v>
      </c>
      <c r="N78" t="n">
        <v>-26.81</v>
      </c>
      <c r="O78" t="inlineStr">
        <is>
          <t>-</t>
        </is>
      </c>
      <c r="P78" t="inlineStr">
        <is>
          <t>-</t>
        </is>
      </c>
      <c r="Q78" t="inlineStr">
        <is>
          <t>-</t>
        </is>
      </c>
      <c r="R78" t="inlineStr">
        <is>
          <t>-</t>
        </is>
      </c>
      <c r="S78" t="inlineStr">
        <is>
          <t>-</t>
        </is>
      </c>
      <c r="T78" t="inlineStr">
        <is>
          <t>-</t>
        </is>
      </c>
      <c r="U78" t="inlineStr">
        <is>
          <t>-</t>
        </is>
      </c>
      <c r="V78" t="inlineStr">
        <is>
          <t>-</t>
        </is>
      </c>
      <c r="W78" t="inlineStr">
        <is>
          <t>-</t>
        </is>
      </c>
    </row>
    <row r="79">
      <c r="A79" s="5" t="inlineStr">
        <is>
          <t>PEG Ratio</t>
        </is>
      </c>
      <c r="B79" s="5" t="inlineStr">
        <is>
          <t>KGW Kurs/Gewinn/Wachstum</t>
        </is>
      </c>
      <c r="C79" t="inlineStr">
        <is>
          <t>-</t>
        </is>
      </c>
      <c r="D79" t="n">
        <v>0.16</v>
      </c>
      <c r="E79" t="n">
        <v>0.15</v>
      </c>
      <c r="F79" t="n">
        <v>-3.53</v>
      </c>
      <c r="G79" t="n">
        <v>0.17</v>
      </c>
      <c r="H79" t="n">
        <v>0.18</v>
      </c>
      <c r="I79" t="n">
        <v>0.16</v>
      </c>
      <c r="J79" t="n">
        <v>0.12</v>
      </c>
      <c r="K79" t="n">
        <v>0.13</v>
      </c>
      <c r="L79" t="n">
        <v>-2.14</v>
      </c>
      <c r="M79" t="n">
        <v>1</v>
      </c>
      <c r="N79" t="n">
        <v>0.45</v>
      </c>
      <c r="O79" t="n">
        <v>-0.15</v>
      </c>
      <c r="P79" t="n">
        <v>-0.06</v>
      </c>
      <c r="Q79" t="n">
        <v>-0.17</v>
      </c>
      <c r="R79" t="n">
        <v>-0.13</v>
      </c>
      <c r="S79" t="n">
        <v>-0.16</v>
      </c>
      <c r="T79" t="inlineStr">
        <is>
          <t>-</t>
        </is>
      </c>
      <c r="U79" t="inlineStr">
        <is>
          <t>-</t>
        </is>
      </c>
      <c r="V79" t="inlineStr">
        <is>
          <t>-</t>
        </is>
      </c>
      <c r="W79" t="inlineStr">
        <is>
          <t>-</t>
        </is>
      </c>
    </row>
    <row r="80">
      <c r="A80" s="5" t="inlineStr">
        <is>
          <t>EBIT-Wachstum 1J in %</t>
        </is>
      </c>
      <c r="B80" s="5" t="inlineStr">
        <is>
          <t>EBIT Growth 1Y in %</t>
        </is>
      </c>
      <c r="C80" t="inlineStr">
        <is>
          <t>-</t>
        </is>
      </c>
      <c r="D80" t="n">
        <v>7.66</v>
      </c>
      <c r="E80" t="n">
        <v>202.11</v>
      </c>
      <c r="F80" t="n">
        <v>-69.2</v>
      </c>
      <c r="G80" t="n">
        <v>-8.49</v>
      </c>
      <c r="H80" t="n">
        <v>21.91</v>
      </c>
      <c r="I80" t="n">
        <v>-3.35</v>
      </c>
      <c r="J80" t="n">
        <v>-15.25</v>
      </c>
      <c r="K80" t="n">
        <v>876.34</v>
      </c>
      <c r="L80" t="n">
        <v>-86.88</v>
      </c>
      <c r="M80" t="n">
        <v>-17.35</v>
      </c>
      <c r="N80" t="n">
        <v>26.67</v>
      </c>
      <c r="O80" t="n">
        <v>-35.76</v>
      </c>
      <c r="P80" t="n">
        <v>-7.57</v>
      </c>
      <c r="Q80" t="n">
        <v>33.03</v>
      </c>
      <c r="R80" t="n">
        <v>58.6</v>
      </c>
      <c r="S80" t="n">
        <v>96.53</v>
      </c>
      <c r="T80" t="n">
        <v>202.51</v>
      </c>
      <c r="U80" t="n">
        <v>-167.91</v>
      </c>
      <c r="V80" t="n">
        <v>-126.11</v>
      </c>
      <c r="W80" t="n">
        <v>45.21</v>
      </c>
    </row>
    <row r="81">
      <c r="A81" s="5" t="inlineStr">
        <is>
          <t>EBIT-Wachstum 3J in %</t>
        </is>
      </c>
      <c r="B81" s="5" t="inlineStr">
        <is>
          <t>EBIT Growth 3Y in %</t>
        </is>
      </c>
      <c r="C81" t="inlineStr">
        <is>
          <t>-</t>
        </is>
      </c>
      <c r="D81" t="n">
        <v>46.86</v>
      </c>
      <c r="E81" t="n">
        <v>41.47</v>
      </c>
      <c r="F81" t="n">
        <v>-18.59</v>
      </c>
      <c r="G81" t="n">
        <v>3.36</v>
      </c>
      <c r="H81" t="n">
        <v>1.1</v>
      </c>
      <c r="I81" t="n">
        <v>285.91</v>
      </c>
      <c r="J81" t="n">
        <v>258.07</v>
      </c>
      <c r="K81" t="n">
        <v>257.37</v>
      </c>
      <c r="L81" t="n">
        <v>-25.85</v>
      </c>
      <c r="M81" t="n">
        <v>-8.81</v>
      </c>
      <c r="N81" t="n">
        <v>-5.55</v>
      </c>
      <c r="O81" t="n">
        <v>-3.43</v>
      </c>
      <c r="P81" t="n">
        <v>28.02</v>
      </c>
      <c r="Q81" t="n">
        <v>62.72</v>
      </c>
      <c r="R81" t="n">
        <v>119.21</v>
      </c>
      <c r="S81" t="n">
        <v>43.71</v>
      </c>
      <c r="T81" t="n">
        <v>-30.5</v>
      </c>
      <c r="U81" t="n">
        <v>-82.94</v>
      </c>
      <c r="V81" t="inlineStr">
        <is>
          <t>-</t>
        </is>
      </c>
      <c r="W81" t="inlineStr">
        <is>
          <t>-</t>
        </is>
      </c>
    </row>
    <row r="82">
      <c r="A82" s="5" t="inlineStr">
        <is>
          <t>EBIT-Wachstum 5J in %</t>
        </is>
      </c>
      <c r="B82" s="5" t="inlineStr">
        <is>
          <t>EBIT Growth 5Y in %</t>
        </is>
      </c>
      <c r="C82" t="inlineStr">
        <is>
          <t>-</t>
        </is>
      </c>
      <c r="D82" t="n">
        <v>30.8</v>
      </c>
      <c r="E82" t="n">
        <v>28.6</v>
      </c>
      <c r="F82" t="n">
        <v>-14.88</v>
      </c>
      <c r="G82" t="n">
        <v>174.23</v>
      </c>
      <c r="H82" t="n">
        <v>158.55</v>
      </c>
      <c r="I82" t="n">
        <v>150.7</v>
      </c>
      <c r="J82" t="n">
        <v>156.71</v>
      </c>
      <c r="K82" t="n">
        <v>152.6</v>
      </c>
      <c r="L82" t="n">
        <v>-24.18</v>
      </c>
      <c r="M82" t="n">
        <v>-0.2</v>
      </c>
      <c r="N82" t="n">
        <v>14.99</v>
      </c>
      <c r="O82" t="n">
        <v>28.97</v>
      </c>
      <c r="P82" t="n">
        <v>76.62</v>
      </c>
      <c r="Q82" t="n">
        <v>44.55</v>
      </c>
      <c r="R82" t="n">
        <v>12.72</v>
      </c>
      <c r="S82" t="n">
        <v>10.05</v>
      </c>
      <c r="T82" t="inlineStr">
        <is>
          <t>-</t>
        </is>
      </c>
      <c r="U82" t="inlineStr">
        <is>
          <t>-</t>
        </is>
      </c>
      <c r="V82" t="inlineStr">
        <is>
          <t>-</t>
        </is>
      </c>
      <c r="W82" t="inlineStr">
        <is>
          <t>-</t>
        </is>
      </c>
    </row>
    <row r="83">
      <c r="A83" s="5" t="inlineStr">
        <is>
          <t>EBIT-Wachstum 10J in %</t>
        </is>
      </c>
      <c r="B83" s="5" t="inlineStr">
        <is>
          <t>EBIT Growth 10Y in %</t>
        </is>
      </c>
      <c r="C83" t="inlineStr">
        <is>
          <t>-</t>
        </is>
      </c>
      <c r="D83" t="n">
        <v>90.75</v>
      </c>
      <c r="E83" t="n">
        <v>92.65000000000001</v>
      </c>
      <c r="F83" t="n">
        <v>68.86</v>
      </c>
      <c r="G83" t="n">
        <v>75.03</v>
      </c>
      <c r="H83" t="n">
        <v>79.18000000000001</v>
      </c>
      <c r="I83" t="n">
        <v>82.84999999999999</v>
      </c>
      <c r="J83" t="n">
        <v>92.84</v>
      </c>
      <c r="K83" t="n">
        <v>114.61</v>
      </c>
      <c r="L83" t="n">
        <v>10.19</v>
      </c>
      <c r="M83" t="n">
        <v>6.26</v>
      </c>
      <c r="N83" t="n">
        <v>12.52</v>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Op.Cashflow Wachstum 1J in %</t>
        </is>
      </c>
      <c r="B84" s="5" t="inlineStr">
        <is>
          <t>Op.Cashflow Wachstum 1Y in %</t>
        </is>
      </c>
      <c r="C84" t="inlineStr">
        <is>
          <t>-</t>
        </is>
      </c>
      <c r="D84" t="n">
        <v>-57.89</v>
      </c>
      <c r="E84" t="n">
        <v>-37.87</v>
      </c>
      <c r="F84" t="n">
        <v>65.48</v>
      </c>
      <c r="G84" t="n">
        <v>29.78</v>
      </c>
      <c r="H84" t="n">
        <v>86.88</v>
      </c>
      <c r="I84" t="n">
        <v>-70.98</v>
      </c>
      <c r="J84" t="n">
        <v>197.73</v>
      </c>
      <c r="K84" t="n">
        <v>57.5</v>
      </c>
      <c r="L84" t="n">
        <v>15.7</v>
      </c>
      <c r="M84" t="n">
        <v>-2.42</v>
      </c>
      <c r="N84" t="n">
        <v>-8.82</v>
      </c>
      <c r="O84" t="n">
        <v>-37.76</v>
      </c>
      <c r="P84" t="n">
        <v>0.46</v>
      </c>
      <c r="Q84" t="n">
        <v>1.4</v>
      </c>
      <c r="R84" t="n">
        <v>9.720000000000001</v>
      </c>
      <c r="S84" t="n">
        <v>-44.3</v>
      </c>
      <c r="T84" t="n">
        <v>17.79</v>
      </c>
      <c r="U84" t="n">
        <v>0.68</v>
      </c>
      <c r="V84" t="n">
        <v>-59.7</v>
      </c>
      <c r="W84" t="inlineStr">
        <is>
          <t>-</t>
        </is>
      </c>
    </row>
    <row r="85">
      <c r="A85" s="5" t="inlineStr">
        <is>
          <t>Op.Cashflow Wachstum 3J in %</t>
        </is>
      </c>
      <c r="B85" s="5" t="inlineStr">
        <is>
          <t>Op.Cashflow Wachstum 3Y in %</t>
        </is>
      </c>
      <c r="C85" t="inlineStr">
        <is>
          <t>-</t>
        </is>
      </c>
      <c r="D85" t="n">
        <v>-10.09</v>
      </c>
      <c r="E85" t="n">
        <v>19.13</v>
      </c>
      <c r="F85" t="n">
        <v>60.71</v>
      </c>
      <c r="G85" t="n">
        <v>15.23</v>
      </c>
      <c r="H85" t="n">
        <v>71.20999999999999</v>
      </c>
      <c r="I85" t="n">
        <v>61.42</v>
      </c>
      <c r="J85" t="n">
        <v>90.31</v>
      </c>
      <c r="K85" t="n">
        <v>23.59</v>
      </c>
      <c r="L85" t="n">
        <v>1.49</v>
      </c>
      <c r="M85" t="n">
        <v>-16.33</v>
      </c>
      <c r="N85" t="n">
        <v>-15.37</v>
      </c>
      <c r="O85" t="n">
        <v>-11.97</v>
      </c>
      <c r="P85" t="n">
        <v>3.86</v>
      </c>
      <c r="Q85" t="n">
        <v>-11.06</v>
      </c>
      <c r="R85" t="n">
        <v>-5.6</v>
      </c>
      <c r="S85" t="n">
        <v>-8.609999999999999</v>
      </c>
      <c r="T85" t="n">
        <v>-13.74</v>
      </c>
      <c r="U85" t="inlineStr">
        <is>
          <t>-</t>
        </is>
      </c>
      <c r="V85" t="inlineStr">
        <is>
          <t>-</t>
        </is>
      </c>
      <c r="W85" t="inlineStr">
        <is>
          <t>-</t>
        </is>
      </c>
    </row>
    <row r="86">
      <c r="A86" s="5" t="inlineStr">
        <is>
          <t>Op.Cashflow Wachstum 5J in %</t>
        </is>
      </c>
      <c r="B86" s="5" t="inlineStr">
        <is>
          <t>Op.Cashflow Wachstum 5Y in %</t>
        </is>
      </c>
      <c r="C86" t="inlineStr">
        <is>
          <t>-</t>
        </is>
      </c>
      <c r="D86" t="n">
        <v>17.28</v>
      </c>
      <c r="E86" t="n">
        <v>14.66</v>
      </c>
      <c r="F86" t="n">
        <v>61.78</v>
      </c>
      <c r="G86" t="n">
        <v>60.18</v>
      </c>
      <c r="H86" t="n">
        <v>57.37</v>
      </c>
      <c r="I86" t="n">
        <v>39.51</v>
      </c>
      <c r="J86" t="n">
        <v>51.94</v>
      </c>
      <c r="K86" t="n">
        <v>4.84</v>
      </c>
      <c r="L86" t="n">
        <v>-6.57</v>
      </c>
      <c r="M86" t="n">
        <v>-9.43</v>
      </c>
      <c r="N86" t="n">
        <v>-7</v>
      </c>
      <c r="O86" t="n">
        <v>-14.1</v>
      </c>
      <c r="P86" t="n">
        <v>-2.99</v>
      </c>
      <c r="Q86" t="n">
        <v>-2.94</v>
      </c>
      <c r="R86" t="n">
        <v>-15.16</v>
      </c>
      <c r="S86" t="inlineStr">
        <is>
          <t>-</t>
        </is>
      </c>
      <c r="T86" t="inlineStr">
        <is>
          <t>-</t>
        </is>
      </c>
      <c r="U86" t="inlineStr">
        <is>
          <t>-</t>
        </is>
      </c>
      <c r="V86" t="inlineStr">
        <is>
          <t>-</t>
        </is>
      </c>
      <c r="W86" t="inlineStr">
        <is>
          <t>-</t>
        </is>
      </c>
    </row>
    <row r="87">
      <c r="A87" s="5" t="inlineStr">
        <is>
          <t>Op.Cashflow Wachstum 10J in %</t>
        </is>
      </c>
      <c r="B87" s="5" t="inlineStr">
        <is>
          <t>Op.Cashflow Wachstum 10Y in %</t>
        </is>
      </c>
      <c r="C87" t="inlineStr">
        <is>
          <t>-</t>
        </is>
      </c>
      <c r="D87" t="n">
        <v>28.39</v>
      </c>
      <c r="E87" t="n">
        <v>33.3</v>
      </c>
      <c r="F87" t="n">
        <v>33.31</v>
      </c>
      <c r="G87" t="n">
        <v>26.81</v>
      </c>
      <c r="H87" t="n">
        <v>23.97</v>
      </c>
      <c r="I87" t="n">
        <v>16.25</v>
      </c>
      <c r="J87" t="n">
        <v>18.92</v>
      </c>
      <c r="K87" t="n">
        <v>0.93</v>
      </c>
      <c r="L87" t="n">
        <v>-4.75</v>
      </c>
      <c r="M87" t="n">
        <v>-12.29</v>
      </c>
      <c r="N87" t="inlineStr">
        <is>
          <t>-</t>
        </is>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Verschuldungsgrad in %</t>
        </is>
      </c>
      <c r="B88" s="5" t="inlineStr">
        <is>
          <t>Finance Gearing in %</t>
        </is>
      </c>
      <c r="C88" t="inlineStr">
        <is>
          <t>-</t>
        </is>
      </c>
      <c r="D88" t="n">
        <v>844.0700000000001</v>
      </c>
      <c r="E88" t="n">
        <v>924.5700000000001</v>
      </c>
      <c r="F88" t="n">
        <v>848.6</v>
      </c>
      <c r="G88" t="n">
        <v>749.74</v>
      </c>
      <c r="H88" t="n">
        <v>801.6900000000001</v>
      </c>
      <c r="I88" t="n">
        <v>808.9299999999999</v>
      </c>
      <c r="J88" t="n">
        <v>878.67</v>
      </c>
      <c r="K88" t="n">
        <v>850.52</v>
      </c>
      <c r="L88" t="n">
        <v>973.54</v>
      </c>
      <c r="M88" t="n">
        <v>937.4299999999999</v>
      </c>
      <c r="N88" t="n">
        <v>913.25</v>
      </c>
      <c r="O88" t="n">
        <v>927.46</v>
      </c>
      <c r="P88" t="n">
        <v>758.49</v>
      </c>
      <c r="Q88" t="n">
        <v>732.01</v>
      </c>
      <c r="R88" t="n">
        <v>803.84</v>
      </c>
      <c r="S88" t="n">
        <v>963.53</v>
      </c>
      <c r="T88" t="n">
        <v>1008</v>
      </c>
      <c r="U88" t="n">
        <v>1308</v>
      </c>
      <c r="V88" t="n">
        <v>943.83</v>
      </c>
      <c r="W88" t="n">
        <v>720.13</v>
      </c>
      <c r="X88" t="n">
        <v>874.75</v>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20"/>
    <col customWidth="1" max="17" min="17" width="10"/>
    <col customWidth="1" max="18" min="18" width="10"/>
    <col customWidth="1" max="19" min="19" width="10"/>
    <col customWidth="1" max="20" min="20" width="20"/>
    <col customWidth="1" max="21" min="21" width="19"/>
    <col customWidth="1" max="22" min="22" width="11"/>
    <col customWidth="1" max="23" min="23" width="8"/>
  </cols>
  <sheetData>
    <row r="1">
      <c r="A1" s="1" t="inlineStr">
        <is>
          <t xml:space="preserve">NOKIA </t>
        </is>
      </c>
      <c r="B1" s="2" t="inlineStr">
        <is>
          <t>WKN: 870737  ISIN: FI0009000681  US-Symbol:NOKBF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1967</t>
        </is>
      </c>
      <c r="C4" s="5" t="inlineStr">
        <is>
          <t>Telefon / Phone</t>
        </is>
      </c>
      <c r="D4" s="5" t="inlineStr"/>
      <c r="E4" t="inlineStr">
        <is>
          <t>+358-10-44-88-000</t>
        </is>
      </c>
      <c r="G4" t="inlineStr">
        <is>
          <t>06.02.2020</t>
        </is>
      </c>
      <c r="H4" t="inlineStr">
        <is>
          <t>Q4 Result</t>
        </is>
      </c>
      <c r="J4" t="inlineStr">
        <is>
          <t>Solidium Oy</t>
        </is>
      </c>
      <c r="L4" t="inlineStr">
        <is>
          <t>3,85%</t>
        </is>
      </c>
    </row>
    <row r="5">
      <c r="A5" s="5" t="inlineStr">
        <is>
          <t>Ticker</t>
        </is>
      </c>
      <c r="B5" t="inlineStr">
        <is>
          <t>NOA3</t>
        </is>
      </c>
      <c r="C5" s="5" t="inlineStr">
        <is>
          <t>Fax</t>
        </is>
      </c>
      <c r="D5" s="5" t="inlineStr"/>
      <c r="E5" t="inlineStr">
        <is>
          <t>+358-10-44-88-002</t>
        </is>
      </c>
      <c r="G5" t="inlineStr">
        <is>
          <t>05.03.2020</t>
        </is>
      </c>
      <c r="H5" t="inlineStr">
        <is>
          <t>Publication Of Annual Report</t>
        </is>
      </c>
      <c r="J5" t="inlineStr">
        <is>
          <t>Freefloat</t>
        </is>
      </c>
      <c r="L5" t="inlineStr">
        <is>
          <t>96,15%</t>
        </is>
      </c>
    </row>
    <row r="6">
      <c r="A6" s="5" t="inlineStr">
        <is>
          <t>Gelistet Seit / Listed Since</t>
        </is>
      </c>
      <c r="B6" t="inlineStr">
        <is>
          <t>-</t>
        </is>
      </c>
      <c r="C6" s="5" t="inlineStr">
        <is>
          <t>Internet</t>
        </is>
      </c>
      <c r="D6" s="5" t="inlineStr"/>
      <c r="E6" t="inlineStr">
        <is>
          <t>http://www.nokia.com</t>
        </is>
      </c>
      <c r="G6" t="inlineStr">
        <is>
          <t>27.05.2020</t>
        </is>
      </c>
      <c r="H6" t="inlineStr">
        <is>
          <t>Annual General Meeting</t>
        </is>
      </c>
    </row>
    <row r="7">
      <c r="A7" s="5" t="inlineStr">
        <is>
          <t>Nominalwert / Nominal Value</t>
        </is>
      </c>
      <c r="B7" t="inlineStr">
        <is>
          <t>-</t>
        </is>
      </c>
      <c r="C7" s="5" t="inlineStr">
        <is>
          <t>Inv. Relations E-Mail</t>
        </is>
      </c>
      <c r="D7" s="5" t="inlineStr"/>
      <c r="E7" t="inlineStr">
        <is>
          <t>investor.relations@nokia.com</t>
        </is>
      </c>
      <c r="G7" t="inlineStr">
        <is>
          <t>30.04.2020</t>
        </is>
      </c>
      <c r="H7" t="inlineStr">
        <is>
          <t>Result Q1</t>
        </is>
      </c>
    </row>
    <row r="8">
      <c r="A8" s="5" t="inlineStr">
        <is>
          <t>Land / Country</t>
        </is>
      </c>
      <c r="B8" t="inlineStr">
        <is>
          <t>Finnland</t>
        </is>
      </c>
      <c r="C8" s="5" t="inlineStr">
        <is>
          <t>Kontaktperson / Contact Person</t>
        </is>
      </c>
      <c r="D8" s="5" t="inlineStr"/>
      <c r="E8" t="inlineStr">
        <is>
          <t>-</t>
        </is>
      </c>
      <c r="G8" t="inlineStr">
        <is>
          <t>31.07.2020</t>
        </is>
      </c>
      <c r="H8" t="inlineStr">
        <is>
          <t>Score Half Year</t>
        </is>
      </c>
    </row>
    <row r="9">
      <c r="A9" s="5" t="inlineStr">
        <is>
          <t>Währung / Currency</t>
        </is>
      </c>
      <c r="B9" t="inlineStr">
        <is>
          <t>EUR</t>
        </is>
      </c>
      <c r="C9" s="5" t="inlineStr">
        <is>
          <t>29.10.2020</t>
        </is>
      </c>
      <c r="D9" s="5" t="inlineStr">
        <is>
          <t>Q3 Earnings</t>
        </is>
      </c>
    </row>
    <row r="10">
      <c r="A10" s="5" t="inlineStr">
        <is>
          <t>Branche / Industry</t>
        </is>
      </c>
      <c r="B10" t="inlineStr">
        <is>
          <t>Electrotechnology</t>
        </is>
      </c>
      <c r="C10" s="5" t="inlineStr"/>
      <c r="D10" s="5" t="inlineStr"/>
    </row>
    <row r="11">
      <c r="A11" s="5" t="inlineStr">
        <is>
          <t>Sektor / Sector</t>
        </is>
      </c>
      <c r="B11" t="inlineStr">
        <is>
          <t>Technology</t>
        </is>
      </c>
    </row>
    <row r="12">
      <c r="A12" s="5" t="inlineStr">
        <is>
          <t>Typ / Genre</t>
        </is>
      </c>
      <c r="B12" t="inlineStr">
        <is>
          <t>Namensaktie</t>
        </is>
      </c>
    </row>
    <row r="13">
      <c r="A13" s="5" t="inlineStr">
        <is>
          <t>Adresse / Address</t>
        </is>
      </c>
      <c r="B13" t="inlineStr">
        <is>
          <t>Nokia Corp.Karaportti 3  FI-02610 Espoo</t>
        </is>
      </c>
    </row>
    <row r="14">
      <c r="A14" s="5" t="inlineStr">
        <is>
          <t>Management</t>
        </is>
      </c>
      <c r="B14" t="inlineStr">
        <is>
          <t>Rajeev Suri, Nassib Abou-Khalil, Barry French, Kristian Pullola, Gabriela Styf Sjöma, Marcus Weldon, Stephanie Werner, Tommi Uitto, Sandra Motley, Kathrin Buvac, Jenni Lukander, Basil Alwan, Sri Reddy, Bhaskar Gorti, Sanjay Goel, Ricky Corker, Federico Guillén</t>
        </is>
      </c>
    </row>
    <row r="15">
      <c r="A15" s="5" t="inlineStr">
        <is>
          <t>Aufsichtsrat / Board</t>
        </is>
      </c>
      <c r="B15" t="inlineStr">
        <is>
          <t>Risto Siilasmaa, Sari Baldauf, Bruce Brown, Jeanette Horan, Edward Kozel, Elizabeth Nelson, Olivier Piou, Søren Skou, Carla Smits-Nusteling, Kari Stadigh</t>
        </is>
      </c>
    </row>
    <row r="16">
      <c r="A16" s="5" t="inlineStr">
        <is>
          <t>Beschreibung</t>
        </is>
      </c>
      <c r="B16" t="inlineStr">
        <is>
          <t>Die Nokia Corporation ist ein finnischer Telekommunikationskonzern und einer der führenden Anbieter von Systemen und Produkten in der globalen Kommunikationsindustrie. Das Unternehmen verfügt über eine breite Produktpalette und bietet eine Vielfalt unterschiedlicher Anwenderprodukte für die Bereiche Musik, Navigation, Video, TV, Games, Fotografie und Telekommunikation an. Hinzu kommen verschiedene Produkte aus dem Bereich Netzwerktechnologie, die in Fertigungsstätten in China, Finnland, Deutschland und Indien hergestellt werden. Neben unterschiedlichsten Mobiltelefonen und Smartphones vertreibt der Konzern Originalzubehör und bietet über einen eigenen Online-Shop Inhalte und Apps zum Download. 2014 wurde die gesamte Handysparte an Micorosft verkauft, da sich der Konzern zukünftig mehr auf das Netzwerkgeschäft konzentrieren will. 2013 wurde bereits das ehemalige Joint Venture Nokia Siemens Networks komplett von Nokia übernommen. Dort wird für internationalen Kunden Telekommunikationsinfrastruktur sowie die entsprechende Hardware, Software und Dienstleistungen entwickelt. Außerdem will Nokia den französischen Telekommunikationsausrüster Alcatel-Lucent übernehmen. Copyright 2014 FINANCE BASE AG</t>
        </is>
      </c>
    </row>
    <row r="17">
      <c r="A17" s="5" t="inlineStr">
        <is>
          <t>Profile</t>
        </is>
      </c>
      <c r="B17" t="inlineStr">
        <is>
          <t>Nokia Corporation is a Finnish telecommunications company and a leading provider of systems and products in the global communications industry. The company has a wide product range and offers a variety of different consumer products in the areas of music, navigation, video, TV, games, photography and telecommunications at. There are also various products from the network technology, which are produced in manufacturing facilities in China, Finland, Germany and India. In addition to a wide variety of mobile phones and smartphones, the Group distributes original equipment and offers its own online store content and apps for download. 2014, the entire mobile phone division was sold to Micorosft because the company wants to focus on the network business in the future more. In 2013, the former joint venture Nokia Siemens Networks has been completely taken over by Nokia. There is for international customers telecommunications infrastructure and developed the appropriate hardware, software and services. In addition, Nokia will take over the French telecommunications equipment supplier Alcatel-Lucent.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23315</v>
      </c>
      <c r="D20" t="n">
        <v>22563</v>
      </c>
      <c r="E20" t="n">
        <v>23147</v>
      </c>
      <c r="F20" t="n">
        <v>23614</v>
      </c>
      <c r="G20" t="n">
        <v>12499</v>
      </c>
      <c r="H20" t="n">
        <v>12732</v>
      </c>
      <c r="I20" t="n">
        <v>12709</v>
      </c>
      <c r="J20" t="n">
        <v>30176</v>
      </c>
      <c r="K20" t="n">
        <v>38659</v>
      </c>
      <c r="L20" t="n">
        <v>42446</v>
      </c>
      <c r="M20" t="n">
        <v>40984</v>
      </c>
      <c r="N20" t="n">
        <v>50710</v>
      </c>
      <c r="O20" t="n">
        <v>51058</v>
      </c>
      <c r="P20" t="n">
        <v>41121</v>
      </c>
      <c r="Q20" t="n">
        <v>34191</v>
      </c>
      <c r="R20" t="n">
        <v>29267</v>
      </c>
      <c r="S20" t="n">
        <v>29455</v>
      </c>
      <c r="T20" t="n">
        <v>30016</v>
      </c>
      <c r="U20" t="n">
        <v>31191</v>
      </c>
      <c r="V20" t="n">
        <v>30376</v>
      </c>
      <c r="W20" t="inlineStr">
        <is>
          <t>-</t>
        </is>
      </c>
    </row>
    <row r="21">
      <c r="A21" s="5" t="inlineStr">
        <is>
          <t>Operatives Ergebnis (EBIT)</t>
        </is>
      </c>
      <c r="B21" s="5" t="inlineStr">
        <is>
          <t>EBIT Earning Before Interest &amp; Tax</t>
        </is>
      </c>
      <c r="C21" t="n">
        <v>485</v>
      </c>
      <c r="D21" t="n">
        <v>-59</v>
      </c>
      <c r="E21" t="n">
        <v>16</v>
      </c>
      <c r="F21" t="n">
        <v>-1100</v>
      </c>
      <c r="G21" t="n">
        <v>1688</v>
      </c>
      <c r="H21" t="n">
        <v>170</v>
      </c>
      <c r="I21" t="n">
        <v>519</v>
      </c>
      <c r="J21" t="n">
        <v>-2303</v>
      </c>
      <c r="K21" t="n">
        <v>-1073</v>
      </c>
      <c r="L21" t="n">
        <v>2070</v>
      </c>
      <c r="M21" t="n">
        <v>1197</v>
      </c>
      <c r="N21" t="n">
        <v>4966</v>
      </c>
      <c r="O21" t="n">
        <v>7985</v>
      </c>
      <c r="P21" t="n">
        <v>5488</v>
      </c>
      <c r="Q21" t="n">
        <v>4639</v>
      </c>
      <c r="R21" t="n">
        <v>4330</v>
      </c>
      <c r="S21" t="n">
        <v>5011</v>
      </c>
      <c r="T21" t="n">
        <v>4780</v>
      </c>
      <c r="U21" t="n">
        <v>3362</v>
      </c>
      <c r="V21" t="n">
        <v>5776</v>
      </c>
      <c r="W21" t="inlineStr">
        <is>
          <t>-</t>
        </is>
      </c>
    </row>
    <row r="22">
      <c r="A22" s="5" t="inlineStr">
        <is>
          <t>Finanzergebnis</t>
        </is>
      </c>
      <c r="B22" s="5" t="inlineStr">
        <is>
          <t>Financial Result</t>
        </is>
      </c>
      <c r="C22" t="n">
        <v>-329</v>
      </c>
      <c r="D22" t="n">
        <v>-301</v>
      </c>
      <c r="E22" t="n">
        <v>-526</v>
      </c>
      <c r="F22" t="n">
        <v>-269</v>
      </c>
      <c r="G22" t="n">
        <v>-148</v>
      </c>
      <c r="H22" t="n">
        <v>-407</v>
      </c>
      <c r="I22" t="n">
        <v>-276</v>
      </c>
      <c r="J22" t="n">
        <v>-341</v>
      </c>
      <c r="K22" t="n">
        <v>-125</v>
      </c>
      <c r="L22" t="n">
        <v>-284</v>
      </c>
      <c r="M22" t="n">
        <v>-235</v>
      </c>
      <c r="N22" t="n">
        <v>4</v>
      </c>
      <c r="O22" t="n">
        <v>283</v>
      </c>
      <c r="P22" t="n">
        <v>235</v>
      </c>
      <c r="Q22" t="n">
        <v>332</v>
      </c>
      <c r="R22" t="n">
        <v>379</v>
      </c>
      <c r="S22" t="n">
        <v>334</v>
      </c>
      <c r="T22" t="n">
        <v>137</v>
      </c>
      <c r="U22" t="n">
        <v>113</v>
      </c>
      <c r="V22" t="n">
        <v>86</v>
      </c>
      <c r="W22" t="inlineStr">
        <is>
          <t>-</t>
        </is>
      </c>
    </row>
    <row r="23">
      <c r="A23" s="5" t="inlineStr">
        <is>
          <t>Ergebnis vor Steuer (EBT)</t>
        </is>
      </c>
      <c r="B23" s="5" t="inlineStr">
        <is>
          <t>EBT Earning Before Tax</t>
        </is>
      </c>
      <c r="C23" t="n">
        <v>156</v>
      </c>
      <c r="D23" t="n">
        <v>-360</v>
      </c>
      <c r="E23" t="n">
        <v>-510</v>
      </c>
      <c r="F23" t="n">
        <v>-1369</v>
      </c>
      <c r="G23" t="n">
        <v>1540</v>
      </c>
      <c r="H23" t="n">
        <v>-237</v>
      </c>
      <c r="I23" t="n">
        <v>243</v>
      </c>
      <c r="J23" t="n">
        <v>-2644</v>
      </c>
      <c r="K23" t="n">
        <v>-1198</v>
      </c>
      <c r="L23" t="n">
        <v>1786</v>
      </c>
      <c r="M23" t="n">
        <v>962</v>
      </c>
      <c r="N23" t="n">
        <v>4970</v>
      </c>
      <c r="O23" t="n">
        <v>8268</v>
      </c>
      <c r="P23" t="n">
        <v>5723</v>
      </c>
      <c r="Q23" t="n">
        <v>4971</v>
      </c>
      <c r="R23" t="n">
        <v>4709</v>
      </c>
      <c r="S23" t="n">
        <v>5345</v>
      </c>
      <c r="T23" t="n">
        <v>4917</v>
      </c>
      <c r="U23" t="n">
        <v>3475</v>
      </c>
      <c r="V23" t="n">
        <v>5862</v>
      </c>
      <c r="W23" t="inlineStr">
        <is>
          <t>-</t>
        </is>
      </c>
    </row>
    <row r="24">
      <c r="A24" s="5" t="inlineStr">
        <is>
          <t>Steuern auf Einkommen und Ertrag</t>
        </is>
      </c>
      <c r="B24" s="5" t="inlineStr">
        <is>
          <t>Taxes on income and earnings</t>
        </is>
      </c>
      <c r="C24" t="n">
        <v>138</v>
      </c>
      <c r="D24" t="n">
        <v>189</v>
      </c>
      <c r="E24" t="n">
        <v>927</v>
      </c>
      <c r="F24" t="n">
        <v>-457</v>
      </c>
      <c r="G24" t="n">
        <v>346</v>
      </c>
      <c r="H24" t="n">
        <v>-1408</v>
      </c>
      <c r="I24" t="n">
        <v>202</v>
      </c>
      <c r="J24" t="n">
        <v>1145</v>
      </c>
      <c r="K24" t="n">
        <v>290</v>
      </c>
      <c r="L24" t="n">
        <v>443</v>
      </c>
      <c r="M24" t="n">
        <v>702</v>
      </c>
      <c r="N24" t="n">
        <v>1081</v>
      </c>
      <c r="O24" t="n">
        <v>1522</v>
      </c>
      <c r="P24" t="n">
        <v>1357</v>
      </c>
      <c r="Q24" t="n">
        <v>1281</v>
      </c>
      <c r="R24" t="n">
        <v>1435</v>
      </c>
      <c r="S24" t="n">
        <v>1699</v>
      </c>
      <c r="T24" t="n">
        <v>1484</v>
      </c>
      <c r="U24" t="n">
        <v>1192</v>
      </c>
      <c r="V24" t="n">
        <v>1784</v>
      </c>
      <c r="W24" t="inlineStr">
        <is>
          <t>-</t>
        </is>
      </c>
    </row>
    <row r="25">
      <c r="A25" s="5" t="inlineStr">
        <is>
          <t>Ergebnis nach Steuer</t>
        </is>
      </c>
      <c r="B25" s="5" t="inlineStr">
        <is>
          <t>Earnings after tax</t>
        </is>
      </c>
      <c r="C25" t="n">
        <v>18</v>
      </c>
      <c r="D25" t="n">
        <v>-549</v>
      </c>
      <c r="E25" t="n">
        <v>-1437</v>
      </c>
      <c r="F25" t="n">
        <v>-912</v>
      </c>
      <c r="G25" t="n">
        <v>1194</v>
      </c>
      <c r="H25" t="n">
        <v>1171</v>
      </c>
      <c r="I25" t="n">
        <v>41</v>
      </c>
      <c r="J25" t="n">
        <v>-3789</v>
      </c>
      <c r="K25" t="n">
        <v>-1488</v>
      </c>
      <c r="L25" t="n">
        <v>1343</v>
      </c>
      <c r="M25" t="n">
        <v>260</v>
      </c>
      <c r="N25" t="n">
        <v>3889</v>
      </c>
      <c r="O25" t="n">
        <v>6746</v>
      </c>
      <c r="P25" t="n">
        <v>4366</v>
      </c>
      <c r="Q25" t="n">
        <v>3690</v>
      </c>
      <c r="R25" t="n">
        <v>3274</v>
      </c>
      <c r="S25" t="n">
        <v>3646</v>
      </c>
      <c r="T25" t="n">
        <v>3433</v>
      </c>
      <c r="U25" t="n">
        <v>2283</v>
      </c>
      <c r="V25" t="n">
        <v>4078</v>
      </c>
      <c r="W25" t="inlineStr">
        <is>
          <t>-</t>
        </is>
      </c>
    </row>
    <row r="26">
      <c r="A26" s="5" t="inlineStr">
        <is>
          <t>Minderheitenanteil</t>
        </is>
      </c>
      <c r="B26" s="5" t="inlineStr">
        <is>
          <t>Minority Share</t>
        </is>
      </c>
      <c r="C26" t="n">
        <v>-4</v>
      </c>
      <c r="D26" t="n">
        <v>-5</v>
      </c>
      <c r="E26" t="n">
        <v>-36</v>
      </c>
      <c r="F26" t="n">
        <v>161</v>
      </c>
      <c r="G26" t="n">
        <v>-2</v>
      </c>
      <c r="H26" t="n">
        <v>-14</v>
      </c>
      <c r="I26" t="n">
        <v>124</v>
      </c>
      <c r="J26" t="n">
        <v>683</v>
      </c>
      <c r="K26" t="n">
        <v>324</v>
      </c>
      <c r="L26" t="n">
        <v>507</v>
      </c>
      <c r="M26" t="n">
        <v>631</v>
      </c>
      <c r="N26" t="n">
        <v>99</v>
      </c>
      <c r="O26" t="n">
        <v>459</v>
      </c>
      <c r="P26" t="n">
        <v>-60</v>
      </c>
      <c r="Q26" t="n">
        <v>-74</v>
      </c>
      <c r="R26" t="n">
        <v>-67</v>
      </c>
      <c r="S26" t="n">
        <v>-54</v>
      </c>
      <c r="T26" t="n">
        <v>-52</v>
      </c>
      <c r="U26" t="n">
        <v>-83</v>
      </c>
      <c r="V26" t="n">
        <v>-140</v>
      </c>
      <c r="W26" t="inlineStr">
        <is>
          <t>-</t>
        </is>
      </c>
    </row>
    <row r="27">
      <c r="A27" s="5" t="inlineStr">
        <is>
          <t>Jahresüberschuss/-fehlbetrag</t>
        </is>
      </c>
      <c r="B27" s="5" t="inlineStr">
        <is>
          <t>Net Profit</t>
        </is>
      </c>
      <c r="C27" t="n">
        <v>7</v>
      </c>
      <c r="D27" t="n">
        <v>-340</v>
      </c>
      <c r="E27" t="n">
        <v>-1494</v>
      </c>
      <c r="F27" t="n">
        <v>-766</v>
      </c>
      <c r="G27" t="n">
        <v>2466</v>
      </c>
      <c r="H27" t="n">
        <v>3462</v>
      </c>
      <c r="I27" t="n">
        <v>-615</v>
      </c>
      <c r="J27" t="n">
        <v>-3106</v>
      </c>
      <c r="K27" t="n">
        <v>-1164</v>
      </c>
      <c r="L27" t="n">
        <v>1850</v>
      </c>
      <c r="M27" t="n">
        <v>891</v>
      </c>
      <c r="N27" t="n">
        <v>3988</v>
      </c>
      <c r="O27" t="n">
        <v>7205</v>
      </c>
      <c r="P27" t="n">
        <v>4306</v>
      </c>
      <c r="Q27" t="n">
        <v>3616</v>
      </c>
      <c r="R27" t="n">
        <v>3207</v>
      </c>
      <c r="S27" t="n">
        <v>3592</v>
      </c>
      <c r="T27" t="n">
        <v>3381</v>
      </c>
      <c r="U27" t="n">
        <v>2200</v>
      </c>
      <c r="V27" t="n">
        <v>3938</v>
      </c>
      <c r="W27" t="inlineStr">
        <is>
          <t>-</t>
        </is>
      </c>
    </row>
    <row r="28">
      <c r="A28" s="5" t="inlineStr">
        <is>
          <t>Summe Umlaufvermögen</t>
        </is>
      </c>
      <c r="B28" s="5" t="inlineStr">
        <is>
          <t>Current Assets</t>
        </is>
      </c>
      <c r="C28" t="n">
        <v>16808</v>
      </c>
      <c r="D28" t="n">
        <v>18266</v>
      </c>
      <c r="E28" t="n">
        <v>19841</v>
      </c>
      <c r="F28" t="n">
        <v>20675</v>
      </c>
      <c r="G28" t="n">
        <v>15824</v>
      </c>
      <c r="H28" t="n">
        <v>13724</v>
      </c>
      <c r="I28" t="n">
        <v>13796</v>
      </c>
      <c r="J28" t="n">
        <v>20878</v>
      </c>
      <c r="K28" t="n">
        <v>25455</v>
      </c>
      <c r="L28" t="n">
        <v>27145</v>
      </c>
      <c r="M28" t="n">
        <v>23613</v>
      </c>
      <c r="N28" t="n">
        <v>24470</v>
      </c>
      <c r="O28" t="n">
        <v>29294</v>
      </c>
      <c r="P28" t="n">
        <v>18586</v>
      </c>
      <c r="Q28" t="n">
        <v>18951</v>
      </c>
      <c r="R28" t="n">
        <v>19508</v>
      </c>
      <c r="S28" t="n">
        <v>20083</v>
      </c>
      <c r="T28" t="n">
        <v>17585</v>
      </c>
      <c r="U28" t="n">
        <v>15515</v>
      </c>
      <c r="V28" t="n">
        <v>13502</v>
      </c>
      <c r="W28" t="inlineStr">
        <is>
          <t>-</t>
        </is>
      </c>
    </row>
    <row r="29">
      <c r="A29" s="5" t="inlineStr">
        <is>
          <t>Summe Anlagevermögen</t>
        </is>
      </c>
      <c r="B29" s="5" t="inlineStr">
        <is>
          <t>Fixed Assets</t>
        </is>
      </c>
      <c r="C29" t="n">
        <v>22320</v>
      </c>
      <c r="D29" t="n">
        <v>21251</v>
      </c>
      <c r="E29" t="n">
        <v>21183</v>
      </c>
      <c r="F29" t="n">
        <v>24226</v>
      </c>
      <c r="G29" t="n">
        <v>5102</v>
      </c>
      <c r="H29" t="n">
        <v>7339</v>
      </c>
      <c r="I29" t="n">
        <v>11395</v>
      </c>
      <c r="J29" t="n">
        <v>9071</v>
      </c>
      <c r="K29" t="n">
        <v>10750</v>
      </c>
      <c r="L29" t="n">
        <v>11978</v>
      </c>
      <c r="M29" t="n">
        <v>12125</v>
      </c>
      <c r="N29" t="n">
        <v>15112</v>
      </c>
      <c r="O29" t="n">
        <v>8305</v>
      </c>
      <c r="P29" t="n">
        <v>4031</v>
      </c>
      <c r="Q29" t="n">
        <v>3347</v>
      </c>
      <c r="R29" t="n">
        <v>3161</v>
      </c>
      <c r="S29" t="n">
        <v>3837</v>
      </c>
      <c r="T29" t="n">
        <v>5742</v>
      </c>
      <c r="U29" t="n">
        <v>6912</v>
      </c>
      <c r="V29" t="n">
        <v>6388</v>
      </c>
      <c r="W29" t="inlineStr">
        <is>
          <t>-</t>
        </is>
      </c>
    </row>
    <row r="30">
      <c r="A30" s="5" t="inlineStr">
        <is>
          <t>Summe Aktiva</t>
        </is>
      </c>
      <c r="B30" s="5" t="inlineStr">
        <is>
          <t>Total Assets</t>
        </is>
      </c>
      <c r="C30" t="n">
        <v>39128</v>
      </c>
      <c r="D30" t="n">
        <v>39517</v>
      </c>
      <c r="E30" t="n">
        <v>41024</v>
      </c>
      <c r="F30" t="n">
        <v>44901</v>
      </c>
      <c r="G30" t="n">
        <v>20926</v>
      </c>
      <c r="H30" t="n">
        <v>21063</v>
      </c>
      <c r="I30" t="n">
        <v>25191</v>
      </c>
      <c r="J30" t="n">
        <v>29949</v>
      </c>
      <c r="K30" t="n">
        <v>36205</v>
      </c>
      <c r="L30" t="n">
        <v>39123</v>
      </c>
      <c r="M30" t="n">
        <v>35738</v>
      </c>
      <c r="N30" t="n">
        <v>39582</v>
      </c>
      <c r="O30" t="n">
        <v>37599</v>
      </c>
      <c r="P30" t="n">
        <v>22617</v>
      </c>
      <c r="Q30" t="n">
        <v>22298</v>
      </c>
      <c r="R30" t="n">
        <v>22669</v>
      </c>
      <c r="S30" t="n">
        <v>23920</v>
      </c>
      <c r="T30" t="n">
        <v>23327</v>
      </c>
      <c r="U30" t="n">
        <v>22427</v>
      </c>
      <c r="V30" t="n">
        <v>19890</v>
      </c>
      <c r="W30" t="inlineStr">
        <is>
          <t>-</t>
        </is>
      </c>
    </row>
    <row r="31">
      <c r="A31" s="5" t="inlineStr">
        <is>
          <t>Summe kurzfristiges Fremdkapital</t>
        </is>
      </c>
      <c r="B31" s="5" t="inlineStr">
        <is>
          <t>Short-Term Debt</t>
        </is>
      </c>
      <c r="C31" t="n">
        <v>12055</v>
      </c>
      <c r="D31" t="n">
        <v>14104</v>
      </c>
      <c r="E31" t="n">
        <v>12744</v>
      </c>
      <c r="F31" t="n">
        <v>12605</v>
      </c>
      <c r="G31" t="n">
        <v>6391</v>
      </c>
      <c r="H31" t="n">
        <v>7288</v>
      </c>
      <c r="I31" t="n">
        <v>9450</v>
      </c>
      <c r="J31" t="n">
        <v>14646</v>
      </c>
      <c r="K31" t="n">
        <v>17444</v>
      </c>
      <c r="L31" t="n">
        <v>17540</v>
      </c>
      <c r="M31" t="n">
        <v>15188</v>
      </c>
      <c r="N31" t="n">
        <v>20355</v>
      </c>
      <c r="O31" t="n">
        <v>18976</v>
      </c>
      <c r="P31" t="n">
        <v>10161</v>
      </c>
      <c r="Q31" t="n">
        <v>9670</v>
      </c>
      <c r="R31" t="n">
        <v>7969</v>
      </c>
      <c r="S31" t="n">
        <v>8280</v>
      </c>
      <c r="T31" t="n">
        <v>8412</v>
      </c>
      <c r="U31" t="n">
        <v>9566</v>
      </c>
      <c r="V31" t="n">
        <v>8594</v>
      </c>
      <c r="W31" t="inlineStr">
        <is>
          <t>-</t>
        </is>
      </c>
    </row>
    <row r="32">
      <c r="A32" s="5" t="inlineStr">
        <is>
          <t>Summe langfristiges Fremdkapital</t>
        </is>
      </c>
      <c r="B32" s="5" t="inlineStr">
        <is>
          <t>Long-Term Debt</t>
        </is>
      </c>
      <c r="C32" t="n">
        <v>11672</v>
      </c>
      <c r="D32" t="n">
        <v>10042</v>
      </c>
      <c r="E32" t="n">
        <v>12062</v>
      </c>
      <c r="F32" t="n">
        <v>11321</v>
      </c>
      <c r="G32" t="n">
        <v>4011</v>
      </c>
      <c r="H32" t="n">
        <v>5107</v>
      </c>
      <c r="I32" t="n">
        <v>4353</v>
      </c>
      <c r="J32" t="n">
        <v>5856</v>
      </c>
      <c r="K32" t="n">
        <v>4845</v>
      </c>
      <c r="L32" t="n">
        <v>5352</v>
      </c>
      <c r="M32" t="n">
        <v>5801</v>
      </c>
      <c r="N32" t="n">
        <v>2717</v>
      </c>
      <c r="O32" t="n">
        <v>1285</v>
      </c>
      <c r="P32" t="n">
        <v>396</v>
      </c>
      <c r="Q32" t="n">
        <v>268</v>
      </c>
      <c r="R32" t="n">
        <v>294</v>
      </c>
      <c r="S32" t="n">
        <v>328</v>
      </c>
      <c r="T32" t="n">
        <v>461</v>
      </c>
      <c r="U32" t="n">
        <v>460</v>
      </c>
      <c r="V32" t="n">
        <v>311</v>
      </c>
      <c r="W32" t="inlineStr">
        <is>
          <t>-</t>
        </is>
      </c>
    </row>
    <row r="33">
      <c r="A33" s="5" t="inlineStr">
        <is>
          <t>Summe Fremdkapital</t>
        </is>
      </c>
      <c r="B33" s="5" t="inlineStr">
        <is>
          <t>Total Liabilities</t>
        </is>
      </c>
      <c r="C33" t="n">
        <v>23651</v>
      </c>
      <c r="D33" t="n">
        <v>24146</v>
      </c>
      <c r="E33" t="n">
        <v>24806</v>
      </c>
      <c r="F33" t="n">
        <v>23927</v>
      </c>
      <c r="G33" t="n">
        <v>10402</v>
      </c>
      <c r="H33" t="n">
        <v>12394</v>
      </c>
      <c r="I33" t="n">
        <v>18531</v>
      </c>
      <c r="J33" t="n">
        <v>20502</v>
      </c>
      <c r="K33" t="n">
        <v>22289</v>
      </c>
      <c r="L33" t="n">
        <v>22892</v>
      </c>
      <c r="M33" t="n">
        <v>20989</v>
      </c>
      <c r="N33" t="n">
        <v>23072</v>
      </c>
      <c r="O33" t="n">
        <v>20261</v>
      </c>
      <c r="P33" t="n">
        <v>10557</v>
      </c>
      <c r="Q33" t="n">
        <v>9938</v>
      </c>
      <c r="R33" t="n">
        <v>8263</v>
      </c>
      <c r="S33" t="n">
        <v>8608</v>
      </c>
      <c r="T33" t="n">
        <v>8873</v>
      </c>
      <c r="U33" t="n">
        <v>10026</v>
      </c>
      <c r="V33" t="n">
        <v>8905</v>
      </c>
      <c r="W33" t="inlineStr">
        <is>
          <t>-</t>
        </is>
      </c>
    </row>
    <row r="34">
      <c r="A34" s="5" t="inlineStr">
        <is>
          <t>Minderheitenanteil</t>
        </is>
      </c>
      <c r="B34" s="5" t="inlineStr">
        <is>
          <t>Minority Share</t>
        </is>
      </c>
      <c r="C34" t="n">
        <v>76</v>
      </c>
      <c r="D34" t="n">
        <v>82</v>
      </c>
      <c r="E34" t="n">
        <v>80</v>
      </c>
      <c r="F34" t="n">
        <v>881</v>
      </c>
      <c r="G34" t="n">
        <v>21</v>
      </c>
      <c r="H34" t="n">
        <v>58</v>
      </c>
      <c r="I34" t="n">
        <v>193</v>
      </c>
      <c r="J34" t="n">
        <v>1386</v>
      </c>
      <c r="K34" t="n">
        <v>2043</v>
      </c>
      <c r="L34" t="n">
        <v>1847</v>
      </c>
      <c r="M34" t="n">
        <v>1661</v>
      </c>
      <c r="N34" t="n">
        <v>2302</v>
      </c>
      <c r="O34" t="n">
        <v>2565</v>
      </c>
      <c r="P34" t="n">
        <v>92</v>
      </c>
      <c r="Q34" t="n">
        <v>205</v>
      </c>
      <c r="R34" t="n">
        <v>168</v>
      </c>
      <c r="S34" t="n">
        <v>164</v>
      </c>
      <c r="T34" t="n">
        <v>173</v>
      </c>
      <c r="U34" t="n">
        <v>196</v>
      </c>
      <c r="V34" t="n">
        <v>177</v>
      </c>
      <c r="W34" t="inlineStr">
        <is>
          <t>-</t>
        </is>
      </c>
    </row>
    <row r="35">
      <c r="A35" s="5" t="inlineStr">
        <is>
          <t>Summe Eigenkapital</t>
        </is>
      </c>
      <c r="B35" s="5" t="inlineStr">
        <is>
          <t>Equity</t>
        </is>
      </c>
      <c r="C35" t="n">
        <v>15325</v>
      </c>
      <c r="D35" t="n">
        <v>15289</v>
      </c>
      <c r="E35" t="n">
        <v>16138</v>
      </c>
      <c r="F35" t="n">
        <v>20093</v>
      </c>
      <c r="G35" t="n">
        <v>10503</v>
      </c>
      <c r="H35" t="n">
        <v>8611</v>
      </c>
      <c r="I35" t="n">
        <v>6467</v>
      </c>
      <c r="J35" t="n">
        <v>8061</v>
      </c>
      <c r="K35" t="n">
        <v>11873</v>
      </c>
      <c r="L35" t="n">
        <v>14384</v>
      </c>
      <c r="M35" t="n">
        <v>13088</v>
      </c>
      <c r="N35" t="n">
        <v>14208</v>
      </c>
      <c r="O35" t="n">
        <v>14773</v>
      </c>
      <c r="P35" t="n">
        <v>11968</v>
      </c>
      <c r="Q35" t="n">
        <v>12155</v>
      </c>
      <c r="R35" t="n">
        <v>14238</v>
      </c>
      <c r="S35" t="n">
        <v>15148</v>
      </c>
      <c r="T35" t="n">
        <v>14281</v>
      </c>
      <c r="U35" t="n">
        <v>12205</v>
      </c>
      <c r="V35" t="n">
        <v>10808</v>
      </c>
      <c r="W35" t="inlineStr">
        <is>
          <t>-</t>
        </is>
      </c>
    </row>
    <row r="36">
      <c r="A36" s="5" t="inlineStr">
        <is>
          <t>Summe Passiva</t>
        </is>
      </c>
      <c r="B36" s="5" t="inlineStr">
        <is>
          <t>Liabilities &amp; Shareholder Equity</t>
        </is>
      </c>
      <c r="C36" t="n">
        <v>39128</v>
      </c>
      <c r="D36" t="n">
        <v>39517</v>
      </c>
      <c r="E36" t="n">
        <v>41024</v>
      </c>
      <c r="F36" t="n">
        <v>44901</v>
      </c>
      <c r="G36" t="n">
        <v>20926</v>
      </c>
      <c r="H36" t="n">
        <v>21063</v>
      </c>
      <c r="I36" t="n">
        <v>25191</v>
      </c>
      <c r="J36" t="n">
        <v>29949</v>
      </c>
      <c r="K36" t="n">
        <v>36205</v>
      </c>
      <c r="L36" t="n">
        <v>39123</v>
      </c>
      <c r="M36" t="n">
        <v>35738</v>
      </c>
      <c r="N36" t="n">
        <v>39582</v>
      </c>
      <c r="O36" t="n">
        <v>37599</v>
      </c>
      <c r="P36" t="n">
        <v>22617</v>
      </c>
      <c r="Q36" t="n">
        <v>22298</v>
      </c>
      <c r="R36" t="n">
        <v>22669</v>
      </c>
      <c r="S36" t="n">
        <v>23920</v>
      </c>
      <c r="T36" t="n">
        <v>23327</v>
      </c>
      <c r="U36" t="n">
        <v>22427</v>
      </c>
      <c r="V36" t="n">
        <v>19890</v>
      </c>
      <c r="W36" t="inlineStr">
        <is>
          <t>-</t>
        </is>
      </c>
    </row>
    <row r="37">
      <c r="A37" s="5" t="inlineStr">
        <is>
          <t>Mio.Aktien im Umlauf</t>
        </is>
      </c>
      <c r="B37" s="5" t="inlineStr">
        <is>
          <t>Million shares outstanding</t>
        </is>
      </c>
      <c r="C37" t="n">
        <v>5606</v>
      </c>
      <c r="D37" t="n">
        <v>5636</v>
      </c>
      <c r="E37" t="n">
        <v>5839</v>
      </c>
      <c r="F37" t="n">
        <v>5836</v>
      </c>
      <c r="G37" t="n">
        <v>3993</v>
      </c>
      <c r="H37" t="n">
        <v>3745</v>
      </c>
      <c r="I37" t="n">
        <v>3745</v>
      </c>
      <c r="J37" t="n">
        <v>3745</v>
      </c>
      <c r="K37" t="n">
        <v>3745</v>
      </c>
      <c r="L37" t="n">
        <v>3745</v>
      </c>
      <c r="M37" t="n">
        <v>3745</v>
      </c>
      <c r="N37" t="n">
        <v>3801</v>
      </c>
      <c r="O37" t="n">
        <v>3983</v>
      </c>
      <c r="P37" t="n">
        <v>4095</v>
      </c>
      <c r="Q37" t="n">
        <v>4434</v>
      </c>
      <c r="R37" t="n">
        <v>4664</v>
      </c>
      <c r="S37" t="n">
        <v>4796</v>
      </c>
      <c r="T37" t="n">
        <v>4751</v>
      </c>
      <c r="U37" t="n">
        <v>4703</v>
      </c>
      <c r="V37" t="n">
        <v>4673</v>
      </c>
      <c r="W37" t="n">
        <v>4751</v>
      </c>
    </row>
    <row r="38">
      <c r="A38" s="5" t="inlineStr">
        <is>
          <t>Ergebnis je Aktie (brutto)</t>
        </is>
      </c>
      <c r="B38" s="5" t="inlineStr">
        <is>
          <t>Earnings per share</t>
        </is>
      </c>
      <c r="C38" t="n">
        <v>0.03</v>
      </c>
      <c r="D38" t="n">
        <v>-0.06</v>
      </c>
      <c r="E38" t="n">
        <v>-0.09</v>
      </c>
      <c r="F38" t="n">
        <v>-0.23</v>
      </c>
      <c r="G38" t="n">
        <v>0.39</v>
      </c>
      <c r="H38" t="n">
        <v>-0.06</v>
      </c>
      <c r="I38" t="n">
        <v>0.06</v>
      </c>
      <c r="J38" t="n">
        <v>-0.71</v>
      </c>
      <c r="K38" t="n">
        <v>-0.32</v>
      </c>
      <c r="L38" t="n">
        <v>0.48</v>
      </c>
      <c r="M38" t="n">
        <v>0.26</v>
      </c>
      <c r="N38" t="n">
        <v>1.31</v>
      </c>
      <c r="O38" t="n">
        <v>2.08</v>
      </c>
      <c r="P38" t="n">
        <v>1.4</v>
      </c>
      <c r="Q38" t="n">
        <v>1.12</v>
      </c>
      <c r="R38" t="n">
        <v>1.01</v>
      </c>
      <c r="S38" t="n">
        <v>1.11</v>
      </c>
      <c r="T38" t="n">
        <v>1.03</v>
      </c>
      <c r="U38" t="n">
        <v>0.74</v>
      </c>
      <c r="V38" t="n">
        <v>1.25</v>
      </c>
      <c r="W38" t="inlineStr">
        <is>
          <t>-</t>
        </is>
      </c>
    </row>
    <row r="39">
      <c r="A39" s="5" t="inlineStr">
        <is>
          <t>Ergebnis je Aktie (unverwässert)</t>
        </is>
      </c>
      <c r="B39" s="5" t="inlineStr">
        <is>
          <t>Basic Earnings per share</t>
        </is>
      </c>
      <c r="C39" t="inlineStr">
        <is>
          <t>-</t>
        </is>
      </c>
      <c r="D39" t="n">
        <v>-0.06</v>
      </c>
      <c r="E39" t="n">
        <v>-0.26</v>
      </c>
      <c r="F39" t="n">
        <v>-0.13</v>
      </c>
      <c r="G39" t="n">
        <v>0.67</v>
      </c>
      <c r="H39" t="n">
        <v>0.9399999999999999</v>
      </c>
      <c r="I39" t="n">
        <v>-0.17</v>
      </c>
      <c r="J39" t="n">
        <v>-0.84</v>
      </c>
      <c r="K39" t="n">
        <v>-0.31</v>
      </c>
      <c r="L39" t="n">
        <v>0.5</v>
      </c>
      <c r="M39" t="n">
        <v>0.24</v>
      </c>
      <c r="N39" t="n">
        <v>1.07</v>
      </c>
      <c r="O39" t="n">
        <v>1.85</v>
      </c>
      <c r="P39" t="n">
        <v>1.06</v>
      </c>
      <c r="Q39" t="n">
        <v>0.83</v>
      </c>
      <c r="R39" t="n">
        <v>0.7</v>
      </c>
      <c r="S39" t="n">
        <v>0.75</v>
      </c>
      <c r="T39" t="n">
        <v>0.71</v>
      </c>
      <c r="U39" t="n">
        <v>0.47</v>
      </c>
      <c r="V39" t="n">
        <v>0.84</v>
      </c>
      <c r="W39" t="n">
        <v>0.5600000000000001</v>
      </c>
    </row>
    <row r="40">
      <c r="A40" s="5" t="inlineStr">
        <is>
          <t>Ergebnis je Aktie (verwässert)</t>
        </is>
      </c>
      <c r="B40" s="5" t="inlineStr">
        <is>
          <t>Diluted Earnings per share</t>
        </is>
      </c>
      <c r="C40" t="inlineStr">
        <is>
          <t>-</t>
        </is>
      </c>
      <c r="D40" t="n">
        <v>-0.06</v>
      </c>
      <c r="E40" t="n">
        <v>-0.26</v>
      </c>
      <c r="F40" t="n">
        <v>-0.13</v>
      </c>
      <c r="G40" t="n">
        <v>0.63</v>
      </c>
      <c r="H40" t="n">
        <v>0.85</v>
      </c>
      <c r="I40" t="n">
        <v>-0.17</v>
      </c>
      <c r="J40" t="n">
        <v>-0.84</v>
      </c>
      <c r="K40" t="n">
        <v>-0.31</v>
      </c>
      <c r="L40" t="n">
        <v>0.5</v>
      </c>
      <c r="M40" t="n">
        <v>0.24</v>
      </c>
      <c r="N40" t="n">
        <v>1.05</v>
      </c>
      <c r="O40" t="n">
        <v>1.83</v>
      </c>
      <c r="P40" t="n">
        <v>1.05</v>
      </c>
      <c r="Q40" t="n">
        <v>0.83</v>
      </c>
      <c r="R40" t="n">
        <v>0.7</v>
      </c>
      <c r="S40" t="n">
        <v>0.75</v>
      </c>
      <c r="T40" t="n">
        <v>0.71</v>
      </c>
      <c r="U40" t="n">
        <v>0.46</v>
      </c>
      <c r="V40" t="n">
        <v>0.82</v>
      </c>
      <c r="W40" t="n">
        <v>0.54</v>
      </c>
    </row>
    <row r="41">
      <c r="A41" s="5" t="inlineStr">
        <is>
          <t>Dividende je Aktie</t>
        </is>
      </c>
      <c r="B41" s="5" t="inlineStr">
        <is>
          <t>Dividend per share</t>
        </is>
      </c>
      <c r="C41" t="inlineStr">
        <is>
          <t>-</t>
        </is>
      </c>
      <c r="D41" t="n">
        <v>0.1</v>
      </c>
      <c r="E41" t="n">
        <v>0.19</v>
      </c>
      <c r="F41" t="n">
        <v>0.17</v>
      </c>
      <c r="G41" t="n">
        <v>0.16</v>
      </c>
      <c r="H41" t="n">
        <v>0.14</v>
      </c>
      <c r="I41" t="n">
        <v>0.11</v>
      </c>
      <c r="J41" t="inlineStr">
        <is>
          <t>-</t>
        </is>
      </c>
      <c r="K41" t="n">
        <v>0.2</v>
      </c>
      <c r="L41" t="n">
        <v>0.4</v>
      </c>
      <c r="M41" t="n">
        <v>0.4</v>
      </c>
      <c r="N41" t="n">
        <v>0.4</v>
      </c>
      <c r="O41" t="n">
        <v>0.53</v>
      </c>
      <c r="P41" t="n">
        <v>0.43</v>
      </c>
      <c r="Q41" t="n">
        <v>0.37</v>
      </c>
      <c r="R41" t="n">
        <v>0.33</v>
      </c>
      <c r="S41" t="n">
        <v>0.3</v>
      </c>
      <c r="T41" t="n">
        <v>0.28</v>
      </c>
      <c r="U41" t="n">
        <v>0.27</v>
      </c>
      <c r="V41" t="n">
        <v>0.28</v>
      </c>
      <c r="W41" t="n">
        <v>0.12</v>
      </c>
    </row>
    <row r="42">
      <c r="A42" s="5" t="inlineStr">
        <is>
          <t>Sonderdividende je Aktie</t>
        </is>
      </c>
      <c r="B42" s="5" t="inlineStr">
        <is>
          <t>Special Dividend per share</t>
        </is>
      </c>
      <c r="C42" t="inlineStr">
        <is>
          <t>-</t>
        </is>
      </c>
      <c r="D42" t="inlineStr">
        <is>
          <t>-</t>
        </is>
      </c>
      <c r="E42" t="inlineStr">
        <is>
          <t>-</t>
        </is>
      </c>
      <c r="F42" t="inlineStr">
        <is>
          <t>-</t>
        </is>
      </c>
      <c r="G42" t="n">
        <v>0.1</v>
      </c>
      <c r="H42" t="inlineStr">
        <is>
          <t>-</t>
        </is>
      </c>
      <c r="I42" t="n">
        <v>0.26</v>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570</v>
      </c>
      <c r="E43" t="n">
        <v>1081</v>
      </c>
      <c r="F43" t="n">
        <v>970</v>
      </c>
      <c r="G43" t="n">
        <v>1515</v>
      </c>
      <c r="H43" t="n">
        <v>511</v>
      </c>
      <c r="I43" t="n">
        <v>1392</v>
      </c>
      <c r="J43" t="inlineStr">
        <is>
          <t>-</t>
        </is>
      </c>
      <c r="K43" t="n">
        <v>749</v>
      </c>
      <c r="L43" t="n">
        <v>1498</v>
      </c>
      <c r="M43" t="n">
        <v>1483</v>
      </c>
      <c r="N43" t="n">
        <v>1481</v>
      </c>
      <c r="O43" t="n">
        <v>1992</v>
      </c>
      <c r="P43" t="n">
        <v>1685</v>
      </c>
      <c r="Q43" t="n">
        <v>1531</v>
      </c>
      <c r="R43" t="n">
        <v>1413</v>
      </c>
      <c r="S43" t="n">
        <v>1428</v>
      </c>
      <c r="T43" t="n">
        <v>1348</v>
      </c>
      <c r="U43" t="n">
        <v>1279</v>
      </c>
      <c r="V43" t="n">
        <v>1315</v>
      </c>
      <c r="W43" t="inlineStr">
        <is>
          <t>-</t>
        </is>
      </c>
    </row>
    <row r="44">
      <c r="A44" s="5" t="inlineStr">
        <is>
          <t>Umsatz</t>
        </is>
      </c>
      <c r="B44" s="5" t="inlineStr">
        <is>
          <t>Revenue</t>
        </is>
      </c>
      <c r="C44" t="n">
        <v>4.16</v>
      </c>
      <c r="D44" t="n">
        <v>4</v>
      </c>
      <c r="E44" t="n">
        <v>3.96</v>
      </c>
      <c r="F44" t="n">
        <v>4.05</v>
      </c>
      <c r="G44" t="n">
        <v>3.13</v>
      </c>
      <c r="H44" t="n">
        <v>3.4</v>
      </c>
      <c r="I44" t="n">
        <v>3.39</v>
      </c>
      <c r="J44" t="n">
        <v>8.06</v>
      </c>
      <c r="K44" t="n">
        <v>10.32</v>
      </c>
      <c r="L44" t="n">
        <v>11.33</v>
      </c>
      <c r="M44" t="n">
        <v>10.94</v>
      </c>
      <c r="N44" t="n">
        <v>13.34</v>
      </c>
      <c r="O44" t="n">
        <v>12.82</v>
      </c>
      <c r="P44" t="n">
        <v>10.04</v>
      </c>
      <c r="Q44" t="n">
        <v>7.71</v>
      </c>
      <c r="R44" t="n">
        <v>6.28</v>
      </c>
      <c r="S44" t="n">
        <v>6.14</v>
      </c>
      <c r="T44" t="n">
        <v>6.32</v>
      </c>
      <c r="U44" t="n">
        <v>6.63</v>
      </c>
      <c r="V44" t="n">
        <v>6.5</v>
      </c>
      <c r="W44" t="inlineStr">
        <is>
          <t>-</t>
        </is>
      </c>
    </row>
    <row r="45">
      <c r="A45" s="5" t="inlineStr">
        <is>
          <t>Buchwert je Aktie</t>
        </is>
      </c>
      <c r="B45" s="5" t="inlineStr">
        <is>
          <t>Book value per share</t>
        </is>
      </c>
      <c r="C45" t="n">
        <v>2.73</v>
      </c>
      <c r="D45" t="n">
        <v>2.71</v>
      </c>
      <c r="E45" t="n">
        <v>2.76</v>
      </c>
      <c r="F45" t="n">
        <v>3.44</v>
      </c>
      <c r="G45" t="n">
        <v>2.63</v>
      </c>
      <c r="H45" t="n">
        <v>2.3</v>
      </c>
      <c r="I45" t="n">
        <v>1.73</v>
      </c>
      <c r="J45" t="n">
        <v>2.15</v>
      </c>
      <c r="K45" t="n">
        <v>3.17</v>
      </c>
      <c r="L45" t="n">
        <v>3.84</v>
      </c>
      <c r="M45" t="n">
        <v>3.49</v>
      </c>
      <c r="N45" t="n">
        <v>3.74</v>
      </c>
      <c r="O45" t="n">
        <v>3.71</v>
      </c>
      <c r="P45" t="n">
        <v>2.92</v>
      </c>
      <c r="Q45" t="n">
        <v>2.74</v>
      </c>
      <c r="R45" t="n">
        <v>3.05</v>
      </c>
      <c r="S45" t="n">
        <v>3.16</v>
      </c>
      <c r="T45" t="n">
        <v>3.01</v>
      </c>
      <c r="U45" t="n">
        <v>2.6</v>
      </c>
      <c r="V45" t="n">
        <v>2.31</v>
      </c>
      <c r="W45" t="inlineStr">
        <is>
          <t>-</t>
        </is>
      </c>
    </row>
    <row r="46">
      <c r="A46" s="5" t="inlineStr">
        <is>
          <t>Cashflow je Aktie</t>
        </is>
      </c>
      <c r="B46" s="5" t="inlineStr">
        <is>
          <t>Cashflow per share</t>
        </is>
      </c>
      <c r="C46" t="n">
        <v>0.07000000000000001</v>
      </c>
      <c r="D46" t="n">
        <v>0.06</v>
      </c>
      <c r="E46" t="n">
        <v>0.31</v>
      </c>
      <c r="F46" t="n">
        <v>-0.25</v>
      </c>
      <c r="G46" t="n">
        <v>0.13</v>
      </c>
      <c r="H46" t="n">
        <v>0.34</v>
      </c>
      <c r="I46" t="n">
        <v>0.02</v>
      </c>
      <c r="J46" t="n">
        <v>-0.09</v>
      </c>
      <c r="K46" t="n">
        <v>0.3</v>
      </c>
      <c r="L46" t="n">
        <v>1.27</v>
      </c>
      <c r="M46" t="n">
        <v>0.87</v>
      </c>
      <c r="N46" t="n">
        <v>0.84</v>
      </c>
      <c r="O46" t="n">
        <v>1.98</v>
      </c>
      <c r="P46" t="n">
        <v>1.09</v>
      </c>
      <c r="Q46" t="n">
        <v>0.93</v>
      </c>
      <c r="R46" t="n">
        <v>0.93</v>
      </c>
      <c r="S46" t="n">
        <v>1.09</v>
      </c>
      <c r="T46" t="n">
        <v>1.22</v>
      </c>
      <c r="U46" t="n">
        <v>1.39</v>
      </c>
      <c r="V46" t="n">
        <v>0.75</v>
      </c>
      <c r="W46" t="inlineStr">
        <is>
          <t>-</t>
        </is>
      </c>
    </row>
    <row r="47">
      <c r="A47" s="5" t="inlineStr">
        <is>
          <t>Bilanzsumme je Aktie</t>
        </is>
      </c>
      <c r="B47" s="5" t="inlineStr">
        <is>
          <t>Total assets per share</t>
        </is>
      </c>
      <c r="C47" t="n">
        <v>6.98</v>
      </c>
      <c r="D47" t="n">
        <v>7.01</v>
      </c>
      <c r="E47" t="n">
        <v>7.03</v>
      </c>
      <c r="F47" t="n">
        <v>7.69</v>
      </c>
      <c r="G47" t="n">
        <v>5.24</v>
      </c>
      <c r="H47" t="n">
        <v>5.62</v>
      </c>
      <c r="I47" t="n">
        <v>6.73</v>
      </c>
      <c r="J47" t="n">
        <v>8</v>
      </c>
      <c r="K47" t="n">
        <v>9.67</v>
      </c>
      <c r="L47" t="n">
        <v>10.45</v>
      </c>
      <c r="M47" t="n">
        <v>9.539999999999999</v>
      </c>
      <c r="N47" t="n">
        <v>10.41</v>
      </c>
      <c r="O47" t="n">
        <v>9.44</v>
      </c>
      <c r="P47" t="n">
        <v>5.52</v>
      </c>
      <c r="Q47" t="n">
        <v>5.03</v>
      </c>
      <c r="R47" t="n">
        <v>4.86</v>
      </c>
      <c r="S47" t="n">
        <v>4.99</v>
      </c>
      <c r="T47" t="n">
        <v>4.91</v>
      </c>
      <c r="U47" t="n">
        <v>4.77</v>
      </c>
      <c r="V47" t="n">
        <v>4.26</v>
      </c>
      <c r="W47" t="inlineStr">
        <is>
          <t>-</t>
        </is>
      </c>
    </row>
    <row r="48">
      <c r="A48" s="5" t="inlineStr">
        <is>
          <t>Personal am Ende des Jahres</t>
        </is>
      </c>
      <c r="B48" s="5" t="inlineStr">
        <is>
          <t>Staff at the end of year</t>
        </is>
      </c>
      <c r="C48" t="n">
        <v>98322</v>
      </c>
      <c r="D48" t="n">
        <v>103083</v>
      </c>
      <c r="E48" t="n">
        <v>101731</v>
      </c>
      <c r="F48" t="n">
        <v>101000</v>
      </c>
      <c r="G48" t="n">
        <v>56000</v>
      </c>
      <c r="H48" t="n">
        <v>57566</v>
      </c>
      <c r="I48" t="n">
        <v>86462</v>
      </c>
      <c r="J48" t="n">
        <v>97798</v>
      </c>
      <c r="K48" t="n">
        <v>130050</v>
      </c>
      <c r="L48" t="n">
        <v>132427</v>
      </c>
      <c r="M48" t="n">
        <v>123553</v>
      </c>
      <c r="N48" t="n">
        <v>125829</v>
      </c>
      <c r="O48" t="n">
        <v>112262</v>
      </c>
      <c r="P48" t="n">
        <v>68483</v>
      </c>
      <c r="Q48" t="n">
        <v>58874</v>
      </c>
      <c r="R48" t="n">
        <v>55505</v>
      </c>
      <c r="S48" t="n">
        <v>51359</v>
      </c>
      <c r="T48" t="n">
        <v>51748</v>
      </c>
      <c r="U48" t="n">
        <v>53849</v>
      </c>
      <c r="V48" t="n">
        <v>60289</v>
      </c>
      <c r="W48" t="inlineStr">
        <is>
          <t>-</t>
        </is>
      </c>
    </row>
    <row r="49">
      <c r="A49" s="5" t="inlineStr">
        <is>
          <t>Personalaufwand in Mio. EUR</t>
        </is>
      </c>
      <c r="B49" s="5" t="inlineStr">
        <is>
          <t>Personnel expenses in M</t>
        </is>
      </c>
      <c r="C49" t="n">
        <v>7191</v>
      </c>
      <c r="D49" t="n">
        <v>7835</v>
      </c>
      <c r="E49" t="n">
        <v>7845</v>
      </c>
      <c r="F49" t="n">
        <v>7814</v>
      </c>
      <c r="G49" t="n">
        <v>3738</v>
      </c>
      <c r="H49" t="n">
        <v>3853</v>
      </c>
      <c r="I49" t="n">
        <v>4083</v>
      </c>
      <c r="J49" t="n">
        <v>7183</v>
      </c>
      <c r="K49" t="n">
        <v>7534</v>
      </c>
      <c r="L49" t="n">
        <v>6995</v>
      </c>
      <c r="M49" t="n">
        <v>6747</v>
      </c>
      <c r="N49" t="n">
        <v>6914</v>
      </c>
      <c r="O49" t="n">
        <v>5938</v>
      </c>
      <c r="P49" t="n">
        <v>4398</v>
      </c>
      <c r="Q49" t="n">
        <v>3877</v>
      </c>
      <c r="R49" t="n">
        <v>3430</v>
      </c>
      <c r="S49" t="n">
        <v>3026</v>
      </c>
      <c r="T49" t="n">
        <v>3140</v>
      </c>
      <c r="U49" t="n">
        <v>3105</v>
      </c>
      <c r="V49" t="n">
        <v>2888</v>
      </c>
      <c r="W49" t="inlineStr">
        <is>
          <t>-</t>
        </is>
      </c>
    </row>
    <row r="50">
      <c r="A50" s="5" t="inlineStr">
        <is>
          <t>Aufwand je Mitarbeiter in EUR</t>
        </is>
      </c>
      <c r="B50" s="5" t="inlineStr">
        <is>
          <t>Effort per employee</t>
        </is>
      </c>
      <c r="C50" t="n">
        <v>73137</v>
      </c>
      <c r="D50" t="n">
        <v>76007</v>
      </c>
      <c r="E50" t="n">
        <v>77115</v>
      </c>
      <c r="F50" t="n">
        <v>77366</v>
      </c>
      <c r="G50" t="n">
        <v>66750</v>
      </c>
      <c r="H50" t="n">
        <v>66932</v>
      </c>
      <c r="I50" t="n">
        <v>47223</v>
      </c>
      <c r="J50" t="n">
        <v>73447</v>
      </c>
      <c r="K50" t="n">
        <v>57932</v>
      </c>
      <c r="L50" t="n">
        <v>52822</v>
      </c>
      <c r="M50" t="n">
        <v>54608</v>
      </c>
      <c r="N50" t="n">
        <v>54948</v>
      </c>
      <c r="O50" t="n">
        <v>52894</v>
      </c>
      <c r="P50" t="n">
        <v>64220</v>
      </c>
      <c r="Q50" t="n">
        <v>65853</v>
      </c>
      <c r="R50" t="n">
        <v>61796</v>
      </c>
      <c r="S50" t="n">
        <v>58919</v>
      </c>
      <c r="T50" t="n">
        <v>60679</v>
      </c>
      <c r="U50" t="n">
        <v>57661</v>
      </c>
      <c r="V50" t="n">
        <v>47903</v>
      </c>
      <c r="W50" t="inlineStr">
        <is>
          <t>-</t>
        </is>
      </c>
    </row>
    <row r="51">
      <c r="A51" s="5" t="inlineStr">
        <is>
          <t>Umsatz je Aktie</t>
        </is>
      </c>
      <c r="B51" s="5" t="inlineStr">
        <is>
          <t>Revenue per share</t>
        </is>
      </c>
      <c r="C51" t="n">
        <v>327129</v>
      </c>
      <c r="D51" t="n">
        <v>218882</v>
      </c>
      <c r="E51" t="n">
        <v>227531</v>
      </c>
      <c r="F51" t="n">
        <v>233802</v>
      </c>
      <c r="G51" t="n">
        <v>223196</v>
      </c>
      <c r="H51" t="n">
        <v>221172</v>
      </c>
      <c r="I51" t="n">
        <v>146989</v>
      </c>
      <c r="J51" t="n">
        <v>308554</v>
      </c>
      <c r="K51" t="n">
        <v>297263</v>
      </c>
      <c r="L51" t="n">
        <v>320523</v>
      </c>
      <c r="M51" t="n">
        <v>331711</v>
      </c>
      <c r="N51" t="n">
        <v>403007</v>
      </c>
      <c r="O51" t="n">
        <v>454811</v>
      </c>
      <c r="P51" t="n">
        <v>600455</v>
      </c>
      <c r="Q51" t="n">
        <v>580748</v>
      </c>
      <c r="R51" t="n">
        <v>527285</v>
      </c>
      <c r="S51" t="n">
        <v>573511</v>
      </c>
      <c r="T51" t="n">
        <v>580041</v>
      </c>
      <c r="U51" t="n">
        <v>579230</v>
      </c>
      <c r="V51" t="n">
        <v>503839</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71.19</v>
      </c>
      <c r="D53" t="n">
        <v>-3298</v>
      </c>
      <c r="E53" t="n">
        <v>-14686</v>
      </c>
      <c r="F53" t="n">
        <v>-7584</v>
      </c>
      <c r="G53" t="n">
        <v>44036</v>
      </c>
      <c r="H53" t="n">
        <v>60140</v>
      </c>
      <c r="I53" t="n">
        <v>-7113</v>
      </c>
      <c r="J53" t="n">
        <v>-31759</v>
      </c>
      <c r="K53" t="n">
        <v>-8950</v>
      </c>
      <c r="L53" t="n">
        <v>13970</v>
      </c>
      <c r="M53" t="n">
        <v>7211</v>
      </c>
      <c r="N53" t="n">
        <v>31694</v>
      </c>
      <c r="O53" t="n">
        <v>64180</v>
      </c>
      <c r="P53" t="n">
        <v>62877</v>
      </c>
      <c r="Q53" t="n">
        <v>61419</v>
      </c>
      <c r="R53" t="n">
        <v>57779</v>
      </c>
      <c r="S53" t="n">
        <v>69939</v>
      </c>
      <c r="T53" t="n">
        <v>65336</v>
      </c>
      <c r="U53" t="n">
        <v>40855</v>
      </c>
      <c r="V53" t="n">
        <v>65319</v>
      </c>
      <c r="W53" t="inlineStr">
        <is>
          <t>-</t>
        </is>
      </c>
    </row>
    <row r="54">
      <c r="A54" s="5" t="inlineStr">
        <is>
          <t>KGV (Kurs/Gewinn)</t>
        </is>
      </c>
      <c r="B54" s="5" t="inlineStr">
        <is>
          <t>PE (price/earnings)</t>
        </is>
      </c>
      <c r="C54" t="inlineStr">
        <is>
          <t>-</t>
        </is>
      </c>
      <c r="D54" t="inlineStr">
        <is>
          <t>-</t>
        </is>
      </c>
      <c r="E54" t="inlineStr">
        <is>
          <t>-</t>
        </is>
      </c>
      <c r="F54" t="inlineStr">
        <is>
          <t>-</t>
        </is>
      </c>
      <c r="G54" t="n">
        <v>9.9</v>
      </c>
      <c r="H54" t="n">
        <v>8.4</v>
      </c>
      <c r="I54" t="inlineStr">
        <is>
          <t>-</t>
        </is>
      </c>
      <c r="J54" t="inlineStr">
        <is>
          <t>-</t>
        </is>
      </c>
      <c r="K54" t="inlineStr">
        <is>
          <t>-</t>
        </is>
      </c>
      <c r="L54" t="n">
        <v>15.5</v>
      </c>
      <c r="M54" t="n">
        <v>37.1</v>
      </c>
      <c r="N54" t="n">
        <v>10.4</v>
      </c>
      <c r="O54" t="n">
        <v>14.3</v>
      </c>
      <c r="P54" t="n">
        <v>14.7</v>
      </c>
      <c r="Q54" t="n">
        <v>18.6</v>
      </c>
      <c r="R54" t="n">
        <v>16.6</v>
      </c>
      <c r="S54" t="n">
        <v>18.3</v>
      </c>
      <c r="T54" t="n">
        <v>21.2</v>
      </c>
      <c r="U54" t="n">
        <v>61.6</v>
      </c>
      <c r="V54" t="n">
        <v>56.5</v>
      </c>
      <c r="W54" t="n">
        <v>80.40000000000001</v>
      </c>
    </row>
    <row r="55">
      <c r="A55" s="5" t="inlineStr">
        <is>
          <t>KUV (Kurs/Umsatz)</t>
        </is>
      </c>
      <c r="B55" s="5" t="inlineStr">
        <is>
          <t>PS (price/sales)</t>
        </is>
      </c>
      <c r="C55" t="n">
        <v>0.79</v>
      </c>
      <c r="D55" t="n">
        <v>1.26</v>
      </c>
      <c r="E55" t="n">
        <v>0.98</v>
      </c>
      <c r="F55" t="n">
        <v>1.13</v>
      </c>
      <c r="G55" t="n">
        <v>2.11</v>
      </c>
      <c r="H55" t="n">
        <v>2.31</v>
      </c>
      <c r="I55" t="n">
        <v>1.73</v>
      </c>
      <c r="J55" t="n">
        <v>0.25</v>
      </c>
      <c r="K55" t="n">
        <v>0.36</v>
      </c>
      <c r="L55" t="n">
        <v>0.68</v>
      </c>
      <c r="M55" t="n">
        <v>0.8100000000000001</v>
      </c>
      <c r="N55" t="n">
        <v>0.83</v>
      </c>
      <c r="O55" t="n">
        <v>2.07</v>
      </c>
      <c r="P55" t="n">
        <v>1.55</v>
      </c>
      <c r="Q55" t="n">
        <v>2</v>
      </c>
      <c r="R55" t="n">
        <v>1.85</v>
      </c>
      <c r="S55" t="n">
        <v>2.23</v>
      </c>
      <c r="T55" t="n">
        <v>2.38</v>
      </c>
      <c r="U55" t="n">
        <v>4.37</v>
      </c>
      <c r="V55" t="n">
        <v>7.31</v>
      </c>
      <c r="W55" t="inlineStr">
        <is>
          <t>-</t>
        </is>
      </c>
    </row>
    <row r="56">
      <c r="A56" s="5" t="inlineStr">
        <is>
          <t>KBV (Kurs/Buchwert)</t>
        </is>
      </c>
      <c r="B56" s="5" t="inlineStr">
        <is>
          <t>PB (price/book value)</t>
        </is>
      </c>
      <c r="C56" t="n">
        <v>1.21</v>
      </c>
      <c r="D56" t="n">
        <v>1.85</v>
      </c>
      <c r="E56" t="n">
        <v>1.41</v>
      </c>
      <c r="F56" t="n">
        <v>1.33</v>
      </c>
      <c r="G56" t="n">
        <v>2.51</v>
      </c>
      <c r="H56" t="n">
        <v>3.42</v>
      </c>
      <c r="I56" t="n">
        <v>3.4</v>
      </c>
      <c r="J56" t="n">
        <v>0.93</v>
      </c>
      <c r="K56" t="n">
        <v>1.16</v>
      </c>
      <c r="L56" t="n">
        <v>2.02</v>
      </c>
      <c r="M56" t="n">
        <v>2.55</v>
      </c>
      <c r="N56" t="n">
        <v>2.97</v>
      </c>
      <c r="O56" t="n">
        <v>7.15</v>
      </c>
      <c r="P56" t="n">
        <v>5.32</v>
      </c>
      <c r="Q56" t="n">
        <v>5.64</v>
      </c>
      <c r="R56" t="n">
        <v>3.81</v>
      </c>
      <c r="S56" t="n">
        <v>4.34</v>
      </c>
      <c r="T56" t="n">
        <v>5.01</v>
      </c>
      <c r="U56" t="n">
        <v>11.16</v>
      </c>
      <c r="V56" t="n">
        <v>20.54</v>
      </c>
      <c r="W56" t="inlineStr">
        <is>
          <t>-</t>
        </is>
      </c>
    </row>
    <row r="57">
      <c r="A57" s="5" t="inlineStr">
        <is>
          <t>KCV (Kurs/Cashflow)</t>
        </is>
      </c>
      <c r="B57" s="5" t="inlineStr">
        <is>
          <t>PC (price/cashflow)</t>
        </is>
      </c>
      <c r="C57" t="n">
        <v>47.37</v>
      </c>
      <c r="D57" t="n">
        <v>78.75</v>
      </c>
      <c r="E57" t="n">
        <v>12.54</v>
      </c>
      <c r="F57" t="n">
        <v>-18.42</v>
      </c>
      <c r="G57" t="n">
        <v>51.98</v>
      </c>
      <c r="H57" t="n">
        <v>23.09</v>
      </c>
      <c r="I57" t="n">
        <v>305.32</v>
      </c>
      <c r="J57" t="n">
        <v>-21.16</v>
      </c>
      <c r="K57" t="n">
        <v>12.09</v>
      </c>
      <c r="L57" t="n">
        <v>6.07</v>
      </c>
      <c r="M57" t="n">
        <v>10.28</v>
      </c>
      <c r="N57" t="n">
        <v>13.2</v>
      </c>
      <c r="O57" t="n">
        <v>13.4</v>
      </c>
      <c r="P57" t="n">
        <v>14.21</v>
      </c>
      <c r="Q57" t="n">
        <v>16.53</v>
      </c>
      <c r="R57" t="n">
        <v>12.48</v>
      </c>
      <c r="S57" t="n">
        <v>12.54</v>
      </c>
      <c r="T57" t="n">
        <v>12.31</v>
      </c>
      <c r="U57" t="n">
        <v>20.8</v>
      </c>
      <c r="V57" t="n">
        <v>63.26</v>
      </c>
      <c r="W57" t="inlineStr">
        <is>
          <t>-</t>
        </is>
      </c>
    </row>
    <row r="58">
      <c r="A58" s="5" t="inlineStr">
        <is>
          <t>Dividendenrendite in %</t>
        </is>
      </c>
      <c r="B58" s="5" t="inlineStr">
        <is>
          <t>Dividend Yield in %</t>
        </is>
      </c>
      <c r="C58" t="inlineStr">
        <is>
          <t>-</t>
        </is>
      </c>
      <c r="D58" t="n">
        <v>1.99</v>
      </c>
      <c r="E58" t="n">
        <v>4.88</v>
      </c>
      <c r="F58" t="n">
        <v>3.7</v>
      </c>
      <c r="G58" t="n">
        <v>2.42</v>
      </c>
      <c r="H58" t="n">
        <v>1.78</v>
      </c>
      <c r="I58" t="n">
        <v>1.87</v>
      </c>
      <c r="J58" t="inlineStr">
        <is>
          <t>-</t>
        </is>
      </c>
      <c r="K58" t="n">
        <v>5.45</v>
      </c>
      <c r="L58" t="n">
        <v>5.17</v>
      </c>
      <c r="M58" t="n">
        <v>4.49</v>
      </c>
      <c r="N58" t="n">
        <v>3.6</v>
      </c>
      <c r="O58" t="n">
        <v>2</v>
      </c>
      <c r="P58" t="n">
        <v>2.77</v>
      </c>
      <c r="Q58" t="n">
        <v>2.39</v>
      </c>
      <c r="R58" t="n">
        <v>2.84</v>
      </c>
      <c r="S58" t="n">
        <v>2.19</v>
      </c>
      <c r="T58" t="n">
        <v>1.86</v>
      </c>
      <c r="U58" t="n">
        <v>0.93</v>
      </c>
      <c r="V58" t="n">
        <v>0.59</v>
      </c>
      <c r="W58" t="n">
        <v>0.27</v>
      </c>
    </row>
    <row r="59">
      <c r="A59" s="5" t="inlineStr">
        <is>
          <t>Gewinnrendite in %</t>
        </is>
      </c>
      <c r="B59" s="5" t="inlineStr">
        <is>
          <t>Return on profit in %</t>
        </is>
      </c>
      <c r="C59" t="inlineStr">
        <is>
          <t>-</t>
        </is>
      </c>
      <c r="D59" t="n">
        <v>-1.2</v>
      </c>
      <c r="E59" t="n">
        <v>-6.7</v>
      </c>
      <c r="F59" t="n">
        <v>-2.8</v>
      </c>
      <c r="G59" t="n">
        <v>10.2</v>
      </c>
      <c r="H59" t="n">
        <v>12</v>
      </c>
      <c r="I59" t="n">
        <v>-2.9</v>
      </c>
      <c r="J59" t="n">
        <v>-42</v>
      </c>
      <c r="K59" t="n">
        <v>-8.4</v>
      </c>
      <c r="L59" t="n">
        <v>6.5</v>
      </c>
      <c r="M59" t="n">
        <v>2.7</v>
      </c>
      <c r="N59" t="n">
        <v>9.6</v>
      </c>
      <c r="O59" t="n">
        <v>7</v>
      </c>
      <c r="P59" t="n">
        <v>6.8</v>
      </c>
      <c r="Q59" t="n">
        <v>5.4</v>
      </c>
      <c r="R59" t="n">
        <v>6</v>
      </c>
      <c r="S59" t="n">
        <v>5.5</v>
      </c>
      <c r="T59" t="n">
        <v>4.7</v>
      </c>
      <c r="U59" t="n">
        <v>1.6</v>
      </c>
      <c r="V59" t="n">
        <v>1.8</v>
      </c>
      <c r="W59" t="n">
        <v>1.2</v>
      </c>
    </row>
    <row r="60">
      <c r="A60" s="5" t="inlineStr">
        <is>
          <t>Eigenkapitalrendite in %</t>
        </is>
      </c>
      <c r="B60" s="5" t="inlineStr">
        <is>
          <t>Return on Equity in %</t>
        </is>
      </c>
      <c r="C60" t="n">
        <v>0.05</v>
      </c>
      <c r="D60" t="n">
        <v>-2.22</v>
      </c>
      <c r="E60" t="n">
        <v>-9.26</v>
      </c>
      <c r="F60" t="n">
        <v>-3.81</v>
      </c>
      <c r="G60" t="n">
        <v>23.48</v>
      </c>
      <c r="H60" t="n">
        <v>40.2</v>
      </c>
      <c r="I60" t="n">
        <v>-9.51</v>
      </c>
      <c r="J60" t="n">
        <v>-38.53</v>
      </c>
      <c r="K60" t="n">
        <v>-9.800000000000001</v>
      </c>
      <c r="L60" t="n">
        <v>12.86</v>
      </c>
      <c r="M60" t="n">
        <v>6.81</v>
      </c>
      <c r="N60" t="n">
        <v>28.07</v>
      </c>
      <c r="O60" t="n">
        <v>48.77</v>
      </c>
      <c r="P60" t="n">
        <v>35.98</v>
      </c>
      <c r="Q60" t="n">
        <v>29.75</v>
      </c>
      <c r="R60" t="n">
        <v>22.52</v>
      </c>
      <c r="S60" t="n">
        <v>23.71</v>
      </c>
      <c r="T60" t="n">
        <v>23.67</v>
      </c>
      <c r="U60" t="n">
        <v>18.03</v>
      </c>
      <c r="V60" t="n">
        <v>36.44</v>
      </c>
      <c r="W60" t="inlineStr">
        <is>
          <t>-</t>
        </is>
      </c>
    </row>
    <row r="61">
      <c r="A61" s="5" t="inlineStr">
        <is>
          <t>Umsatzrendite in %</t>
        </is>
      </c>
      <c r="B61" s="5" t="inlineStr">
        <is>
          <t>Return on sales in %</t>
        </is>
      </c>
      <c r="C61" t="n">
        <v>0.03</v>
      </c>
      <c r="D61" t="n">
        <v>-1.51</v>
      </c>
      <c r="E61" t="n">
        <v>-6.45</v>
      </c>
      <c r="F61" t="n">
        <v>-3.24</v>
      </c>
      <c r="G61" t="n">
        <v>19.73</v>
      </c>
      <c r="H61" t="n">
        <v>27.19</v>
      </c>
      <c r="I61" t="n">
        <v>-4.84</v>
      </c>
      <c r="J61" t="n">
        <v>-10.29</v>
      </c>
      <c r="K61" t="n">
        <v>-3.01</v>
      </c>
      <c r="L61" t="n">
        <v>4.36</v>
      </c>
      <c r="M61" t="n">
        <v>2.17</v>
      </c>
      <c r="N61" t="n">
        <v>7.86</v>
      </c>
      <c r="O61" t="n">
        <v>14.11</v>
      </c>
      <c r="P61" t="n">
        <v>10.47</v>
      </c>
      <c r="Q61" t="n">
        <v>10.58</v>
      </c>
      <c r="R61" t="n">
        <v>10.96</v>
      </c>
      <c r="S61" t="n">
        <v>12.19</v>
      </c>
      <c r="T61" t="n">
        <v>11.26</v>
      </c>
      <c r="U61" t="n">
        <v>7.05</v>
      </c>
      <c r="V61" t="n">
        <v>12.96</v>
      </c>
      <c r="W61" t="inlineStr">
        <is>
          <t>-</t>
        </is>
      </c>
    </row>
    <row r="62">
      <c r="A62" s="5" t="inlineStr">
        <is>
          <t>Gesamtkapitalrendite in %</t>
        </is>
      </c>
      <c r="B62" s="5" t="inlineStr">
        <is>
          <t>Total Return on Investment in %</t>
        </is>
      </c>
      <c r="C62" t="n">
        <v>0.02</v>
      </c>
      <c r="D62" t="n">
        <v>-0.86</v>
      </c>
      <c r="E62" t="n">
        <v>-3.64</v>
      </c>
      <c r="F62" t="n">
        <v>-1.71</v>
      </c>
      <c r="G62" t="n">
        <v>11.78</v>
      </c>
      <c r="H62" t="n">
        <v>16.44</v>
      </c>
      <c r="I62" t="n">
        <v>-2.44</v>
      </c>
      <c r="J62" t="n">
        <v>-10.37</v>
      </c>
      <c r="K62" t="n">
        <v>-3.22</v>
      </c>
      <c r="L62" t="n">
        <v>4.73</v>
      </c>
      <c r="M62" t="n">
        <v>2.49</v>
      </c>
      <c r="N62" t="n">
        <v>10.08</v>
      </c>
      <c r="O62" t="n">
        <v>19.16</v>
      </c>
      <c r="P62" t="n">
        <v>19.04</v>
      </c>
      <c r="Q62" t="n">
        <v>16.22</v>
      </c>
      <c r="R62" t="n">
        <v>14.15</v>
      </c>
      <c r="S62" t="n">
        <v>15.02</v>
      </c>
      <c r="T62" t="n">
        <v>14.49</v>
      </c>
      <c r="U62" t="n">
        <v>9.81</v>
      </c>
      <c r="V62" t="n">
        <v>19.8</v>
      </c>
      <c r="W62" t="inlineStr">
        <is>
          <t>-</t>
        </is>
      </c>
    </row>
    <row r="63">
      <c r="A63" s="5" t="inlineStr">
        <is>
          <t>Return on Investment in %</t>
        </is>
      </c>
      <c r="B63" s="5" t="inlineStr">
        <is>
          <t>Return on Investment in %</t>
        </is>
      </c>
      <c r="C63" t="n">
        <v>0.02</v>
      </c>
      <c r="D63" t="n">
        <v>-0.86</v>
      </c>
      <c r="E63" t="n">
        <v>-3.64</v>
      </c>
      <c r="F63" t="n">
        <v>-1.71</v>
      </c>
      <c r="G63" t="n">
        <v>11.78</v>
      </c>
      <c r="H63" t="n">
        <v>16.44</v>
      </c>
      <c r="I63" t="n">
        <v>-2.44</v>
      </c>
      <c r="J63" t="n">
        <v>-10.37</v>
      </c>
      <c r="K63" t="n">
        <v>-3.22</v>
      </c>
      <c r="L63" t="n">
        <v>4.73</v>
      </c>
      <c r="M63" t="n">
        <v>2.49</v>
      </c>
      <c r="N63" t="n">
        <v>10.08</v>
      </c>
      <c r="O63" t="n">
        <v>19.16</v>
      </c>
      <c r="P63" t="n">
        <v>19.04</v>
      </c>
      <c r="Q63" t="n">
        <v>16.22</v>
      </c>
      <c r="R63" t="n">
        <v>14.15</v>
      </c>
      <c r="S63" t="n">
        <v>15.02</v>
      </c>
      <c r="T63" t="n">
        <v>14.49</v>
      </c>
      <c r="U63" t="n">
        <v>9.81</v>
      </c>
      <c r="V63" t="n">
        <v>19.8</v>
      </c>
      <c r="W63" t="inlineStr">
        <is>
          <t>-</t>
        </is>
      </c>
    </row>
    <row r="64">
      <c r="A64" s="5" t="inlineStr">
        <is>
          <t>Arbeitsintensität in %</t>
        </is>
      </c>
      <c r="B64" s="5" t="inlineStr">
        <is>
          <t>Work Intensity in %</t>
        </is>
      </c>
      <c r="C64" t="n">
        <v>42.96</v>
      </c>
      <c r="D64" t="n">
        <v>46.22</v>
      </c>
      <c r="E64" t="n">
        <v>48.36</v>
      </c>
      <c r="F64" t="n">
        <v>46.05</v>
      </c>
      <c r="G64" t="n">
        <v>75.62</v>
      </c>
      <c r="H64" t="n">
        <v>65.16</v>
      </c>
      <c r="I64" t="n">
        <v>54.77</v>
      </c>
      <c r="J64" t="n">
        <v>69.70999999999999</v>
      </c>
      <c r="K64" t="n">
        <v>70.31</v>
      </c>
      <c r="L64" t="n">
        <v>69.38</v>
      </c>
      <c r="M64" t="n">
        <v>66.06999999999999</v>
      </c>
      <c r="N64" t="n">
        <v>61.82</v>
      </c>
      <c r="O64" t="n">
        <v>77.91</v>
      </c>
      <c r="P64" t="n">
        <v>82.18000000000001</v>
      </c>
      <c r="Q64" t="n">
        <v>84.98999999999999</v>
      </c>
      <c r="R64" t="n">
        <v>86.06</v>
      </c>
      <c r="S64" t="n">
        <v>83.95999999999999</v>
      </c>
      <c r="T64" t="n">
        <v>75.38</v>
      </c>
      <c r="U64" t="n">
        <v>69.18000000000001</v>
      </c>
      <c r="V64" t="n">
        <v>67.88</v>
      </c>
      <c r="W64" t="inlineStr">
        <is>
          <t>-</t>
        </is>
      </c>
    </row>
    <row r="65">
      <c r="A65" s="5" t="inlineStr">
        <is>
          <t>Eigenkapitalquote in %</t>
        </is>
      </c>
      <c r="B65" s="5" t="inlineStr">
        <is>
          <t>Equity Ratio in %</t>
        </is>
      </c>
      <c r="C65" t="n">
        <v>39.17</v>
      </c>
      <c r="D65" t="n">
        <v>38.69</v>
      </c>
      <c r="E65" t="n">
        <v>39.34</v>
      </c>
      <c r="F65" t="n">
        <v>44.75</v>
      </c>
      <c r="G65" t="n">
        <v>50.19</v>
      </c>
      <c r="H65" t="n">
        <v>40.88</v>
      </c>
      <c r="I65" t="n">
        <v>25.67</v>
      </c>
      <c r="J65" t="n">
        <v>26.92</v>
      </c>
      <c r="K65" t="n">
        <v>32.79</v>
      </c>
      <c r="L65" t="n">
        <v>36.77</v>
      </c>
      <c r="M65" t="n">
        <v>36.62</v>
      </c>
      <c r="N65" t="n">
        <v>35.9</v>
      </c>
      <c r="O65" t="n">
        <v>39.29</v>
      </c>
      <c r="P65" t="n">
        <v>52.92</v>
      </c>
      <c r="Q65" t="n">
        <v>54.51</v>
      </c>
      <c r="R65" t="n">
        <v>62.81</v>
      </c>
      <c r="S65" t="n">
        <v>63.33</v>
      </c>
      <c r="T65" t="n">
        <v>61.22</v>
      </c>
      <c r="U65" t="n">
        <v>54.42</v>
      </c>
      <c r="V65" t="n">
        <v>54.34</v>
      </c>
      <c r="W65" t="inlineStr">
        <is>
          <t>-</t>
        </is>
      </c>
    </row>
    <row r="66">
      <c r="A66" s="5" t="inlineStr">
        <is>
          <t>Fremdkapitalquote in %</t>
        </is>
      </c>
      <c r="B66" s="5" t="inlineStr">
        <is>
          <t>Debt Ratio in %</t>
        </is>
      </c>
      <c r="C66" t="n">
        <v>60.83</v>
      </c>
      <c r="D66" t="n">
        <v>61.31</v>
      </c>
      <c r="E66" t="n">
        <v>60.66</v>
      </c>
      <c r="F66" t="n">
        <v>55.25</v>
      </c>
      <c r="G66" t="n">
        <v>49.81</v>
      </c>
      <c r="H66" t="n">
        <v>59.12</v>
      </c>
      <c r="I66" t="n">
        <v>74.33</v>
      </c>
      <c r="J66" t="n">
        <v>73.08</v>
      </c>
      <c r="K66" t="n">
        <v>67.20999999999999</v>
      </c>
      <c r="L66" t="n">
        <v>63.23</v>
      </c>
      <c r="M66" t="n">
        <v>63.38</v>
      </c>
      <c r="N66" t="n">
        <v>64.09999999999999</v>
      </c>
      <c r="O66" t="n">
        <v>60.71</v>
      </c>
      <c r="P66" t="n">
        <v>47.08</v>
      </c>
      <c r="Q66" t="n">
        <v>45.49</v>
      </c>
      <c r="R66" t="n">
        <v>37.19</v>
      </c>
      <c r="S66" t="n">
        <v>36.67</v>
      </c>
      <c r="T66" t="n">
        <v>38.78</v>
      </c>
      <c r="U66" t="n">
        <v>45.58</v>
      </c>
      <c r="V66" t="n">
        <v>45.66</v>
      </c>
      <c r="W66" t="inlineStr">
        <is>
          <t>-</t>
        </is>
      </c>
    </row>
    <row r="67">
      <c r="A67" s="5" t="inlineStr">
        <is>
          <t>Verschuldungsgrad in %</t>
        </is>
      </c>
      <c r="B67" s="5" t="inlineStr">
        <is>
          <t>Finance Gearing in %</t>
        </is>
      </c>
      <c r="C67" t="n">
        <v>155.32</v>
      </c>
      <c r="D67" t="n">
        <v>158.47</v>
      </c>
      <c r="E67" t="n">
        <v>154.21</v>
      </c>
      <c r="F67" t="n">
        <v>123.47</v>
      </c>
      <c r="G67" t="n">
        <v>99.23999999999999</v>
      </c>
      <c r="H67" t="n">
        <v>144.61</v>
      </c>
      <c r="I67" t="n">
        <v>289.53</v>
      </c>
      <c r="J67" t="n">
        <v>271.53</v>
      </c>
      <c r="K67" t="n">
        <v>204.94</v>
      </c>
      <c r="L67" t="n">
        <v>171.99</v>
      </c>
      <c r="M67" t="n">
        <v>173.06</v>
      </c>
      <c r="N67" t="n">
        <v>178.59</v>
      </c>
      <c r="O67" t="n">
        <v>154.51</v>
      </c>
      <c r="P67" t="n">
        <v>88.98</v>
      </c>
      <c r="Q67" t="n">
        <v>83.45</v>
      </c>
      <c r="R67" t="n">
        <v>59.21</v>
      </c>
      <c r="S67" t="n">
        <v>57.91</v>
      </c>
      <c r="T67" t="n">
        <v>63.34</v>
      </c>
      <c r="U67" t="n">
        <v>83.75</v>
      </c>
      <c r="V67" t="n">
        <v>84.03</v>
      </c>
      <c r="W67" t="inlineStr">
        <is>
          <t>-</t>
        </is>
      </c>
    </row>
    <row r="68">
      <c r="A68" s="5" t="inlineStr"/>
      <c r="B68" s="5" t="inlineStr"/>
    </row>
    <row r="69">
      <c r="A69" s="5" t="inlineStr">
        <is>
          <t>Kurzfristige Vermögensquote in %</t>
        </is>
      </c>
      <c r="B69" s="5" t="inlineStr">
        <is>
          <t>Current Assets Ratio in %</t>
        </is>
      </c>
      <c r="C69" t="n">
        <v>42.96</v>
      </c>
      <c r="D69" t="n">
        <v>46.22</v>
      </c>
      <c r="E69" t="n">
        <v>48.36</v>
      </c>
      <c r="F69" t="n">
        <v>46.05</v>
      </c>
      <c r="G69" t="n">
        <v>75.62</v>
      </c>
      <c r="H69" t="n">
        <v>65.16</v>
      </c>
      <c r="I69" t="n">
        <v>54.77</v>
      </c>
      <c r="J69" t="n">
        <v>69.70999999999999</v>
      </c>
      <c r="K69" t="n">
        <v>70.31</v>
      </c>
      <c r="L69" t="n">
        <v>69.38</v>
      </c>
      <c r="M69" t="n">
        <v>66.06999999999999</v>
      </c>
      <c r="N69" t="n">
        <v>61.82</v>
      </c>
      <c r="O69" t="n">
        <v>77.91</v>
      </c>
      <c r="P69" t="n">
        <v>82.18000000000001</v>
      </c>
      <c r="Q69" t="n">
        <v>84.98999999999999</v>
      </c>
      <c r="R69" t="n">
        <v>86.06</v>
      </c>
      <c r="S69" t="n">
        <v>83.95999999999999</v>
      </c>
      <c r="T69" t="n">
        <v>75.38</v>
      </c>
      <c r="U69" t="n">
        <v>69.18000000000001</v>
      </c>
      <c r="V69" t="n">
        <v>67.88</v>
      </c>
    </row>
    <row r="70">
      <c r="A70" s="5" t="inlineStr">
        <is>
          <t>Nettogewinn Marge in %</t>
        </is>
      </c>
      <c r="B70" s="5" t="inlineStr">
        <is>
          <t>Net Profit Marge in %</t>
        </is>
      </c>
      <c r="C70" t="n">
        <v>168.27</v>
      </c>
      <c r="D70" t="n">
        <v>-8500</v>
      </c>
      <c r="E70" t="n">
        <v>-37727.27</v>
      </c>
      <c r="F70" t="n">
        <v>-18913.58</v>
      </c>
      <c r="G70" t="n">
        <v>78785.94</v>
      </c>
      <c r="H70" t="n">
        <v>101823.53</v>
      </c>
      <c r="I70" t="n">
        <v>-18141.59</v>
      </c>
      <c r="J70" t="n">
        <v>-38535.98</v>
      </c>
      <c r="K70" t="n">
        <v>-11279.07</v>
      </c>
      <c r="L70" t="n">
        <v>16328.33</v>
      </c>
      <c r="M70" t="n">
        <v>8144.42</v>
      </c>
      <c r="N70" t="n">
        <v>29895.05</v>
      </c>
      <c r="O70" t="n">
        <v>56201.25</v>
      </c>
      <c r="P70" t="n">
        <v>42888.45</v>
      </c>
      <c r="Q70" t="n">
        <v>46900.13</v>
      </c>
      <c r="R70" t="n">
        <v>51066.88</v>
      </c>
      <c r="S70" t="n">
        <v>58501.63</v>
      </c>
      <c r="T70" t="n">
        <v>53496.84</v>
      </c>
      <c r="U70" t="n">
        <v>33182.5</v>
      </c>
      <c r="V70" t="n">
        <v>60584.62</v>
      </c>
    </row>
    <row r="71">
      <c r="A71" s="5" t="inlineStr">
        <is>
          <t>Operative Ergebnis Marge in %</t>
        </is>
      </c>
      <c r="B71" s="5" t="inlineStr">
        <is>
          <t>EBIT Marge in %</t>
        </is>
      </c>
      <c r="C71" t="n">
        <v>11658.65</v>
      </c>
      <c r="D71" t="n">
        <v>-1475</v>
      </c>
      <c r="E71" t="n">
        <v>404.04</v>
      </c>
      <c r="F71" t="n">
        <v>-27160.49</v>
      </c>
      <c r="G71" t="n">
        <v>53929.71</v>
      </c>
      <c r="H71" t="n">
        <v>5000</v>
      </c>
      <c r="I71" t="n">
        <v>15309.73</v>
      </c>
      <c r="J71" t="n">
        <v>-28573.2</v>
      </c>
      <c r="K71" t="n">
        <v>-10397.29</v>
      </c>
      <c r="L71" t="n">
        <v>18270.08</v>
      </c>
      <c r="M71" t="n">
        <v>10941.5</v>
      </c>
      <c r="N71" t="n">
        <v>37226.39</v>
      </c>
      <c r="O71" t="n">
        <v>62285.49</v>
      </c>
      <c r="P71" t="n">
        <v>54661.35</v>
      </c>
      <c r="Q71" t="n">
        <v>60168.61</v>
      </c>
      <c r="R71" t="n">
        <v>68949.03999999999</v>
      </c>
      <c r="S71" t="n">
        <v>81612.38</v>
      </c>
      <c r="T71" t="n">
        <v>75632.91</v>
      </c>
      <c r="U71" t="n">
        <v>50708.9</v>
      </c>
      <c r="V71" t="n">
        <v>88861.53999999999</v>
      </c>
    </row>
    <row r="72">
      <c r="A72" s="5" t="inlineStr">
        <is>
          <t>Vermögensumsschlag in %</t>
        </is>
      </c>
      <c r="B72" s="5" t="inlineStr">
        <is>
          <t>Asset Turnover in %</t>
        </is>
      </c>
      <c r="C72" t="n">
        <v>0.01</v>
      </c>
      <c r="D72" t="n">
        <v>0.01</v>
      </c>
      <c r="E72" t="n">
        <v>0.01</v>
      </c>
      <c r="F72" t="n">
        <v>0.01</v>
      </c>
      <c r="G72" t="n">
        <v>0.01</v>
      </c>
      <c r="H72" t="n">
        <v>0.02</v>
      </c>
      <c r="I72" t="n">
        <v>0.01</v>
      </c>
      <c r="J72" t="n">
        <v>0.03</v>
      </c>
      <c r="K72" t="n">
        <v>0.03</v>
      </c>
      <c r="L72" t="n">
        <v>0.03</v>
      </c>
      <c r="M72" t="n">
        <v>0.03</v>
      </c>
      <c r="N72" t="n">
        <v>0.03</v>
      </c>
      <c r="O72" t="n">
        <v>0.03</v>
      </c>
      <c r="P72" t="n">
        <v>0.04</v>
      </c>
      <c r="Q72" t="n">
        <v>0.03</v>
      </c>
      <c r="R72" t="n">
        <v>0.03</v>
      </c>
      <c r="S72" t="n">
        <v>0.03</v>
      </c>
      <c r="T72" t="n">
        <v>0.03</v>
      </c>
      <c r="U72" t="n">
        <v>0.03</v>
      </c>
      <c r="V72" t="n">
        <v>0.03</v>
      </c>
    </row>
    <row r="73">
      <c r="A73" s="5" t="inlineStr">
        <is>
          <t>Langfristige Vermögensquote in %</t>
        </is>
      </c>
      <c r="B73" s="5" t="inlineStr">
        <is>
          <t>Non-Current Assets Ratio in %</t>
        </is>
      </c>
      <c r="C73" t="n">
        <v>57.04</v>
      </c>
      <c r="D73" t="n">
        <v>53.78</v>
      </c>
      <c r="E73" t="n">
        <v>51.64</v>
      </c>
      <c r="F73" t="n">
        <v>53.95</v>
      </c>
      <c r="G73" t="n">
        <v>24.38</v>
      </c>
      <c r="H73" t="n">
        <v>34.84</v>
      </c>
      <c r="I73" t="n">
        <v>45.23</v>
      </c>
      <c r="J73" t="n">
        <v>30.29</v>
      </c>
      <c r="K73" t="n">
        <v>29.69</v>
      </c>
      <c r="L73" t="n">
        <v>30.62</v>
      </c>
      <c r="M73" t="n">
        <v>33.93</v>
      </c>
      <c r="N73" t="n">
        <v>38.18</v>
      </c>
      <c r="O73" t="n">
        <v>22.09</v>
      </c>
      <c r="P73" t="n">
        <v>17.82</v>
      </c>
      <c r="Q73" t="n">
        <v>15.01</v>
      </c>
      <c r="R73" t="n">
        <v>13.94</v>
      </c>
      <c r="S73" t="n">
        <v>16.04</v>
      </c>
      <c r="T73" t="n">
        <v>24.62</v>
      </c>
      <c r="U73" t="n">
        <v>30.82</v>
      </c>
      <c r="V73" t="n">
        <v>32.12</v>
      </c>
    </row>
    <row r="74">
      <c r="A74" s="5" t="inlineStr">
        <is>
          <t>Gesamtkapitalrentabilität</t>
        </is>
      </c>
      <c r="B74" s="5" t="inlineStr">
        <is>
          <t>ROA Return on Assets in %</t>
        </is>
      </c>
      <c r="C74" t="n">
        <v>0.02</v>
      </c>
      <c r="D74" t="n">
        <v>-0.86</v>
      </c>
      <c r="E74" t="n">
        <v>-3.64</v>
      </c>
      <c r="F74" t="n">
        <v>-1.71</v>
      </c>
      <c r="G74" t="n">
        <v>11.78</v>
      </c>
      <c r="H74" t="n">
        <v>16.44</v>
      </c>
      <c r="I74" t="n">
        <v>-2.44</v>
      </c>
      <c r="J74" t="n">
        <v>-10.37</v>
      </c>
      <c r="K74" t="n">
        <v>-3.22</v>
      </c>
      <c r="L74" t="n">
        <v>4.73</v>
      </c>
      <c r="M74" t="n">
        <v>2.49</v>
      </c>
      <c r="N74" t="n">
        <v>10.08</v>
      </c>
      <c r="O74" t="n">
        <v>19.16</v>
      </c>
      <c r="P74" t="n">
        <v>19.04</v>
      </c>
      <c r="Q74" t="n">
        <v>16.22</v>
      </c>
      <c r="R74" t="n">
        <v>14.15</v>
      </c>
      <c r="S74" t="n">
        <v>15.02</v>
      </c>
      <c r="T74" t="n">
        <v>14.49</v>
      </c>
      <c r="U74" t="n">
        <v>9.81</v>
      </c>
      <c r="V74" t="n">
        <v>19.8</v>
      </c>
    </row>
    <row r="75">
      <c r="A75" s="5" t="inlineStr">
        <is>
          <t>Ertrag des eingesetzten Kapitals</t>
        </is>
      </c>
      <c r="B75" s="5" t="inlineStr">
        <is>
          <t>ROCE Return on Cap. Empl. in %</t>
        </is>
      </c>
      <c r="C75" t="n">
        <v>1.79</v>
      </c>
      <c r="D75" t="n">
        <v>-0.23</v>
      </c>
      <c r="E75" t="n">
        <v>0.06</v>
      </c>
      <c r="F75" t="n">
        <v>-3.41</v>
      </c>
      <c r="G75" t="n">
        <v>11.61</v>
      </c>
      <c r="H75" t="n">
        <v>1.23</v>
      </c>
      <c r="I75" t="n">
        <v>3.3</v>
      </c>
      <c r="J75" t="n">
        <v>-15.05</v>
      </c>
      <c r="K75" t="n">
        <v>-5.72</v>
      </c>
      <c r="L75" t="n">
        <v>9.59</v>
      </c>
      <c r="M75" t="n">
        <v>5.82</v>
      </c>
      <c r="N75" t="n">
        <v>25.83</v>
      </c>
      <c r="O75" t="n">
        <v>42.88</v>
      </c>
      <c r="P75" t="n">
        <v>44.06</v>
      </c>
      <c r="Q75" t="n">
        <v>36.74</v>
      </c>
      <c r="R75" t="n">
        <v>29.46</v>
      </c>
      <c r="S75" t="n">
        <v>32.04</v>
      </c>
      <c r="T75" t="n">
        <v>32.05</v>
      </c>
      <c r="U75" t="n">
        <v>26.14</v>
      </c>
      <c r="V75" t="n">
        <v>51.13</v>
      </c>
    </row>
    <row r="76">
      <c r="A76" s="5" t="inlineStr">
        <is>
          <t>Eigenkapital zu Anlagevermögen</t>
        </is>
      </c>
      <c r="B76" s="5" t="inlineStr">
        <is>
          <t>Equity to Fixed Assets in %</t>
        </is>
      </c>
      <c r="C76" t="n">
        <v>68.66</v>
      </c>
      <c r="D76" t="n">
        <v>71.94</v>
      </c>
      <c r="E76" t="n">
        <v>76.18000000000001</v>
      </c>
      <c r="F76" t="n">
        <v>82.94</v>
      </c>
      <c r="G76" t="n">
        <v>205.86</v>
      </c>
      <c r="H76" t="n">
        <v>117.33</v>
      </c>
      <c r="I76" t="n">
        <v>56.75</v>
      </c>
      <c r="J76" t="n">
        <v>88.87</v>
      </c>
      <c r="K76" t="n">
        <v>110.45</v>
      </c>
      <c r="L76" t="n">
        <v>120.09</v>
      </c>
      <c r="M76" t="n">
        <v>107.94</v>
      </c>
      <c r="N76" t="n">
        <v>94.02</v>
      </c>
      <c r="O76" t="n">
        <v>177.88</v>
      </c>
      <c r="P76" t="n">
        <v>296.9</v>
      </c>
      <c r="Q76" t="n">
        <v>363.16</v>
      </c>
      <c r="R76" t="n">
        <v>450.43</v>
      </c>
      <c r="S76" t="n">
        <v>394.79</v>
      </c>
      <c r="T76" t="n">
        <v>248.71</v>
      </c>
      <c r="U76" t="n">
        <v>176.58</v>
      </c>
      <c r="V76" t="n">
        <v>169.19</v>
      </c>
    </row>
    <row r="77">
      <c r="A77" s="5" t="inlineStr">
        <is>
          <t>Liquidität Dritten Grades</t>
        </is>
      </c>
      <c r="B77" s="5" t="inlineStr">
        <is>
          <t>Current Ratio in %</t>
        </is>
      </c>
      <c r="C77" t="n">
        <v>139.43</v>
      </c>
      <c r="D77" t="n">
        <v>129.51</v>
      </c>
      <c r="E77" t="n">
        <v>155.69</v>
      </c>
      <c r="F77" t="n">
        <v>164.02</v>
      </c>
      <c r="G77" t="n">
        <v>247.6</v>
      </c>
      <c r="H77" t="n">
        <v>188.31</v>
      </c>
      <c r="I77" t="n">
        <v>145.99</v>
      </c>
      <c r="J77" t="n">
        <v>142.55</v>
      </c>
      <c r="K77" t="n">
        <v>145.92</v>
      </c>
      <c r="L77" t="n">
        <v>154.76</v>
      </c>
      <c r="M77" t="n">
        <v>155.47</v>
      </c>
      <c r="N77" t="n">
        <v>120.22</v>
      </c>
      <c r="O77" t="n">
        <v>154.37</v>
      </c>
      <c r="P77" t="n">
        <v>182.92</v>
      </c>
      <c r="Q77" t="n">
        <v>195.98</v>
      </c>
      <c r="R77" t="n">
        <v>244.8</v>
      </c>
      <c r="S77" t="n">
        <v>242.55</v>
      </c>
      <c r="T77" t="n">
        <v>209.05</v>
      </c>
      <c r="U77" t="n">
        <v>162.19</v>
      </c>
      <c r="V77" t="n">
        <v>157.11</v>
      </c>
    </row>
    <row r="78">
      <c r="A78" s="5" t="inlineStr">
        <is>
          <t>Operativer Cashflow</t>
        </is>
      </c>
      <c r="B78" s="5" t="inlineStr">
        <is>
          <t>Operating Cashflow in M</t>
        </is>
      </c>
      <c r="C78" t="n">
        <v>265556.22</v>
      </c>
      <c r="D78" t="n">
        <v>443835</v>
      </c>
      <c r="E78" t="n">
        <v>73221.06</v>
      </c>
      <c r="F78" t="n">
        <v>-107499.12</v>
      </c>
      <c r="G78" t="n">
        <v>207556.14</v>
      </c>
      <c r="H78" t="n">
        <v>86472.05</v>
      </c>
      <c r="I78" t="n">
        <v>1143423.4</v>
      </c>
      <c r="J78" t="n">
        <v>-79244.2</v>
      </c>
      <c r="K78" t="n">
        <v>45277.05</v>
      </c>
      <c r="L78" t="n">
        <v>22732.15</v>
      </c>
      <c r="M78" t="n">
        <v>38498.6</v>
      </c>
      <c r="N78" t="n">
        <v>50173.2</v>
      </c>
      <c r="O78" t="n">
        <v>53372.2</v>
      </c>
      <c r="P78" t="n">
        <v>58189.95</v>
      </c>
      <c r="Q78" t="n">
        <v>73294.02</v>
      </c>
      <c r="R78" t="n">
        <v>58206.72</v>
      </c>
      <c r="S78" t="n">
        <v>60141.84</v>
      </c>
      <c r="T78" t="n">
        <v>58484.81</v>
      </c>
      <c r="U78" t="n">
        <v>97822.40000000001</v>
      </c>
      <c r="V78" t="n">
        <v>295613.98</v>
      </c>
    </row>
    <row r="79">
      <c r="A79" s="5" t="inlineStr">
        <is>
          <t>Aktienrückkauf</t>
        </is>
      </c>
      <c r="B79" s="5" t="inlineStr">
        <is>
          <t>Share Buyback in M</t>
        </is>
      </c>
      <c r="C79" t="n">
        <v>30</v>
      </c>
      <c r="D79" t="n">
        <v>203</v>
      </c>
      <c r="E79" t="n">
        <v>-3</v>
      </c>
      <c r="F79" t="n">
        <v>-1843</v>
      </c>
      <c r="G79" t="n">
        <v>-248</v>
      </c>
      <c r="H79" t="n">
        <v>0</v>
      </c>
      <c r="I79" t="n">
        <v>0</v>
      </c>
      <c r="J79" t="n">
        <v>0</v>
      </c>
      <c r="K79" t="n">
        <v>0</v>
      </c>
      <c r="L79" t="n">
        <v>0</v>
      </c>
      <c r="M79" t="n">
        <v>56</v>
      </c>
      <c r="N79" t="n">
        <v>182</v>
      </c>
      <c r="O79" t="n">
        <v>112</v>
      </c>
      <c r="P79" t="n">
        <v>339</v>
      </c>
      <c r="Q79" t="n">
        <v>230</v>
      </c>
      <c r="R79" t="n">
        <v>132</v>
      </c>
      <c r="S79" t="n">
        <v>-45</v>
      </c>
      <c r="T79" t="n">
        <v>-48</v>
      </c>
      <c r="U79" t="n">
        <v>-30</v>
      </c>
      <c r="V79" t="n">
        <v>78</v>
      </c>
    </row>
    <row r="80">
      <c r="A80" s="5" t="inlineStr">
        <is>
          <t>Umsatzwachstum 1J in %</t>
        </is>
      </c>
      <c r="B80" s="5" t="inlineStr">
        <is>
          <t>Revenue Growth 1Y in %</t>
        </is>
      </c>
      <c r="C80" t="n">
        <v>4</v>
      </c>
      <c r="D80" t="n">
        <v>1.01</v>
      </c>
      <c r="E80" t="n">
        <v>-2.22</v>
      </c>
      <c r="F80" t="n">
        <v>29.39</v>
      </c>
      <c r="G80" t="n">
        <v>-7.94</v>
      </c>
      <c r="H80" t="n">
        <v>0.29</v>
      </c>
      <c r="I80" t="n">
        <v>-57.94</v>
      </c>
      <c r="J80" t="n">
        <v>-21.9</v>
      </c>
      <c r="K80" t="n">
        <v>-8.91</v>
      </c>
      <c r="L80" t="n">
        <v>3.56</v>
      </c>
      <c r="M80" t="n">
        <v>-17.99</v>
      </c>
      <c r="N80" t="n">
        <v>4.06</v>
      </c>
      <c r="O80" t="n">
        <v>27.69</v>
      </c>
      <c r="P80" t="n">
        <v>30.22</v>
      </c>
      <c r="Q80" t="n">
        <v>22.77</v>
      </c>
      <c r="R80" t="n">
        <v>2.28</v>
      </c>
      <c r="S80" t="n">
        <v>-2.85</v>
      </c>
      <c r="T80" t="n">
        <v>-4.68</v>
      </c>
      <c r="U80" t="n">
        <v>2</v>
      </c>
      <c r="V80" t="inlineStr">
        <is>
          <t>-</t>
        </is>
      </c>
    </row>
    <row r="81">
      <c r="A81" s="5" t="inlineStr">
        <is>
          <t>Umsatzwachstum 3J in %</t>
        </is>
      </c>
      <c r="B81" s="5" t="inlineStr">
        <is>
          <t>Revenue Growth 3Y in %</t>
        </is>
      </c>
      <c r="C81" t="n">
        <v>0.93</v>
      </c>
      <c r="D81" t="n">
        <v>9.390000000000001</v>
      </c>
      <c r="E81" t="n">
        <v>6.41</v>
      </c>
      <c r="F81" t="n">
        <v>7.25</v>
      </c>
      <c r="G81" t="n">
        <v>-21.86</v>
      </c>
      <c r="H81" t="n">
        <v>-26.52</v>
      </c>
      <c r="I81" t="n">
        <v>-29.58</v>
      </c>
      <c r="J81" t="n">
        <v>-9.08</v>
      </c>
      <c r="K81" t="n">
        <v>-7.78</v>
      </c>
      <c r="L81" t="n">
        <v>-3.46</v>
      </c>
      <c r="M81" t="n">
        <v>4.59</v>
      </c>
      <c r="N81" t="n">
        <v>20.66</v>
      </c>
      <c r="O81" t="n">
        <v>26.89</v>
      </c>
      <c r="P81" t="n">
        <v>18.42</v>
      </c>
      <c r="Q81" t="n">
        <v>7.4</v>
      </c>
      <c r="R81" t="n">
        <v>-1.75</v>
      </c>
      <c r="S81" t="n">
        <v>-1.84</v>
      </c>
      <c r="T81" t="inlineStr">
        <is>
          <t>-</t>
        </is>
      </c>
      <c r="U81" t="inlineStr">
        <is>
          <t>-</t>
        </is>
      </c>
      <c r="V81" t="inlineStr">
        <is>
          <t>-</t>
        </is>
      </c>
    </row>
    <row r="82">
      <c r="A82" s="5" t="inlineStr">
        <is>
          <t>Umsatzwachstum 5J in %</t>
        </is>
      </c>
      <c r="B82" s="5" t="inlineStr">
        <is>
          <t>Revenue Growth 5Y in %</t>
        </is>
      </c>
      <c r="C82" t="n">
        <v>4.85</v>
      </c>
      <c r="D82" t="n">
        <v>4.11</v>
      </c>
      <c r="E82" t="n">
        <v>-7.68</v>
      </c>
      <c r="F82" t="n">
        <v>-11.62</v>
      </c>
      <c r="G82" t="n">
        <v>-19.28</v>
      </c>
      <c r="H82" t="n">
        <v>-16.98</v>
      </c>
      <c r="I82" t="n">
        <v>-20.64</v>
      </c>
      <c r="J82" t="n">
        <v>-8.24</v>
      </c>
      <c r="K82" t="n">
        <v>1.68</v>
      </c>
      <c r="L82" t="n">
        <v>9.51</v>
      </c>
      <c r="M82" t="n">
        <v>13.35</v>
      </c>
      <c r="N82" t="n">
        <v>17.4</v>
      </c>
      <c r="O82" t="n">
        <v>16.02</v>
      </c>
      <c r="P82" t="n">
        <v>9.550000000000001</v>
      </c>
      <c r="Q82" t="n">
        <v>3.9</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-6.07</v>
      </c>
      <c r="D83" t="n">
        <v>-8.26</v>
      </c>
      <c r="E83" t="n">
        <v>-7.96</v>
      </c>
      <c r="F83" t="n">
        <v>-4.97</v>
      </c>
      <c r="G83" t="n">
        <v>-4.89</v>
      </c>
      <c r="H83" t="n">
        <v>-1.81</v>
      </c>
      <c r="I83" t="n">
        <v>-1.62</v>
      </c>
      <c r="J83" t="n">
        <v>3.89</v>
      </c>
      <c r="K83" t="n">
        <v>5.62</v>
      </c>
      <c r="L83" t="n">
        <v>6.71</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-102.06</v>
      </c>
      <c r="D84" t="n">
        <v>-77.23999999999999</v>
      </c>
      <c r="E84" t="n">
        <v>95.04000000000001</v>
      </c>
      <c r="F84" t="n">
        <v>-131.06</v>
      </c>
      <c r="G84" t="n">
        <v>-28.77</v>
      </c>
      <c r="H84" t="n">
        <v>-662.9299999999999</v>
      </c>
      <c r="I84" t="n">
        <v>-80.2</v>
      </c>
      <c r="J84" t="n">
        <v>166.84</v>
      </c>
      <c r="K84" t="n">
        <v>-162.92</v>
      </c>
      <c r="L84" t="n">
        <v>107.63</v>
      </c>
      <c r="M84" t="n">
        <v>-77.66</v>
      </c>
      <c r="N84" t="n">
        <v>-44.65</v>
      </c>
      <c r="O84" t="n">
        <v>67.31999999999999</v>
      </c>
      <c r="P84" t="n">
        <v>19.08</v>
      </c>
      <c r="Q84" t="n">
        <v>12.75</v>
      </c>
      <c r="R84" t="n">
        <v>-10.72</v>
      </c>
      <c r="S84" t="n">
        <v>6.24</v>
      </c>
      <c r="T84" t="n">
        <v>53.68</v>
      </c>
      <c r="U84" t="n">
        <v>-44.13</v>
      </c>
      <c r="V84" t="inlineStr">
        <is>
          <t>-</t>
        </is>
      </c>
    </row>
    <row r="85">
      <c r="A85" s="5" t="inlineStr">
        <is>
          <t>Gewinnwachstum 3J in %</t>
        </is>
      </c>
      <c r="B85" s="5" t="inlineStr">
        <is>
          <t>Earnings Growth 3Y in %</t>
        </is>
      </c>
      <c r="C85" t="n">
        <v>-28.09</v>
      </c>
      <c r="D85" t="n">
        <v>-37.75</v>
      </c>
      <c r="E85" t="n">
        <v>-21.6</v>
      </c>
      <c r="F85" t="n">
        <v>-274.25</v>
      </c>
      <c r="G85" t="n">
        <v>-257.3</v>
      </c>
      <c r="H85" t="n">
        <v>-192.1</v>
      </c>
      <c r="I85" t="n">
        <v>-25.43</v>
      </c>
      <c r="J85" t="n">
        <v>37.18</v>
      </c>
      <c r="K85" t="n">
        <v>-44.32</v>
      </c>
      <c r="L85" t="n">
        <v>-4.89</v>
      </c>
      <c r="M85" t="n">
        <v>-18.33</v>
      </c>
      <c r="N85" t="n">
        <v>13.92</v>
      </c>
      <c r="O85" t="n">
        <v>33.05</v>
      </c>
      <c r="P85" t="n">
        <v>7.04</v>
      </c>
      <c r="Q85" t="n">
        <v>2.76</v>
      </c>
      <c r="R85" t="n">
        <v>16.4</v>
      </c>
      <c r="S85" t="n">
        <v>5.26</v>
      </c>
      <c r="T85" t="inlineStr">
        <is>
          <t>-</t>
        </is>
      </c>
      <c r="U85" t="inlineStr">
        <is>
          <t>-</t>
        </is>
      </c>
      <c r="V85" t="inlineStr">
        <is>
          <t>-</t>
        </is>
      </c>
    </row>
    <row r="86">
      <c r="A86" s="5" t="inlineStr">
        <is>
          <t>Gewinnwachstum 5J in %</t>
        </is>
      </c>
      <c r="B86" s="5" t="inlineStr">
        <is>
          <t>Earnings Growth 5Y in %</t>
        </is>
      </c>
      <c r="C86" t="n">
        <v>-48.82</v>
      </c>
      <c r="D86" t="n">
        <v>-160.99</v>
      </c>
      <c r="E86" t="n">
        <v>-161.58</v>
      </c>
      <c r="F86" t="n">
        <v>-147.22</v>
      </c>
      <c r="G86" t="n">
        <v>-153.6</v>
      </c>
      <c r="H86" t="n">
        <v>-126.32</v>
      </c>
      <c r="I86" t="n">
        <v>-9.26</v>
      </c>
      <c r="J86" t="n">
        <v>-2.15</v>
      </c>
      <c r="K86" t="n">
        <v>-22.06</v>
      </c>
      <c r="L86" t="n">
        <v>14.34</v>
      </c>
      <c r="M86" t="n">
        <v>-4.63</v>
      </c>
      <c r="N86" t="n">
        <v>8.76</v>
      </c>
      <c r="O86" t="n">
        <v>18.93</v>
      </c>
      <c r="P86" t="n">
        <v>16.21</v>
      </c>
      <c r="Q86" t="n">
        <v>3.56</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-87.56999999999999</v>
      </c>
      <c r="D87" t="n">
        <v>-85.13</v>
      </c>
      <c r="E87" t="n">
        <v>-81.87</v>
      </c>
      <c r="F87" t="n">
        <v>-84.64</v>
      </c>
      <c r="G87" t="n">
        <v>-69.63</v>
      </c>
      <c r="H87" t="n">
        <v>-65.47</v>
      </c>
      <c r="I87" t="n">
        <v>-0.25</v>
      </c>
      <c r="J87" t="n">
        <v>8.390000000000001</v>
      </c>
      <c r="K87" t="n">
        <v>-2.93</v>
      </c>
      <c r="L87" t="n">
        <v>8.949999999999999</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inlineStr">
        <is>
          <t>-</t>
        </is>
      </c>
      <c r="E88" t="inlineStr">
        <is>
          <t>-</t>
        </is>
      </c>
      <c r="F88" t="inlineStr">
        <is>
          <t>-</t>
        </is>
      </c>
      <c r="G88" t="n">
        <v>-0.06</v>
      </c>
      <c r="H88" t="n">
        <v>-0.07000000000000001</v>
      </c>
      <c r="I88" t="inlineStr">
        <is>
          <t>-</t>
        </is>
      </c>
      <c r="J88" t="inlineStr">
        <is>
          <t>-</t>
        </is>
      </c>
      <c r="K88" t="inlineStr">
        <is>
          <t>-</t>
        </is>
      </c>
      <c r="L88" t="n">
        <v>1.08</v>
      </c>
      <c r="M88" t="n">
        <v>-8.01</v>
      </c>
      <c r="N88" t="n">
        <v>1.19</v>
      </c>
      <c r="O88" t="n">
        <v>0.76</v>
      </c>
      <c r="P88" t="n">
        <v>0.91</v>
      </c>
      <c r="Q88" t="n">
        <v>5.22</v>
      </c>
      <c r="R88" t="inlineStr">
        <is>
          <t>-</t>
        </is>
      </c>
      <c r="S88" t="inlineStr">
        <is>
          <t>-</t>
        </is>
      </c>
      <c r="T88" t="inlineStr">
        <is>
          <t>-</t>
        </is>
      </c>
      <c r="U88" t="inlineStr">
        <is>
          <t>-</t>
        </is>
      </c>
      <c r="V88" t="inlineStr">
        <is>
          <t>-</t>
        </is>
      </c>
    </row>
    <row r="89">
      <c r="A89" s="5" t="inlineStr">
        <is>
          <t>EBIT-Wachstum 1J in %</t>
        </is>
      </c>
      <c r="B89" s="5" t="inlineStr">
        <is>
          <t>EBIT Growth 1Y in %</t>
        </is>
      </c>
      <c r="C89" t="n">
        <v>-922.03</v>
      </c>
      <c r="D89" t="n">
        <v>-468.75</v>
      </c>
      <c r="E89" t="n">
        <v>-101.45</v>
      </c>
      <c r="F89" t="n">
        <v>-165.17</v>
      </c>
      <c r="G89" t="n">
        <v>892.9400000000001</v>
      </c>
      <c r="H89" t="n">
        <v>-67.23999999999999</v>
      </c>
      <c r="I89" t="n">
        <v>-122.54</v>
      </c>
      <c r="J89" t="n">
        <v>114.63</v>
      </c>
      <c r="K89" t="n">
        <v>-151.84</v>
      </c>
      <c r="L89" t="n">
        <v>72.93000000000001</v>
      </c>
      <c r="M89" t="n">
        <v>-75.90000000000001</v>
      </c>
      <c r="N89" t="n">
        <v>-37.81</v>
      </c>
      <c r="O89" t="n">
        <v>45.5</v>
      </c>
      <c r="P89" t="n">
        <v>18.3</v>
      </c>
      <c r="Q89" t="n">
        <v>7.14</v>
      </c>
      <c r="R89" t="n">
        <v>-13.59</v>
      </c>
      <c r="S89" t="n">
        <v>4.83</v>
      </c>
      <c r="T89" t="n">
        <v>42.18</v>
      </c>
      <c r="U89" t="n">
        <v>-41.79</v>
      </c>
      <c r="V89" t="inlineStr">
        <is>
          <t>-</t>
        </is>
      </c>
    </row>
    <row r="90">
      <c r="A90" s="5" t="inlineStr">
        <is>
          <t>EBIT-Wachstum 3J in %</t>
        </is>
      </c>
      <c r="B90" s="5" t="inlineStr">
        <is>
          <t>EBIT Growth 3Y in %</t>
        </is>
      </c>
      <c r="C90" t="n">
        <v>-497.41</v>
      </c>
      <c r="D90" t="n">
        <v>-245.12</v>
      </c>
      <c r="E90" t="n">
        <v>208.77</v>
      </c>
      <c r="F90" t="n">
        <v>220.18</v>
      </c>
      <c r="G90" t="n">
        <v>234.39</v>
      </c>
      <c r="H90" t="n">
        <v>-25.05</v>
      </c>
      <c r="I90" t="n">
        <v>-53.25</v>
      </c>
      <c r="J90" t="n">
        <v>11.91</v>
      </c>
      <c r="K90" t="n">
        <v>-51.6</v>
      </c>
      <c r="L90" t="n">
        <v>-13.59</v>
      </c>
      <c r="M90" t="n">
        <v>-22.74</v>
      </c>
      <c r="N90" t="n">
        <v>8.66</v>
      </c>
      <c r="O90" t="n">
        <v>23.65</v>
      </c>
      <c r="P90" t="n">
        <v>3.95</v>
      </c>
      <c r="Q90" t="n">
        <v>-0.54</v>
      </c>
      <c r="R90" t="n">
        <v>11.14</v>
      </c>
      <c r="S90" t="n">
        <v>1.74</v>
      </c>
      <c r="T90" t="inlineStr">
        <is>
          <t>-</t>
        </is>
      </c>
      <c r="U90" t="inlineStr">
        <is>
          <t>-</t>
        </is>
      </c>
      <c r="V90" t="inlineStr">
        <is>
          <t>-</t>
        </is>
      </c>
    </row>
    <row r="91">
      <c r="A91" s="5" t="inlineStr">
        <is>
          <t>EBIT-Wachstum 5J in %</t>
        </is>
      </c>
      <c r="B91" s="5" t="inlineStr">
        <is>
          <t>EBIT Growth 5Y in %</t>
        </is>
      </c>
      <c r="C91" t="n">
        <v>-152.89</v>
      </c>
      <c r="D91" t="n">
        <v>18.07</v>
      </c>
      <c r="E91" t="n">
        <v>87.31</v>
      </c>
      <c r="F91" t="n">
        <v>130.52</v>
      </c>
      <c r="G91" t="n">
        <v>133.19</v>
      </c>
      <c r="H91" t="n">
        <v>-30.81</v>
      </c>
      <c r="I91" t="n">
        <v>-32.54</v>
      </c>
      <c r="J91" t="n">
        <v>-15.6</v>
      </c>
      <c r="K91" t="n">
        <v>-29.42</v>
      </c>
      <c r="L91" t="n">
        <v>4.6</v>
      </c>
      <c r="M91" t="n">
        <v>-8.550000000000001</v>
      </c>
      <c r="N91" t="n">
        <v>3.91</v>
      </c>
      <c r="O91" t="n">
        <v>12.44</v>
      </c>
      <c r="P91" t="n">
        <v>11.77</v>
      </c>
      <c r="Q91" t="n">
        <v>-0.25</v>
      </c>
      <c r="R91" t="inlineStr">
        <is>
          <t>-</t>
        </is>
      </c>
      <c r="S91" t="inlineStr">
        <is>
          <t>-</t>
        </is>
      </c>
      <c r="T91" t="inlineStr">
        <is>
          <t>-</t>
        </is>
      </c>
      <c r="U91" t="inlineStr">
        <is>
          <t>-</t>
        </is>
      </c>
      <c r="V91" t="inlineStr">
        <is>
          <t>-</t>
        </is>
      </c>
    </row>
    <row r="92">
      <c r="A92" s="5" t="inlineStr">
        <is>
          <t>EBIT-Wachstum 10J in %</t>
        </is>
      </c>
      <c r="B92" s="5" t="inlineStr">
        <is>
          <t>EBIT Growth 10Y in %</t>
        </is>
      </c>
      <c r="C92" t="n">
        <v>-91.84999999999999</v>
      </c>
      <c r="D92" t="n">
        <v>-7.24</v>
      </c>
      <c r="E92" t="n">
        <v>35.86</v>
      </c>
      <c r="F92" t="n">
        <v>50.55</v>
      </c>
      <c r="G92" t="n">
        <v>68.90000000000001</v>
      </c>
      <c r="H92" t="n">
        <v>-19.68</v>
      </c>
      <c r="I92" t="n">
        <v>-14.32</v>
      </c>
      <c r="J92" t="n">
        <v>-1.58</v>
      </c>
      <c r="K92" t="n">
        <v>-8.83</v>
      </c>
      <c r="L92" t="n">
        <v>2.18</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-39.85</v>
      </c>
      <c r="D93" t="n">
        <v>527.99</v>
      </c>
      <c r="E93" t="n">
        <v>-168.08</v>
      </c>
      <c r="F93" t="n">
        <v>-135.44</v>
      </c>
      <c r="G93" t="n">
        <v>125.12</v>
      </c>
      <c r="H93" t="n">
        <v>-92.44</v>
      </c>
      <c r="I93" t="n">
        <v>-1542.91</v>
      </c>
      <c r="J93" t="n">
        <v>-275.02</v>
      </c>
      <c r="K93" t="n">
        <v>99.18000000000001</v>
      </c>
      <c r="L93" t="n">
        <v>-40.95</v>
      </c>
      <c r="M93" t="n">
        <v>-22.12</v>
      </c>
      <c r="N93" t="n">
        <v>-1.49</v>
      </c>
      <c r="O93" t="n">
        <v>-5.7</v>
      </c>
      <c r="P93" t="n">
        <v>-14.04</v>
      </c>
      <c r="Q93" t="n">
        <v>32.45</v>
      </c>
      <c r="R93" t="n">
        <v>-0.48</v>
      </c>
      <c r="S93" t="n">
        <v>1.87</v>
      </c>
      <c r="T93" t="n">
        <v>-40.82</v>
      </c>
      <c r="U93" t="n">
        <v>-67.12</v>
      </c>
      <c r="V93" t="inlineStr">
        <is>
          <t>-</t>
        </is>
      </c>
    </row>
    <row r="94">
      <c r="A94" s="5" t="inlineStr">
        <is>
          <t>Op.Cashflow Wachstum 3J in %</t>
        </is>
      </c>
      <c r="B94" s="5" t="inlineStr">
        <is>
          <t>Op.Cashflow Wachstum 3Y in %</t>
        </is>
      </c>
      <c r="C94" t="n">
        <v>106.69</v>
      </c>
      <c r="D94" t="n">
        <v>74.81999999999999</v>
      </c>
      <c r="E94" t="n">
        <v>-59.47</v>
      </c>
      <c r="F94" t="n">
        <v>-34.25</v>
      </c>
      <c r="G94" t="n">
        <v>-503.41</v>
      </c>
      <c r="H94" t="n">
        <v>-636.79</v>
      </c>
      <c r="I94" t="n">
        <v>-572.92</v>
      </c>
      <c r="J94" t="n">
        <v>-72.26000000000001</v>
      </c>
      <c r="K94" t="n">
        <v>12.04</v>
      </c>
      <c r="L94" t="n">
        <v>-21.52</v>
      </c>
      <c r="M94" t="n">
        <v>-9.77</v>
      </c>
      <c r="N94" t="n">
        <v>-7.08</v>
      </c>
      <c r="O94" t="n">
        <v>4.24</v>
      </c>
      <c r="P94" t="n">
        <v>5.98</v>
      </c>
      <c r="Q94" t="n">
        <v>11.28</v>
      </c>
      <c r="R94" t="n">
        <v>-13.14</v>
      </c>
      <c r="S94" t="n">
        <v>-35.36</v>
      </c>
      <c r="T94" t="inlineStr">
        <is>
          <t>-</t>
        </is>
      </c>
      <c r="U94" t="inlineStr">
        <is>
          <t>-</t>
        </is>
      </c>
      <c r="V94" t="inlineStr">
        <is>
          <t>-</t>
        </is>
      </c>
    </row>
    <row r="95">
      <c r="A95" s="5" t="inlineStr">
        <is>
          <t>Op.Cashflow Wachstum 5J in %</t>
        </is>
      </c>
      <c r="B95" s="5" t="inlineStr">
        <is>
          <t>Op.Cashflow Wachstum 5Y in %</t>
        </is>
      </c>
      <c r="C95" t="n">
        <v>61.95</v>
      </c>
      <c r="D95" t="n">
        <v>51.43</v>
      </c>
      <c r="E95" t="n">
        <v>-362.75</v>
      </c>
      <c r="F95" t="n">
        <v>-384.14</v>
      </c>
      <c r="G95" t="n">
        <v>-337.21</v>
      </c>
      <c r="H95" t="n">
        <v>-370.43</v>
      </c>
      <c r="I95" t="n">
        <v>-356.36</v>
      </c>
      <c r="J95" t="n">
        <v>-48.08</v>
      </c>
      <c r="K95" t="n">
        <v>5.78</v>
      </c>
      <c r="L95" t="n">
        <v>-16.86</v>
      </c>
      <c r="M95" t="n">
        <v>-2.18</v>
      </c>
      <c r="N95" t="n">
        <v>2.15</v>
      </c>
      <c r="O95" t="n">
        <v>2.82</v>
      </c>
      <c r="P95" t="n">
        <v>-4.2</v>
      </c>
      <c r="Q95" t="n">
        <v>-14.82</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-154.24</v>
      </c>
      <c r="D96" t="n">
        <v>-152.47</v>
      </c>
      <c r="E96" t="n">
        <v>-205.41</v>
      </c>
      <c r="F96" t="n">
        <v>-189.18</v>
      </c>
      <c r="G96" t="n">
        <v>-177.04</v>
      </c>
      <c r="H96" t="n">
        <v>-186.3</v>
      </c>
      <c r="I96" t="n">
        <v>-177.11</v>
      </c>
      <c r="J96" t="n">
        <v>-22.63</v>
      </c>
      <c r="K96" t="n">
        <v>0.79</v>
      </c>
      <c r="L96" t="n">
        <v>-15.84</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4753</v>
      </c>
      <c r="D97" t="n">
        <v>4162</v>
      </c>
      <c r="E97" t="n">
        <v>7097</v>
      </c>
      <c r="F97" t="n">
        <v>8070</v>
      </c>
      <c r="G97" t="n">
        <v>9433</v>
      </c>
      <c r="H97" t="n">
        <v>6436</v>
      </c>
      <c r="I97" t="n">
        <v>4346</v>
      </c>
      <c r="J97" t="n">
        <v>6232</v>
      </c>
      <c r="K97" t="n">
        <v>8011</v>
      </c>
      <c r="L97" t="n">
        <v>9605</v>
      </c>
      <c r="M97" t="n">
        <v>8425</v>
      </c>
      <c r="N97" t="n">
        <v>4115</v>
      </c>
      <c r="O97" t="n">
        <v>10318</v>
      </c>
      <c r="P97" t="n">
        <v>8425</v>
      </c>
      <c r="Q97" t="n">
        <v>9281</v>
      </c>
      <c r="R97" t="n">
        <v>11539</v>
      </c>
      <c r="S97" t="n">
        <v>11803</v>
      </c>
      <c r="T97" t="n">
        <v>9173</v>
      </c>
      <c r="U97" t="n">
        <v>5949</v>
      </c>
      <c r="V97" t="n">
        <v>4908</v>
      </c>
      <c r="W97" t="inlineStr">
        <is>
          <t>-</t>
        </is>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0"/>
    <col customWidth="1" max="15" min="15" width="10"/>
    <col customWidth="1" max="16" min="16" width="10"/>
    <col customWidth="1" max="17" min="17" width="10"/>
    <col customWidth="1" max="18" min="18" width="20"/>
    <col customWidth="1" max="19" min="19" width="20"/>
    <col customWidth="1" max="20" min="20" width="11"/>
    <col customWidth="1" max="21" min="21" width="11"/>
    <col customWidth="1" max="22" min="22" width="10"/>
    <col customWidth="1" max="23" min="23" width="9"/>
  </cols>
  <sheetData>
    <row r="1">
      <c r="A1" s="1" t="inlineStr">
        <is>
          <t xml:space="preserve">ORANGE </t>
        </is>
      </c>
      <c r="B1" s="2" t="inlineStr">
        <is>
          <t>WKN: 906849  ISIN: FR0000133308  US-Symbol:FNCTF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+33-1-44-44-22-22</t>
        </is>
      </c>
      <c r="G4" t="inlineStr">
        <is>
          <t>13.02.2020</t>
        </is>
      </c>
      <c r="H4" t="inlineStr">
        <is>
          <t>Preliminary Results</t>
        </is>
      </c>
      <c r="J4" t="inlineStr">
        <is>
          <t>French State</t>
        </is>
      </c>
      <c r="L4" t="inlineStr">
        <is>
          <t>21,26%</t>
        </is>
      </c>
    </row>
    <row r="5">
      <c r="A5" s="5" t="inlineStr">
        <is>
          <t>Ticker</t>
        </is>
      </c>
      <c r="B5" t="inlineStr">
        <is>
          <t>FTE</t>
        </is>
      </c>
      <c r="C5" s="5" t="inlineStr">
        <is>
          <t>Fax</t>
        </is>
      </c>
      <c r="D5" s="5" t="inlineStr"/>
      <c r="E5" t="inlineStr">
        <is>
          <t>-</t>
        </is>
      </c>
      <c r="G5" t="inlineStr">
        <is>
          <t>19.05.2020</t>
        </is>
      </c>
      <c r="H5" t="inlineStr">
        <is>
          <t>Annual General Meeting</t>
        </is>
      </c>
      <c r="J5" t="inlineStr">
        <is>
          <t>Mitarbeiter</t>
        </is>
      </c>
      <c r="L5" t="inlineStr">
        <is>
          <t>9,20%</t>
        </is>
      </c>
    </row>
    <row r="6">
      <c r="A6" s="5" t="inlineStr">
        <is>
          <t>Gelistet Seit / Listed Since</t>
        </is>
      </c>
      <c r="B6" t="inlineStr">
        <is>
          <t>-</t>
        </is>
      </c>
      <c r="C6" s="5" t="inlineStr">
        <is>
          <t>Internet</t>
        </is>
      </c>
      <c r="D6" s="5" t="inlineStr"/>
      <c r="E6" t="inlineStr">
        <is>
          <t>http://www.orange.com</t>
        </is>
      </c>
      <c r="G6" t="inlineStr">
        <is>
          <t>02.06.2020</t>
        </is>
      </c>
      <c r="H6" t="inlineStr">
        <is>
          <t>Ex Dividend</t>
        </is>
      </c>
      <c r="J6" t="inlineStr">
        <is>
          <t>Bpifrance Participations</t>
        </is>
      </c>
      <c r="L6" t="inlineStr">
        <is>
          <t>8,21%</t>
        </is>
      </c>
    </row>
    <row r="7">
      <c r="A7" s="5" t="inlineStr">
        <is>
          <t>Nominalwert / Nominal Value</t>
        </is>
      </c>
      <c r="B7" t="inlineStr">
        <is>
          <t>4,00</t>
        </is>
      </c>
      <c r="C7" s="5" t="inlineStr">
        <is>
          <t>Inv. Relations Telefon / Phone</t>
        </is>
      </c>
      <c r="D7" s="5" t="inlineStr"/>
      <c r="E7" t="inlineStr">
        <is>
          <t>+33-1-44-44-04-26</t>
        </is>
      </c>
      <c r="G7" t="inlineStr">
        <is>
          <t>04.06.2020</t>
        </is>
      </c>
      <c r="H7" t="inlineStr">
        <is>
          <t>Dividend Payout</t>
        </is>
      </c>
      <c r="J7" t="inlineStr">
        <is>
          <t>Freefloat</t>
        </is>
      </c>
      <c r="L7" t="inlineStr">
        <is>
          <t>61,33%</t>
        </is>
      </c>
    </row>
    <row r="8">
      <c r="A8" s="5" t="inlineStr">
        <is>
          <t>Land / Country</t>
        </is>
      </c>
      <c r="B8" t="inlineStr">
        <is>
          <t>Frankreich</t>
        </is>
      </c>
      <c r="C8" s="5" t="inlineStr">
        <is>
          <t>Inv. Relations E-Mail</t>
        </is>
      </c>
      <c r="D8" s="5" t="inlineStr"/>
      <c r="E8" t="inlineStr">
        <is>
          <t>p.lambert@orange.com</t>
        </is>
      </c>
    </row>
    <row r="9">
      <c r="A9" s="5" t="inlineStr">
        <is>
          <t>Währung / Currency</t>
        </is>
      </c>
      <c r="B9" t="inlineStr">
        <is>
          <t>EUR</t>
        </is>
      </c>
      <c r="C9" s="5" t="inlineStr">
        <is>
          <t>Kontaktperson / Contact Person</t>
        </is>
      </c>
      <c r="D9" s="5" t="inlineStr"/>
      <c r="E9" t="inlineStr">
        <is>
          <t>Patrice Lambert-de Diesbach</t>
        </is>
      </c>
    </row>
    <row r="10">
      <c r="A10" s="5" t="inlineStr">
        <is>
          <t>Branche / Industry</t>
        </is>
      </c>
      <c r="B10" t="inlineStr">
        <is>
          <t>Telecommunications Provider</t>
        </is>
      </c>
      <c r="C10" s="5" t="inlineStr"/>
      <c r="D10" s="5" t="inlineStr"/>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Orange S.A.78, rue Olivier-de-Serres  F-75015 Paris</t>
        </is>
      </c>
    </row>
    <row r="14">
      <c r="A14" s="5" t="inlineStr">
        <is>
          <t>Management</t>
        </is>
      </c>
      <c r="B14" t="inlineStr">
        <is>
          <t>Stéphane Richard, Ramon Fernandez, Gervais Pellissier, Fabienne Dulac, Mari-Noëlle Jégo-Laveissière, Laurent Paillassot, Christine Albanel, Jérôme Barré, Hugues Foulon, Nicolas Guerin, Valerie Le Boulanger, Béatrice Mandine, Alioune Ndiaye, Helmut Reisinger, Paul de Leusse</t>
        </is>
      </c>
    </row>
    <row r="15">
      <c r="A15" s="5" t="inlineStr">
        <is>
          <t>Aufsichtsrat / Board</t>
        </is>
      </c>
      <c r="B15" t="inlineStr">
        <is>
          <t>Stéphane Richard, Philippe Charry, Sébastien Crozier, Fabrice Jolys, René Ollier, Alexandre Bompard, Christel Heydemann, Charles-Henri Filippi, Bernard Ramanantsoa, Helle Kristoffersen, Anne-Gabrielle Heilbronner, Jean-Michel Severino, Hélène Dantoine, Anne Lange, Nicolas Dufourcq</t>
        </is>
      </c>
    </row>
    <row r="16">
      <c r="A16" s="5" t="inlineStr">
        <is>
          <t>Beschreibung</t>
        </is>
      </c>
      <c r="B16" t="inlineStr">
        <is>
          <t>Orange (ehemals France Telecom) ist ein globaler Telekommunikationskonzern, der in den Bereichen Festnetz, Mobilfunk, Internet und Firmendienste tätig ist. Das eigene Leitungsnetz, unterstützt von Unterwasserkabel und Satellitentechnologie, verbindet zahlreiche Städte in Europa und in Nordamerika miteinander. Orange zählt zu den größten Telekommunikationsgesellschaften Europas und ist einer der wichtigsten Betreiber von Mobilfunk-und Breitband-Internet-Netzen. Unter dem Markennamen Orange Business Services vertreibt der Konzern zudem für internationale Unternehmen eine Vielzahl von Firmenservices im Bereich Telekommunikation. Copyright 2014 FINANCE BASE AG</t>
        </is>
      </c>
    </row>
    <row r="17">
      <c r="A17" s="5" t="inlineStr">
        <is>
          <t>Profile</t>
        </is>
      </c>
      <c r="B17" t="inlineStr">
        <is>
          <t>Orange (formerly France Telecom) is a global telecommunications group, the fixed, mobile, Internet and business services are active in the fields. The private line network, supported by submarine cable and satellite technology connects many cities in Europe and North America together. Orange is one of the largest telecommunications companies in Europe and is one of the main operators of mobile and broadband Internet networks. Under the brand name Orange Business Services, the Group sells also for international companies a variety of corporate services in the telecommunications sector.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42238</v>
      </c>
      <c r="D20" t="n">
        <v>41381</v>
      </c>
      <c r="E20" t="n">
        <v>41096</v>
      </c>
      <c r="F20" t="n">
        <v>40918</v>
      </c>
      <c r="G20" t="n">
        <v>40236</v>
      </c>
      <c r="H20" t="n">
        <v>39445</v>
      </c>
      <c r="I20" t="n">
        <v>40981</v>
      </c>
      <c r="J20" t="n">
        <v>43515</v>
      </c>
      <c r="K20" t="n">
        <v>45277</v>
      </c>
      <c r="L20" t="n">
        <v>45503</v>
      </c>
      <c r="M20" t="n">
        <v>45944</v>
      </c>
      <c r="N20" t="n">
        <v>53488</v>
      </c>
      <c r="O20" t="n">
        <v>52959</v>
      </c>
      <c r="P20" t="n">
        <v>51702</v>
      </c>
      <c r="Q20" t="n">
        <v>49038</v>
      </c>
      <c r="R20" t="n">
        <v>47157</v>
      </c>
      <c r="S20" t="n">
        <v>46121</v>
      </c>
      <c r="T20" t="n">
        <v>46630</v>
      </c>
      <c r="U20" t="n">
        <v>43026</v>
      </c>
      <c r="V20" t="n">
        <v>33674</v>
      </c>
      <c r="W20" t="n">
        <v>27233</v>
      </c>
    </row>
    <row r="21">
      <c r="A21" s="5" t="inlineStr">
        <is>
          <t>Operatives Ergebnis (EBIT)</t>
        </is>
      </c>
      <c r="B21" s="5" t="inlineStr">
        <is>
          <t>EBIT Earning Before Interest &amp; Tax</t>
        </is>
      </c>
      <c r="C21" t="n">
        <v>5927</v>
      </c>
      <c r="D21" t="n">
        <v>4829</v>
      </c>
      <c r="E21" t="n">
        <v>4917</v>
      </c>
      <c r="F21" t="n">
        <v>4077</v>
      </c>
      <c r="G21" t="n">
        <v>4742</v>
      </c>
      <c r="H21" t="n">
        <v>4571</v>
      </c>
      <c r="I21" t="n">
        <v>5288</v>
      </c>
      <c r="J21" t="n">
        <v>4063</v>
      </c>
      <c r="K21" t="n">
        <v>7948</v>
      </c>
      <c r="L21" t="n">
        <v>7562</v>
      </c>
      <c r="M21" t="n">
        <v>7859</v>
      </c>
      <c r="N21" t="n">
        <v>10272</v>
      </c>
      <c r="O21" t="n">
        <v>10799</v>
      </c>
      <c r="P21" t="n">
        <v>6988</v>
      </c>
      <c r="Q21" t="n">
        <v>11284</v>
      </c>
      <c r="R21" t="n">
        <v>10824</v>
      </c>
      <c r="S21" t="n">
        <v>9554</v>
      </c>
      <c r="T21" t="n">
        <v>6808</v>
      </c>
      <c r="U21" t="n">
        <v>5200</v>
      </c>
      <c r="V21" t="n">
        <v>4856</v>
      </c>
      <c r="W21" t="n">
        <v>4490</v>
      </c>
    </row>
    <row r="22">
      <c r="A22" s="5" t="inlineStr">
        <is>
          <t>Finanzergebnis</t>
        </is>
      </c>
      <c r="B22" s="5" t="inlineStr">
        <is>
          <t>Financial Result</t>
        </is>
      </c>
      <c r="C22" t="n">
        <v>-1254</v>
      </c>
      <c r="D22" t="n">
        <v>-1362</v>
      </c>
      <c r="E22" t="n">
        <v>-1715</v>
      </c>
      <c r="F22" t="n">
        <v>-2097</v>
      </c>
      <c r="G22" t="n">
        <v>-1583</v>
      </c>
      <c r="H22" t="n">
        <v>-1638</v>
      </c>
      <c r="I22" t="n">
        <v>-1750</v>
      </c>
      <c r="J22" t="n">
        <v>-1728</v>
      </c>
      <c r="K22" t="n">
        <v>-2033</v>
      </c>
      <c r="L22" t="n">
        <v>-2000</v>
      </c>
      <c r="M22" t="n">
        <v>-2299</v>
      </c>
      <c r="N22" t="n">
        <v>-2987</v>
      </c>
      <c r="O22" t="n">
        <v>-2650</v>
      </c>
      <c r="P22" t="n">
        <v>-3251</v>
      </c>
      <c r="Q22" t="n">
        <v>-3356</v>
      </c>
      <c r="R22" t="n">
        <v>-3521</v>
      </c>
      <c r="S22" t="n">
        <v>-5435</v>
      </c>
      <c r="T22" t="n">
        <v>-17118</v>
      </c>
      <c r="U22" t="n">
        <v>-10448</v>
      </c>
      <c r="V22" t="n">
        <v>1432</v>
      </c>
      <c r="W22" t="n">
        <v>-246</v>
      </c>
    </row>
    <row r="23">
      <c r="A23" s="5" t="inlineStr">
        <is>
          <t>Ergebnis vor Steuer (EBT)</t>
        </is>
      </c>
      <c r="B23" s="5" t="inlineStr">
        <is>
          <t>EBT Earning Before Tax</t>
        </is>
      </c>
      <c r="C23" t="n">
        <v>4673</v>
      </c>
      <c r="D23" t="n">
        <v>3467</v>
      </c>
      <c r="E23" t="n">
        <v>3202</v>
      </c>
      <c r="F23" t="n">
        <v>1980</v>
      </c>
      <c r="G23" t="n">
        <v>3159</v>
      </c>
      <c r="H23" t="n">
        <v>2933</v>
      </c>
      <c r="I23" t="n">
        <v>3538</v>
      </c>
      <c r="J23" t="n">
        <v>2335</v>
      </c>
      <c r="K23" t="n">
        <v>5915</v>
      </c>
      <c r="L23" t="n">
        <v>5562</v>
      </c>
      <c r="M23" t="n">
        <v>5560</v>
      </c>
      <c r="N23" t="n">
        <v>7285</v>
      </c>
      <c r="O23" t="n">
        <v>8149</v>
      </c>
      <c r="P23" t="n">
        <v>3737</v>
      </c>
      <c r="Q23" t="n">
        <v>7928</v>
      </c>
      <c r="R23" t="n">
        <v>7303</v>
      </c>
      <c r="S23" t="n">
        <v>4119</v>
      </c>
      <c r="T23" t="n">
        <v>-10310</v>
      </c>
      <c r="U23" t="n">
        <v>-5248</v>
      </c>
      <c r="V23" t="n">
        <v>6288</v>
      </c>
      <c r="W23" t="n">
        <v>4244</v>
      </c>
    </row>
    <row r="24">
      <c r="A24" s="5" t="inlineStr">
        <is>
          <t>Steuern auf Einkommen und Ertrag</t>
        </is>
      </c>
      <c r="B24" s="5" t="inlineStr">
        <is>
          <t>Taxes on income and earnings</t>
        </is>
      </c>
      <c r="C24" t="n">
        <v>1447</v>
      </c>
      <c r="D24" t="n">
        <v>1309</v>
      </c>
      <c r="E24" t="n">
        <v>1088</v>
      </c>
      <c r="F24" t="n">
        <v>970</v>
      </c>
      <c r="G24" t="n">
        <v>649</v>
      </c>
      <c r="H24" t="n">
        <v>1573</v>
      </c>
      <c r="I24" t="n">
        <v>1405</v>
      </c>
      <c r="J24" t="n">
        <v>1231</v>
      </c>
      <c r="K24" t="n">
        <v>2087</v>
      </c>
      <c r="L24" t="n">
        <v>1755</v>
      </c>
      <c r="M24" t="n">
        <v>2295</v>
      </c>
      <c r="N24" t="n">
        <v>2793</v>
      </c>
      <c r="O24" t="n">
        <v>1330</v>
      </c>
      <c r="P24" t="n">
        <v>2180</v>
      </c>
      <c r="Q24" t="n">
        <v>1568</v>
      </c>
      <c r="R24" t="n">
        <v>1998</v>
      </c>
      <c r="S24" t="n">
        <v>-2591</v>
      </c>
      <c r="T24" t="n">
        <v>2499</v>
      </c>
      <c r="U24" t="n">
        <v>-2932</v>
      </c>
      <c r="V24" t="n">
        <v>1313</v>
      </c>
      <c r="W24" t="n">
        <v>1797</v>
      </c>
    </row>
    <row r="25">
      <c r="A25" s="5" t="inlineStr">
        <is>
          <t>Ergebnis nach Steuer</t>
        </is>
      </c>
      <c r="B25" s="5" t="inlineStr">
        <is>
          <t>Earnings after tax</t>
        </is>
      </c>
      <c r="C25" t="n">
        <v>3226</v>
      </c>
      <c r="D25" t="n">
        <v>2158</v>
      </c>
      <c r="E25" t="n">
        <v>2114</v>
      </c>
      <c r="F25" t="n">
        <v>1010</v>
      </c>
      <c r="G25" t="n">
        <v>2510</v>
      </c>
      <c r="H25" t="n">
        <v>1360</v>
      </c>
      <c r="I25" t="n">
        <v>2133</v>
      </c>
      <c r="J25" t="n">
        <v>1104</v>
      </c>
      <c r="K25" t="n">
        <v>3828</v>
      </c>
      <c r="L25" t="n">
        <v>3807</v>
      </c>
      <c r="M25" t="n">
        <v>3265</v>
      </c>
      <c r="N25" t="n">
        <v>4492</v>
      </c>
      <c r="O25" t="n">
        <v>6819</v>
      </c>
      <c r="P25" t="n">
        <v>1557</v>
      </c>
      <c r="Q25" t="n">
        <v>6360</v>
      </c>
      <c r="R25" t="n">
        <v>5305</v>
      </c>
      <c r="S25" t="n">
        <v>6710</v>
      </c>
      <c r="T25" t="n">
        <v>-12809</v>
      </c>
      <c r="U25" t="n">
        <v>-2316</v>
      </c>
      <c r="V25" t="n">
        <v>4975</v>
      </c>
      <c r="W25" t="n">
        <v>2447</v>
      </c>
    </row>
    <row r="26">
      <c r="A26" s="5" t="inlineStr">
        <is>
          <t>Minderheitenanteil</t>
        </is>
      </c>
      <c r="B26" s="5" t="inlineStr">
        <is>
          <t>Minority Share</t>
        </is>
      </c>
      <c r="C26" t="n">
        <v>-220</v>
      </c>
      <c r="D26" t="n">
        <v>-204</v>
      </c>
      <c r="E26" t="n">
        <v>-237</v>
      </c>
      <c r="F26" t="n">
        <v>-328</v>
      </c>
      <c r="G26" t="n">
        <v>-306</v>
      </c>
      <c r="H26" t="n">
        <v>-300</v>
      </c>
      <c r="I26" t="n">
        <v>-260</v>
      </c>
      <c r="J26" t="n">
        <v>-284</v>
      </c>
      <c r="K26" t="n">
        <v>67</v>
      </c>
      <c r="L26" t="n">
        <v>3</v>
      </c>
      <c r="M26" t="n">
        <v>-468</v>
      </c>
      <c r="N26" t="n">
        <v>-423</v>
      </c>
      <c r="O26" t="n">
        <v>-519</v>
      </c>
      <c r="P26" t="n">
        <v>-629</v>
      </c>
      <c r="Q26" t="n">
        <v>-651</v>
      </c>
      <c r="R26" t="n">
        <v>-218</v>
      </c>
      <c r="S26" t="n">
        <v>-522</v>
      </c>
      <c r="T26" t="n">
        <v>170</v>
      </c>
      <c r="U26" t="n">
        <v>714</v>
      </c>
      <c r="V26" t="n">
        <v>52</v>
      </c>
      <c r="W26" t="n">
        <v>198</v>
      </c>
    </row>
    <row r="27">
      <c r="A27" s="5" t="inlineStr">
        <is>
          <t>Jahresüberschuss/-fehlbetrag</t>
        </is>
      </c>
      <c r="B27" s="5" t="inlineStr">
        <is>
          <t>Net Profit</t>
        </is>
      </c>
      <c r="C27" t="n">
        <v>3006</v>
      </c>
      <c r="D27" t="n">
        <v>1954</v>
      </c>
      <c r="E27" t="n">
        <v>1906</v>
      </c>
      <c r="F27" t="n">
        <v>2935</v>
      </c>
      <c r="G27" t="n">
        <v>2652</v>
      </c>
      <c r="H27" t="n">
        <v>925</v>
      </c>
      <c r="I27" t="n">
        <v>1873</v>
      </c>
      <c r="J27" t="n">
        <v>820</v>
      </c>
      <c r="K27" t="n">
        <v>3895</v>
      </c>
      <c r="L27" t="n">
        <v>4880</v>
      </c>
      <c r="M27" t="n">
        <v>2997</v>
      </c>
      <c r="N27" t="n">
        <v>4069</v>
      </c>
      <c r="O27" t="n">
        <v>6300</v>
      </c>
      <c r="P27" t="n">
        <v>4139</v>
      </c>
      <c r="Q27" t="n">
        <v>5709</v>
      </c>
      <c r="R27" t="n">
        <v>2784</v>
      </c>
      <c r="S27" t="n">
        <v>3206</v>
      </c>
      <c r="T27" t="n">
        <v>-20736</v>
      </c>
      <c r="U27" t="n">
        <v>-8280</v>
      </c>
      <c r="V27" t="n">
        <v>3660</v>
      </c>
      <c r="W27" t="n">
        <v>2768</v>
      </c>
    </row>
    <row r="28">
      <c r="A28" s="5" t="inlineStr">
        <is>
          <t>Summe Umlaufvermögen</t>
        </is>
      </c>
      <c r="B28" s="5" t="inlineStr">
        <is>
          <t>Current Assets</t>
        </is>
      </c>
      <c r="C28" t="n">
        <v>24987</v>
      </c>
      <c r="D28" t="n">
        <v>21891</v>
      </c>
      <c r="E28" t="n">
        <v>20679</v>
      </c>
      <c r="F28" t="n">
        <v>18824</v>
      </c>
      <c r="G28" t="n">
        <v>14312</v>
      </c>
      <c r="H28" t="n">
        <v>14463</v>
      </c>
      <c r="I28" t="n">
        <v>13445</v>
      </c>
      <c r="J28" t="n">
        <v>16127</v>
      </c>
      <c r="K28" t="n">
        <v>18535</v>
      </c>
      <c r="L28" t="n">
        <v>15130</v>
      </c>
      <c r="M28" t="n">
        <v>13692</v>
      </c>
      <c r="N28" t="n">
        <v>15666</v>
      </c>
      <c r="O28" t="n">
        <v>15095</v>
      </c>
      <c r="P28" t="n">
        <v>14784</v>
      </c>
      <c r="Q28" t="n">
        <v>15079</v>
      </c>
      <c r="R28" t="n">
        <v>15894</v>
      </c>
      <c r="S28" t="n">
        <v>14458</v>
      </c>
      <c r="T28" t="n">
        <v>13847</v>
      </c>
      <c r="U28" t="n">
        <v>23021</v>
      </c>
      <c r="V28" t="n">
        <v>18646</v>
      </c>
      <c r="W28" t="n">
        <v>13493</v>
      </c>
    </row>
    <row r="29">
      <c r="A29" s="5" t="inlineStr">
        <is>
          <t>Summe Anlagevermögen</t>
        </is>
      </c>
      <c r="B29" s="5" t="inlineStr">
        <is>
          <t>Fixed Assets</t>
        </is>
      </c>
      <c r="C29" t="n">
        <v>81316</v>
      </c>
      <c r="D29" t="n">
        <v>74701</v>
      </c>
      <c r="E29" t="n">
        <v>74035</v>
      </c>
      <c r="F29" t="n">
        <v>75844</v>
      </c>
      <c r="G29" t="n">
        <v>77118</v>
      </c>
      <c r="H29" t="n">
        <v>73941</v>
      </c>
      <c r="I29" t="n">
        <v>72388</v>
      </c>
      <c r="J29" t="n">
        <v>73853</v>
      </c>
      <c r="K29" t="n">
        <v>77548</v>
      </c>
      <c r="L29" t="n">
        <v>79146</v>
      </c>
      <c r="M29" t="n">
        <v>78352</v>
      </c>
      <c r="N29" t="n">
        <v>79629</v>
      </c>
      <c r="O29" t="n">
        <v>86088</v>
      </c>
      <c r="P29" t="n">
        <v>88387</v>
      </c>
      <c r="Q29" t="n">
        <v>94271</v>
      </c>
      <c r="R29" t="n">
        <v>80431</v>
      </c>
      <c r="S29" t="n">
        <v>85375</v>
      </c>
      <c r="T29" t="n">
        <v>92740</v>
      </c>
      <c r="U29" t="n">
        <v>104337</v>
      </c>
      <c r="V29" t="n">
        <v>110939</v>
      </c>
      <c r="W29" t="n">
        <v>40562</v>
      </c>
    </row>
    <row r="30">
      <c r="A30" s="5" t="inlineStr">
        <is>
          <t>Summe Aktiva</t>
        </is>
      </c>
      <c r="B30" s="5" t="inlineStr">
        <is>
          <t>Total Assets</t>
        </is>
      </c>
      <c r="C30" t="n">
        <v>106303</v>
      </c>
      <c r="D30" t="n">
        <v>96592</v>
      </c>
      <c r="E30" t="n">
        <v>94714</v>
      </c>
      <c r="F30" t="n">
        <v>94668</v>
      </c>
      <c r="G30" t="n">
        <v>91430</v>
      </c>
      <c r="H30" t="n">
        <v>88404</v>
      </c>
      <c r="I30" t="n">
        <v>85833</v>
      </c>
      <c r="J30" t="n">
        <v>89980</v>
      </c>
      <c r="K30" t="n">
        <v>96083</v>
      </c>
      <c r="L30" t="n">
        <v>94276</v>
      </c>
      <c r="M30" t="n">
        <v>92044</v>
      </c>
      <c r="N30" t="n">
        <v>95295</v>
      </c>
      <c r="O30" t="n">
        <v>101183</v>
      </c>
      <c r="P30" t="n">
        <v>103171</v>
      </c>
      <c r="Q30" t="n">
        <v>109350</v>
      </c>
      <c r="R30" t="n">
        <v>96325</v>
      </c>
      <c r="S30" t="n">
        <v>99833</v>
      </c>
      <c r="T30" t="n">
        <v>106587</v>
      </c>
      <c r="U30" t="n">
        <v>127358</v>
      </c>
      <c r="V30" t="n">
        <v>129585</v>
      </c>
      <c r="W30" t="n">
        <v>54055</v>
      </c>
    </row>
    <row r="31">
      <c r="A31" s="5" t="inlineStr">
        <is>
          <t>Summe kurzfristiges Fremdkapital</t>
        </is>
      </c>
      <c r="B31" s="5" t="inlineStr">
        <is>
          <t>Short-Term Debt</t>
        </is>
      </c>
      <c r="C31" t="n">
        <v>27695</v>
      </c>
      <c r="D31" t="n">
        <v>30296</v>
      </c>
      <c r="E31" t="n">
        <v>29036</v>
      </c>
      <c r="F31" t="n">
        <v>25386</v>
      </c>
      <c r="G31" t="n">
        <v>21626</v>
      </c>
      <c r="H31" t="n">
        <v>20015</v>
      </c>
      <c r="I31" t="n">
        <v>22051</v>
      </c>
      <c r="J31" t="n">
        <v>24917</v>
      </c>
      <c r="K31" t="n">
        <v>26172</v>
      </c>
      <c r="L31" t="n">
        <v>23591</v>
      </c>
      <c r="M31" t="n">
        <v>23744</v>
      </c>
      <c r="N31" t="n">
        <v>26852</v>
      </c>
      <c r="O31" t="n">
        <v>28280</v>
      </c>
      <c r="P31" t="n">
        <v>27487</v>
      </c>
      <c r="Q31" t="n">
        <v>30001</v>
      </c>
      <c r="R31" t="n">
        <v>30959</v>
      </c>
      <c r="S31" t="n">
        <v>31812</v>
      </c>
      <c r="T31" t="n">
        <v>44882</v>
      </c>
      <c r="U31" t="n">
        <v>34964</v>
      </c>
      <c r="V31" t="n">
        <v>58625</v>
      </c>
      <c r="W31" t="n">
        <v>17368</v>
      </c>
    </row>
    <row r="32">
      <c r="A32" s="5" t="inlineStr">
        <is>
          <t>Summe langfristiges Fremdkapital</t>
        </is>
      </c>
      <c r="B32" s="5" t="inlineStr">
        <is>
          <t>Long-Term Debt</t>
        </is>
      </c>
      <c r="C32" t="n">
        <v>44192</v>
      </c>
      <c r="D32" t="n">
        <v>33047</v>
      </c>
      <c r="E32" t="n">
        <v>32736</v>
      </c>
      <c r="F32" t="n">
        <v>36108</v>
      </c>
      <c r="G32" t="n">
        <v>36537</v>
      </c>
      <c r="H32" t="n">
        <v>36688</v>
      </c>
      <c r="I32" t="n">
        <v>37343</v>
      </c>
      <c r="J32" t="n">
        <v>38679</v>
      </c>
      <c r="K32" t="n">
        <v>39279</v>
      </c>
      <c r="L32" t="n">
        <v>39136</v>
      </c>
      <c r="M32" t="n">
        <v>36372</v>
      </c>
      <c r="N32" t="n">
        <v>37245</v>
      </c>
      <c r="O32" t="n">
        <v>38578</v>
      </c>
      <c r="P32" t="n">
        <v>44046</v>
      </c>
      <c r="Q32" t="n">
        <v>50911</v>
      </c>
      <c r="R32" t="n">
        <v>40484</v>
      </c>
      <c r="S32" t="n">
        <v>44750</v>
      </c>
      <c r="T32" t="n">
        <v>61876</v>
      </c>
      <c r="U32" t="n">
        <v>63206</v>
      </c>
      <c r="V32" t="n">
        <v>35767</v>
      </c>
      <c r="W32" t="n">
        <v>16415</v>
      </c>
    </row>
    <row r="33">
      <c r="A33" s="5" t="inlineStr">
        <is>
          <t>Summe Fremdkapital</t>
        </is>
      </c>
      <c r="B33" s="5" t="inlineStr">
        <is>
          <t>Total Liabilities</t>
        </is>
      </c>
      <c r="C33" t="n">
        <v>71887</v>
      </c>
      <c r="D33" t="n">
        <v>63343</v>
      </c>
      <c r="E33" t="n">
        <v>61772</v>
      </c>
      <c r="F33" t="n">
        <v>61494</v>
      </c>
      <c r="G33" t="n">
        <v>58163</v>
      </c>
      <c r="H33" t="n">
        <v>56703</v>
      </c>
      <c r="I33" t="n">
        <v>59499</v>
      </c>
      <c r="J33" t="n">
        <v>63596</v>
      </c>
      <c r="K33" t="n">
        <v>66491</v>
      </c>
      <c r="L33" t="n">
        <v>62727</v>
      </c>
      <c r="M33" t="n">
        <v>63296</v>
      </c>
      <c r="N33" t="n">
        <v>64097</v>
      </c>
      <c r="O33" t="n">
        <v>66858</v>
      </c>
      <c r="P33" t="n">
        <v>71533</v>
      </c>
      <c r="Q33" t="n">
        <v>80912</v>
      </c>
      <c r="R33" t="n">
        <v>76592</v>
      </c>
      <c r="S33" t="n">
        <v>81841</v>
      </c>
      <c r="T33" t="n">
        <v>106758</v>
      </c>
      <c r="U33" t="n">
        <v>98170</v>
      </c>
      <c r="V33" t="n">
        <v>94392</v>
      </c>
      <c r="W33" t="n">
        <v>33783</v>
      </c>
    </row>
    <row r="34">
      <c r="A34" s="5" t="inlineStr">
        <is>
          <t>Minderheitenanteil</t>
        </is>
      </c>
      <c r="B34" s="5" t="inlineStr">
        <is>
          <t>Minority Share</t>
        </is>
      </c>
      <c r="C34" t="n">
        <v>2688</v>
      </c>
      <c r="D34" t="n">
        <v>2580</v>
      </c>
      <c r="E34" t="n">
        <v>2454</v>
      </c>
      <c r="F34" t="n">
        <v>2486</v>
      </c>
      <c r="G34" t="n">
        <v>2360</v>
      </c>
      <c r="H34" t="n">
        <v>2142</v>
      </c>
      <c r="I34" t="n">
        <v>1985</v>
      </c>
      <c r="J34" t="n">
        <v>2078</v>
      </c>
      <c r="K34" t="n">
        <v>2019</v>
      </c>
      <c r="L34" t="n">
        <v>2448</v>
      </c>
      <c r="M34" t="n">
        <v>2727</v>
      </c>
      <c r="N34" t="n">
        <v>3598</v>
      </c>
      <c r="O34" t="n">
        <v>4470</v>
      </c>
      <c r="P34" t="n">
        <v>4844</v>
      </c>
      <c r="Q34" t="n">
        <v>3578</v>
      </c>
      <c r="R34" t="n">
        <v>4052</v>
      </c>
      <c r="S34" t="n">
        <v>5966</v>
      </c>
      <c r="T34" t="n">
        <v>9780</v>
      </c>
      <c r="U34" t="n">
        <v>8101</v>
      </c>
      <c r="V34" t="n">
        <v>2036</v>
      </c>
      <c r="W34" t="n">
        <v>1369</v>
      </c>
    </row>
    <row r="35">
      <c r="A35" s="5" t="inlineStr">
        <is>
          <t>Summe Eigenkapital</t>
        </is>
      </c>
      <c r="B35" s="5" t="inlineStr">
        <is>
          <t>Equity</t>
        </is>
      </c>
      <c r="C35" t="n">
        <v>31727</v>
      </c>
      <c r="D35" t="n">
        <v>30669</v>
      </c>
      <c r="E35" t="n">
        <v>30488</v>
      </c>
      <c r="F35" t="n">
        <v>30688</v>
      </c>
      <c r="G35" t="n">
        <v>30907</v>
      </c>
      <c r="H35" t="n">
        <v>29559</v>
      </c>
      <c r="I35" t="n">
        <v>24349</v>
      </c>
      <c r="J35" t="n">
        <v>24306</v>
      </c>
      <c r="K35" t="n">
        <v>27573</v>
      </c>
      <c r="L35" t="n">
        <v>29101</v>
      </c>
      <c r="M35" t="n">
        <v>26021</v>
      </c>
      <c r="N35" t="n">
        <v>27600</v>
      </c>
      <c r="O35" t="n">
        <v>29855</v>
      </c>
      <c r="P35" t="n">
        <v>26794</v>
      </c>
      <c r="Q35" t="n">
        <v>24860</v>
      </c>
      <c r="R35" t="n">
        <v>15681</v>
      </c>
      <c r="S35" t="n">
        <v>12026</v>
      </c>
      <c r="T35" t="n">
        <v>-9951</v>
      </c>
      <c r="U35" t="n">
        <v>21087</v>
      </c>
      <c r="V35" t="n">
        <v>33157</v>
      </c>
      <c r="W35" t="n">
        <v>18903</v>
      </c>
    </row>
    <row r="36">
      <c r="A36" s="5" t="inlineStr">
        <is>
          <t>Summe Passiva</t>
        </is>
      </c>
      <c r="B36" s="5" t="inlineStr">
        <is>
          <t>Liabilities &amp; Shareholder Equity</t>
        </is>
      </c>
      <c r="C36" t="n">
        <v>106303</v>
      </c>
      <c r="D36" t="n">
        <v>96592</v>
      </c>
      <c r="E36" t="n">
        <v>94714</v>
      </c>
      <c r="F36" t="n">
        <v>94668</v>
      </c>
      <c r="G36" t="n">
        <v>91430</v>
      </c>
      <c r="H36" t="n">
        <v>88404</v>
      </c>
      <c r="I36" t="n">
        <v>85833</v>
      </c>
      <c r="J36" t="n">
        <v>89980</v>
      </c>
      <c r="K36" t="n">
        <v>96083</v>
      </c>
      <c r="L36" t="n">
        <v>94276</v>
      </c>
      <c r="M36" t="n">
        <v>92044</v>
      </c>
      <c r="N36" t="n">
        <v>95295</v>
      </c>
      <c r="O36" t="n">
        <v>101183</v>
      </c>
      <c r="P36" t="n">
        <v>103171</v>
      </c>
      <c r="Q36" t="n">
        <v>109350</v>
      </c>
      <c r="R36" t="n">
        <v>96325</v>
      </c>
      <c r="S36" t="n">
        <v>99833</v>
      </c>
      <c r="T36" t="n">
        <v>106587</v>
      </c>
      <c r="U36" t="n">
        <v>127358</v>
      </c>
      <c r="V36" t="n">
        <v>129585</v>
      </c>
      <c r="W36" t="n">
        <v>54055</v>
      </c>
    </row>
    <row r="37">
      <c r="A37" s="5" t="inlineStr">
        <is>
          <t>Mio.Aktien im Umlauf</t>
        </is>
      </c>
      <c r="B37" s="5" t="inlineStr">
        <is>
          <t>Million shares outstanding</t>
        </is>
      </c>
      <c r="C37" t="inlineStr">
        <is>
          <t>-</t>
        </is>
      </c>
      <c r="D37" t="n">
        <v>2660</v>
      </c>
      <c r="E37" t="n">
        <v>2660</v>
      </c>
      <c r="F37" t="n">
        <v>2660</v>
      </c>
      <c r="G37" t="n">
        <v>2649</v>
      </c>
      <c r="H37" t="n">
        <v>2649</v>
      </c>
      <c r="I37" t="n">
        <v>2649</v>
      </c>
      <c r="J37" t="n">
        <v>2649</v>
      </c>
      <c r="K37" t="n">
        <v>2649</v>
      </c>
      <c r="L37" t="n">
        <v>2649</v>
      </c>
      <c r="M37" t="n">
        <v>2649</v>
      </c>
      <c r="N37" t="n">
        <v>2612</v>
      </c>
      <c r="O37" t="n">
        <v>2614</v>
      </c>
      <c r="P37" t="n">
        <v>2607</v>
      </c>
      <c r="Q37" t="n">
        <v>2603</v>
      </c>
      <c r="R37" t="n">
        <v>2467</v>
      </c>
      <c r="S37" t="n">
        <v>2402</v>
      </c>
      <c r="T37" t="n">
        <v>1085</v>
      </c>
      <c r="U37" t="n">
        <v>1103</v>
      </c>
      <c r="V37" t="inlineStr">
        <is>
          <t>-</t>
        </is>
      </c>
      <c r="W37" t="inlineStr">
        <is>
          <t>-</t>
        </is>
      </c>
    </row>
    <row r="38">
      <c r="A38" s="5" t="inlineStr">
        <is>
          <t>Ergebnis je Aktie (brutto)</t>
        </is>
      </c>
      <c r="B38" s="5" t="inlineStr">
        <is>
          <t>Earnings per share</t>
        </is>
      </c>
      <c r="C38" t="inlineStr">
        <is>
          <t>-</t>
        </is>
      </c>
      <c r="D38" t="n">
        <v>1.3</v>
      </c>
      <c r="E38" t="n">
        <v>1.2</v>
      </c>
      <c r="F38" t="n">
        <v>0.74</v>
      </c>
      <c r="G38" t="n">
        <v>1.19</v>
      </c>
      <c r="H38" t="n">
        <v>1.11</v>
      </c>
      <c r="I38" t="n">
        <v>1.34</v>
      </c>
      <c r="J38" t="n">
        <v>0.88</v>
      </c>
      <c r="K38" t="n">
        <v>2.23</v>
      </c>
      <c r="L38" t="n">
        <v>2.1</v>
      </c>
      <c r="M38" t="n">
        <v>2.1</v>
      </c>
      <c r="N38" t="n">
        <v>2.79</v>
      </c>
      <c r="O38" t="n">
        <v>3.12</v>
      </c>
      <c r="P38" t="n">
        <v>1.43</v>
      </c>
      <c r="Q38" t="n">
        <v>3.05</v>
      </c>
      <c r="R38" t="n">
        <v>2.96</v>
      </c>
      <c r="S38" t="n">
        <v>1.71</v>
      </c>
      <c r="T38" t="n">
        <v>-9.5</v>
      </c>
      <c r="U38" t="n">
        <v>-4.76</v>
      </c>
      <c r="V38" t="inlineStr">
        <is>
          <t>-</t>
        </is>
      </c>
      <c r="W38" t="inlineStr">
        <is>
          <t>-</t>
        </is>
      </c>
    </row>
    <row r="39">
      <c r="A39" s="5" t="inlineStr">
        <is>
          <t>Ergebnis je Aktie (unverwässert)</t>
        </is>
      </c>
      <c r="B39" s="5" t="inlineStr">
        <is>
          <t>Basic Earnings per share</t>
        </is>
      </c>
      <c r="C39" t="n">
        <v>1.03</v>
      </c>
      <c r="D39" t="n">
        <v>0.63</v>
      </c>
      <c r="E39" t="n">
        <v>0.62</v>
      </c>
      <c r="F39" t="n">
        <v>1.04</v>
      </c>
      <c r="G39" t="n">
        <v>0.93</v>
      </c>
      <c r="H39" t="n">
        <v>0.31</v>
      </c>
      <c r="I39" t="n">
        <v>0.71</v>
      </c>
      <c r="J39" t="n">
        <v>0.31</v>
      </c>
      <c r="K39" t="n">
        <v>1.47</v>
      </c>
      <c r="L39" t="n">
        <v>1.84</v>
      </c>
      <c r="M39" t="n">
        <v>1.13</v>
      </c>
      <c r="N39" t="n">
        <v>1.56</v>
      </c>
      <c r="O39" t="n">
        <v>2.42</v>
      </c>
      <c r="P39" t="n">
        <v>1.59</v>
      </c>
      <c r="Q39" t="n">
        <v>2.28</v>
      </c>
      <c r="R39" t="n">
        <v>1.14</v>
      </c>
      <c r="S39" t="n">
        <v>1.64</v>
      </c>
      <c r="T39" t="n">
        <v>-19.11</v>
      </c>
      <c r="U39" t="n">
        <v>-7.51</v>
      </c>
      <c r="V39" t="n">
        <v>3.44</v>
      </c>
      <c r="W39" t="inlineStr">
        <is>
          <t>-</t>
        </is>
      </c>
    </row>
    <row r="40">
      <c r="A40" s="5" t="inlineStr">
        <is>
          <t>Ergebnis je Aktie (verwässert)</t>
        </is>
      </c>
      <c r="B40" s="5" t="inlineStr">
        <is>
          <t>Diluted Earnings per share</t>
        </is>
      </c>
      <c r="C40" t="n">
        <v>1.02</v>
      </c>
      <c r="D40" t="n">
        <v>0.62</v>
      </c>
      <c r="E40" t="n">
        <v>0.62</v>
      </c>
      <c r="F40" t="n">
        <v>1.04</v>
      </c>
      <c r="G40" t="n">
        <v>0.92</v>
      </c>
      <c r="H40" t="n">
        <v>0.31</v>
      </c>
      <c r="I40" t="n">
        <v>0.71</v>
      </c>
      <c r="J40" t="n">
        <v>0.31</v>
      </c>
      <c r="K40" t="n">
        <v>1.46</v>
      </c>
      <c r="L40" t="n">
        <v>1.82</v>
      </c>
      <c r="M40" t="n">
        <v>1.13</v>
      </c>
      <c r="N40" t="n">
        <v>1.54</v>
      </c>
      <c r="O40" t="n">
        <v>2.36</v>
      </c>
      <c r="P40" t="n">
        <v>1.57</v>
      </c>
      <c r="Q40" t="n">
        <v>2.2</v>
      </c>
      <c r="R40" t="n">
        <v>1.12</v>
      </c>
      <c r="S40" t="n">
        <v>1.6</v>
      </c>
      <c r="T40" t="n">
        <v>-19.11</v>
      </c>
      <c r="U40" t="n">
        <v>-7.51</v>
      </c>
      <c r="V40" t="n">
        <v>3.38</v>
      </c>
      <c r="W40" t="inlineStr">
        <is>
          <t>-</t>
        </is>
      </c>
    </row>
    <row r="41">
      <c r="A41" s="5" t="inlineStr">
        <is>
          <t>Dividende je Aktie</t>
        </is>
      </c>
      <c r="B41" s="5" t="inlineStr">
        <is>
          <t>Dividend per share</t>
        </is>
      </c>
      <c r="C41" t="n">
        <v>0.5</v>
      </c>
      <c r="D41" t="n">
        <v>0.7</v>
      </c>
      <c r="E41" t="n">
        <v>0.65</v>
      </c>
      <c r="F41" t="n">
        <v>0.65</v>
      </c>
      <c r="G41" t="n">
        <v>0.6</v>
      </c>
      <c r="H41" t="n">
        <v>0.6</v>
      </c>
      <c r="I41" t="n">
        <v>0.8</v>
      </c>
      <c r="J41" t="n">
        <v>0.78</v>
      </c>
      <c r="K41" t="n">
        <v>1.4</v>
      </c>
      <c r="L41" t="n">
        <v>1.4</v>
      </c>
      <c r="M41" t="n">
        <v>1.4</v>
      </c>
      <c r="N41" t="n">
        <v>1.4</v>
      </c>
      <c r="O41" t="n">
        <v>1.3</v>
      </c>
      <c r="P41" t="n">
        <v>1.2</v>
      </c>
      <c r="Q41" t="n">
        <v>1</v>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inlineStr">
        <is>
          <t>-</t>
        </is>
      </c>
      <c r="D42" t="n">
        <v>1860</v>
      </c>
      <c r="E42" t="n">
        <v>1729</v>
      </c>
      <c r="F42" t="n">
        <v>1596</v>
      </c>
      <c r="G42" t="n">
        <v>1589</v>
      </c>
      <c r="H42" t="n">
        <v>1846</v>
      </c>
      <c r="I42" t="n">
        <v>1314</v>
      </c>
      <c r="J42" t="n">
        <v>3632</v>
      </c>
      <c r="K42" t="n">
        <v>3703</v>
      </c>
      <c r="L42" t="n">
        <v>3706</v>
      </c>
      <c r="M42" t="n">
        <v>3705</v>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t>
        </is>
      </c>
      <c r="B43" s="5" t="inlineStr">
        <is>
          <t>Revenue</t>
        </is>
      </c>
      <c r="C43" t="inlineStr">
        <is>
          <t>-</t>
        </is>
      </c>
      <c r="D43" t="n">
        <v>15.56</v>
      </c>
      <c r="E43" t="n">
        <v>15.45</v>
      </c>
      <c r="F43" t="n">
        <v>15.38</v>
      </c>
      <c r="G43" t="n">
        <v>15.19</v>
      </c>
      <c r="H43" t="n">
        <v>14.89</v>
      </c>
      <c r="I43" t="n">
        <v>15.47</v>
      </c>
      <c r="J43" t="n">
        <v>16.43</v>
      </c>
      <c r="K43" t="n">
        <v>17.09</v>
      </c>
      <c r="L43" t="n">
        <v>17.18</v>
      </c>
      <c r="M43" t="n">
        <v>17.35</v>
      </c>
      <c r="N43" t="n">
        <v>20.48</v>
      </c>
      <c r="O43" t="n">
        <v>20.26</v>
      </c>
      <c r="P43" t="n">
        <v>19.83</v>
      </c>
      <c r="Q43" t="n">
        <v>18.84</v>
      </c>
      <c r="R43" t="n">
        <v>19.11</v>
      </c>
      <c r="S43" t="n">
        <v>19.2</v>
      </c>
      <c r="T43" t="n">
        <v>42.97</v>
      </c>
      <c r="U43" t="n">
        <v>39.03</v>
      </c>
      <c r="V43" t="inlineStr">
        <is>
          <t>-</t>
        </is>
      </c>
      <c r="W43" t="inlineStr">
        <is>
          <t>-</t>
        </is>
      </c>
    </row>
    <row r="44">
      <c r="A44" s="5" t="inlineStr">
        <is>
          <t>Buchwert je Aktie</t>
        </is>
      </c>
      <c r="B44" s="5" t="inlineStr">
        <is>
          <t>Book value per share</t>
        </is>
      </c>
      <c r="C44" t="inlineStr">
        <is>
          <t>-</t>
        </is>
      </c>
      <c r="D44" t="n">
        <v>11.53</v>
      </c>
      <c r="E44" t="n">
        <v>11.46</v>
      </c>
      <c r="F44" t="n">
        <v>11.54</v>
      </c>
      <c r="G44" t="n">
        <v>11.67</v>
      </c>
      <c r="H44" t="n">
        <v>11.16</v>
      </c>
      <c r="I44" t="n">
        <v>9.19</v>
      </c>
      <c r="J44" t="n">
        <v>9.18</v>
      </c>
      <c r="K44" t="n">
        <v>10.41</v>
      </c>
      <c r="L44" t="n">
        <v>10.99</v>
      </c>
      <c r="M44" t="n">
        <v>9.82</v>
      </c>
      <c r="N44" t="n">
        <v>10.57</v>
      </c>
      <c r="O44" t="n">
        <v>11.42</v>
      </c>
      <c r="P44" t="n">
        <v>10.28</v>
      </c>
      <c r="Q44" t="n">
        <v>9.550000000000001</v>
      </c>
      <c r="R44" t="n">
        <v>6.36</v>
      </c>
      <c r="S44" t="n">
        <v>5.01</v>
      </c>
      <c r="T44" t="n">
        <v>-9.17</v>
      </c>
      <c r="U44" t="n">
        <v>19.13</v>
      </c>
      <c r="V44" t="inlineStr">
        <is>
          <t>-</t>
        </is>
      </c>
      <c r="W44" t="inlineStr">
        <is>
          <t>-</t>
        </is>
      </c>
    </row>
    <row r="45">
      <c r="A45" s="5" t="inlineStr">
        <is>
          <t>Cashflow je Aktie</t>
        </is>
      </c>
      <c r="B45" s="5" t="inlineStr">
        <is>
          <t>Cashflow per share</t>
        </is>
      </c>
      <c r="C45" t="inlineStr">
        <is>
          <t>-</t>
        </is>
      </c>
      <c r="D45" t="n">
        <v>3.57</v>
      </c>
      <c r="E45" t="n">
        <v>3.82</v>
      </c>
      <c r="F45" t="n">
        <v>3.29</v>
      </c>
      <c r="G45" t="n">
        <v>3.6</v>
      </c>
      <c r="H45" t="n">
        <v>3.32</v>
      </c>
      <c r="I45" t="n">
        <v>2.74</v>
      </c>
      <c r="J45" t="n">
        <v>3.78</v>
      </c>
      <c r="K45" t="n">
        <v>4.86</v>
      </c>
      <c r="L45" t="n">
        <v>4.75</v>
      </c>
      <c r="M45" t="n">
        <v>5.43</v>
      </c>
      <c r="N45" t="n">
        <v>5.74</v>
      </c>
      <c r="O45" t="n">
        <v>5.6</v>
      </c>
      <c r="P45" t="n">
        <v>5.32</v>
      </c>
      <c r="Q45" t="n">
        <v>5.14</v>
      </c>
      <c r="R45" t="n">
        <v>5.2</v>
      </c>
      <c r="S45" t="n">
        <v>4.71</v>
      </c>
      <c r="T45" t="n">
        <v>10.91</v>
      </c>
      <c r="U45" t="n">
        <v>6.42</v>
      </c>
      <c r="V45" t="inlineStr">
        <is>
          <t>-</t>
        </is>
      </c>
      <c r="W45" t="inlineStr">
        <is>
          <t>-</t>
        </is>
      </c>
    </row>
    <row r="46">
      <c r="A46" s="5" t="inlineStr">
        <is>
          <t>Bilanzsumme je Aktie</t>
        </is>
      </c>
      <c r="B46" s="5" t="inlineStr">
        <is>
          <t>Total assets per share</t>
        </is>
      </c>
      <c r="C46" t="inlineStr">
        <is>
          <t>-</t>
        </is>
      </c>
      <c r="D46" t="n">
        <v>36.31</v>
      </c>
      <c r="E46" t="n">
        <v>35.61</v>
      </c>
      <c r="F46" t="n">
        <v>35.59</v>
      </c>
      <c r="G46" t="n">
        <v>34.52</v>
      </c>
      <c r="H46" t="n">
        <v>33.37</v>
      </c>
      <c r="I46" t="n">
        <v>32.4</v>
      </c>
      <c r="J46" t="n">
        <v>33.97</v>
      </c>
      <c r="K46" t="n">
        <v>36.27</v>
      </c>
      <c r="L46" t="n">
        <v>35.59</v>
      </c>
      <c r="M46" t="n">
        <v>34.75</v>
      </c>
      <c r="N46" t="n">
        <v>36.49</v>
      </c>
      <c r="O46" t="n">
        <v>38.7</v>
      </c>
      <c r="P46" t="n">
        <v>39.58</v>
      </c>
      <c r="Q46" t="n">
        <v>42.01</v>
      </c>
      <c r="R46" t="n">
        <v>39.04</v>
      </c>
      <c r="S46" t="n">
        <v>41.56</v>
      </c>
      <c r="T46" t="n">
        <v>98.23</v>
      </c>
      <c r="U46" t="n">
        <v>115.52</v>
      </c>
      <c r="V46" t="inlineStr">
        <is>
          <t>-</t>
        </is>
      </c>
      <c r="W46" t="inlineStr">
        <is>
          <t>-</t>
        </is>
      </c>
    </row>
    <row r="47">
      <c r="A47" s="5" t="inlineStr">
        <is>
          <t>Personal am Ende des Jahres</t>
        </is>
      </c>
      <c r="B47" s="5" t="inlineStr">
        <is>
          <t>Staff at the end of year</t>
        </is>
      </c>
      <c r="C47" t="inlineStr">
        <is>
          <t>-</t>
        </is>
      </c>
      <c r="D47" t="inlineStr">
        <is>
          <t>-</t>
        </is>
      </c>
      <c r="E47" t="n">
        <v>151556</v>
      </c>
      <c r="F47" t="n">
        <v>155202</v>
      </c>
      <c r="G47" t="n">
        <v>156191</v>
      </c>
      <c r="H47" t="n">
        <v>156233</v>
      </c>
      <c r="I47" t="n">
        <v>165488</v>
      </c>
      <c r="J47" t="n">
        <v>170531</v>
      </c>
      <c r="K47" t="n">
        <v>171949</v>
      </c>
      <c r="L47" t="n">
        <v>168694</v>
      </c>
      <c r="M47" t="n">
        <v>167148</v>
      </c>
      <c r="N47" t="n">
        <v>182793</v>
      </c>
      <c r="O47" t="n">
        <v>183799</v>
      </c>
      <c r="P47" t="n">
        <v>189028</v>
      </c>
      <c r="Q47" t="n">
        <v>198907</v>
      </c>
      <c r="R47" t="n">
        <v>204826</v>
      </c>
      <c r="S47" t="n">
        <v>221657</v>
      </c>
      <c r="T47" t="n">
        <v>240145</v>
      </c>
      <c r="U47" t="n">
        <v>206184</v>
      </c>
      <c r="V47" t="n">
        <v>188866</v>
      </c>
      <c r="W47" t="inlineStr">
        <is>
          <t>-</t>
        </is>
      </c>
    </row>
    <row r="48">
      <c r="A48" s="5" t="inlineStr">
        <is>
          <t>Personalaufwand in Mio. EUR</t>
        </is>
      </c>
      <c r="B48" s="5" t="inlineStr">
        <is>
          <t>Personnel expenses in M</t>
        </is>
      </c>
      <c r="C48" t="inlineStr">
        <is>
          <t>-</t>
        </is>
      </c>
      <c r="D48" t="inlineStr">
        <is>
          <t>-</t>
        </is>
      </c>
      <c r="E48" t="n">
        <v>8572</v>
      </c>
      <c r="F48" t="n">
        <v>8866</v>
      </c>
      <c r="G48" t="n">
        <v>9032</v>
      </c>
      <c r="H48" t="n">
        <v>9066</v>
      </c>
      <c r="I48" t="n">
        <v>9019</v>
      </c>
      <c r="J48" t="n">
        <v>10363</v>
      </c>
      <c r="K48" t="n">
        <v>8815</v>
      </c>
      <c r="L48" t="n">
        <v>9214</v>
      </c>
      <c r="M48" t="n">
        <v>9094</v>
      </c>
      <c r="N48" t="n">
        <v>8559</v>
      </c>
      <c r="O48" t="n">
        <v>8767</v>
      </c>
      <c r="P48" t="n">
        <v>8592</v>
      </c>
      <c r="Q48" t="n">
        <v>8762</v>
      </c>
      <c r="R48" t="n">
        <v>9087</v>
      </c>
      <c r="S48" t="n">
        <v>9457</v>
      </c>
      <c r="T48" t="n">
        <v>10240</v>
      </c>
      <c r="U48" t="n">
        <v>9482</v>
      </c>
      <c r="V48" t="n">
        <v>8399</v>
      </c>
      <c r="W48" t="inlineStr">
        <is>
          <t>-</t>
        </is>
      </c>
    </row>
    <row r="49">
      <c r="A49" s="5" t="inlineStr">
        <is>
          <t>Aufwand je Mitarbeiter in EUR</t>
        </is>
      </c>
      <c r="B49" s="5" t="inlineStr">
        <is>
          <t>Effort per employee</t>
        </is>
      </c>
      <c r="C49" t="inlineStr">
        <is>
          <t>-</t>
        </is>
      </c>
      <c r="D49" t="inlineStr">
        <is>
          <t>-</t>
        </is>
      </c>
      <c r="E49" t="n">
        <v>56560</v>
      </c>
      <c r="F49" t="n">
        <v>57126</v>
      </c>
      <c r="G49" t="n">
        <v>57827</v>
      </c>
      <c r="H49" t="n">
        <v>58029</v>
      </c>
      <c r="I49" t="n">
        <v>54499</v>
      </c>
      <c r="J49" t="n">
        <v>60769</v>
      </c>
      <c r="K49" t="n">
        <v>51265</v>
      </c>
      <c r="L49" t="n">
        <v>54620</v>
      </c>
      <c r="M49" t="n">
        <v>54407</v>
      </c>
      <c r="N49" t="n">
        <v>46823</v>
      </c>
      <c r="O49" t="n">
        <v>47699</v>
      </c>
      <c r="P49" t="n">
        <v>45454</v>
      </c>
      <c r="Q49" t="n">
        <v>44051</v>
      </c>
      <c r="R49" t="n">
        <v>44364</v>
      </c>
      <c r="S49" t="n">
        <v>42665</v>
      </c>
      <c r="T49" t="n">
        <v>42641</v>
      </c>
      <c r="U49" t="n">
        <v>45988</v>
      </c>
      <c r="V49" t="n">
        <v>44471</v>
      </c>
      <c r="W49" t="inlineStr">
        <is>
          <t>-</t>
        </is>
      </c>
    </row>
    <row r="50">
      <c r="A50" s="5" t="inlineStr">
        <is>
          <t>Umsatz je Aktie</t>
        </is>
      </c>
      <c r="B50" s="5" t="inlineStr">
        <is>
          <t>Revenue per share</t>
        </is>
      </c>
      <c r="C50" t="inlineStr">
        <is>
          <t>-</t>
        </is>
      </c>
      <c r="D50" t="inlineStr">
        <is>
          <t>-</t>
        </is>
      </c>
      <c r="E50" t="n">
        <v>271160</v>
      </c>
      <c r="F50" t="n">
        <v>263644</v>
      </c>
      <c r="G50" t="n">
        <v>257608</v>
      </c>
      <c r="H50" t="n">
        <v>252475</v>
      </c>
      <c r="I50" t="n">
        <v>247637</v>
      </c>
      <c r="J50" t="n">
        <v>255174</v>
      </c>
      <c r="K50" t="n">
        <v>263316</v>
      </c>
      <c r="L50" t="n">
        <v>269736</v>
      </c>
      <c r="M50" t="n">
        <v>274870</v>
      </c>
      <c r="N50" t="n">
        <v>292615</v>
      </c>
      <c r="O50" t="n">
        <v>288135</v>
      </c>
      <c r="P50" t="n">
        <v>273515</v>
      </c>
      <c r="Q50" t="n">
        <v>246537</v>
      </c>
      <c r="R50" t="n">
        <v>230229</v>
      </c>
      <c r="S50" t="n">
        <v>208073</v>
      </c>
      <c r="T50" t="n">
        <v>194174</v>
      </c>
      <c r="U50" t="n">
        <v>208677</v>
      </c>
      <c r="V50" t="n">
        <v>178295</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inlineStr">
        <is>
          <t>-</t>
        </is>
      </c>
      <c r="D52" t="inlineStr">
        <is>
          <t>-</t>
        </is>
      </c>
      <c r="E52" t="n">
        <v>12576</v>
      </c>
      <c r="F52" t="n">
        <v>18911</v>
      </c>
      <c r="G52" t="n">
        <v>16979</v>
      </c>
      <c r="H52" t="n">
        <v>5921</v>
      </c>
      <c r="I52" t="n">
        <v>11318</v>
      </c>
      <c r="J52" t="n">
        <v>4809</v>
      </c>
      <c r="K52" t="n">
        <v>22652</v>
      </c>
      <c r="L52" t="n">
        <v>28928</v>
      </c>
      <c r="M52" t="n">
        <v>17930</v>
      </c>
      <c r="N52" t="n">
        <v>22260</v>
      </c>
      <c r="O52" t="n">
        <v>34277</v>
      </c>
      <c r="P52" t="n">
        <v>21896</v>
      </c>
      <c r="Q52" t="n">
        <v>28702</v>
      </c>
      <c r="R52" t="n">
        <v>13592</v>
      </c>
      <c r="S52" t="n">
        <v>14464</v>
      </c>
      <c r="T52" t="n">
        <v>-86348</v>
      </c>
      <c r="U52" t="n">
        <v>-40158</v>
      </c>
      <c r="V52" t="n">
        <v>19379</v>
      </c>
      <c r="W52" t="inlineStr">
        <is>
          <t>-</t>
        </is>
      </c>
    </row>
    <row r="53">
      <c r="A53" s="5" t="inlineStr">
        <is>
          <t>KGV (Kurs/Gewinn)</t>
        </is>
      </c>
      <c r="B53" s="5" t="inlineStr">
        <is>
          <t>PE (price/earnings)</t>
        </is>
      </c>
      <c r="C53" t="n">
        <v>12.7</v>
      </c>
      <c r="D53" t="n">
        <v>22.5</v>
      </c>
      <c r="E53" t="n">
        <v>23.4</v>
      </c>
      <c r="F53" t="n">
        <v>13</v>
      </c>
      <c r="G53" t="n">
        <v>16.8</v>
      </c>
      <c r="H53" t="n">
        <v>45.6</v>
      </c>
      <c r="I53" t="n">
        <v>12.7</v>
      </c>
      <c r="J53" t="n">
        <v>26.9</v>
      </c>
      <c r="K53" t="n">
        <v>8.300000000000001</v>
      </c>
      <c r="L53" t="n">
        <v>8.5</v>
      </c>
      <c r="M53" t="n">
        <v>15.4</v>
      </c>
      <c r="N53" t="n">
        <v>12.8</v>
      </c>
      <c r="O53" t="n">
        <v>10.2</v>
      </c>
      <c r="P53" t="n">
        <v>13.2</v>
      </c>
      <c r="Q53" t="n">
        <v>9.199999999999999</v>
      </c>
      <c r="R53" t="n">
        <v>21.4</v>
      </c>
      <c r="S53" t="n">
        <v>13.8</v>
      </c>
      <c r="T53" t="inlineStr">
        <is>
          <t>-</t>
        </is>
      </c>
      <c r="U53" t="inlineStr">
        <is>
          <t>-</t>
        </is>
      </c>
      <c r="V53" t="n">
        <v>26.7</v>
      </c>
      <c r="W53" t="inlineStr">
        <is>
          <t>-</t>
        </is>
      </c>
    </row>
    <row r="54">
      <c r="A54" s="5" t="inlineStr">
        <is>
          <t>KUV (Kurs/Umsatz)</t>
        </is>
      </c>
      <c r="B54" s="5" t="inlineStr">
        <is>
          <t>PS (price/sales)</t>
        </is>
      </c>
      <c r="C54" t="inlineStr">
        <is>
          <t>-</t>
        </is>
      </c>
      <c r="D54" t="n">
        <v>0.91</v>
      </c>
      <c r="E54" t="n">
        <v>0.9399999999999999</v>
      </c>
      <c r="F54" t="n">
        <v>0.88</v>
      </c>
      <c r="G54" t="n">
        <v>1.03</v>
      </c>
      <c r="H54" t="n">
        <v>0.95</v>
      </c>
      <c r="I54" t="n">
        <v>0.58</v>
      </c>
      <c r="J54" t="n">
        <v>0.51</v>
      </c>
      <c r="K54" t="n">
        <v>0.71</v>
      </c>
      <c r="L54" t="n">
        <v>0.91</v>
      </c>
      <c r="M54" t="n">
        <v>1</v>
      </c>
      <c r="N54" t="n">
        <v>0.97</v>
      </c>
      <c r="O54" t="n">
        <v>1.22</v>
      </c>
      <c r="P54" t="n">
        <v>1.06</v>
      </c>
      <c r="Q54" t="n">
        <v>1.11</v>
      </c>
      <c r="R54" t="n">
        <v>1.27</v>
      </c>
      <c r="S54" t="n">
        <v>1.18</v>
      </c>
      <c r="T54" t="n">
        <v>0.39</v>
      </c>
      <c r="U54" t="n">
        <v>1.15</v>
      </c>
      <c r="V54" t="inlineStr">
        <is>
          <t>-</t>
        </is>
      </c>
      <c r="W54" t="inlineStr">
        <is>
          <t>-</t>
        </is>
      </c>
    </row>
    <row r="55">
      <c r="A55" s="5" t="inlineStr">
        <is>
          <t>KBV (Kurs/Buchwert)</t>
        </is>
      </c>
      <c r="B55" s="5" t="inlineStr">
        <is>
          <t>PB (price/book value)</t>
        </is>
      </c>
      <c r="C55" t="inlineStr">
        <is>
          <t>-</t>
        </is>
      </c>
      <c r="D55" t="n">
        <v>1.23</v>
      </c>
      <c r="E55" t="n">
        <v>1.26</v>
      </c>
      <c r="F55" t="n">
        <v>1.17</v>
      </c>
      <c r="G55" t="n">
        <v>1.34</v>
      </c>
      <c r="H55" t="n">
        <v>1.27</v>
      </c>
      <c r="I55" t="n">
        <v>0.98</v>
      </c>
      <c r="J55" t="n">
        <v>0.91</v>
      </c>
      <c r="K55" t="n">
        <v>1.17</v>
      </c>
      <c r="L55" t="n">
        <v>1.42</v>
      </c>
      <c r="M55" t="n">
        <v>1.77</v>
      </c>
      <c r="N55" t="n">
        <v>1.89</v>
      </c>
      <c r="O55" t="n">
        <v>2.16</v>
      </c>
      <c r="P55" t="n">
        <v>2.04</v>
      </c>
      <c r="Q55" t="n">
        <v>2.2</v>
      </c>
      <c r="R55" t="n">
        <v>3.83</v>
      </c>
      <c r="S55" t="n">
        <v>4.53</v>
      </c>
      <c r="T55" t="n">
        <v>-1.82</v>
      </c>
      <c r="U55" t="n">
        <v>2.35</v>
      </c>
      <c r="V55" t="inlineStr">
        <is>
          <t>-</t>
        </is>
      </c>
      <c r="W55" t="inlineStr">
        <is>
          <t>-</t>
        </is>
      </c>
    </row>
    <row r="56">
      <c r="A56" s="5" t="inlineStr">
        <is>
          <t>KCV (Kurs/Cashflow)</t>
        </is>
      </c>
      <c r="B56" s="5" t="inlineStr">
        <is>
          <t>PC (price/cashflow)</t>
        </is>
      </c>
      <c r="C56" t="inlineStr">
        <is>
          <t>-</t>
        </is>
      </c>
      <c r="D56" t="n">
        <v>3.96</v>
      </c>
      <c r="E56" t="n">
        <v>3.79</v>
      </c>
      <c r="F56" t="n">
        <v>4.11</v>
      </c>
      <c r="G56" t="n">
        <v>4.33</v>
      </c>
      <c r="H56" t="n">
        <v>4.26</v>
      </c>
      <c r="I56" t="n">
        <v>3.28</v>
      </c>
      <c r="J56" t="n">
        <v>2.21</v>
      </c>
      <c r="K56" t="n">
        <v>2.5</v>
      </c>
      <c r="L56" t="n">
        <v>3.28</v>
      </c>
      <c r="M56" t="n">
        <v>3.21</v>
      </c>
      <c r="N56" t="n">
        <v>3.48</v>
      </c>
      <c r="O56" t="n">
        <v>4.4</v>
      </c>
      <c r="P56" t="n">
        <v>3.94</v>
      </c>
      <c r="Q56" t="n">
        <v>4.09</v>
      </c>
      <c r="R56" t="n">
        <v>4.69</v>
      </c>
      <c r="S56" t="n">
        <v>4.81</v>
      </c>
      <c r="T56" t="n">
        <v>1.53</v>
      </c>
      <c r="U56" t="n">
        <v>7</v>
      </c>
      <c r="V56" t="inlineStr">
        <is>
          <t>-</t>
        </is>
      </c>
      <c r="W56" t="inlineStr">
        <is>
          <t>-</t>
        </is>
      </c>
    </row>
    <row r="57">
      <c r="A57" s="5" t="inlineStr">
        <is>
          <t>Dividendenrendite in %</t>
        </is>
      </c>
      <c r="B57" s="5" t="inlineStr">
        <is>
          <t>Dividend Yield in %</t>
        </is>
      </c>
      <c r="C57" t="n">
        <v>3.81</v>
      </c>
      <c r="D57" t="n">
        <v>4.95</v>
      </c>
      <c r="E57" t="n">
        <v>4.49</v>
      </c>
      <c r="F57" t="n">
        <v>4.81</v>
      </c>
      <c r="G57" t="n">
        <v>3.85</v>
      </c>
      <c r="H57" t="n">
        <v>4.24</v>
      </c>
      <c r="I57" t="n">
        <v>8.890000000000001</v>
      </c>
      <c r="J57" t="n">
        <v>9.35</v>
      </c>
      <c r="K57" t="n">
        <v>11.53</v>
      </c>
      <c r="L57" t="n">
        <v>8.970000000000001</v>
      </c>
      <c r="M57" t="n">
        <v>8.029999999999999</v>
      </c>
      <c r="N57" t="n">
        <v>7.01</v>
      </c>
      <c r="O57" t="n">
        <v>5.28</v>
      </c>
      <c r="P57" t="n">
        <v>5.73</v>
      </c>
      <c r="Q57" t="n">
        <v>4.76</v>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7.9</v>
      </c>
      <c r="D58" t="n">
        <v>4.5</v>
      </c>
      <c r="E58" t="n">
        <v>4.3</v>
      </c>
      <c r="F58" t="n">
        <v>7.7</v>
      </c>
      <c r="G58" t="n">
        <v>6</v>
      </c>
      <c r="H58" t="n">
        <v>2.2</v>
      </c>
      <c r="I58" t="n">
        <v>7.9</v>
      </c>
      <c r="J58" t="n">
        <v>3.7</v>
      </c>
      <c r="K58" t="n">
        <v>12.1</v>
      </c>
      <c r="L58" t="n">
        <v>11.8</v>
      </c>
      <c r="M58" t="n">
        <v>6.5</v>
      </c>
      <c r="N58" t="n">
        <v>7.8</v>
      </c>
      <c r="O58" t="n">
        <v>9.800000000000001</v>
      </c>
      <c r="P58" t="n">
        <v>7.6</v>
      </c>
      <c r="Q58" t="n">
        <v>10.9</v>
      </c>
      <c r="R58" t="n">
        <v>4.7</v>
      </c>
      <c r="S58" t="n">
        <v>7.2</v>
      </c>
      <c r="T58" t="n">
        <v>-114.6</v>
      </c>
      <c r="U58" t="n">
        <v>-16.7</v>
      </c>
      <c r="V58" t="n">
        <v>3.7</v>
      </c>
      <c r="W58" t="inlineStr">
        <is>
          <t>-</t>
        </is>
      </c>
    </row>
    <row r="59">
      <c r="A59" s="5" t="inlineStr">
        <is>
          <t>Eigenkapitalrendite in %</t>
        </is>
      </c>
      <c r="B59" s="5" t="inlineStr">
        <is>
          <t>Return on Equity in %</t>
        </is>
      </c>
      <c r="C59" t="n">
        <v>9.470000000000001</v>
      </c>
      <c r="D59" t="n">
        <v>6.37</v>
      </c>
      <c r="E59" t="n">
        <v>6.25</v>
      </c>
      <c r="F59" t="n">
        <v>9.56</v>
      </c>
      <c r="G59" t="n">
        <v>8.58</v>
      </c>
      <c r="H59" t="n">
        <v>3.13</v>
      </c>
      <c r="I59" t="n">
        <v>7.69</v>
      </c>
      <c r="J59" t="n">
        <v>3.37</v>
      </c>
      <c r="K59" t="n">
        <v>14.13</v>
      </c>
      <c r="L59" t="n">
        <v>16.77</v>
      </c>
      <c r="M59" t="n">
        <v>11.52</v>
      </c>
      <c r="N59" t="n">
        <v>14.74</v>
      </c>
      <c r="O59" t="n">
        <v>21.1</v>
      </c>
      <c r="P59" t="n">
        <v>15.45</v>
      </c>
      <c r="Q59" t="n">
        <v>22.96</v>
      </c>
      <c r="R59" t="n">
        <v>17.75</v>
      </c>
      <c r="S59" t="n">
        <v>26.66</v>
      </c>
      <c r="T59" t="n">
        <v>208.38</v>
      </c>
      <c r="U59" t="n">
        <v>-39.27</v>
      </c>
      <c r="V59" t="n">
        <v>11.04</v>
      </c>
      <c r="W59" t="n">
        <v>14.64</v>
      </c>
    </row>
    <row r="60">
      <c r="A60" s="5" t="inlineStr">
        <is>
          <t>Umsatzrendite in %</t>
        </is>
      </c>
      <c r="B60" s="5" t="inlineStr">
        <is>
          <t>Return on sales in %</t>
        </is>
      </c>
      <c r="C60" t="n">
        <v>7.12</v>
      </c>
      <c r="D60" t="n">
        <v>4.72</v>
      </c>
      <c r="E60" t="n">
        <v>4.64</v>
      </c>
      <c r="F60" t="n">
        <v>7.17</v>
      </c>
      <c r="G60" t="n">
        <v>6.59</v>
      </c>
      <c r="H60" t="n">
        <v>2.35</v>
      </c>
      <c r="I60" t="n">
        <v>4.57</v>
      </c>
      <c r="J60" t="n">
        <v>1.88</v>
      </c>
      <c r="K60" t="n">
        <v>8.6</v>
      </c>
      <c r="L60" t="n">
        <v>10.72</v>
      </c>
      <c r="M60" t="n">
        <v>6.52</v>
      </c>
      <c r="N60" t="n">
        <v>7.61</v>
      </c>
      <c r="O60" t="n">
        <v>11.9</v>
      </c>
      <c r="P60" t="n">
        <v>8.01</v>
      </c>
      <c r="Q60" t="n">
        <v>11.64</v>
      </c>
      <c r="R60" t="n">
        <v>11.81</v>
      </c>
      <c r="S60" t="n">
        <v>6.95</v>
      </c>
      <c r="T60" t="n">
        <v>-44.47</v>
      </c>
      <c r="U60" t="n">
        <v>-19.24</v>
      </c>
      <c r="V60" t="n">
        <v>10.87</v>
      </c>
      <c r="W60" t="n">
        <v>10.16</v>
      </c>
    </row>
    <row r="61">
      <c r="A61" s="5" t="inlineStr">
        <is>
          <t>Gesamtkapitalrendite in %</t>
        </is>
      </c>
      <c r="B61" s="5" t="inlineStr">
        <is>
          <t>Total Return on Investment in %</t>
        </is>
      </c>
      <c r="C61" t="n">
        <v>3.87</v>
      </c>
      <c r="D61" t="n">
        <v>3.41</v>
      </c>
      <c r="E61" t="n">
        <v>3.36</v>
      </c>
      <c r="F61" t="n">
        <v>4.59</v>
      </c>
      <c r="G61" t="n">
        <v>4.65</v>
      </c>
      <c r="H61" t="n">
        <v>2.92</v>
      </c>
      <c r="I61" t="n">
        <v>4.22</v>
      </c>
      <c r="J61" t="n">
        <v>2.88</v>
      </c>
      <c r="K61" t="n">
        <v>6.07</v>
      </c>
      <c r="L61" t="n">
        <v>7.29</v>
      </c>
      <c r="M61" t="n">
        <v>5.6</v>
      </c>
      <c r="N61" t="n">
        <v>7.17</v>
      </c>
      <c r="O61" t="n">
        <v>8.720000000000001</v>
      </c>
      <c r="P61" t="n">
        <v>7.07</v>
      </c>
      <c r="Q61" t="n">
        <v>8.01</v>
      </c>
      <c r="R61" t="n">
        <v>6.1</v>
      </c>
      <c r="S61" t="n">
        <v>6.91</v>
      </c>
      <c r="T61" t="n">
        <v>-15.66</v>
      </c>
      <c r="U61" t="n">
        <v>-3.48</v>
      </c>
      <c r="V61" t="n">
        <v>4.37</v>
      </c>
      <c r="W61" t="n">
        <v>6.35</v>
      </c>
    </row>
    <row r="62">
      <c r="A62" s="5" t="inlineStr">
        <is>
          <t>Return on Investment in %</t>
        </is>
      </c>
      <c r="B62" s="5" t="inlineStr">
        <is>
          <t>Return on Investment in %</t>
        </is>
      </c>
      <c r="C62" t="n">
        <v>2.83</v>
      </c>
      <c r="D62" t="n">
        <v>2.02</v>
      </c>
      <c r="E62" t="n">
        <v>2.01</v>
      </c>
      <c r="F62" t="n">
        <v>3.1</v>
      </c>
      <c r="G62" t="n">
        <v>2.9</v>
      </c>
      <c r="H62" t="n">
        <v>1.05</v>
      </c>
      <c r="I62" t="n">
        <v>2.18</v>
      </c>
      <c r="J62" t="n">
        <v>0.91</v>
      </c>
      <c r="K62" t="n">
        <v>4.05</v>
      </c>
      <c r="L62" t="n">
        <v>5.18</v>
      </c>
      <c r="M62" t="n">
        <v>3.26</v>
      </c>
      <c r="N62" t="n">
        <v>4.27</v>
      </c>
      <c r="O62" t="n">
        <v>6.23</v>
      </c>
      <c r="P62" t="n">
        <v>4.01</v>
      </c>
      <c r="Q62" t="n">
        <v>5.22</v>
      </c>
      <c r="R62" t="n">
        <v>2.89</v>
      </c>
      <c r="S62" t="n">
        <v>3.21</v>
      </c>
      <c r="T62" t="n">
        <v>-19.45</v>
      </c>
      <c r="U62" t="n">
        <v>-6.5</v>
      </c>
      <c r="V62" t="n">
        <v>2.82</v>
      </c>
      <c r="W62" t="n">
        <v>5.12</v>
      </c>
    </row>
    <row r="63">
      <c r="A63" s="5" t="inlineStr">
        <is>
          <t>Arbeitsintensität in %</t>
        </is>
      </c>
      <c r="B63" s="5" t="inlineStr">
        <is>
          <t>Work Intensity in %</t>
        </is>
      </c>
      <c r="C63" t="n">
        <v>23.51</v>
      </c>
      <c r="D63" t="n">
        <v>22.66</v>
      </c>
      <c r="E63" t="n">
        <v>21.83</v>
      </c>
      <c r="F63" t="n">
        <v>19.88</v>
      </c>
      <c r="G63" t="n">
        <v>15.65</v>
      </c>
      <c r="H63" t="n">
        <v>16.36</v>
      </c>
      <c r="I63" t="n">
        <v>15.66</v>
      </c>
      <c r="J63" t="n">
        <v>17.92</v>
      </c>
      <c r="K63" t="n">
        <v>19.29</v>
      </c>
      <c r="L63" t="n">
        <v>16.05</v>
      </c>
      <c r="M63" t="n">
        <v>14.88</v>
      </c>
      <c r="N63" t="n">
        <v>16.44</v>
      </c>
      <c r="O63" t="n">
        <v>14.92</v>
      </c>
      <c r="P63" t="n">
        <v>14.33</v>
      </c>
      <c r="Q63" t="n">
        <v>13.79</v>
      </c>
      <c r="R63" t="n">
        <v>16.5</v>
      </c>
      <c r="S63" t="n">
        <v>14.48</v>
      </c>
      <c r="T63" t="n">
        <v>12.99</v>
      </c>
      <c r="U63" t="n">
        <v>18.08</v>
      </c>
      <c r="V63" t="n">
        <v>14.39</v>
      </c>
      <c r="W63" t="n">
        <v>24.96</v>
      </c>
    </row>
    <row r="64">
      <c r="A64" s="5" t="inlineStr">
        <is>
          <t>Eigenkapitalquote in %</t>
        </is>
      </c>
      <c r="B64" s="5" t="inlineStr">
        <is>
          <t>Equity Ratio in %</t>
        </is>
      </c>
      <c r="C64" t="n">
        <v>29.85</v>
      </c>
      <c r="D64" t="n">
        <v>31.75</v>
      </c>
      <c r="E64" t="n">
        <v>32.19</v>
      </c>
      <c r="F64" t="n">
        <v>32.42</v>
      </c>
      <c r="G64" t="n">
        <v>33.8</v>
      </c>
      <c r="H64" t="n">
        <v>33.44</v>
      </c>
      <c r="I64" t="n">
        <v>28.37</v>
      </c>
      <c r="J64" t="n">
        <v>27.01</v>
      </c>
      <c r="K64" t="n">
        <v>28.7</v>
      </c>
      <c r="L64" t="n">
        <v>30.87</v>
      </c>
      <c r="M64" t="n">
        <v>28.27</v>
      </c>
      <c r="N64" t="n">
        <v>28.96</v>
      </c>
      <c r="O64" t="n">
        <v>29.51</v>
      </c>
      <c r="P64" t="n">
        <v>25.97</v>
      </c>
      <c r="Q64" t="n">
        <v>22.73</v>
      </c>
      <c r="R64" t="n">
        <v>16.28</v>
      </c>
      <c r="S64" t="n">
        <v>12.05</v>
      </c>
      <c r="T64" t="n">
        <v>-9.34</v>
      </c>
      <c r="U64" t="n">
        <v>16.56</v>
      </c>
      <c r="V64" t="n">
        <v>25.59</v>
      </c>
      <c r="W64" t="n">
        <v>34.97</v>
      </c>
    </row>
    <row r="65">
      <c r="A65" s="5" t="inlineStr">
        <is>
          <t>Fremdkapitalquote in %</t>
        </is>
      </c>
      <c r="B65" s="5" t="inlineStr">
        <is>
          <t>Debt Ratio in %</t>
        </is>
      </c>
      <c r="C65" t="n">
        <v>70.15000000000001</v>
      </c>
      <c r="D65" t="n">
        <v>68.25</v>
      </c>
      <c r="E65" t="n">
        <v>67.81</v>
      </c>
      <c r="F65" t="n">
        <v>67.58</v>
      </c>
      <c r="G65" t="n">
        <v>66.2</v>
      </c>
      <c r="H65" t="n">
        <v>66.56</v>
      </c>
      <c r="I65" t="n">
        <v>71.63</v>
      </c>
      <c r="J65" t="n">
        <v>72.98999999999999</v>
      </c>
      <c r="K65" t="n">
        <v>71.3</v>
      </c>
      <c r="L65" t="n">
        <v>69.13</v>
      </c>
      <c r="M65" t="n">
        <v>71.73</v>
      </c>
      <c r="N65" t="n">
        <v>71.04000000000001</v>
      </c>
      <c r="O65" t="n">
        <v>70.48999999999999</v>
      </c>
      <c r="P65" t="n">
        <v>74.03</v>
      </c>
      <c r="Q65" t="n">
        <v>77.27</v>
      </c>
      <c r="R65" t="n">
        <v>83.72</v>
      </c>
      <c r="S65" t="n">
        <v>87.95</v>
      </c>
      <c r="T65" t="n">
        <v>109.34</v>
      </c>
      <c r="U65" t="n">
        <v>83.44</v>
      </c>
      <c r="V65" t="n">
        <v>74.41</v>
      </c>
      <c r="W65" t="n">
        <v>65.03</v>
      </c>
    </row>
    <row r="66">
      <c r="A66" s="5" t="inlineStr">
        <is>
          <t>Verschuldungsgrad in %</t>
        </is>
      </c>
      <c r="B66" s="5" t="inlineStr">
        <is>
          <t>Finance Gearing in %</t>
        </is>
      </c>
      <c r="C66" t="n">
        <v>235.06</v>
      </c>
      <c r="D66" t="n">
        <v>214.95</v>
      </c>
      <c r="E66" t="n">
        <v>210.66</v>
      </c>
      <c r="F66" t="n">
        <v>208.49</v>
      </c>
      <c r="G66" t="n">
        <v>195.82</v>
      </c>
      <c r="H66" t="n">
        <v>199.08</v>
      </c>
      <c r="I66" t="n">
        <v>252.51</v>
      </c>
      <c r="J66" t="n">
        <v>270.2</v>
      </c>
      <c r="K66" t="n">
        <v>248.47</v>
      </c>
      <c r="L66" t="n">
        <v>223.96</v>
      </c>
      <c r="M66" t="n">
        <v>253.73</v>
      </c>
      <c r="N66" t="n">
        <v>245.27</v>
      </c>
      <c r="O66" t="n">
        <v>238.91</v>
      </c>
      <c r="P66" t="n">
        <v>285.05</v>
      </c>
      <c r="Q66" t="n">
        <v>339.86</v>
      </c>
      <c r="R66" t="n">
        <v>514.28</v>
      </c>
      <c r="S66" t="n">
        <v>730.14</v>
      </c>
      <c r="T66" t="n">
        <v>-1171</v>
      </c>
      <c r="U66" t="n">
        <v>503.96</v>
      </c>
      <c r="V66" t="n">
        <v>290.82</v>
      </c>
      <c r="W66" t="n">
        <v>185.96</v>
      </c>
    </row>
    <row r="67">
      <c r="A67" s="5" t="inlineStr"/>
      <c r="B67" s="5" t="inlineStr"/>
    </row>
    <row r="68">
      <c r="A68" s="5" t="inlineStr">
        <is>
          <t>Kurzfristige Vermögensquote in %</t>
        </is>
      </c>
      <c r="B68" s="5" t="inlineStr">
        <is>
          <t>Current Assets Ratio in %</t>
        </is>
      </c>
      <c r="C68" t="n">
        <v>23.51</v>
      </c>
      <c r="D68" t="n">
        <v>22.66</v>
      </c>
      <c r="E68" t="n">
        <v>21.83</v>
      </c>
      <c r="F68" t="n">
        <v>19.88</v>
      </c>
      <c r="G68" t="n">
        <v>15.65</v>
      </c>
      <c r="H68" t="n">
        <v>16.36</v>
      </c>
      <c r="I68" t="n">
        <v>15.66</v>
      </c>
      <c r="J68" t="n">
        <v>17.92</v>
      </c>
      <c r="K68" t="n">
        <v>19.29</v>
      </c>
      <c r="L68" t="n">
        <v>16.05</v>
      </c>
      <c r="M68" t="n">
        <v>14.88</v>
      </c>
      <c r="N68" t="n">
        <v>16.44</v>
      </c>
      <c r="O68" t="n">
        <v>14.92</v>
      </c>
      <c r="P68" t="n">
        <v>14.33</v>
      </c>
      <c r="Q68" t="n">
        <v>13.79</v>
      </c>
      <c r="R68" t="n">
        <v>16.5</v>
      </c>
      <c r="S68" t="n">
        <v>14.48</v>
      </c>
      <c r="T68" t="n">
        <v>12.99</v>
      </c>
      <c r="U68" t="n">
        <v>18.08</v>
      </c>
      <c r="V68" t="n">
        <v>14.39</v>
      </c>
    </row>
    <row r="69">
      <c r="A69" s="5" t="inlineStr">
        <is>
          <t>Nettogewinn Marge in %</t>
        </is>
      </c>
      <c r="B69" s="5" t="inlineStr">
        <is>
          <t>Net Profit Marge in %</t>
        </is>
      </c>
      <c r="C69" t="inlineStr">
        <is>
          <t>-</t>
        </is>
      </c>
      <c r="D69" t="n">
        <v>12557.84</v>
      </c>
      <c r="E69" t="n">
        <v>12336.57</v>
      </c>
      <c r="F69" t="n">
        <v>19083.22</v>
      </c>
      <c r="G69" t="n">
        <v>17458.85</v>
      </c>
      <c r="H69" t="n">
        <v>6212.22</v>
      </c>
      <c r="I69" t="n">
        <v>12107.3</v>
      </c>
      <c r="J69" t="n">
        <v>4990.87</v>
      </c>
      <c r="K69" t="n">
        <v>22791.11</v>
      </c>
      <c r="L69" t="n">
        <v>28405.12</v>
      </c>
      <c r="M69" t="n">
        <v>17273.78</v>
      </c>
      <c r="N69" t="n">
        <v>19868.16</v>
      </c>
      <c r="O69" t="n">
        <v>31095.76</v>
      </c>
      <c r="P69" t="n">
        <v>20872.42</v>
      </c>
      <c r="Q69" t="n">
        <v>30302.55</v>
      </c>
      <c r="R69" t="n">
        <v>14568.29</v>
      </c>
      <c r="S69" t="n">
        <v>16697.92</v>
      </c>
      <c r="T69" t="n">
        <v>-48256.92</v>
      </c>
      <c r="U69" t="n">
        <v>-21214.45</v>
      </c>
      <c r="V69" t="inlineStr">
        <is>
          <t>-</t>
        </is>
      </c>
    </row>
    <row r="70">
      <c r="A70" s="5" t="inlineStr">
        <is>
          <t>Operative Ergebnis Marge in %</t>
        </is>
      </c>
      <c r="B70" s="5" t="inlineStr">
        <is>
          <t>EBIT Marge in %</t>
        </is>
      </c>
      <c r="C70" t="inlineStr">
        <is>
          <t>-</t>
        </is>
      </c>
      <c r="D70" t="n">
        <v>31034.7</v>
      </c>
      <c r="E70" t="n">
        <v>31825.24</v>
      </c>
      <c r="F70" t="n">
        <v>26508.45</v>
      </c>
      <c r="G70" t="n">
        <v>31217.91</v>
      </c>
      <c r="H70" t="n">
        <v>30698.46</v>
      </c>
      <c r="I70" t="n">
        <v>34182.29</v>
      </c>
      <c r="J70" t="n">
        <v>24729.15</v>
      </c>
      <c r="K70" t="n">
        <v>46506.73</v>
      </c>
      <c r="L70" t="n">
        <v>44016.3</v>
      </c>
      <c r="M70" t="n">
        <v>45296.83</v>
      </c>
      <c r="N70" t="n">
        <v>50156.25</v>
      </c>
      <c r="O70" t="n">
        <v>53302.07</v>
      </c>
      <c r="P70" t="n">
        <v>35239.54</v>
      </c>
      <c r="Q70" t="n">
        <v>59893.84</v>
      </c>
      <c r="R70" t="n">
        <v>56640.5</v>
      </c>
      <c r="S70" t="n">
        <v>49760.42</v>
      </c>
      <c r="T70" t="n">
        <v>15843.61</v>
      </c>
      <c r="U70" t="n">
        <v>13323.08</v>
      </c>
      <c r="V70" t="inlineStr">
        <is>
          <t>-</t>
        </is>
      </c>
    </row>
    <row r="71">
      <c r="A71" s="5" t="inlineStr">
        <is>
          <t>Vermögensumsschlag in %</t>
        </is>
      </c>
      <c r="B71" s="5" t="inlineStr">
        <is>
          <t>Asset Turnover in %</t>
        </is>
      </c>
      <c r="C71" t="inlineStr">
        <is>
          <t>-</t>
        </is>
      </c>
      <c r="D71" t="n">
        <v>0.02</v>
      </c>
      <c r="E71" t="n">
        <v>0.02</v>
      </c>
      <c r="F71" t="n">
        <v>0.02</v>
      </c>
      <c r="G71" t="n">
        <v>0.02</v>
      </c>
      <c r="H71" t="n">
        <v>0.02</v>
      </c>
      <c r="I71" t="n">
        <v>0.02</v>
      </c>
      <c r="J71" t="n">
        <v>0.02</v>
      </c>
      <c r="K71" t="n">
        <v>0.02</v>
      </c>
      <c r="L71" t="n">
        <v>0.02</v>
      </c>
      <c r="M71" t="n">
        <v>0.02</v>
      </c>
      <c r="N71" t="n">
        <v>0.02</v>
      </c>
      <c r="O71" t="n">
        <v>0.02</v>
      </c>
      <c r="P71" t="n">
        <v>0.02</v>
      </c>
      <c r="Q71" t="n">
        <v>0.02</v>
      </c>
      <c r="R71" t="n">
        <v>0.02</v>
      </c>
      <c r="S71" t="n">
        <v>0.02</v>
      </c>
      <c r="T71" t="n">
        <v>0.04</v>
      </c>
      <c r="U71" t="n">
        <v>0.03</v>
      </c>
      <c r="V71" t="inlineStr">
        <is>
          <t>-</t>
        </is>
      </c>
    </row>
    <row r="72">
      <c r="A72" s="5" t="inlineStr">
        <is>
          <t>Langfristige Vermögensquote in %</t>
        </is>
      </c>
      <c r="B72" s="5" t="inlineStr">
        <is>
          <t>Non-Current Assets Ratio in %</t>
        </is>
      </c>
      <c r="C72" t="n">
        <v>76.48999999999999</v>
      </c>
      <c r="D72" t="n">
        <v>77.34</v>
      </c>
      <c r="E72" t="n">
        <v>78.17</v>
      </c>
      <c r="F72" t="n">
        <v>80.12</v>
      </c>
      <c r="G72" t="n">
        <v>84.34999999999999</v>
      </c>
      <c r="H72" t="n">
        <v>83.64</v>
      </c>
      <c r="I72" t="n">
        <v>84.34</v>
      </c>
      <c r="J72" t="n">
        <v>82.08</v>
      </c>
      <c r="K72" t="n">
        <v>80.70999999999999</v>
      </c>
      <c r="L72" t="n">
        <v>83.95</v>
      </c>
      <c r="M72" t="n">
        <v>85.12</v>
      </c>
      <c r="N72" t="n">
        <v>83.56</v>
      </c>
      <c r="O72" t="n">
        <v>85.08</v>
      </c>
      <c r="P72" t="n">
        <v>85.67</v>
      </c>
      <c r="Q72" t="n">
        <v>86.20999999999999</v>
      </c>
      <c r="R72" t="n">
        <v>83.5</v>
      </c>
      <c r="S72" t="n">
        <v>85.52</v>
      </c>
      <c r="T72" t="n">
        <v>87.01000000000001</v>
      </c>
      <c r="U72" t="n">
        <v>81.92</v>
      </c>
      <c r="V72" t="n">
        <v>85.61</v>
      </c>
    </row>
    <row r="73">
      <c r="A73" s="5" t="inlineStr">
        <is>
          <t>Gesamtkapitalrentabilität</t>
        </is>
      </c>
      <c r="B73" s="5" t="inlineStr">
        <is>
          <t>ROA Return on Assets in %</t>
        </is>
      </c>
      <c r="C73" t="n">
        <v>2.83</v>
      </c>
      <c r="D73" t="n">
        <v>2.02</v>
      </c>
      <c r="E73" t="n">
        <v>2.01</v>
      </c>
      <c r="F73" t="n">
        <v>3.1</v>
      </c>
      <c r="G73" t="n">
        <v>2.9</v>
      </c>
      <c r="H73" t="n">
        <v>1.05</v>
      </c>
      <c r="I73" t="n">
        <v>2.18</v>
      </c>
      <c r="J73" t="n">
        <v>0.91</v>
      </c>
      <c r="K73" t="n">
        <v>4.05</v>
      </c>
      <c r="L73" t="n">
        <v>5.18</v>
      </c>
      <c r="M73" t="n">
        <v>3.26</v>
      </c>
      <c r="N73" t="n">
        <v>4.27</v>
      </c>
      <c r="O73" t="n">
        <v>6.23</v>
      </c>
      <c r="P73" t="n">
        <v>4.01</v>
      </c>
      <c r="Q73" t="n">
        <v>5.22</v>
      </c>
      <c r="R73" t="n">
        <v>2.89</v>
      </c>
      <c r="S73" t="n">
        <v>3.21</v>
      </c>
      <c r="T73" t="n">
        <v>-19.45</v>
      </c>
      <c r="U73" t="n">
        <v>-6.5</v>
      </c>
      <c r="V73" t="n">
        <v>2.82</v>
      </c>
    </row>
    <row r="74">
      <c r="A74" s="5" t="inlineStr">
        <is>
          <t>Ertrag des eingesetzten Kapitals</t>
        </is>
      </c>
      <c r="B74" s="5" t="inlineStr">
        <is>
          <t>ROCE Return on Cap. Empl. in %</t>
        </is>
      </c>
      <c r="C74" t="n">
        <v>7.54</v>
      </c>
      <c r="D74" t="n">
        <v>7.28</v>
      </c>
      <c r="E74" t="n">
        <v>7.49</v>
      </c>
      <c r="F74" t="n">
        <v>5.88</v>
      </c>
      <c r="G74" t="n">
        <v>6.79</v>
      </c>
      <c r="H74" t="n">
        <v>6.68</v>
      </c>
      <c r="I74" t="n">
        <v>8.289999999999999</v>
      </c>
      <c r="J74" t="n">
        <v>6.24</v>
      </c>
      <c r="K74" t="n">
        <v>11.37</v>
      </c>
      <c r="L74" t="n">
        <v>10.7</v>
      </c>
      <c r="M74" t="n">
        <v>11.51</v>
      </c>
      <c r="N74" t="n">
        <v>15.01</v>
      </c>
      <c r="O74" t="n">
        <v>14.81</v>
      </c>
      <c r="P74" t="n">
        <v>9.23</v>
      </c>
      <c r="Q74" t="n">
        <v>14.22</v>
      </c>
      <c r="R74" t="n">
        <v>16.56</v>
      </c>
      <c r="S74" t="n">
        <v>14.05</v>
      </c>
      <c r="T74" t="n">
        <v>11.03</v>
      </c>
      <c r="U74" t="n">
        <v>5.63</v>
      </c>
      <c r="V74" t="n">
        <v>6.84</v>
      </c>
    </row>
    <row r="75">
      <c r="A75" s="5" t="inlineStr">
        <is>
          <t>Eigenkapital zu Anlagevermögen</t>
        </is>
      </c>
      <c r="B75" s="5" t="inlineStr">
        <is>
          <t>Equity to Fixed Assets in %</t>
        </is>
      </c>
      <c r="C75" t="n">
        <v>39.02</v>
      </c>
      <c r="D75" t="n">
        <v>41.06</v>
      </c>
      <c r="E75" t="n">
        <v>41.18</v>
      </c>
      <c r="F75" t="n">
        <v>40.46</v>
      </c>
      <c r="G75" t="n">
        <v>40.08</v>
      </c>
      <c r="H75" t="n">
        <v>39.98</v>
      </c>
      <c r="I75" t="n">
        <v>33.64</v>
      </c>
      <c r="J75" t="n">
        <v>32.91</v>
      </c>
      <c r="K75" t="n">
        <v>35.56</v>
      </c>
      <c r="L75" t="n">
        <v>36.77</v>
      </c>
      <c r="M75" t="n">
        <v>33.21</v>
      </c>
      <c r="N75" t="n">
        <v>34.66</v>
      </c>
      <c r="O75" t="n">
        <v>34.68</v>
      </c>
      <c r="P75" t="n">
        <v>30.31</v>
      </c>
      <c r="Q75" t="n">
        <v>26.37</v>
      </c>
      <c r="R75" t="n">
        <v>19.5</v>
      </c>
      <c r="S75" t="n">
        <v>14.09</v>
      </c>
      <c r="T75" t="n">
        <v>-10.73</v>
      </c>
      <c r="U75" t="n">
        <v>20.21</v>
      </c>
      <c r="V75" t="n">
        <v>29.89</v>
      </c>
    </row>
    <row r="76">
      <c r="A76" s="5" t="inlineStr">
        <is>
          <t>Liquidität Dritten Grades</t>
        </is>
      </c>
      <c r="B76" s="5" t="inlineStr">
        <is>
          <t>Current Ratio in %</t>
        </is>
      </c>
      <c r="C76" t="n">
        <v>90.22</v>
      </c>
      <c r="D76" t="n">
        <v>72.26000000000001</v>
      </c>
      <c r="E76" t="n">
        <v>71.22</v>
      </c>
      <c r="F76" t="n">
        <v>74.15000000000001</v>
      </c>
      <c r="G76" t="n">
        <v>66.18000000000001</v>
      </c>
      <c r="H76" t="n">
        <v>72.26000000000001</v>
      </c>
      <c r="I76" t="n">
        <v>60.97</v>
      </c>
      <c r="J76" t="n">
        <v>64.72</v>
      </c>
      <c r="K76" t="n">
        <v>70.81999999999999</v>
      </c>
      <c r="L76" t="n">
        <v>64.13</v>
      </c>
      <c r="M76" t="n">
        <v>57.67</v>
      </c>
      <c r="N76" t="n">
        <v>58.34</v>
      </c>
      <c r="O76" t="n">
        <v>53.38</v>
      </c>
      <c r="P76" t="n">
        <v>53.79</v>
      </c>
      <c r="Q76" t="n">
        <v>50.26</v>
      </c>
      <c r="R76" t="n">
        <v>51.34</v>
      </c>
      <c r="S76" t="n">
        <v>45.45</v>
      </c>
      <c r="T76" t="n">
        <v>30.85</v>
      </c>
      <c r="U76" t="n">
        <v>65.84</v>
      </c>
      <c r="V76" t="n">
        <v>31.81</v>
      </c>
    </row>
    <row r="77">
      <c r="A77" s="5" t="inlineStr">
        <is>
          <t>Operativer Cashflow</t>
        </is>
      </c>
      <c r="B77" s="5" t="inlineStr">
        <is>
          <t>Operating Cashflow in M</t>
        </is>
      </c>
      <c r="C77" t="inlineStr">
        <is>
          <t>-</t>
        </is>
      </c>
      <c r="D77" t="n">
        <v>10533.6</v>
      </c>
      <c r="E77" t="n">
        <v>10081.4</v>
      </c>
      <c r="F77" t="n">
        <v>10932.6</v>
      </c>
      <c r="G77" t="n">
        <v>11470.17</v>
      </c>
      <c r="H77" t="n">
        <v>11284.74</v>
      </c>
      <c r="I77" t="n">
        <v>8688.719999999999</v>
      </c>
      <c r="J77" t="n">
        <v>5854.29</v>
      </c>
      <c r="K77" t="n">
        <v>6622.5</v>
      </c>
      <c r="L77" t="n">
        <v>8688.719999999999</v>
      </c>
      <c r="M77" t="n">
        <v>8503.289999999999</v>
      </c>
      <c r="N77" t="n">
        <v>9089.76</v>
      </c>
      <c r="O77" t="n">
        <v>11501.6</v>
      </c>
      <c r="P77" t="n">
        <v>10271.58</v>
      </c>
      <c r="Q77" t="n">
        <v>10646.27</v>
      </c>
      <c r="R77" t="n">
        <v>11570.23</v>
      </c>
      <c r="S77" t="n">
        <v>11553.62</v>
      </c>
      <c r="T77" t="n">
        <v>1660.05</v>
      </c>
      <c r="U77" t="n">
        <v>7721</v>
      </c>
      <c r="V77" t="inlineStr">
        <is>
          <t>-</t>
        </is>
      </c>
    </row>
    <row r="78">
      <c r="A78" s="5" t="inlineStr">
        <is>
          <t>Aktienrückkauf</t>
        </is>
      </c>
      <c r="B78" s="5" t="inlineStr">
        <is>
          <t>Share Buyback in M</t>
        </is>
      </c>
      <c r="C78" t="inlineStr">
        <is>
          <t>-</t>
        </is>
      </c>
      <c r="D78" t="n">
        <v>0</v>
      </c>
      <c r="E78" t="n">
        <v>0</v>
      </c>
      <c r="F78" t="n">
        <v>-11</v>
      </c>
      <c r="G78" t="n">
        <v>0</v>
      </c>
      <c r="H78" t="n">
        <v>0</v>
      </c>
      <c r="I78" t="n">
        <v>0</v>
      </c>
      <c r="J78" t="n">
        <v>0</v>
      </c>
      <c r="K78" t="n">
        <v>0</v>
      </c>
      <c r="L78" t="n">
        <v>0</v>
      </c>
      <c r="M78" t="n">
        <v>-37</v>
      </c>
      <c r="N78" t="n">
        <v>2</v>
      </c>
      <c r="O78" t="n">
        <v>-7</v>
      </c>
      <c r="P78" t="n">
        <v>-4</v>
      </c>
      <c r="Q78" t="n">
        <v>-136</v>
      </c>
      <c r="R78" t="n">
        <v>-65</v>
      </c>
      <c r="S78" t="n">
        <v>-1317</v>
      </c>
      <c r="T78" t="n">
        <v>18</v>
      </c>
      <c r="U78" t="inlineStr">
        <is>
          <t>-</t>
        </is>
      </c>
      <c r="V78" t="inlineStr">
        <is>
          <t>-</t>
        </is>
      </c>
    </row>
    <row r="79">
      <c r="A79" s="5" t="inlineStr">
        <is>
          <t>Umsatzwachstum 1J in %</t>
        </is>
      </c>
      <c r="B79" s="5" t="inlineStr">
        <is>
          <t>Revenue Growth 1Y in %</t>
        </is>
      </c>
      <c r="C79" t="inlineStr">
        <is>
          <t>-</t>
        </is>
      </c>
      <c r="D79" t="n">
        <v>0.71</v>
      </c>
      <c r="E79" t="n">
        <v>0.46</v>
      </c>
      <c r="F79" t="n">
        <v>1.25</v>
      </c>
      <c r="G79" t="n">
        <v>2.01</v>
      </c>
      <c r="H79" t="n">
        <v>-3.75</v>
      </c>
      <c r="I79" t="n">
        <v>-5.84</v>
      </c>
      <c r="J79" t="n">
        <v>-3.86</v>
      </c>
      <c r="K79" t="n">
        <v>-0.52</v>
      </c>
      <c r="L79" t="n">
        <v>-0.98</v>
      </c>
      <c r="M79" t="n">
        <v>-15.28</v>
      </c>
      <c r="N79" t="n">
        <v>1.09</v>
      </c>
      <c r="O79" t="n">
        <v>2.17</v>
      </c>
      <c r="P79" t="n">
        <v>5.25</v>
      </c>
      <c r="Q79" t="n">
        <v>-1.41</v>
      </c>
      <c r="R79" t="n">
        <v>-0.47</v>
      </c>
      <c r="S79" t="n">
        <v>-55.32</v>
      </c>
      <c r="T79" t="n">
        <v>10.09</v>
      </c>
      <c r="U79" t="inlineStr">
        <is>
          <t>-</t>
        </is>
      </c>
      <c r="V79" t="inlineStr">
        <is>
          <t>-</t>
        </is>
      </c>
    </row>
    <row r="80">
      <c r="A80" s="5" t="inlineStr">
        <is>
          <t>Umsatzwachstum 3J in %</t>
        </is>
      </c>
      <c r="B80" s="5" t="inlineStr">
        <is>
          <t>Revenue Growth 3Y in %</t>
        </is>
      </c>
      <c r="C80" t="inlineStr">
        <is>
          <t>-</t>
        </is>
      </c>
      <c r="D80" t="n">
        <v>0.8100000000000001</v>
      </c>
      <c r="E80" t="n">
        <v>1.24</v>
      </c>
      <c r="F80" t="n">
        <v>-0.16</v>
      </c>
      <c r="G80" t="n">
        <v>-2.53</v>
      </c>
      <c r="H80" t="n">
        <v>-4.48</v>
      </c>
      <c r="I80" t="n">
        <v>-3.41</v>
      </c>
      <c r="J80" t="n">
        <v>-1.79</v>
      </c>
      <c r="K80" t="n">
        <v>-5.59</v>
      </c>
      <c r="L80" t="n">
        <v>-5.06</v>
      </c>
      <c r="M80" t="n">
        <v>-4.01</v>
      </c>
      <c r="N80" t="n">
        <v>2.84</v>
      </c>
      <c r="O80" t="n">
        <v>2</v>
      </c>
      <c r="P80" t="n">
        <v>1.12</v>
      </c>
      <c r="Q80" t="n">
        <v>-19.07</v>
      </c>
      <c r="R80" t="n">
        <v>-15.23</v>
      </c>
      <c r="S80" t="inlineStr">
        <is>
          <t>-</t>
        </is>
      </c>
      <c r="T80" t="inlineStr">
        <is>
          <t>-</t>
        </is>
      </c>
      <c r="U80" t="inlineStr">
        <is>
          <t>-</t>
        </is>
      </c>
      <c r="V80" t="inlineStr">
        <is>
          <t>-</t>
        </is>
      </c>
    </row>
    <row r="81">
      <c r="A81" s="5" t="inlineStr">
        <is>
          <t>Umsatzwachstum 5J in %</t>
        </is>
      </c>
      <c r="B81" s="5" t="inlineStr">
        <is>
          <t>Revenue Growth 5Y in %</t>
        </is>
      </c>
      <c r="C81" t="inlineStr">
        <is>
          <t>-</t>
        </is>
      </c>
      <c r="D81" t="n">
        <v>0.14</v>
      </c>
      <c r="E81" t="n">
        <v>-1.17</v>
      </c>
      <c r="F81" t="n">
        <v>-2.04</v>
      </c>
      <c r="G81" t="n">
        <v>-2.39</v>
      </c>
      <c r="H81" t="n">
        <v>-2.99</v>
      </c>
      <c r="I81" t="n">
        <v>-5.3</v>
      </c>
      <c r="J81" t="n">
        <v>-3.91</v>
      </c>
      <c r="K81" t="n">
        <v>-2.7</v>
      </c>
      <c r="L81" t="n">
        <v>-1.55</v>
      </c>
      <c r="M81" t="n">
        <v>-1.64</v>
      </c>
      <c r="N81" t="n">
        <v>1.33</v>
      </c>
      <c r="O81" t="n">
        <v>-9.960000000000001</v>
      </c>
      <c r="P81" t="n">
        <v>-8.369999999999999</v>
      </c>
      <c r="Q81" t="inlineStr">
        <is>
          <t>-</t>
        </is>
      </c>
      <c r="R81" t="inlineStr">
        <is>
          <t>-</t>
        </is>
      </c>
      <c r="S81" t="inlineStr">
        <is>
          <t>-</t>
        </is>
      </c>
      <c r="T81" t="inlineStr">
        <is>
          <t>-</t>
        </is>
      </c>
      <c r="U81" t="inlineStr">
        <is>
          <t>-</t>
        </is>
      </c>
      <c r="V81" t="inlineStr">
        <is>
          <t>-</t>
        </is>
      </c>
    </row>
    <row r="82">
      <c r="A82" s="5" t="inlineStr">
        <is>
          <t>Umsatzwachstum 10J in %</t>
        </is>
      </c>
      <c r="B82" s="5" t="inlineStr">
        <is>
          <t>Revenue Growth 10Y in %</t>
        </is>
      </c>
      <c r="C82" t="inlineStr">
        <is>
          <t>-</t>
        </is>
      </c>
      <c r="D82" t="n">
        <v>-2.58</v>
      </c>
      <c r="E82" t="n">
        <v>-2.54</v>
      </c>
      <c r="F82" t="n">
        <v>-2.37</v>
      </c>
      <c r="G82" t="n">
        <v>-1.97</v>
      </c>
      <c r="H82" t="n">
        <v>-2.31</v>
      </c>
      <c r="I82" t="n">
        <v>-1.98</v>
      </c>
      <c r="J82" t="n">
        <v>-6.93</v>
      </c>
      <c r="K82" t="n">
        <v>-5.54</v>
      </c>
      <c r="L82" t="inlineStr">
        <is>
          <t>-</t>
        </is>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53.84</v>
      </c>
      <c r="D83" t="n">
        <v>2.52</v>
      </c>
      <c r="E83" t="n">
        <v>-35.06</v>
      </c>
      <c r="F83" t="n">
        <v>10.67</v>
      </c>
      <c r="G83" t="n">
        <v>186.7</v>
      </c>
      <c r="H83" t="n">
        <v>-50.61</v>
      </c>
      <c r="I83" t="n">
        <v>128.41</v>
      </c>
      <c r="J83" t="n">
        <v>-78.95</v>
      </c>
      <c r="K83" t="n">
        <v>-20.18</v>
      </c>
      <c r="L83" t="n">
        <v>62.83</v>
      </c>
      <c r="M83" t="n">
        <v>-26.35</v>
      </c>
      <c r="N83" t="n">
        <v>-35.41</v>
      </c>
      <c r="O83" t="n">
        <v>52.21</v>
      </c>
      <c r="P83" t="n">
        <v>-27.5</v>
      </c>
      <c r="Q83" t="n">
        <v>105.06</v>
      </c>
      <c r="R83" t="n">
        <v>-13.16</v>
      </c>
      <c r="S83" t="n">
        <v>-115.46</v>
      </c>
      <c r="T83" t="n">
        <v>150.43</v>
      </c>
      <c r="U83" t="n">
        <v>-326.23</v>
      </c>
      <c r="V83" t="n">
        <v>32.23</v>
      </c>
    </row>
    <row r="84">
      <c r="A84" s="5" t="inlineStr">
        <is>
          <t>Gewinnwachstum 3J in %</t>
        </is>
      </c>
      <c r="B84" s="5" t="inlineStr">
        <is>
          <t>Earnings Growth 3Y in %</t>
        </is>
      </c>
      <c r="C84" t="n">
        <v>7.1</v>
      </c>
      <c r="D84" t="n">
        <v>-7.29</v>
      </c>
      <c r="E84" t="n">
        <v>54.1</v>
      </c>
      <c r="F84" t="n">
        <v>48.92</v>
      </c>
      <c r="G84" t="n">
        <v>88.17</v>
      </c>
      <c r="H84" t="n">
        <v>-0.38</v>
      </c>
      <c r="I84" t="n">
        <v>9.76</v>
      </c>
      <c r="J84" t="n">
        <v>-12.1</v>
      </c>
      <c r="K84" t="n">
        <v>5.43</v>
      </c>
      <c r="L84" t="n">
        <v>0.36</v>
      </c>
      <c r="M84" t="n">
        <v>-3.18</v>
      </c>
      <c r="N84" t="n">
        <v>-3.57</v>
      </c>
      <c r="O84" t="n">
        <v>43.26</v>
      </c>
      <c r="P84" t="n">
        <v>21.47</v>
      </c>
      <c r="Q84" t="n">
        <v>-7.85</v>
      </c>
      <c r="R84" t="n">
        <v>7.27</v>
      </c>
      <c r="S84" t="n">
        <v>-97.09</v>
      </c>
      <c r="T84" t="n">
        <v>-47.86</v>
      </c>
      <c r="U84" t="inlineStr">
        <is>
          <t>-</t>
        </is>
      </c>
      <c r="V84" t="inlineStr">
        <is>
          <t>-</t>
        </is>
      </c>
    </row>
    <row r="85">
      <c r="A85" s="5" t="inlineStr">
        <is>
          <t>Gewinnwachstum 5J in %</t>
        </is>
      </c>
      <c r="B85" s="5" t="inlineStr">
        <is>
          <t>Earnings Growth 5Y in %</t>
        </is>
      </c>
      <c r="C85" t="n">
        <v>43.73</v>
      </c>
      <c r="D85" t="n">
        <v>22.84</v>
      </c>
      <c r="E85" t="n">
        <v>48.02</v>
      </c>
      <c r="F85" t="n">
        <v>39.24</v>
      </c>
      <c r="G85" t="n">
        <v>33.07</v>
      </c>
      <c r="H85" t="n">
        <v>8.300000000000001</v>
      </c>
      <c r="I85" t="n">
        <v>13.15</v>
      </c>
      <c r="J85" t="n">
        <v>-19.61</v>
      </c>
      <c r="K85" t="n">
        <v>6.62</v>
      </c>
      <c r="L85" t="n">
        <v>5.16</v>
      </c>
      <c r="M85" t="n">
        <v>13.6</v>
      </c>
      <c r="N85" t="n">
        <v>16.24</v>
      </c>
      <c r="O85" t="n">
        <v>0.23</v>
      </c>
      <c r="P85" t="n">
        <v>19.87</v>
      </c>
      <c r="Q85" t="n">
        <v>-39.87</v>
      </c>
      <c r="R85" t="n">
        <v>-54.44</v>
      </c>
      <c r="S85" t="inlineStr">
        <is>
          <t>-</t>
        </is>
      </c>
      <c r="T85" t="inlineStr">
        <is>
          <t>-</t>
        </is>
      </c>
      <c r="U85" t="inlineStr">
        <is>
          <t>-</t>
        </is>
      </c>
      <c r="V85" t="inlineStr">
        <is>
          <t>-</t>
        </is>
      </c>
    </row>
    <row r="86">
      <c r="A86" s="5" t="inlineStr">
        <is>
          <t>Gewinnwachstum 10J in %</t>
        </is>
      </c>
      <c r="B86" s="5" t="inlineStr">
        <is>
          <t>Earnings Growth 10Y in %</t>
        </is>
      </c>
      <c r="C86" t="n">
        <v>26.02</v>
      </c>
      <c r="D86" t="n">
        <v>18</v>
      </c>
      <c r="E86" t="n">
        <v>14.21</v>
      </c>
      <c r="F86" t="n">
        <v>22.93</v>
      </c>
      <c r="G86" t="n">
        <v>19.12</v>
      </c>
      <c r="H86" t="n">
        <v>10.95</v>
      </c>
      <c r="I86" t="n">
        <v>14.7</v>
      </c>
      <c r="J86" t="n">
        <v>-9.69</v>
      </c>
      <c r="K86" t="n">
        <v>13.25</v>
      </c>
      <c r="L86" t="n">
        <v>-17.36</v>
      </c>
      <c r="M86" t="n">
        <v>-20.42</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0.29</v>
      </c>
      <c r="D87" t="n">
        <v>0.99</v>
      </c>
      <c r="E87" t="n">
        <v>0.49</v>
      </c>
      <c r="F87" t="n">
        <v>0.33</v>
      </c>
      <c r="G87" t="n">
        <v>0.51</v>
      </c>
      <c r="H87" t="n">
        <v>5.49</v>
      </c>
      <c r="I87" t="n">
        <v>0.97</v>
      </c>
      <c r="J87" t="n">
        <v>-1.37</v>
      </c>
      <c r="K87" t="n">
        <v>1.25</v>
      </c>
      <c r="L87" t="n">
        <v>1.65</v>
      </c>
      <c r="M87" t="n">
        <v>1.13</v>
      </c>
      <c r="N87" t="n">
        <v>0.79</v>
      </c>
      <c r="O87" t="n">
        <v>44.35</v>
      </c>
      <c r="P87" t="n">
        <v>0.66</v>
      </c>
      <c r="Q87" t="n">
        <v>-0.23</v>
      </c>
      <c r="R87" t="n">
        <v>-0.39</v>
      </c>
      <c r="S87" t="inlineStr">
        <is>
          <t>-</t>
        </is>
      </c>
      <c r="T87" t="inlineStr">
        <is>
          <t>-</t>
        </is>
      </c>
      <c r="U87" t="inlineStr">
        <is>
          <t>-</t>
        </is>
      </c>
      <c r="V87" t="inlineStr">
        <is>
          <t>-</t>
        </is>
      </c>
    </row>
    <row r="88">
      <c r="A88" s="5" t="inlineStr">
        <is>
          <t>EBIT-Wachstum 1J in %</t>
        </is>
      </c>
      <c r="B88" s="5" t="inlineStr">
        <is>
          <t>EBIT Growth 1Y in %</t>
        </is>
      </c>
      <c r="C88" t="n">
        <v>22.74</v>
      </c>
      <c r="D88" t="n">
        <v>-1.79</v>
      </c>
      <c r="E88" t="n">
        <v>20.6</v>
      </c>
      <c r="F88" t="n">
        <v>-14.02</v>
      </c>
      <c r="G88" t="n">
        <v>3.74</v>
      </c>
      <c r="H88" t="n">
        <v>-13.56</v>
      </c>
      <c r="I88" t="n">
        <v>30.15</v>
      </c>
      <c r="J88" t="n">
        <v>-48.88</v>
      </c>
      <c r="K88" t="n">
        <v>5.1</v>
      </c>
      <c r="L88" t="n">
        <v>-3.78</v>
      </c>
      <c r="M88" t="n">
        <v>-23.49</v>
      </c>
      <c r="N88" t="n">
        <v>-4.88</v>
      </c>
      <c r="O88" t="n">
        <v>54.54</v>
      </c>
      <c r="P88" t="n">
        <v>-38.07</v>
      </c>
      <c r="Q88" t="n">
        <v>4.25</v>
      </c>
      <c r="R88" t="n">
        <v>13.29</v>
      </c>
      <c r="S88" t="n">
        <v>40.33</v>
      </c>
      <c r="T88" t="n">
        <v>30.92</v>
      </c>
      <c r="U88" t="n">
        <v>7.08</v>
      </c>
      <c r="V88" t="n">
        <v>8.15</v>
      </c>
    </row>
    <row r="89">
      <c r="A89" s="5" t="inlineStr">
        <is>
          <t>EBIT-Wachstum 3J in %</t>
        </is>
      </c>
      <c r="B89" s="5" t="inlineStr">
        <is>
          <t>EBIT Growth 3Y in %</t>
        </is>
      </c>
      <c r="C89" t="n">
        <v>13.85</v>
      </c>
      <c r="D89" t="n">
        <v>1.6</v>
      </c>
      <c r="E89" t="n">
        <v>3.44</v>
      </c>
      <c r="F89" t="n">
        <v>-7.95</v>
      </c>
      <c r="G89" t="n">
        <v>6.78</v>
      </c>
      <c r="H89" t="n">
        <v>-10.76</v>
      </c>
      <c r="I89" t="n">
        <v>-4.54</v>
      </c>
      <c r="J89" t="n">
        <v>-15.85</v>
      </c>
      <c r="K89" t="n">
        <v>-7.39</v>
      </c>
      <c r="L89" t="n">
        <v>-10.72</v>
      </c>
      <c r="M89" t="n">
        <v>8.720000000000001</v>
      </c>
      <c r="N89" t="n">
        <v>3.86</v>
      </c>
      <c r="O89" t="n">
        <v>6.91</v>
      </c>
      <c r="P89" t="n">
        <v>-6.84</v>
      </c>
      <c r="Q89" t="n">
        <v>19.29</v>
      </c>
      <c r="R89" t="n">
        <v>28.18</v>
      </c>
      <c r="S89" t="n">
        <v>26.11</v>
      </c>
      <c r="T89" t="n">
        <v>15.38</v>
      </c>
      <c r="U89" t="inlineStr">
        <is>
          <t>-</t>
        </is>
      </c>
      <c r="V89" t="inlineStr">
        <is>
          <t>-</t>
        </is>
      </c>
    </row>
    <row r="90">
      <c r="A90" s="5" t="inlineStr">
        <is>
          <t>EBIT-Wachstum 5J in %</t>
        </is>
      </c>
      <c r="B90" s="5" t="inlineStr">
        <is>
          <t>EBIT Growth 5Y in %</t>
        </is>
      </c>
      <c r="C90" t="n">
        <v>6.25</v>
      </c>
      <c r="D90" t="n">
        <v>-1.01</v>
      </c>
      <c r="E90" t="n">
        <v>5.38</v>
      </c>
      <c r="F90" t="n">
        <v>-8.51</v>
      </c>
      <c r="G90" t="n">
        <v>-4.69</v>
      </c>
      <c r="H90" t="n">
        <v>-6.19</v>
      </c>
      <c r="I90" t="n">
        <v>-8.18</v>
      </c>
      <c r="J90" t="n">
        <v>-15.19</v>
      </c>
      <c r="K90" t="n">
        <v>5.5</v>
      </c>
      <c r="L90" t="n">
        <v>-3.14</v>
      </c>
      <c r="M90" t="n">
        <v>-1.53</v>
      </c>
      <c r="N90" t="n">
        <v>5.83</v>
      </c>
      <c r="O90" t="n">
        <v>14.87</v>
      </c>
      <c r="P90" t="n">
        <v>10.14</v>
      </c>
      <c r="Q90" t="n">
        <v>19.17</v>
      </c>
      <c r="R90" t="n">
        <v>19.95</v>
      </c>
      <c r="S90" t="inlineStr">
        <is>
          <t>-</t>
        </is>
      </c>
      <c r="T90" t="inlineStr">
        <is>
          <t>-</t>
        </is>
      </c>
      <c r="U90" t="inlineStr">
        <is>
          <t>-</t>
        </is>
      </c>
      <c r="V90" t="inlineStr">
        <is>
          <t>-</t>
        </is>
      </c>
    </row>
    <row r="91">
      <c r="A91" s="5" t="inlineStr">
        <is>
          <t>EBIT-Wachstum 10J in %</t>
        </is>
      </c>
      <c r="B91" s="5" t="inlineStr">
        <is>
          <t>EBIT Growth 10Y in %</t>
        </is>
      </c>
      <c r="C91" t="n">
        <v>0.03</v>
      </c>
      <c r="D91" t="n">
        <v>-4.59</v>
      </c>
      <c r="E91" t="n">
        <v>-4.9</v>
      </c>
      <c r="F91" t="n">
        <v>-1.51</v>
      </c>
      <c r="G91" t="n">
        <v>-3.91</v>
      </c>
      <c r="H91" t="n">
        <v>-3.86</v>
      </c>
      <c r="I91" t="n">
        <v>-1.18</v>
      </c>
      <c r="J91" t="n">
        <v>-0.16</v>
      </c>
      <c r="K91" t="n">
        <v>7.82</v>
      </c>
      <c r="L91" t="n">
        <v>8.02</v>
      </c>
      <c r="M91" t="n">
        <v>9.210000000000001</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inlineStr">
        <is>
          <t>-</t>
        </is>
      </c>
      <c r="D92" t="n">
        <v>4.49</v>
      </c>
      <c r="E92" t="n">
        <v>-7.79</v>
      </c>
      <c r="F92" t="n">
        <v>-5.08</v>
      </c>
      <c r="G92" t="n">
        <v>1.64</v>
      </c>
      <c r="H92" t="n">
        <v>29.88</v>
      </c>
      <c r="I92" t="n">
        <v>48.42</v>
      </c>
      <c r="J92" t="n">
        <v>-11.6</v>
      </c>
      <c r="K92" t="n">
        <v>-23.78</v>
      </c>
      <c r="L92" t="n">
        <v>2.18</v>
      </c>
      <c r="M92" t="n">
        <v>-7.76</v>
      </c>
      <c r="N92" t="n">
        <v>-20.91</v>
      </c>
      <c r="O92" t="n">
        <v>11.68</v>
      </c>
      <c r="P92" t="n">
        <v>-3.67</v>
      </c>
      <c r="Q92" t="n">
        <v>-12.79</v>
      </c>
      <c r="R92" t="n">
        <v>-2.49</v>
      </c>
      <c r="S92" t="n">
        <v>214.38</v>
      </c>
      <c r="T92" t="n">
        <v>-78.14</v>
      </c>
      <c r="U92" t="inlineStr">
        <is>
          <t>-</t>
        </is>
      </c>
      <c r="V92" t="inlineStr">
        <is>
          <t>-</t>
        </is>
      </c>
    </row>
    <row r="93">
      <c r="A93" s="5" t="inlineStr">
        <is>
          <t>Op.Cashflow Wachstum 3J in %</t>
        </is>
      </c>
      <c r="B93" s="5" t="inlineStr">
        <is>
          <t>Op.Cashflow Wachstum 3Y in %</t>
        </is>
      </c>
      <c r="C93" t="inlineStr">
        <is>
          <t>-</t>
        </is>
      </c>
      <c r="D93" t="n">
        <v>-2.79</v>
      </c>
      <c r="E93" t="n">
        <v>-3.74</v>
      </c>
      <c r="F93" t="n">
        <v>8.81</v>
      </c>
      <c r="G93" t="n">
        <v>26.65</v>
      </c>
      <c r="H93" t="n">
        <v>22.23</v>
      </c>
      <c r="I93" t="n">
        <v>4.35</v>
      </c>
      <c r="J93" t="n">
        <v>-11.07</v>
      </c>
      <c r="K93" t="n">
        <v>-9.789999999999999</v>
      </c>
      <c r="L93" t="n">
        <v>-8.83</v>
      </c>
      <c r="M93" t="n">
        <v>-5.66</v>
      </c>
      <c r="N93" t="n">
        <v>-4.3</v>
      </c>
      <c r="O93" t="n">
        <v>-1.59</v>
      </c>
      <c r="P93" t="n">
        <v>-6.32</v>
      </c>
      <c r="Q93" t="n">
        <v>66.37</v>
      </c>
      <c r="R93" t="n">
        <v>44.58</v>
      </c>
      <c r="S93" t="inlineStr">
        <is>
          <t>-</t>
        </is>
      </c>
      <c r="T93" t="inlineStr">
        <is>
          <t>-</t>
        </is>
      </c>
      <c r="U93" t="inlineStr">
        <is>
          <t>-</t>
        </is>
      </c>
      <c r="V93" t="inlineStr">
        <is>
          <t>-</t>
        </is>
      </c>
    </row>
    <row r="94">
      <c r="A94" s="5" t="inlineStr">
        <is>
          <t>Op.Cashflow Wachstum 5J in %</t>
        </is>
      </c>
      <c r="B94" s="5" t="inlineStr">
        <is>
          <t>Op.Cashflow Wachstum 5Y in %</t>
        </is>
      </c>
      <c r="C94" t="inlineStr">
        <is>
          <t>-</t>
        </is>
      </c>
      <c r="D94" t="n">
        <v>4.63</v>
      </c>
      <c r="E94" t="n">
        <v>13.41</v>
      </c>
      <c r="F94" t="n">
        <v>12.65</v>
      </c>
      <c r="G94" t="n">
        <v>8.91</v>
      </c>
      <c r="H94" t="n">
        <v>9.02</v>
      </c>
      <c r="I94" t="n">
        <v>1.49</v>
      </c>
      <c r="J94" t="n">
        <v>-12.37</v>
      </c>
      <c r="K94" t="n">
        <v>-7.72</v>
      </c>
      <c r="L94" t="n">
        <v>-3.7</v>
      </c>
      <c r="M94" t="n">
        <v>-6.69</v>
      </c>
      <c r="N94" t="n">
        <v>-5.64</v>
      </c>
      <c r="O94" t="n">
        <v>41.42</v>
      </c>
      <c r="P94" t="n">
        <v>23.46</v>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inlineStr">
        <is>
          <t>-</t>
        </is>
      </c>
      <c r="D95" t="n">
        <v>3.06</v>
      </c>
      <c r="E95" t="n">
        <v>0.52</v>
      </c>
      <c r="F95" t="n">
        <v>2.47</v>
      </c>
      <c r="G95" t="n">
        <v>2.61</v>
      </c>
      <c r="H95" t="n">
        <v>1.17</v>
      </c>
      <c r="I95" t="n">
        <v>-2.07</v>
      </c>
      <c r="J95" t="n">
        <v>14.52</v>
      </c>
      <c r="K95" t="n">
        <v>7.87</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-2708</v>
      </c>
      <c r="D96" t="n">
        <v>-8405</v>
      </c>
      <c r="E96" t="n">
        <v>-8357</v>
      </c>
      <c r="F96" t="n">
        <v>-6562</v>
      </c>
      <c r="G96" t="n">
        <v>-7314</v>
      </c>
      <c r="H96" t="n">
        <v>-5552</v>
      </c>
      <c r="I96" t="n">
        <v>-8606</v>
      </c>
      <c r="J96" t="n">
        <v>-8790</v>
      </c>
      <c r="K96" t="n">
        <v>-7637</v>
      </c>
      <c r="L96" t="n">
        <v>-8461</v>
      </c>
      <c r="M96" t="n">
        <v>-10052</v>
      </c>
      <c r="N96" t="n">
        <v>-11186</v>
      </c>
      <c r="O96" t="n">
        <v>-13185</v>
      </c>
      <c r="P96" t="n">
        <v>-12703</v>
      </c>
      <c r="Q96" t="n">
        <v>-14922</v>
      </c>
      <c r="R96" t="n">
        <v>-15065</v>
      </c>
      <c r="S96" t="n">
        <v>-17354</v>
      </c>
      <c r="T96" t="n">
        <v>-31035</v>
      </c>
      <c r="U96" t="n">
        <v>-11943</v>
      </c>
      <c r="V96" t="n">
        <v>-39979</v>
      </c>
      <c r="W96" t="n">
        <v>-3875</v>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20"/>
    <col customWidth="1" max="15" min="15" width="20"/>
    <col customWidth="1" max="16" min="16" width="20"/>
    <col customWidth="1" max="17" min="17" width="20"/>
    <col customWidth="1" max="18" min="18" width="10"/>
    <col customWidth="1" max="19" min="19" width="10"/>
    <col customWidth="1" max="20" min="20" width="20"/>
    <col customWidth="1" max="21" min="21" width="20"/>
    <col customWidth="1" max="22" min="22" width="10"/>
    <col customWidth="1" max="23" min="23" width="10"/>
  </cols>
  <sheetData>
    <row r="1">
      <c r="A1" s="1" t="inlineStr">
        <is>
          <t xml:space="preserve">PHILIPS ELECTRONICS </t>
        </is>
      </c>
      <c r="B1" s="2" t="inlineStr">
        <is>
          <t>WKN: 940602  ISIN: NL0000009538  US-Symbol:PHGFF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1891</t>
        </is>
      </c>
      <c r="C4" s="5" t="inlineStr">
        <is>
          <t>Telefon / Phone</t>
        </is>
      </c>
      <c r="D4" s="5" t="inlineStr"/>
      <c r="E4" t="inlineStr">
        <is>
          <t>+31-40-27-91111</t>
        </is>
      </c>
      <c r="G4" t="inlineStr">
        <is>
          <t>28.01.2020</t>
        </is>
      </c>
      <c r="H4" t="inlineStr">
        <is>
          <t>Q4 Result</t>
        </is>
      </c>
      <c r="J4" t="inlineStr">
        <is>
          <t>Freefloat</t>
        </is>
      </c>
      <c r="L4" t="inlineStr">
        <is>
          <t>100,00%</t>
        </is>
      </c>
    </row>
    <row r="5">
      <c r="A5" s="5" t="inlineStr">
        <is>
          <t>Ticker</t>
        </is>
      </c>
      <c r="B5" t="inlineStr">
        <is>
          <t>PHI1</t>
        </is>
      </c>
      <c r="C5" s="5" t="inlineStr">
        <is>
          <t>Fax</t>
        </is>
      </c>
      <c r="D5" s="5" t="inlineStr"/>
      <c r="E5" t="inlineStr">
        <is>
          <t>-</t>
        </is>
      </c>
      <c r="G5" t="inlineStr">
        <is>
          <t>25.02.2020</t>
        </is>
      </c>
      <c r="H5" t="inlineStr">
        <is>
          <t>Publication Of Annual Report</t>
        </is>
      </c>
    </row>
    <row r="6">
      <c r="A6" s="5" t="inlineStr">
        <is>
          <t>Gelistet Seit / Listed Since</t>
        </is>
      </c>
      <c r="B6" t="inlineStr">
        <is>
          <t>-</t>
        </is>
      </c>
      <c r="C6" s="5" t="inlineStr">
        <is>
          <t>Internet</t>
        </is>
      </c>
      <c r="D6" s="5" t="inlineStr"/>
      <c r="E6" t="inlineStr">
        <is>
          <t>http://www.philips.com</t>
        </is>
      </c>
      <c r="G6" t="inlineStr">
        <is>
          <t>20.04.2020</t>
        </is>
      </c>
      <c r="H6" t="inlineStr">
        <is>
          <t>Result Q1</t>
        </is>
      </c>
    </row>
    <row r="7">
      <c r="A7" s="5" t="inlineStr">
        <is>
          <t>Nominalwert / Nominal Value</t>
        </is>
      </c>
      <c r="B7" t="inlineStr">
        <is>
          <t>0,20</t>
        </is>
      </c>
      <c r="C7" s="5" t="inlineStr">
        <is>
          <t>Inv. Relations Telefon / Phone</t>
        </is>
      </c>
      <c r="D7" s="5" t="inlineStr"/>
      <c r="E7" t="inlineStr">
        <is>
          <t>+31-20-59-77-222</t>
        </is>
      </c>
      <c r="G7" t="inlineStr">
        <is>
          <t>30.04.2020</t>
        </is>
      </c>
      <c r="H7" t="inlineStr">
        <is>
          <t>Annual General Meeting</t>
        </is>
      </c>
    </row>
    <row r="8">
      <c r="A8" s="5" t="inlineStr">
        <is>
          <t>Land / Country</t>
        </is>
      </c>
      <c r="B8" t="inlineStr">
        <is>
          <t>Niederlande</t>
        </is>
      </c>
      <c r="C8" s="5" t="inlineStr">
        <is>
          <t>Inv. Relations E-Mail</t>
        </is>
      </c>
      <c r="D8" s="5" t="inlineStr"/>
      <c r="E8" t="inlineStr">
        <is>
          <t>investor.relations@philips.com</t>
        </is>
      </c>
      <c r="G8" t="inlineStr">
        <is>
          <t>20.07.2020</t>
        </is>
      </c>
      <c r="H8" t="inlineStr">
        <is>
          <t>Score Half Year</t>
        </is>
      </c>
    </row>
    <row r="9">
      <c r="A9" s="5" t="inlineStr">
        <is>
          <t>Währung / Currency</t>
        </is>
      </c>
      <c r="B9" t="inlineStr">
        <is>
          <t>EUR</t>
        </is>
      </c>
      <c r="C9" s="5" t="inlineStr">
        <is>
          <t>Kontaktperson / Contact Person</t>
        </is>
      </c>
      <c r="D9" s="5" t="inlineStr"/>
      <c r="E9" t="inlineStr">
        <is>
          <t>Leandro Mazzoni</t>
        </is>
      </c>
      <c r="G9" t="inlineStr">
        <is>
          <t>19.10.2020</t>
        </is>
      </c>
      <c r="H9" t="inlineStr">
        <is>
          <t>Q3 Earnings</t>
        </is>
      </c>
    </row>
    <row r="10">
      <c r="A10" s="5" t="inlineStr">
        <is>
          <t>Branche / Industry</t>
        </is>
      </c>
      <c r="B10" t="inlineStr">
        <is>
          <t>Electrotechnology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Koninklijke Philips N.V.Amstelplein 2, Philips Center, Breitner Tower  NL-1070 MX Amsterdam</t>
        </is>
      </c>
    </row>
    <row r="14">
      <c r="A14" s="5" t="inlineStr">
        <is>
          <t>Management</t>
        </is>
      </c>
      <c r="B14" t="inlineStr">
        <is>
          <t>Frans von Houten, Sophie Bechu, Abhijit Bhattacharya, Rob Cascella, Marnix van Ginneken, Andy Ho, Roy Jakobs, Henk de Jong, Bert van Meurs, Vitor Rocha, Daniela Seabrook, Jeroen Tas</t>
        </is>
      </c>
    </row>
    <row r="15">
      <c r="A15" s="5" t="inlineStr">
        <is>
          <t>Aufsichtsrat / Board</t>
        </is>
      </c>
      <c r="B15" t="inlineStr">
        <is>
          <t>Jeroen van der Veer, Neelam Dhawan, Liz Doherty, Orit Gadiesh, Marc Harrison, Christine Poon, David Pyott, Paul Stoffels</t>
        </is>
      </c>
    </row>
    <row r="16">
      <c r="A16" s="5" t="inlineStr">
        <is>
          <t>Beschreibung</t>
        </is>
      </c>
      <c r="B16" t="inlineStr">
        <is>
          <t>Koninklijke Philips N.V. ist ein weltweit führender Technologie- und Healthcarekonzern. Das niederländische Unternehmen ist in erster Linie auf Healthcare- und Gesundheitsprodukte ausgerichtet und besetzt marktführende Positionen in den Bereichen Kardiologie, Notfallmedizin und Gesundheitsversorgung. Die Produktpalette des Unternehmens versorgt Fachkräfte und Patienten in jedem Stadium des Krankheitsverlauf: von der Vorsorge über die Diagnose und Behandlung bis hin zur Patientenüberwachung und dem aktiven Gesundheitsmanagement sowohl stationär als auch im Heimbereich. Darüber hinaus bietet der Konzern Produkte für Privatpersonen, die sich auf die Bereiche Gesundheit und Wohlbefinden konzentrieren. Die Geschäftstätigkeiten um Leuchtmittel und Beleuchtungssysteme spaltete Philips 2016 als eigenständiges Unternehmen mit dem Namen Philips Lighting N.V. ab. Copyright 2014 FINANCE BASE AG</t>
        </is>
      </c>
    </row>
    <row r="17">
      <c r="A17" s="5" t="inlineStr">
        <is>
          <t>Profile</t>
        </is>
      </c>
      <c r="B17" t="inlineStr">
        <is>
          <t>Koninklijke Philips N.V. is a leading global Technology and Health Care Group. The Dutch company is focused primarily on healthcare and health products and occupies leading market positions in the areas of cardiology, emergency medicine and health care. The company's product range provides professionals and patients in any stage of the disease: from prevention to diagnosis and treatment to patient monitoring and the active health management both stationary and in the home. The Group also offers products for individuals that focus on health and wellbeing. The business activities of lamps and lighting systems split Philips in 2016 as an independent company under the name Philips Lighting N.V. from.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19482</v>
      </c>
      <c r="D20" t="n">
        <v>18121</v>
      </c>
      <c r="E20" t="n">
        <v>17780</v>
      </c>
      <c r="F20" t="n">
        <v>24516</v>
      </c>
      <c r="G20" t="n">
        <v>24244</v>
      </c>
      <c r="H20" t="n">
        <v>21391</v>
      </c>
      <c r="I20" t="n">
        <v>23329</v>
      </c>
      <c r="J20" t="n">
        <v>24788</v>
      </c>
      <c r="K20" t="n">
        <v>22579</v>
      </c>
      <c r="L20" t="n">
        <v>25419</v>
      </c>
      <c r="M20" t="n">
        <v>23189</v>
      </c>
      <c r="N20" t="n">
        <v>26385</v>
      </c>
      <c r="O20" t="n">
        <v>26793</v>
      </c>
      <c r="P20" t="n">
        <v>26976</v>
      </c>
      <c r="Q20" t="n">
        <v>30395</v>
      </c>
      <c r="R20" t="n">
        <v>30319</v>
      </c>
      <c r="S20" t="n">
        <v>29037</v>
      </c>
      <c r="T20" t="n">
        <v>31820</v>
      </c>
      <c r="U20" t="n">
        <v>32339</v>
      </c>
      <c r="V20" t="n">
        <v>37862</v>
      </c>
      <c r="W20" t="n">
        <v>31459</v>
      </c>
    </row>
    <row r="21">
      <c r="A21" s="5" t="inlineStr">
        <is>
          <t>Bruttoergebnis vom Umsatz</t>
        </is>
      </c>
      <c r="B21" s="5" t="inlineStr">
        <is>
          <t>Gross Profit</t>
        </is>
      </c>
      <c r="C21" t="n">
        <v>8875</v>
      </c>
      <c r="D21" t="n">
        <v>8554</v>
      </c>
      <c r="E21" t="n">
        <v>8181</v>
      </c>
      <c r="F21" t="n">
        <v>10612</v>
      </c>
      <c r="G21" t="n">
        <v>9856</v>
      </c>
      <c r="H21" t="n">
        <v>8206</v>
      </c>
      <c r="I21" t="n">
        <v>9688</v>
      </c>
      <c r="J21" t="n">
        <v>9409</v>
      </c>
      <c r="K21" t="n">
        <v>8647</v>
      </c>
      <c r="L21" t="n">
        <v>9546</v>
      </c>
      <c r="M21" t="n">
        <v>8079</v>
      </c>
      <c r="N21" t="n">
        <v>8495</v>
      </c>
      <c r="O21" t="n">
        <v>9169</v>
      </c>
      <c r="P21" t="n">
        <v>8295</v>
      </c>
      <c r="Q21" t="n">
        <v>9818</v>
      </c>
      <c r="R21" t="n">
        <v>10164</v>
      </c>
      <c r="S21" t="n">
        <v>9479</v>
      </c>
      <c r="T21" t="n">
        <v>9914</v>
      </c>
      <c r="U21" t="n">
        <v>9154</v>
      </c>
      <c r="V21" t="n">
        <v>12020</v>
      </c>
      <c r="W21" t="n">
        <v>9350</v>
      </c>
    </row>
    <row r="22">
      <c r="A22" s="5" t="inlineStr">
        <is>
          <t>Operatives Ergebnis (EBIT)</t>
        </is>
      </c>
      <c r="B22" s="5" t="inlineStr">
        <is>
          <t>EBIT Earning Before Interest &amp; Tax</t>
        </is>
      </c>
      <c r="C22" t="n">
        <v>1644</v>
      </c>
      <c r="D22" t="n">
        <v>1719</v>
      </c>
      <c r="E22" t="n">
        <v>1517</v>
      </c>
      <c r="F22" t="n">
        <v>1882</v>
      </c>
      <c r="G22" t="n">
        <v>992</v>
      </c>
      <c r="H22" t="n">
        <v>486</v>
      </c>
      <c r="I22" t="n">
        <v>1991</v>
      </c>
      <c r="J22" t="n">
        <v>1030</v>
      </c>
      <c r="K22" t="n">
        <v>-269</v>
      </c>
      <c r="L22" t="n">
        <v>2065</v>
      </c>
      <c r="M22" t="n">
        <v>614</v>
      </c>
      <c r="N22" t="n">
        <v>317</v>
      </c>
      <c r="O22" t="n">
        <v>1852</v>
      </c>
      <c r="P22" t="n">
        <v>1183</v>
      </c>
      <c r="Q22" t="n">
        <v>1779</v>
      </c>
      <c r="R22" t="n">
        <v>1607</v>
      </c>
      <c r="S22" t="n">
        <v>488</v>
      </c>
      <c r="T22" t="n">
        <v>420</v>
      </c>
      <c r="U22" t="n">
        <v>-1614</v>
      </c>
      <c r="V22" t="n">
        <v>2755</v>
      </c>
      <c r="W22" t="n">
        <v>1363</v>
      </c>
    </row>
    <row r="23">
      <c r="A23" s="5" t="inlineStr">
        <is>
          <t>Finanzergebnis</t>
        </is>
      </c>
      <c r="B23" s="5" t="inlineStr">
        <is>
          <t>Financial Result</t>
        </is>
      </c>
      <c r="C23" t="n">
        <v>-115</v>
      </c>
      <c r="D23" t="n">
        <v>-216</v>
      </c>
      <c r="E23" t="n">
        <v>-140</v>
      </c>
      <c r="F23" t="n">
        <v>-493</v>
      </c>
      <c r="G23" t="n">
        <v>-369</v>
      </c>
      <c r="H23" t="n">
        <v>-301</v>
      </c>
      <c r="I23" t="n">
        <v>-330</v>
      </c>
      <c r="J23" t="n">
        <v>-246</v>
      </c>
      <c r="K23" t="n">
        <v>-240</v>
      </c>
      <c r="L23" t="n">
        <v>-122</v>
      </c>
      <c r="M23" t="n">
        <v>-166</v>
      </c>
      <c r="N23" t="n">
        <v>-225</v>
      </c>
      <c r="O23" t="n">
        <v>2613</v>
      </c>
      <c r="P23" t="n">
        <v>34</v>
      </c>
      <c r="Q23" t="n">
        <v>108</v>
      </c>
      <c r="R23" t="n">
        <v>216</v>
      </c>
      <c r="S23" t="n">
        <v>-244</v>
      </c>
      <c r="T23" t="n">
        <v>-2227</v>
      </c>
      <c r="U23" t="n">
        <v>-672</v>
      </c>
      <c r="V23" t="n">
        <v>3514</v>
      </c>
      <c r="W23" t="n">
        <v>420</v>
      </c>
    </row>
    <row r="24">
      <c r="A24" s="5" t="inlineStr">
        <is>
          <t>Ergebnis vor Steuer (EBT)</t>
        </is>
      </c>
      <c r="B24" s="5" t="inlineStr">
        <is>
          <t>EBT Earning Before Tax</t>
        </is>
      </c>
      <c r="C24" t="n">
        <v>1529</v>
      </c>
      <c r="D24" t="n">
        <v>1503</v>
      </c>
      <c r="E24" t="n">
        <v>1377</v>
      </c>
      <c r="F24" t="n">
        <v>1389</v>
      </c>
      <c r="G24" t="n">
        <v>623</v>
      </c>
      <c r="H24" t="n">
        <v>185</v>
      </c>
      <c r="I24" t="n">
        <v>1661</v>
      </c>
      <c r="J24" t="n">
        <v>784</v>
      </c>
      <c r="K24" t="n">
        <v>-509</v>
      </c>
      <c r="L24" t="n">
        <v>1943</v>
      </c>
      <c r="M24" t="n">
        <v>448</v>
      </c>
      <c r="N24" t="n">
        <v>92</v>
      </c>
      <c r="O24" t="n">
        <v>4465</v>
      </c>
      <c r="P24" t="n">
        <v>1217</v>
      </c>
      <c r="Q24" t="n">
        <v>1887</v>
      </c>
      <c r="R24" t="n">
        <v>1823</v>
      </c>
      <c r="S24" t="n">
        <v>244</v>
      </c>
      <c r="T24" t="n">
        <v>-1807</v>
      </c>
      <c r="U24" t="n">
        <v>-2286</v>
      </c>
      <c r="V24" t="n">
        <v>6269</v>
      </c>
      <c r="W24" t="n">
        <v>1783</v>
      </c>
    </row>
    <row r="25">
      <c r="A25" s="5" t="inlineStr">
        <is>
          <t>Steuern auf Einkommen und Ertrag</t>
        </is>
      </c>
      <c r="B25" s="5" t="inlineStr">
        <is>
          <t>Taxes on income and earnings</t>
        </is>
      </c>
      <c r="C25" t="n">
        <v>337</v>
      </c>
      <c r="D25" t="n">
        <v>193</v>
      </c>
      <c r="E25" t="n">
        <v>349</v>
      </c>
      <c r="F25" t="n">
        <v>327</v>
      </c>
      <c r="G25" t="n">
        <v>239</v>
      </c>
      <c r="H25" t="n">
        <v>26</v>
      </c>
      <c r="I25" t="n">
        <v>466</v>
      </c>
      <c r="J25" t="n">
        <v>308</v>
      </c>
      <c r="K25" t="n">
        <v>283</v>
      </c>
      <c r="L25" t="n">
        <v>509</v>
      </c>
      <c r="M25" t="n">
        <v>100</v>
      </c>
      <c r="N25" t="n">
        <v>286</v>
      </c>
      <c r="O25" t="n">
        <v>622</v>
      </c>
      <c r="P25" t="n">
        <v>137</v>
      </c>
      <c r="Q25" t="n">
        <v>586</v>
      </c>
      <c r="R25" t="n">
        <v>358</v>
      </c>
      <c r="S25" t="n">
        <v>-15</v>
      </c>
      <c r="T25" t="n">
        <v>27</v>
      </c>
      <c r="U25" t="n">
        <v>-421</v>
      </c>
      <c r="V25" t="n">
        <v>570</v>
      </c>
      <c r="W25" t="n">
        <v>336</v>
      </c>
    </row>
    <row r="26">
      <c r="A26" s="5" t="inlineStr">
        <is>
          <t>Ergebnis nach Steuer</t>
        </is>
      </c>
      <c r="B26" s="5" t="inlineStr">
        <is>
          <t>Earnings after tax</t>
        </is>
      </c>
      <c r="C26" t="n">
        <v>1192</v>
      </c>
      <c r="D26" t="n">
        <v>1310</v>
      </c>
      <c r="E26" t="n">
        <v>1028</v>
      </c>
      <c r="F26" t="n">
        <v>1062</v>
      </c>
      <c r="G26" t="n">
        <v>384</v>
      </c>
      <c r="H26" t="n">
        <v>159</v>
      </c>
      <c r="I26" t="n">
        <v>1195</v>
      </c>
      <c r="J26" t="n">
        <v>476</v>
      </c>
      <c r="K26" t="n">
        <v>-792</v>
      </c>
      <c r="L26" t="n">
        <v>1434</v>
      </c>
      <c r="M26" t="n">
        <v>348</v>
      </c>
      <c r="N26" t="n">
        <v>-194</v>
      </c>
      <c r="O26" t="n">
        <v>3843</v>
      </c>
      <c r="P26" t="n">
        <v>1080</v>
      </c>
      <c r="Q26" t="n">
        <v>1301</v>
      </c>
      <c r="R26" t="n">
        <v>1465</v>
      </c>
      <c r="S26" t="n">
        <v>259</v>
      </c>
      <c r="T26" t="n">
        <v>-1834</v>
      </c>
      <c r="U26" t="n">
        <v>-1865</v>
      </c>
      <c r="V26" t="n">
        <v>5699</v>
      </c>
      <c r="W26" t="n">
        <v>1447</v>
      </c>
    </row>
    <row r="27">
      <c r="A27" s="5" t="inlineStr">
        <is>
          <t>Minderheitenanteil</t>
        </is>
      </c>
      <c r="B27" s="5" t="inlineStr">
        <is>
          <t>Minority Share</t>
        </is>
      </c>
      <c r="C27" t="n">
        <v>-5</v>
      </c>
      <c r="D27" t="n">
        <v>-7</v>
      </c>
      <c r="E27" t="n">
        <v>-214</v>
      </c>
      <c r="F27" t="n">
        <v>-43</v>
      </c>
      <c r="G27" t="n">
        <v>-14</v>
      </c>
      <c r="H27" t="n">
        <v>4</v>
      </c>
      <c r="I27" t="n">
        <v>-3</v>
      </c>
      <c r="J27" t="n">
        <v>-5</v>
      </c>
      <c r="K27" t="n">
        <v>-4</v>
      </c>
      <c r="L27" t="n">
        <v>-6</v>
      </c>
      <c r="M27" t="n">
        <v>-14</v>
      </c>
      <c r="N27" t="n">
        <v>-3</v>
      </c>
      <c r="O27" t="n">
        <v>-5</v>
      </c>
      <c r="P27" t="n">
        <v>-4</v>
      </c>
      <c r="Q27" t="n">
        <v>-31</v>
      </c>
      <c r="R27" t="n">
        <v>-51</v>
      </c>
      <c r="S27" t="n">
        <v>-56</v>
      </c>
      <c r="T27" t="n">
        <v>-26</v>
      </c>
      <c r="U27" t="n">
        <v>15</v>
      </c>
      <c r="V27" t="n">
        <v>-67</v>
      </c>
      <c r="W27" t="n">
        <v>-52</v>
      </c>
    </row>
    <row r="28">
      <c r="A28" s="5" t="inlineStr">
        <is>
          <t>Jahresüberschuss/-fehlbetrag</t>
        </is>
      </c>
      <c r="B28" s="5" t="inlineStr">
        <is>
          <t>Net Profit</t>
        </is>
      </c>
      <c r="C28" t="n">
        <v>1167</v>
      </c>
      <c r="D28" t="n">
        <v>1090</v>
      </c>
      <c r="E28" t="n">
        <v>1657</v>
      </c>
      <c r="F28" t="n">
        <v>1448</v>
      </c>
      <c r="G28" t="n">
        <v>645</v>
      </c>
      <c r="H28" t="n">
        <v>415</v>
      </c>
      <c r="I28" t="n">
        <v>1169</v>
      </c>
      <c r="J28" t="n">
        <v>226</v>
      </c>
      <c r="K28" t="n">
        <v>-1295</v>
      </c>
      <c r="L28" t="n">
        <v>1446</v>
      </c>
      <c r="M28" t="n">
        <v>410</v>
      </c>
      <c r="N28" t="n">
        <v>-186</v>
      </c>
      <c r="O28" t="n">
        <v>4168</v>
      </c>
      <c r="P28" t="n">
        <v>5383</v>
      </c>
      <c r="Q28" t="n">
        <v>2868</v>
      </c>
      <c r="R28" t="n">
        <v>2836</v>
      </c>
      <c r="S28" t="n">
        <v>695</v>
      </c>
      <c r="T28" t="n">
        <v>-3206</v>
      </c>
      <c r="U28" t="n">
        <v>-2604</v>
      </c>
      <c r="V28" t="n">
        <v>9602</v>
      </c>
      <c r="W28" t="n">
        <v>1799</v>
      </c>
    </row>
    <row r="29">
      <c r="A29" s="5" t="inlineStr">
        <is>
          <t>Summe Umlaufvermögen</t>
        </is>
      </c>
      <c r="B29" s="5" t="inlineStr">
        <is>
          <t>Current Assets</t>
        </is>
      </c>
      <c r="C29" t="n">
        <v>9459</v>
      </c>
      <c r="D29" t="n">
        <v>9572</v>
      </c>
      <c r="E29" t="n">
        <v>10117</v>
      </c>
      <c r="F29" t="n">
        <v>14075</v>
      </c>
      <c r="G29" t="n">
        <v>12693</v>
      </c>
      <c r="H29" t="n">
        <v>12406</v>
      </c>
      <c r="I29" t="n">
        <v>11474</v>
      </c>
      <c r="J29" t="n">
        <v>12528</v>
      </c>
      <c r="K29" t="n">
        <v>12480</v>
      </c>
      <c r="L29" t="n">
        <v>14597</v>
      </c>
      <c r="M29" t="n">
        <v>11909</v>
      </c>
      <c r="N29" t="n">
        <v>12866</v>
      </c>
      <c r="O29" t="n">
        <v>17831</v>
      </c>
      <c r="P29" t="n">
        <v>14962</v>
      </c>
      <c r="Q29" t="n">
        <v>15106</v>
      </c>
      <c r="R29" t="n">
        <v>13323</v>
      </c>
      <c r="S29" t="n">
        <v>11503</v>
      </c>
      <c r="T29" t="n">
        <v>11051</v>
      </c>
      <c r="U29" t="n">
        <v>11464</v>
      </c>
      <c r="V29" t="n">
        <v>13285</v>
      </c>
      <c r="W29" t="n">
        <v>13052</v>
      </c>
    </row>
    <row r="30">
      <c r="A30" s="5" t="inlineStr">
        <is>
          <t>Summe Anlagevermögen</t>
        </is>
      </c>
      <c r="B30" s="5" t="inlineStr">
        <is>
          <t>Fixed Assets</t>
        </is>
      </c>
      <c r="C30" t="n">
        <v>17557</v>
      </c>
      <c r="D30" t="n">
        <v>16447</v>
      </c>
      <c r="E30" t="n">
        <v>15198</v>
      </c>
      <c r="F30" t="n">
        <v>18228</v>
      </c>
      <c r="G30" t="n">
        <v>18283</v>
      </c>
      <c r="H30" t="n">
        <v>15946</v>
      </c>
      <c r="I30" t="n">
        <v>15085</v>
      </c>
      <c r="J30" t="n">
        <v>16551</v>
      </c>
      <c r="K30" t="n">
        <v>16486</v>
      </c>
      <c r="L30" t="n">
        <v>17672</v>
      </c>
      <c r="M30" t="n">
        <v>18618</v>
      </c>
      <c r="N30" t="n">
        <v>20175</v>
      </c>
      <c r="O30" t="n">
        <v>18512</v>
      </c>
      <c r="P30" t="n">
        <v>23535</v>
      </c>
      <c r="Q30" t="n">
        <v>18755</v>
      </c>
      <c r="R30" t="n">
        <v>17400</v>
      </c>
      <c r="S30" t="n">
        <v>17497</v>
      </c>
      <c r="T30" t="n">
        <v>21238</v>
      </c>
      <c r="U30" t="n">
        <v>26990</v>
      </c>
      <c r="V30" t="n">
        <v>25256</v>
      </c>
      <c r="W30" t="n">
        <v>18621</v>
      </c>
    </row>
    <row r="31">
      <c r="A31" s="5" t="inlineStr">
        <is>
          <t>Summe Aktiva</t>
        </is>
      </c>
      <c r="B31" s="5" t="inlineStr">
        <is>
          <t>Total Assets</t>
        </is>
      </c>
      <c r="C31" t="n">
        <v>27016</v>
      </c>
      <c r="D31" t="n">
        <v>26019</v>
      </c>
      <c r="E31" t="n">
        <v>25315</v>
      </c>
      <c r="F31" t="n">
        <v>32303</v>
      </c>
      <c r="G31" t="n">
        <v>30976</v>
      </c>
      <c r="H31" t="n">
        <v>28352</v>
      </c>
      <c r="I31" t="n">
        <v>26559</v>
      </c>
      <c r="J31" t="n">
        <v>29079</v>
      </c>
      <c r="K31" t="n">
        <v>28966</v>
      </c>
      <c r="L31" t="n">
        <v>32269</v>
      </c>
      <c r="M31" t="n">
        <v>30527</v>
      </c>
      <c r="N31" t="n">
        <v>33041</v>
      </c>
      <c r="O31" t="n">
        <v>36343</v>
      </c>
      <c r="P31" t="n">
        <v>38497</v>
      </c>
      <c r="Q31" t="n">
        <v>33861</v>
      </c>
      <c r="R31" t="n">
        <v>30723</v>
      </c>
      <c r="S31" t="n">
        <v>29000</v>
      </c>
      <c r="T31" t="n">
        <v>32289</v>
      </c>
      <c r="U31" t="n">
        <v>38454</v>
      </c>
      <c r="V31" t="n">
        <v>38541</v>
      </c>
      <c r="W31" t="n">
        <v>31673</v>
      </c>
    </row>
    <row r="32">
      <c r="A32" s="5" t="inlineStr">
        <is>
          <t>Summe kurzfristiges Fremdkapital</t>
        </is>
      </c>
      <c r="B32" s="5" t="inlineStr">
        <is>
          <t>Short-Term Debt</t>
        </is>
      </c>
      <c r="C32" t="n">
        <v>6978</v>
      </c>
      <c r="D32" t="n">
        <v>7943</v>
      </c>
      <c r="E32" t="n">
        <v>6866</v>
      </c>
      <c r="F32" t="n">
        <v>10473</v>
      </c>
      <c r="G32" t="n">
        <v>10068</v>
      </c>
      <c r="H32" t="n">
        <v>9227</v>
      </c>
      <c r="I32" t="n">
        <v>8476</v>
      </c>
      <c r="J32" t="n">
        <v>9955</v>
      </c>
      <c r="K32" t="n">
        <v>9343</v>
      </c>
      <c r="L32" t="n">
        <v>10758</v>
      </c>
      <c r="M32" t="n">
        <v>8050</v>
      </c>
      <c r="N32" t="n">
        <v>8928</v>
      </c>
      <c r="O32" t="n">
        <v>9633</v>
      </c>
      <c r="P32" t="n">
        <v>9130</v>
      </c>
      <c r="Q32" t="n">
        <v>10375</v>
      </c>
      <c r="R32" t="n">
        <v>9175</v>
      </c>
      <c r="S32" t="n">
        <v>9241</v>
      </c>
      <c r="T32" t="n">
        <v>9126</v>
      </c>
      <c r="U32" t="n">
        <v>10920</v>
      </c>
      <c r="V32" t="n">
        <v>11530</v>
      </c>
      <c r="W32" t="inlineStr">
        <is>
          <t>-</t>
        </is>
      </c>
    </row>
    <row r="33">
      <c r="A33" s="5" t="inlineStr">
        <is>
          <t>Summe langfristiges Fremdkapital</t>
        </is>
      </c>
      <c r="B33" s="5" t="inlineStr">
        <is>
          <t>Long-Term Debt</t>
        </is>
      </c>
      <c r="C33" t="n">
        <v>7413</v>
      </c>
      <c r="D33" t="n">
        <v>5959</v>
      </c>
      <c r="E33" t="n">
        <v>6426</v>
      </c>
      <c r="F33" t="n">
        <v>8322</v>
      </c>
      <c r="G33" t="n">
        <v>9128</v>
      </c>
      <c r="H33" t="n">
        <v>8157</v>
      </c>
      <c r="I33" t="n">
        <v>6856</v>
      </c>
      <c r="J33" t="n">
        <v>7950</v>
      </c>
      <c r="K33" t="n">
        <v>7234</v>
      </c>
      <c r="L33" t="n">
        <v>6419</v>
      </c>
      <c r="M33" t="n">
        <v>7833</v>
      </c>
      <c r="N33" t="n">
        <v>7824</v>
      </c>
      <c r="O33" t="n">
        <v>4984</v>
      </c>
      <c r="P33" t="n">
        <v>6239</v>
      </c>
      <c r="Q33" t="n">
        <v>6488</v>
      </c>
      <c r="R33" t="n">
        <v>6405</v>
      </c>
      <c r="S33" t="n">
        <v>6821</v>
      </c>
      <c r="T33" t="n">
        <v>9065</v>
      </c>
      <c r="U33" t="n">
        <v>8879</v>
      </c>
      <c r="V33" t="n">
        <v>4806</v>
      </c>
      <c r="W33" t="inlineStr">
        <is>
          <t>-</t>
        </is>
      </c>
    </row>
    <row r="34">
      <c r="A34" s="5" t="inlineStr">
        <is>
          <t>Summe Fremdkapital</t>
        </is>
      </c>
      <c r="B34" s="5" t="inlineStr">
        <is>
          <t>Total Liabilities</t>
        </is>
      </c>
      <c r="C34" t="n">
        <v>14391</v>
      </c>
      <c r="D34" t="n">
        <v>13902</v>
      </c>
      <c r="E34" t="n">
        <v>13292</v>
      </c>
      <c r="F34" t="n">
        <v>18795</v>
      </c>
      <c r="G34" t="n">
        <v>19196</v>
      </c>
      <c r="H34" t="n">
        <v>17384</v>
      </c>
      <c r="I34" t="n">
        <v>15332</v>
      </c>
      <c r="J34" t="n">
        <v>17905</v>
      </c>
      <c r="K34" t="n">
        <v>16577</v>
      </c>
      <c r="L34" t="n">
        <v>17177</v>
      </c>
      <c r="M34" t="n">
        <v>15883</v>
      </c>
      <c r="N34" t="n">
        <v>16752</v>
      </c>
      <c r="O34" t="n">
        <v>14617</v>
      </c>
      <c r="P34" t="n">
        <v>15369</v>
      </c>
      <c r="Q34" t="n">
        <v>16863</v>
      </c>
      <c r="R34" t="n">
        <v>15580</v>
      </c>
      <c r="S34" t="n">
        <v>16062</v>
      </c>
      <c r="T34" t="n">
        <v>18191</v>
      </c>
      <c r="U34" t="n">
        <v>19799</v>
      </c>
      <c r="V34" t="n">
        <v>16336</v>
      </c>
      <c r="W34" t="n">
        <v>14632</v>
      </c>
    </row>
    <row r="35">
      <c r="A35" s="5" t="inlineStr">
        <is>
          <t>Minderheitenanteil</t>
        </is>
      </c>
      <c r="B35" s="5" t="inlineStr">
        <is>
          <t>Minority Share</t>
        </is>
      </c>
      <c r="C35" t="n">
        <v>28</v>
      </c>
      <c r="D35" t="n">
        <v>29</v>
      </c>
      <c r="E35" t="n">
        <v>24</v>
      </c>
      <c r="F35" t="n">
        <v>907</v>
      </c>
      <c r="G35" t="n">
        <v>118</v>
      </c>
      <c r="H35" t="n">
        <v>101</v>
      </c>
      <c r="I35" t="n">
        <v>13</v>
      </c>
      <c r="J35" t="n">
        <v>34</v>
      </c>
      <c r="K35" t="n">
        <v>34</v>
      </c>
      <c r="L35" t="n">
        <v>46</v>
      </c>
      <c r="M35" t="n">
        <v>49</v>
      </c>
      <c r="N35" t="n">
        <v>46</v>
      </c>
      <c r="O35" t="n">
        <v>42</v>
      </c>
      <c r="P35" t="n">
        <v>131</v>
      </c>
      <c r="Q35" t="n">
        <v>332</v>
      </c>
      <c r="R35" t="n">
        <v>283</v>
      </c>
      <c r="S35" t="n">
        <v>175</v>
      </c>
      <c r="T35" t="n">
        <v>179</v>
      </c>
      <c r="U35" t="n">
        <v>202</v>
      </c>
      <c r="V35" t="n">
        <v>469</v>
      </c>
      <c r="W35" t="n">
        <v>333</v>
      </c>
    </row>
    <row r="36">
      <c r="A36" s="5" t="inlineStr">
        <is>
          <t>Summe Eigenkapital</t>
        </is>
      </c>
      <c r="B36" s="5" t="inlineStr">
        <is>
          <t>Equity</t>
        </is>
      </c>
      <c r="C36" t="n">
        <v>12597</v>
      </c>
      <c r="D36" t="n">
        <v>12088</v>
      </c>
      <c r="E36" t="n">
        <v>11999</v>
      </c>
      <c r="F36" t="n">
        <v>12601</v>
      </c>
      <c r="G36" t="n">
        <v>11662</v>
      </c>
      <c r="H36" t="n">
        <v>10867</v>
      </c>
      <c r="I36" t="n">
        <v>11214</v>
      </c>
      <c r="J36" t="n">
        <v>11140</v>
      </c>
      <c r="K36" t="n">
        <v>12355</v>
      </c>
      <c r="L36" t="n">
        <v>15046</v>
      </c>
      <c r="M36" t="n">
        <v>14595</v>
      </c>
      <c r="N36" t="n">
        <v>16243</v>
      </c>
      <c r="O36" t="n">
        <v>21684</v>
      </c>
      <c r="P36" t="n">
        <v>22997</v>
      </c>
      <c r="Q36" t="n">
        <v>16666</v>
      </c>
      <c r="R36" t="n">
        <v>14860</v>
      </c>
      <c r="S36" t="n">
        <v>12763</v>
      </c>
      <c r="T36" t="n">
        <v>13919</v>
      </c>
      <c r="U36" t="n">
        <v>18453</v>
      </c>
      <c r="V36" t="n">
        <v>21736</v>
      </c>
      <c r="W36" t="n">
        <v>16708</v>
      </c>
    </row>
    <row r="37">
      <c r="A37" s="5" t="inlineStr">
        <is>
          <t>Summe Passiva</t>
        </is>
      </c>
      <c r="B37" s="5" t="inlineStr">
        <is>
          <t>Liabilities &amp; Shareholder Equity</t>
        </is>
      </c>
      <c r="C37" t="n">
        <v>27016</v>
      </c>
      <c r="D37" t="n">
        <v>26019</v>
      </c>
      <c r="E37" t="n">
        <v>25315</v>
      </c>
      <c r="F37" t="n">
        <v>32303</v>
      </c>
      <c r="G37" t="n">
        <v>30976</v>
      </c>
      <c r="H37" t="n">
        <v>28352</v>
      </c>
      <c r="I37" t="n">
        <v>26559</v>
      </c>
      <c r="J37" t="n">
        <v>29079</v>
      </c>
      <c r="K37" t="n">
        <v>28966</v>
      </c>
      <c r="L37" t="n">
        <v>32269</v>
      </c>
      <c r="M37" t="n">
        <v>30527</v>
      </c>
      <c r="N37" t="n">
        <v>33041</v>
      </c>
      <c r="O37" t="n">
        <v>36343</v>
      </c>
      <c r="P37" t="n">
        <v>38497</v>
      </c>
      <c r="Q37" t="n">
        <v>33861</v>
      </c>
      <c r="R37" t="n">
        <v>30723</v>
      </c>
      <c r="S37" t="n">
        <v>29000</v>
      </c>
      <c r="T37" t="n">
        <v>32289</v>
      </c>
      <c r="U37" t="n">
        <v>38454</v>
      </c>
      <c r="V37" t="n">
        <v>38541</v>
      </c>
      <c r="W37" t="n">
        <v>31673</v>
      </c>
    </row>
    <row r="38">
      <c r="A38" s="5" t="inlineStr">
        <is>
          <t>Mio.Aktien im Umlauf</t>
        </is>
      </c>
      <c r="B38" s="5" t="inlineStr">
        <is>
          <t>Million shares outstanding</t>
        </is>
      </c>
      <c r="C38" t="n">
        <v>890.97</v>
      </c>
      <c r="D38" t="n">
        <v>914.1799999999999</v>
      </c>
      <c r="E38" t="n">
        <v>926.1900000000001</v>
      </c>
      <c r="F38" t="n">
        <v>922.4400000000001</v>
      </c>
      <c r="G38" t="n">
        <v>917.1</v>
      </c>
      <c r="H38" t="n">
        <v>914.39</v>
      </c>
      <c r="I38" t="n">
        <v>913.34</v>
      </c>
      <c r="J38" t="n">
        <v>914.59</v>
      </c>
      <c r="K38" t="n">
        <v>926.1</v>
      </c>
      <c r="L38" t="n">
        <v>946.5</v>
      </c>
      <c r="M38" t="n">
        <v>927.5</v>
      </c>
      <c r="N38" t="n">
        <v>972.4</v>
      </c>
      <c r="O38" t="n">
        <v>1143</v>
      </c>
      <c r="P38" t="n">
        <v>1143</v>
      </c>
      <c r="Q38" t="n">
        <v>1316</v>
      </c>
      <c r="R38" t="n">
        <v>1316</v>
      </c>
      <c r="S38" t="n">
        <v>1316</v>
      </c>
      <c r="T38" t="n">
        <v>1316</v>
      </c>
      <c r="U38" t="n">
        <v>1316</v>
      </c>
      <c r="V38" t="n">
        <v>1316</v>
      </c>
      <c r="W38" t="inlineStr">
        <is>
          <t>-</t>
        </is>
      </c>
    </row>
    <row r="39">
      <c r="A39" s="5" t="inlineStr">
        <is>
          <t>Ergebnis je Aktie (brutto)</t>
        </is>
      </c>
      <c r="B39" s="5" t="inlineStr">
        <is>
          <t>Earnings per share</t>
        </is>
      </c>
      <c r="C39" t="n">
        <v>1.72</v>
      </c>
      <c r="D39" t="n">
        <v>1.64</v>
      </c>
      <c r="E39" t="n">
        <v>1.49</v>
      </c>
      <c r="F39" t="n">
        <v>1.51</v>
      </c>
      <c r="G39" t="n">
        <v>0.68</v>
      </c>
      <c r="H39" t="n">
        <v>0.2</v>
      </c>
      <c r="I39" t="n">
        <v>1.82</v>
      </c>
      <c r="J39" t="n">
        <v>0.86</v>
      </c>
      <c r="K39" t="n">
        <v>-0.55</v>
      </c>
      <c r="L39" t="n">
        <v>2.05</v>
      </c>
      <c r="M39" t="n">
        <v>0.48</v>
      </c>
      <c r="N39" t="n">
        <v>0.09</v>
      </c>
      <c r="O39" t="n">
        <v>3.91</v>
      </c>
      <c r="P39" t="n">
        <v>1.06</v>
      </c>
      <c r="Q39" t="n">
        <v>1.43</v>
      </c>
      <c r="R39" t="n">
        <v>1.39</v>
      </c>
      <c r="S39" t="n">
        <v>0.19</v>
      </c>
      <c r="T39" t="n">
        <v>-1.37</v>
      </c>
      <c r="U39" t="n">
        <v>-1.74</v>
      </c>
      <c r="V39" t="n">
        <v>4.76</v>
      </c>
      <c r="W39" t="inlineStr">
        <is>
          <t>-</t>
        </is>
      </c>
    </row>
    <row r="40">
      <c r="A40" s="5" t="inlineStr">
        <is>
          <t>Ergebnis je Aktie (unverwässert)</t>
        </is>
      </c>
      <c r="B40" s="5" t="inlineStr">
        <is>
          <t>Basic Earnings per share</t>
        </is>
      </c>
      <c r="C40" t="n">
        <v>1.29</v>
      </c>
      <c r="D40" t="n">
        <v>1.18</v>
      </c>
      <c r="E40" t="n">
        <v>1.78</v>
      </c>
      <c r="F40" t="n">
        <v>1.58</v>
      </c>
      <c r="G40" t="n">
        <v>0.7</v>
      </c>
      <c r="H40" t="n">
        <v>0.45</v>
      </c>
      <c r="I40" t="n">
        <v>1.28</v>
      </c>
      <c r="J40" t="n">
        <v>0.25</v>
      </c>
      <c r="K40" t="n">
        <v>-1.36</v>
      </c>
      <c r="L40" t="n">
        <v>1.54</v>
      </c>
      <c r="M40" t="n">
        <v>0.46</v>
      </c>
      <c r="N40" t="n">
        <v>-0.19</v>
      </c>
      <c r="O40" t="n">
        <v>3.84</v>
      </c>
      <c r="P40" t="n">
        <v>4.58</v>
      </c>
      <c r="Q40" t="n">
        <v>2.29</v>
      </c>
      <c r="R40" t="n">
        <v>-2.51</v>
      </c>
      <c r="S40" t="n">
        <v>0.54</v>
      </c>
      <c r="T40" t="n">
        <v>-2.51</v>
      </c>
      <c r="U40" t="n">
        <v>-2.04</v>
      </c>
      <c r="V40" t="n">
        <v>7.31</v>
      </c>
      <c r="W40" t="n">
        <v>1.31</v>
      </c>
    </row>
    <row r="41">
      <c r="A41" s="5" t="inlineStr">
        <is>
          <t>Ergebnis je Aktie (verwässert)</t>
        </is>
      </c>
      <c r="B41" s="5" t="inlineStr">
        <is>
          <t>Diluted Earnings per share</t>
        </is>
      </c>
      <c r="C41" t="n">
        <v>1.28</v>
      </c>
      <c r="D41" t="n">
        <v>1.16</v>
      </c>
      <c r="E41" t="n">
        <v>1.75</v>
      </c>
      <c r="F41" t="n">
        <v>1.56</v>
      </c>
      <c r="G41" t="n">
        <v>0.7</v>
      </c>
      <c r="H41" t="n">
        <v>0.45</v>
      </c>
      <c r="I41" t="n">
        <v>1.27</v>
      </c>
      <c r="J41" t="n">
        <v>0.24</v>
      </c>
      <c r="K41" t="n">
        <v>-1.36</v>
      </c>
      <c r="L41" t="n">
        <v>1.53</v>
      </c>
      <c r="M41" t="n">
        <v>0.46</v>
      </c>
      <c r="N41" t="n">
        <v>-0.19</v>
      </c>
      <c r="O41" t="n">
        <v>3.8</v>
      </c>
      <c r="P41" t="n">
        <v>4.55</v>
      </c>
      <c r="Q41" t="n">
        <v>2.29</v>
      </c>
      <c r="R41" t="n">
        <v>-2.51</v>
      </c>
      <c r="S41" t="n">
        <v>0.54</v>
      </c>
      <c r="T41" t="n">
        <v>-2.51</v>
      </c>
      <c r="U41" t="n">
        <v>-2.04</v>
      </c>
      <c r="V41" t="n">
        <v>7.31</v>
      </c>
      <c r="W41" t="n">
        <v>1.31</v>
      </c>
    </row>
    <row r="42">
      <c r="A42" s="5" t="inlineStr">
        <is>
          <t>Dividende je Aktie</t>
        </is>
      </c>
      <c r="B42" s="5" t="inlineStr">
        <is>
          <t>Dividend per share</t>
        </is>
      </c>
      <c r="C42" t="inlineStr">
        <is>
          <t>-</t>
        </is>
      </c>
      <c r="D42" t="n">
        <v>0.8</v>
      </c>
      <c r="E42" t="n">
        <v>0.8</v>
      </c>
      <c r="F42" t="n">
        <v>0.8</v>
      </c>
      <c r="G42" t="n">
        <v>0.8</v>
      </c>
      <c r="H42" t="n">
        <v>0.8</v>
      </c>
      <c r="I42" t="n">
        <v>0.8</v>
      </c>
      <c r="J42" t="n">
        <v>0.75</v>
      </c>
      <c r="K42" t="n">
        <v>0.75</v>
      </c>
      <c r="L42" t="n">
        <v>0.7</v>
      </c>
      <c r="M42" t="n">
        <v>0.7</v>
      </c>
      <c r="N42" t="n">
        <v>0.7</v>
      </c>
      <c r="O42" t="n">
        <v>0.6</v>
      </c>
      <c r="P42" t="n">
        <v>0.44</v>
      </c>
      <c r="Q42" t="n">
        <v>0.4</v>
      </c>
      <c r="R42" t="n">
        <v>0.36</v>
      </c>
      <c r="S42" t="n">
        <v>0.36</v>
      </c>
      <c r="T42" t="n">
        <v>0.36</v>
      </c>
      <c r="U42" t="n">
        <v>0.36</v>
      </c>
      <c r="V42" t="n">
        <v>0.3</v>
      </c>
      <c r="W42" t="n">
        <v>0.25</v>
      </c>
    </row>
    <row r="43">
      <c r="A43" s="5" t="inlineStr">
        <is>
          <t>Dividendenausschüttung in Mio</t>
        </is>
      </c>
      <c r="B43" s="5" t="inlineStr">
        <is>
          <t>Dividend Payment in M</t>
        </is>
      </c>
      <c r="C43" t="inlineStr">
        <is>
          <t>-</t>
        </is>
      </c>
      <c r="D43" t="n">
        <v>401</v>
      </c>
      <c r="E43" t="n">
        <v>384</v>
      </c>
      <c r="F43" t="n">
        <v>330</v>
      </c>
      <c r="G43" t="n">
        <v>298</v>
      </c>
      <c r="H43" t="n">
        <v>292</v>
      </c>
      <c r="I43" t="n">
        <v>272</v>
      </c>
      <c r="J43" t="n">
        <v>255</v>
      </c>
      <c r="K43" t="n">
        <v>259</v>
      </c>
      <c r="L43" t="n">
        <v>296</v>
      </c>
      <c r="M43" t="n">
        <v>634</v>
      </c>
      <c r="N43" t="n">
        <v>698</v>
      </c>
      <c r="O43" t="n">
        <v>639</v>
      </c>
      <c r="P43" t="n">
        <v>523</v>
      </c>
      <c r="Q43" t="n">
        <v>504</v>
      </c>
      <c r="R43" t="n">
        <v>460</v>
      </c>
      <c r="S43" t="n">
        <v>460</v>
      </c>
      <c r="T43" t="inlineStr">
        <is>
          <t>-</t>
        </is>
      </c>
      <c r="U43" t="inlineStr">
        <is>
          <t>-</t>
        </is>
      </c>
      <c r="V43" t="inlineStr">
        <is>
          <t>-</t>
        </is>
      </c>
      <c r="W43" t="inlineStr">
        <is>
          <t>-</t>
        </is>
      </c>
    </row>
    <row r="44">
      <c r="A44" s="5" t="inlineStr">
        <is>
          <t>Umsatz je Aktie</t>
        </is>
      </c>
      <c r="B44" s="5" t="inlineStr">
        <is>
          <t>Revenue per share</t>
        </is>
      </c>
      <c r="C44" t="n">
        <v>21.87</v>
      </c>
      <c r="D44" t="n">
        <v>19.82</v>
      </c>
      <c r="E44" t="n">
        <v>19.2</v>
      </c>
      <c r="F44" t="n">
        <v>26.58</v>
      </c>
      <c r="G44" t="n">
        <v>26.44</v>
      </c>
      <c r="H44" t="n">
        <v>23.39</v>
      </c>
      <c r="I44" t="n">
        <v>25.54</v>
      </c>
      <c r="J44" t="n">
        <v>27.1</v>
      </c>
      <c r="K44" t="n">
        <v>24.38</v>
      </c>
      <c r="L44" t="n">
        <v>26.86</v>
      </c>
      <c r="M44" t="n">
        <v>25</v>
      </c>
      <c r="N44" t="n">
        <v>27.13</v>
      </c>
      <c r="O44" t="n">
        <v>23.45</v>
      </c>
      <c r="P44" t="n">
        <v>23.61</v>
      </c>
      <c r="Q44" t="n">
        <v>23.09</v>
      </c>
      <c r="R44" t="n">
        <v>23.04</v>
      </c>
      <c r="S44" t="n">
        <v>22.06</v>
      </c>
      <c r="T44" t="n">
        <v>24.18</v>
      </c>
      <c r="U44" t="n">
        <v>24.57</v>
      </c>
      <c r="V44" t="n">
        <v>28.77</v>
      </c>
      <c r="W44" t="inlineStr">
        <is>
          <t>-</t>
        </is>
      </c>
    </row>
    <row r="45">
      <c r="A45" s="5" t="inlineStr">
        <is>
          <t>Buchwert je Aktie</t>
        </is>
      </c>
      <c r="B45" s="5" t="inlineStr">
        <is>
          <t>Book value per share</t>
        </is>
      </c>
      <c r="C45" t="n">
        <v>14.14</v>
      </c>
      <c r="D45" t="n">
        <v>13.22</v>
      </c>
      <c r="E45" t="n">
        <v>12.96</v>
      </c>
      <c r="F45" t="n">
        <v>13.66</v>
      </c>
      <c r="G45" t="n">
        <v>12.72</v>
      </c>
      <c r="H45" t="n">
        <v>11.88</v>
      </c>
      <c r="I45" t="n">
        <v>12.28</v>
      </c>
      <c r="J45" t="n">
        <v>12.18</v>
      </c>
      <c r="K45" t="n">
        <v>13.34</v>
      </c>
      <c r="L45" t="n">
        <v>15.9</v>
      </c>
      <c r="M45" t="n">
        <v>15.74</v>
      </c>
      <c r="N45" t="n">
        <v>16.7</v>
      </c>
      <c r="O45" t="n">
        <v>18.97</v>
      </c>
      <c r="P45" t="n">
        <v>20.12</v>
      </c>
      <c r="Q45" t="n">
        <v>12.66</v>
      </c>
      <c r="R45" t="n">
        <v>11.29</v>
      </c>
      <c r="S45" t="n">
        <v>9.699999999999999</v>
      </c>
      <c r="T45" t="n">
        <v>10.58</v>
      </c>
      <c r="U45" t="n">
        <v>14.02</v>
      </c>
      <c r="V45" t="n">
        <v>16.52</v>
      </c>
      <c r="W45" t="inlineStr">
        <is>
          <t>-</t>
        </is>
      </c>
    </row>
    <row r="46">
      <c r="A46" s="5" t="inlineStr">
        <is>
          <t>Cashflow je Aktie</t>
        </is>
      </c>
      <c r="B46" s="5" t="inlineStr">
        <is>
          <t>Cashflow per share</t>
        </is>
      </c>
      <c r="C46" t="n">
        <v>2.28</v>
      </c>
      <c r="D46" t="n">
        <v>1.95</v>
      </c>
      <c r="E46" t="n">
        <v>2.02</v>
      </c>
      <c r="F46" t="n">
        <v>2.06</v>
      </c>
      <c r="G46" t="n">
        <v>1.27</v>
      </c>
      <c r="H46" t="n">
        <v>1.42</v>
      </c>
      <c r="I46" t="n">
        <v>1.25</v>
      </c>
      <c r="J46" t="n">
        <v>2.4</v>
      </c>
      <c r="K46" t="n">
        <v>0.9</v>
      </c>
      <c r="L46" t="n">
        <v>2.28</v>
      </c>
      <c r="M46" t="n">
        <v>1.67</v>
      </c>
      <c r="N46" t="n">
        <v>1.54</v>
      </c>
      <c r="O46" t="n">
        <v>1.33</v>
      </c>
      <c r="P46" t="n">
        <v>0.3</v>
      </c>
      <c r="Q46" t="n">
        <v>1.59</v>
      </c>
      <c r="R46" t="n">
        <v>2.05</v>
      </c>
      <c r="S46" t="n">
        <v>1.51</v>
      </c>
      <c r="T46" t="n">
        <v>1.69</v>
      </c>
      <c r="U46" t="n">
        <v>0.95</v>
      </c>
      <c r="V46" t="n">
        <v>2.28</v>
      </c>
      <c r="W46" t="inlineStr">
        <is>
          <t>-</t>
        </is>
      </c>
    </row>
    <row r="47">
      <c r="A47" s="5" t="inlineStr">
        <is>
          <t>Bilanzsumme je Aktie</t>
        </is>
      </c>
      <c r="B47" s="5" t="inlineStr">
        <is>
          <t>Total assets per share</t>
        </is>
      </c>
      <c r="C47" t="n">
        <v>30.32</v>
      </c>
      <c r="D47" t="n">
        <v>28.46</v>
      </c>
      <c r="E47" t="n">
        <v>27.33</v>
      </c>
      <c r="F47" t="n">
        <v>35.02</v>
      </c>
      <c r="G47" t="n">
        <v>33.78</v>
      </c>
      <c r="H47" t="n">
        <v>31.01</v>
      </c>
      <c r="I47" t="n">
        <v>29.08</v>
      </c>
      <c r="J47" t="n">
        <v>31.79</v>
      </c>
      <c r="K47" t="n">
        <v>31.28</v>
      </c>
      <c r="L47" t="n">
        <v>34.09</v>
      </c>
      <c r="M47" t="n">
        <v>32.91</v>
      </c>
      <c r="N47" t="n">
        <v>33.98</v>
      </c>
      <c r="O47" t="n">
        <v>31.8</v>
      </c>
      <c r="P47" t="n">
        <v>33.69</v>
      </c>
      <c r="Q47" t="n">
        <v>25.73</v>
      </c>
      <c r="R47" t="n">
        <v>23.34</v>
      </c>
      <c r="S47" t="n">
        <v>22.03</v>
      </c>
      <c r="T47" t="n">
        <v>24.53</v>
      </c>
      <c r="U47" t="n">
        <v>29.22</v>
      </c>
      <c r="V47" t="n">
        <v>29.28</v>
      </c>
      <c r="W47" t="inlineStr">
        <is>
          <t>-</t>
        </is>
      </c>
    </row>
    <row r="48">
      <c r="A48" s="5" t="inlineStr">
        <is>
          <t>Personal am Ende des Jahres</t>
        </is>
      </c>
      <c r="B48" s="5" t="inlineStr">
        <is>
          <t>Staff at the end of year</t>
        </is>
      </c>
      <c r="C48" t="n">
        <v>80495</v>
      </c>
      <c r="D48" t="n">
        <v>77400</v>
      </c>
      <c r="E48" t="n">
        <v>73951</v>
      </c>
      <c r="F48" t="n">
        <v>114731</v>
      </c>
      <c r="G48" t="n">
        <v>112959</v>
      </c>
      <c r="H48" t="n">
        <v>113678</v>
      </c>
      <c r="I48" t="n">
        <v>116082</v>
      </c>
      <c r="J48" t="n">
        <v>118087</v>
      </c>
      <c r="K48" t="n">
        <v>121888</v>
      </c>
      <c r="L48" t="n">
        <v>119001</v>
      </c>
      <c r="M48" t="n">
        <v>115924</v>
      </c>
      <c r="N48" t="n">
        <v>121398</v>
      </c>
      <c r="O48" t="n">
        <v>123801</v>
      </c>
      <c r="P48" t="n">
        <v>121732</v>
      </c>
      <c r="Q48" t="n">
        <v>159226</v>
      </c>
      <c r="R48" t="n">
        <v>170087</v>
      </c>
      <c r="S48" t="n">
        <v>164438</v>
      </c>
      <c r="T48" t="n">
        <v>170087</v>
      </c>
      <c r="U48" t="n">
        <v>188643</v>
      </c>
      <c r="V48" t="n">
        <v>219429</v>
      </c>
      <c r="W48" t="n">
        <v>210169</v>
      </c>
    </row>
    <row r="49">
      <c r="A49" s="5" t="inlineStr">
        <is>
          <t>Personalaufwand in Mio. EUR</t>
        </is>
      </c>
      <c r="B49" s="5" t="inlineStr">
        <is>
          <t>Personnel expenses in M</t>
        </is>
      </c>
      <c r="C49" t="n">
        <v>6307</v>
      </c>
      <c r="D49" t="n">
        <v>5827</v>
      </c>
      <c r="E49" t="n">
        <v>5824</v>
      </c>
      <c r="F49" t="n">
        <v>7005</v>
      </c>
      <c r="G49" t="n">
        <v>7107</v>
      </c>
      <c r="H49" t="n">
        <v>6080</v>
      </c>
      <c r="I49" t="n">
        <v>6129</v>
      </c>
      <c r="J49" t="n">
        <v>6933</v>
      </c>
      <c r="K49" t="n">
        <v>6053</v>
      </c>
      <c r="L49" t="n">
        <v>5968</v>
      </c>
      <c r="M49" t="n">
        <v>5825</v>
      </c>
      <c r="N49" t="n">
        <v>5981</v>
      </c>
      <c r="O49" t="n">
        <v>5453</v>
      </c>
      <c r="P49" t="n">
        <v>5728</v>
      </c>
      <c r="Q49" t="n">
        <v>6831</v>
      </c>
      <c r="R49" t="n">
        <v>7115</v>
      </c>
      <c r="S49" t="n">
        <v>7451</v>
      </c>
      <c r="T49" t="n">
        <v>8183</v>
      </c>
      <c r="U49" t="n">
        <v>8119</v>
      </c>
      <c r="V49" t="n">
        <v>8479</v>
      </c>
      <c r="W49" t="n">
        <v>8111</v>
      </c>
    </row>
    <row r="50">
      <c r="A50" s="5" t="inlineStr">
        <is>
          <t>Aufwand je Mitarbeiter in EUR</t>
        </is>
      </c>
      <c r="B50" s="5" t="inlineStr">
        <is>
          <t>Effort per employee</t>
        </is>
      </c>
      <c r="C50" t="n">
        <v>78353</v>
      </c>
      <c r="D50" t="n">
        <v>75284</v>
      </c>
      <c r="E50" t="n">
        <v>78755</v>
      </c>
      <c r="F50" t="n">
        <v>61056</v>
      </c>
      <c r="G50" t="n">
        <v>62917</v>
      </c>
      <c r="H50" t="n">
        <v>53484</v>
      </c>
      <c r="I50" t="n">
        <v>52799</v>
      </c>
      <c r="J50" t="n">
        <v>58711</v>
      </c>
      <c r="K50" t="n">
        <v>49660</v>
      </c>
      <c r="L50" t="n">
        <v>50151</v>
      </c>
      <c r="M50" t="n">
        <v>50248</v>
      </c>
      <c r="N50" t="n">
        <v>49268</v>
      </c>
      <c r="O50" t="n">
        <v>44046</v>
      </c>
      <c r="P50" t="n">
        <v>47054</v>
      </c>
      <c r="Q50" t="n">
        <v>42901</v>
      </c>
      <c r="R50" t="n">
        <v>41832</v>
      </c>
      <c r="S50" t="n">
        <v>45312</v>
      </c>
      <c r="T50" t="n">
        <v>48111</v>
      </c>
      <c r="U50" t="n">
        <v>43039</v>
      </c>
      <c r="V50" t="n">
        <v>38641</v>
      </c>
      <c r="W50" t="inlineStr">
        <is>
          <t>-</t>
        </is>
      </c>
    </row>
    <row r="51">
      <c r="A51" s="5" t="inlineStr">
        <is>
          <t>Umsatz je Mitarbeiter in EUR</t>
        </is>
      </c>
      <c r="B51" s="5" t="inlineStr">
        <is>
          <t>Turnover per employee</t>
        </is>
      </c>
      <c r="C51" t="n">
        <v>242027</v>
      </c>
      <c r="D51" t="n">
        <v>234121</v>
      </c>
      <c r="E51" t="n">
        <v>240429</v>
      </c>
      <c r="F51" t="n">
        <v>213682</v>
      </c>
      <c r="G51" t="n">
        <v>214627</v>
      </c>
      <c r="H51" t="n">
        <v>188172</v>
      </c>
      <c r="I51" t="n">
        <v>200970</v>
      </c>
      <c r="J51" t="n">
        <v>188734</v>
      </c>
      <c r="K51" t="n">
        <v>185244</v>
      </c>
      <c r="L51" t="n">
        <v>213603</v>
      </c>
      <c r="M51" t="n">
        <v>200036</v>
      </c>
      <c r="N51" t="n">
        <v>217342</v>
      </c>
      <c r="O51" t="n">
        <v>216419</v>
      </c>
      <c r="P51" t="n">
        <v>221601</v>
      </c>
      <c r="Q51" t="n">
        <v>190892</v>
      </c>
      <c r="R51" t="n">
        <v>178255</v>
      </c>
      <c r="S51" t="n">
        <v>176583</v>
      </c>
      <c r="T51" t="n">
        <v>187080</v>
      </c>
      <c r="U51" t="n">
        <v>171429</v>
      </c>
      <c r="V51" t="n">
        <v>172547</v>
      </c>
      <c r="W51" t="n">
        <v>149684</v>
      </c>
    </row>
    <row r="52">
      <c r="A52" s="5" t="inlineStr">
        <is>
          <t>Bruttoergebnis je Mitarbeiter in EUR</t>
        </is>
      </c>
      <c r="B52" s="5" t="inlineStr">
        <is>
          <t>Gross Profit per employee</t>
        </is>
      </c>
      <c r="C52" t="n">
        <v>110255</v>
      </c>
      <c r="D52" t="n">
        <v>110517</v>
      </c>
      <c r="E52" t="n">
        <v>110627</v>
      </c>
      <c r="F52" t="n">
        <v>92495</v>
      </c>
      <c r="G52" t="n">
        <v>87253</v>
      </c>
      <c r="H52" t="n">
        <v>72186</v>
      </c>
      <c r="I52" t="n">
        <v>83458</v>
      </c>
      <c r="J52" t="n">
        <v>79679</v>
      </c>
      <c r="K52" t="n">
        <v>70942</v>
      </c>
      <c r="L52" t="n">
        <v>80218</v>
      </c>
      <c r="M52" t="n">
        <v>69692</v>
      </c>
      <c r="N52" t="n">
        <v>69976</v>
      </c>
      <c r="O52" t="n">
        <v>74062</v>
      </c>
      <c r="P52" t="n">
        <v>68141</v>
      </c>
      <c r="Q52" t="n">
        <v>61661</v>
      </c>
      <c r="R52" t="n">
        <v>59758</v>
      </c>
      <c r="S52" t="n">
        <v>57645</v>
      </c>
      <c r="T52" t="n">
        <v>58288</v>
      </c>
      <c r="U52" t="n">
        <v>48526</v>
      </c>
      <c r="V52" t="n">
        <v>54779</v>
      </c>
      <c r="W52" t="n">
        <v>44488</v>
      </c>
    </row>
    <row r="53">
      <c r="A53" s="5" t="inlineStr">
        <is>
          <t>Gewinn je Mitarbeiter in EUR</t>
        </is>
      </c>
      <c r="B53" s="5" t="inlineStr">
        <is>
          <t>Earnings per employee</t>
        </is>
      </c>
      <c r="C53" t="n">
        <v>14498</v>
      </c>
      <c r="D53" t="n">
        <v>14083</v>
      </c>
      <c r="E53" t="n">
        <v>22407</v>
      </c>
      <c r="F53" t="n">
        <v>12621</v>
      </c>
      <c r="G53" t="n">
        <v>5710</v>
      </c>
      <c r="H53" t="n">
        <v>3651</v>
      </c>
      <c r="I53" t="n">
        <v>10070</v>
      </c>
      <c r="J53" t="n">
        <v>1914</v>
      </c>
      <c r="K53" t="n">
        <v>-10625</v>
      </c>
      <c r="L53" t="n">
        <v>12151</v>
      </c>
      <c r="M53" t="n">
        <v>3537</v>
      </c>
      <c r="N53" t="n">
        <v>-1532</v>
      </c>
      <c r="O53" t="n">
        <v>33667</v>
      </c>
      <c r="P53" t="n">
        <v>44220</v>
      </c>
      <c r="Q53" t="n">
        <v>18012</v>
      </c>
      <c r="R53" t="n">
        <v>16674</v>
      </c>
      <c r="S53" t="n">
        <v>4227</v>
      </c>
      <c r="T53" t="n">
        <v>-18849</v>
      </c>
      <c r="U53" t="n">
        <v>-13804</v>
      </c>
      <c r="V53" t="n">
        <v>43759</v>
      </c>
      <c r="W53" t="n">
        <v>8560</v>
      </c>
    </row>
    <row r="54">
      <c r="A54" s="5" t="inlineStr">
        <is>
          <t>KGV (Kurs/Gewinn)</t>
        </is>
      </c>
      <c r="B54" s="5" t="inlineStr">
        <is>
          <t>PE (price/earnings)</t>
        </is>
      </c>
      <c r="C54" t="n">
        <v>33.7</v>
      </c>
      <c r="D54" t="n">
        <v>26.2</v>
      </c>
      <c r="E54" t="n">
        <v>17.7</v>
      </c>
      <c r="F54" t="n">
        <v>18.4</v>
      </c>
      <c r="G54" t="n">
        <v>33.7</v>
      </c>
      <c r="H54" t="n">
        <v>53.7</v>
      </c>
      <c r="I54" t="n">
        <v>20.8</v>
      </c>
      <c r="J54" t="n">
        <v>79.59999999999999</v>
      </c>
      <c r="K54" t="inlineStr">
        <is>
          <t>-</t>
        </is>
      </c>
      <c r="L54" t="n">
        <v>14.4</v>
      </c>
      <c r="M54" t="n">
        <v>44.8</v>
      </c>
      <c r="N54" t="inlineStr">
        <is>
          <t>-</t>
        </is>
      </c>
      <c r="O54" t="n">
        <v>7.7</v>
      </c>
      <c r="P54" t="n">
        <v>6.2</v>
      </c>
      <c r="Q54" t="n">
        <v>11.5</v>
      </c>
      <c r="R54" t="inlineStr">
        <is>
          <t>-</t>
        </is>
      </c>
      <c r="S54" t="n">
        <v>42.9</v>
      </c>
      <c r="T54" t="inlineStr">
        <is>
          <t>-</t>
        </is>
      </c>
      <c r="U54" t="inlineStr">
        <is>
          <t>-</t>
        </is>
      </c>
      <c r="V54" t="n">
        <v>5.3</v>
      </c>
      <c r="W54" t="n">
        <v>25.9</v>
      </c>
    </row>
    <row r="55">
      <c r="A55" s="5" t="inlineStr">
        <is>
          <t>KUV (Kurs/Umsatz)</t>
        </is>
      </c>
      <c r="B55" s="5" t="inlineStr">
        <is>
          <t>PS (price/sales)</t>
        </is>
      </c>
      <c r="C55" t="n">
        <v>1.99</v>
      </c>
      <c r="D55" t="n">
        <v>1.56</v>
      </c>
      <c r="E55" t="n">
        <v>1.64</v>
      </c>
      <c r="F55" t="n">
        <v>1.09</v>
      </c>
      <c r="G55" t="n">
        <v>0.89</v>
      </c>
      <c r="H55" t="n">
        <v>1.03</v>
      </c>
      <c r="I55" t="n">
        <v>1.04</v>
      </c>
      <c r="J55" t="n">
        <v>0.73</v>
      </c>
      <c r="K55" t="n">
        <v>0.67</v>
      </c>
      <c r="L55" t="n">
        <v>0.83</v>
      </c>
      <c r="M55" t="n">
        <v>0.83</v>
      </c>
      <c r="N55" t="n">
        <v>0.51</v>
      </c>
      <c r="O55" t="n">
        <v>1.26</v>
      </c>
      <c r="P55" t="n">
        <v>1.21</v>
      </c>
      <c r="Q55" t="n">
        <v>1.14</v>
      </c>
      <c r="R55" t="n">
        <v>0.85</v>
      </c>
      <c r="S55" t="n">
        <v>1.05</v>
      </c>
      <c r="T55" t="n">
        <v>0.6899999999999999</v>
      </c>
      <c r="U55" t="n">
        <v>1.36</v>
      </c>
      <c r="V55" t="n">
        <v>1.36</v>
      </c>
      <c r="W55" t="inlineStr">
        <is>
          <t>-</t>
        </is>
      </c>
    </row>
    <row r="56">
      <c r="A56" s="5" t="inlineStr">
        <is>
          <t>KBV (Kurs/Buchwert)</t>
        </is>
      </c>
      <c r="B56" s="5" t="inlineStr">
        <is>
          <t>PB (price/book value)</t>
        </is>
      </c>
      <c r="C56" t="n">
        <v>3.08</v>
      </c>
      <c r="D56" t="n">
        <v>2.34</v>
      </c>
      <c r="E56" t="n">
        <v>2.43</v>
      </c>
      <c r="F56" t="n">
        <v>2.12</v>
      </c>
      <c r="G56" t="n">
        <v>1.85</v>
      </c>
      <c r="H56" t="n">
        <v>2.03</v>
      </c>
      <c r="I56" t="n">
        <v>2.17</v>
      </c>
      <c r="J56" t="n">
        <v>1.63</v>
      </c>
      <c r="K56" t="n">
        <v>1.22</v>
      </c>
      <c r="L56" t="n">
        <v>1.4</v>
      </c>
      <c r="M56" t="n">
        <v>1.31</v>
      </c>
      <c r="N56" t="n">
        <v>0.83</v>
      </c>
      <c r="O56" t="n">
        <v>1.56</v>
      </c>
      <c r="P56" t="n">
        <v>1.42</v>
      </c>
      <c r="Q56" t="n">
        <v>2.07</v>
      </c>
      <c r="R56" t="n">
        <v>1.73</v>
      </c>
      <c r="S56" t="n">
        <v>2.39</v>
      </c>
      <c r="T56" t="n">
        <v>1.58</v>
      </c>
      <c r="U56" t="n">
        <v>2.38</v>
      </c>
      <c r="V56" t="n">
        <v>2.36</v>
      </c>
      <c r="W56" t="inlineStr">
        <is>
          <t>-</t>
        </is>
      </c>
    </row>
    <row r="57">
      <c r="A57" s="5" t="inlineStr">
        <is>
          <t>KCV (Kurs/Cashflow)</t>
        </is>
      </c>
      <c r="B57" s="5" t="inlineStr">
        <is>
          <t>PC (price/cashflow)</t>
        </is>
      </c>
      <c r="C57" t="n">
        <v>19.09</v>
      </c>
      <c r="D57" t="n">
        <v>15.89</v>
      </c>
      <c r="E57" t="n">
        <v>15.62</v>
      </c>
      <c r="F57" t="n">
        <v>14.05</v>
      </c>
      <c r="G57" t="n">
        <v>18.51</v>
      </c>
      <c r="H57" t="n">
        <v>16.95</v>
      </c>
      <c r="I57" t="n">
        <v>21.39</v>
      </c>
      <c r="J57" t="n">
        <v>8.279999999999999</v>
      </c>
      <c r="K57" t="n">
        <v>18.03</v>
      </c>
      <c r="L57" t="n">
        <v>9.76</v>
      </c>
      <c r="M57" t="n">
        <v>12.38</v>
      </c>
      <c r="N57" t="n">
        <v>9</v>
      </c>
      <c r="O57" t="n">
        <v>22.21</v>
      </c>
      <c r="P57" t="n">
        <v>95.47</v>
      </c>
      <c r="Q57" t="n">
        <v>16.53</v>
      </c>
      <c r="R57" t="n">
        <v>9.52</v>
      </c>
      <c r="S57" t="n">
        <v>15.3</v>
      </c>
      <c r="T57" t="n">
        <v>9.859999999999999</v>
      </c>
      <c r="U57" t="n">
        <v>35.2</v>
      </c>
      <c r="V57" t="n">
        <v>17.14</v>
      </c>
      <c r="W57" t="inlineStr">
        <is>
          <t>-</t>
        </is>
      </c>
    </row>
    <row r="58">
      <c r="A58" s="5" t="inlineStr">
        <is>
          <t>Dividendenrendite in %</t>
        </is>
      </c>
      <c r="B58" s="5" t="inlineStr">
        <is>
          <t>Dividend Yield in %</t>
        </is>
      </c>
      <c r="C58" t="inlineStr">
        <is>
          <t>-</t>
        </is>
      </c>
      <c r="D58" t="n">
        <v>2.59</v>
      </c>
      <c r="E58" t="n">
        <v>2.54</v>
      </c>
      <c r="F58" t="n">
        <v>2.76</v>
      </c>
      <c r="G58" t="n">
        <v>3.4</v>
      </c>
      <c r="H58" t="n">
        <v>3.31</v>
      </c>
      <c r="I58" t="n">
        <v>3</v>
      </c>
      <c r="J58" t="n">
        <v>3.77</v>
      </c>
      <c r="K58" t="n">
        <v>4.61</v>
      </c>
      <c r="L58" t="n">
        <v>3.15</v>
      </c>
      <c r="M58" t="n">
        <v>3.39</v>
      </c>
      <c r="N58" t="n">
        <v>5.06</v>
      </c>
      <c r="O58" t="n">
        <v>2.03</v>
      </c>
      <c r="P58" t="n">
        <v>1.54</v>
      </c>
      <c r="Q58" t="n">
        <v>1.52</v>
      </c>
      <c r="R58" t="n">
        <v>1.85</v>
      </c>
      <c r="S58" t="n">
        <v>1.56</v>
      </c>
      <c r="T58" t="n">
        <v>2.16</v>
      </c>
      <c r="U58" t="n">
        <v>1.08</v>
      </c>
      <c r="V58" t="n">
        <v>0.77</v>
      </c>
      <c r="W58" t="n">
        <v>0.74</v>
      </c>
    </row>
    <row r="59">
      <c r="A59" s="5" t="inlineStr">
        <is>
          <t>Gewinnrendite in %</t>
        </is>
      </c>
      <c r="B59" s="5" t="inlineStr">
        <is>
          <t>Return on profit in %</t>
        </is>
      </c>
      <c r="C59" t="n">
        <v>3</v>
      </c>
      <c r="D59" t="n">
        <v>3.8</v>
      </c>
      <c r="E59" t="n">
        <v>5.6</v>
      </c>
      <c r="F59" t="n">
        <v>5.4</v>
      </c>
      <c r="G59" t="n">
        <v>3</v>
      </c>
      <c r="H59" t="n">
        <v>1.9</v>
      </c>
      <c r="I59" t="n">
        <v>4.8</v>
      </c>
      <c r="J59" t="n">
        <v>1.3</v>
      </c>
      <c r="K59" t="n">
        <v>-8.4</v>
      </c>
      <c r="L59" t="n">
        <v>6.9</v>
      </c>
      <c r="M59" t="n">
        <v>2.2</v>
      </c>
      <c r="N59" t="n">
        <v>-1.4</v>
      </c>
      <c r="O59" t="n">
        <v>13</v>
      </c>
      <c r="P59" t="n">
        <v>16</v>
      </c>
      <c r="Q59" t="n">
        <v>8.699999999999999</v>
      </c>
      <c r="R59" t="n">
        <v>-12.9</v>
      </c>
      <c r="S59" t="n">
        <v>2.3</v>
      </c>
      <c r="T59" t="n">
        <v>-15</v>
      </c>
      <c r="U59" t="n">
        <v>-6.1</v>
      </c>
      <c r="V59" t="n">
        <v>18.7</v>
      </c>
      <c r="W59" t="n">
        <v>3.9</v>
      </c>
    </row>
    <row r="60">
      <c r="A60" s="5" t="inlineStr">
        <is>
          <t>Eigenkapitalrendite in %</t>
        </is>
      </c>
      <c r="B60" s="5" t="inlineStr">
        <is>
          <t>Return on Equity in %</t>
        </is>
      </c>
      <c r="C60" t="n">
        <v>9.26</v>
      </c>
      <c r="D60" t="n">
        <v>9.02</v>
      </c>
      <c r="E60" t="n">
        <v>13.81</v>
      </c>
      <c r="F60" t="n">
        <v>11.49</v>
      </c>
      <c r="G60" t="n">
        <v>5.53</v>
      </c>
      <c r="H60" t="n">
        <v>3.82</v>
      </c>
      <c r="I60" t="n">
        <v>10.42</v>
      </c>
      <c r="J60" t="n">
        <v>2.03</v>
      </c>
      <c r="K60" t="n">
        <v>-10.48</v>
      </c>
      <c r="L60" t="n">
        <v>9.609999999999999</v>
      </c>
      <c r="M60" t="n">
        <v>2.81</v>
      </c>
      <c r="N60" t="n">
        <v>-1.15</v>
      </c>
      <c r="O60" t="n">
        <v>19.22</v>
      </c>
      <c r="P60" t="n">
        <v>23.41</v>
      </c>
      <c r="Q60" t="n">
        <v>17.21</v>
      </c>
      <c r="R60" t="n">
        <v>19.08</v>
      </c>
      <c r="S60" t="n">
        <v>5.45</v>
      </c>
      <c r="T60" t="n">
        <v>-23.03</v>
      </c>
      <c r="U60" t="n">
        <v>-14.11</v>
      </c>
      <c r="V60" t="n">
        <v>44.18</v>
      </c>
      <c r="W60" t="n">
        <v>10.77</v>
      </c>
    </row>
    <row r="61">
      <c r="A61" s="5" t="inlineStr">
        <is>
          <t>Umsatzrendite in %</t>
        </is>
      </c>
      <c r="B61" s="5" t="inlineStr">
        <is>
          <t>Return on sales in %</t>
        </is>
      </c>
      <c r="C61" t="n">
        <v>5.99</v>
      </c>
      <c r="D61" t="n">
        <v>6.02</v>
      </c>
      <c r="E61" t="n">
        <v>9.32</v>
      </c>
      <c r="F61" t="n">
        <v>5.91</v>
      </c>
      <c r="G61" t="n">
        <v>2.66</v>
      </c>
      <c r="H61" t="n">
        <v>1.94</v>
      </c>
      <c r="I61" t="n">
        <v>5.01</v>
      </c>
      <c r="J61" t="n">
        <v>0.91</v>
      </c>
      <c r="K61" t="n">
        <v>-5.74</v>
      </c>
      <c r="L61" t="n">
        <v>5.69</v>
      </c>
      <c r="M61" t="n">
        <v>1.77</v>
      </c>
      <c r="N61" t="n">
        <v>-0.7</v>
      </c>
      <c r="O61" t="n">
        <v>15.56</v>
      </c>
      <c r="P61" t="n">
        <v>19.95</v>
      </c>
      <c r="Q61" t="n">
        <v>9.44</v>
      </c>
      <c r="R61" t="n">
        <v>9.35</v>
      </c>
      <c r="S61" t="n">
        <v>2.39</v>
      </c>
      <c r="T61" t="n">
        <v>-10.08</v>
      </c>
      <c r="U61" t="n">
        <v>-8.050000000000001</v>
      </c>
      <c r="V61" t="n">
        <v>25.36</v>
      </c>
      <c r="W61" t="n">
        <v>5.72</v>
      </c>
    </row>
    <row r="62">
      <c r="A62" s="5" t="inlineStr">
        <is>
          <t>Gesamtkapitalrendite in %</t>
        </is>
      </c>
      <c r="B62" s="5" t="inlineStr">
        <is>
          <t>Total Return on Investment in %</t>
        </is>
      </c>
      <c r="C62" t="n">
        <v>5.18</v>
      </c>
      <c r="D62" t="n">
        <v>5.2</v>
      </c>
      <c r="E62" t="n">
        <v>7.58</v>
      </c>
      <c r="F62" t="n">
        <v>6.24</v>
      </c>
      <c r="G62" t="n">
        <v>3.59</v>
      </c>
      <c r="H62" t="n">
        <v>2.93</v>
      </c>
      <c r="I62" t="n">
        <v>5.91</v>
      </c>
      <c r="J62" t="n">
        <v>1.99</v>
      </c>
      <c r="K62" t="n">
        <v>-4.47</v>
      </c>
      <c r="L62" t="n">
        <v>4.48</v>
      </c>
      <c r="M62" t="n">
        <v>1.34</v>
      </c>
      <c r="N62" t="n">
        <v>-0.5600000000000001</v>
      </c>
      <c r="O62" t="n">
        <v>11.47</v>
      </c>
      <c r="P62" t="n">
        <v>13.98</v>
      </c>
      <c r="Q62" t="n">
        <v>8.470000000000001</v>
      </c>
      <c r="R62" t="n">
        <v>9.23</v>
      </c>
      <c r="S62" t="n">
        <v>2.4</v>
      </c>
      <c r="T62" t="n">
        <v>-9.93</v>
      </c>
      <c r="U62" t="n">
        <v>-6.77</v>
      </c>
      <c r="V62" t="n">
        <v>24.91</v>
      </c>
      <c r="W62" t="n">
        <v>5.68</v>
      </c>
    </row>
    <row r="63">
      <c r="A63" s="5" t="inlineStr">
        <is>
          <t>Return on Investment in %</t>
        </is>
      </c>
      <c r="B63" s="5" t="inlineStr">
        <is>
          <t>Return on Investment in %</t>
        </is>
      </c>
      <c r="C63" t="n">
        <v>4.32</v>
      </c>
      <c r="D63" t="n">
        <v>4.19</v>
      </c>
      <c r="E63" t="n">
        <v>6.55</v>
      </c>
      <c r="F63" t="n">
        <v>4.48</v>
      </c>
      <c r="G63" t="n">
        <v>2.08</v>
      </c>
      <c r="H63" t="n">
        <v>1.46</v>
      </c>
      <c r="I63" t="n">
        <v>4.4</v>
      </c>
      <c r="J63" t="n">
        <v>0.78</v>
      </c>
      <c r="K63" t="n">
        <v>-4.47</v>
      </c>
      <c r="L63" t="n">
        <v>4.48</v>
      </c>
      <c r="M63" t="n">
        <v>1.34</v>
      </c>
      <c r="N63" t="n">
        <v>-0.5600000000000001</v>
      </c>
      <c r="O63" t="n">
        <v>11.47</v>
      </c>
      <c r="P63" t="n">
        <v>13.98</v>
      </c>
      <c r="Q63" t="n">
        <v>8.470000000000001</v>
      </c>
      <c r="R63" t="n">
        <v>9.23</v>
      </c>
      <c r="S63" t="n">
        <v>2.4</v>
      </c>
      <c r="T63" t="n">
        <v>-9.93</v>
      </c>
      <c r="U63" t="n">
        <v>-6.77</v>
      </c>
      <c r="V63" t="n">
        <v>24.91</v>
      </c>
      <c r="W63" t="n">
        <v>5.68</v>
      </c>
    </row>
    <row r="64">
      <c r="A64" s="5" t="inlineStr">
        <is>
          <t>Arbeitsintensität in %</t>
        </is>
      </c>
      <c r="B64" s="5" t="inlineStr">
        <is>
          <t>Work Intensity in %</t>
        </is>
      </c>
      <c r="C64" t="n">
        <v>35.01</v>
      </c>
      <c r="D64" t="n">
        <v>36.79</v>
      </c>
      <c r="E64" t="n">
        <v>39.96</v>
      </c>
      <c r="F64" t="n">
        <v>43.57</v>
      </c>
      <c r="G64" t="n">
        <v>40.98</v>
      </c>
      <c r="H64" t="n">
        <v>43.76</v>
      </c>
      <c r="I64" t="n">
        <v>43.2</v>
      </c>
      <c r="J64" t="n">
        <v>43.08</v>
      </c>
      <c r="K64" t="n">
        <v>43.08</v>
      </c>
      <c r="L64" t="n">
        <v>45.24</v>
      </c>
      <c r="M64" t="n">
        <v>39.01</v>
      </c>
      <c r="N64" t="n">
        <v>38.94</v>
      </c>
      <c r="O64" t="n">
        <v>49.06</v>
      </c>
      <c r="P64" t="n">
        <v>38.87</v>
      </c>
      <c r="Q64" t="n">
        <v>44.61</v>
      </c>
      <c r="R64" t="n">
        <v>43.36</v>
      </c>
      <c r="S64" t="n">
        <v>39.67</v>
      </c>
      <c r="T64" t="n">
        <v>34.23</v>
      </c>
      <c r="U64" t="n">
        <v>29.81</v>
      </c>
      <c r="V64" t="n">
        <v>34.47</v>
      </c>
      <c r="W64" t="n">
        <v>41.21</v>
      </c>
    </row>
    <row r="65">
      <c r="A65" s="5" t="inlineStr">
        <is>
          <t>Eigenkapitalquote in %</t>
        </is>
      </c>
      <c r="B65" s="5" t="inlineStr">
        <is>
          <t>Equity Ratio in %</t>
        </is>
      </c>
      <c r="C65" t="n">
        <v>46.63</v>
      </c>
      <c r="D65" t="n">
        <v>46.46</v>
      </c>
      <c r="E65" t="n">
        <v>47.4</v>
      </c>
      <c r="F65" t="n">
        <v>39.01</v>
      </c>
      <c r="G65" t="n">
        <v>37.65</v>
      </c>
      <c r="H65" t="n">
        <v>38.33</v>
      </c>
      <c r="I65" t="n">
        <v>42.22</v>
      </c>
      <c r="J65" t="n">
        <v>38.31</v>
      </c>
      <c r="K65" t="n">
        <v>42.65</v>
      </c>
      <c r="L65" t="n">
        <v>46.63</v>
      </c>
      <c r="M65" t="n">
        <v>47.81</v>
      </c>
      <c r="N65" t="n">
        <v>49.16</v>
      </c>
      <c r="O65" t="n">
        <v>59.66</v>
      </c>
      <c r="P65" t="n">
        <v>59.74</v>
      </c>
      <c r="Q65" t="n">
        <v>49.22</v>
      </c>
      <c r="R65" t="n">
        <v>48.37</v>
      </c>
      <c r="S65" t="n">
        <v>44.01</v>
      </c>
      <c r="T65" t="n">
        <v>43.11</v>
      </c>
      <c r="U65" t="n">
        <v>47.99</v>
      </c>
      <c r="V65" t="n">
        <v>56.4</v>
      </c>
      <c r="W65" t="n">
        <v>52.75</v>
      </c>
    </row>
    <row r="66">
      <c r="A66" s="5" t="inlineStr">
        <is>
          <t>Fremdkapitalquote in %</t>
        </is>
      </c>
      <c r="B66" s="5" t="inlineStr">
        <is>
          <t>Debt Ratio in %</t>
        </is>
      </c>
      <c r="C66" t="n">
        <v>53.37</v>
      </c>
      <c r="D66" t="n">
        <v>53.54</v>
      </c>
      <c r="E66" t="n">
        <v>52.6</v>
      </c>
      <c r="F66" t="n">
        <v>60.99</v>
      </c>
      <c r="G66" t="n">
        <v>62.35</v>
      </c>
      <c r="H66" t="n">
        <v>61.67</v>
      </c>
      <c r="I66" t="n">
        <v>57.78</v>
      </c>
      <c r="J66" t="n">
        <v>61.69</v>
      </c>
      <c r="K66" t="n">
        <v>57.35</v>
      </c>
      <c r="L66" t="n">
        <v>53.37</v>
      </c>
      <c r="M66" t="n">
        <v>52.19</v>
      </c>
      <c r="N66" t="n">
        <v>50.84</v>
      </c>
      <c r="O66" t="n">
        <v>40.34</v>
      </c>
      <c r="P66" t="n">
        <v>40.26</v>
      </c>
      <c r="Q66" t="n">
        <v>50.78</v>
      </c>
      <c r="R66" t="n">
        <v>51.63</v>
      </c>
      <c r="S66" t="n">
        <v>55.99</v>
      </c>
      <c r="T66" t="n">
        <v>56.89</v>
      </c>
      <c r="U66" t="n">
        <v>52.01</v>
      </c>
      <c r="V66" t="n">
        <v>43.6</v>
      </c>
      <c r="W66" t="n">
        <v>47.25</v>
      </c>
    </row>
    <row r="67">
      <c r="A67" s="5" t="inlineStr">
        <is>
          <t>Verschuldungsgrad in %</t>
        </is>
      </c>
      <c r="B67" s="5" t="inlineStr">
        <is>
          <t>Finance Gearing in %</t>
        </is>
      </c>
      <c r="C67" t="n">
        <v>114.46</v>
      </c>
      <c r="D67" t="n">
        <v>115.25</v>
      </c>
      <c r="E67" t="n">
        <v>110.98</v>
      </c>
      <c r="F67" t="n">
        <v>156.35</v>
      </c>
      <c r="G67" t="n">
        <v>165.61</v>
      </c>
      <c r="H67" t="n">
        <v>160.9</v>
      </c>
      <c r="I67" t="n">
        <v>136.84</v>
      </c>
      <c r="J67" t="n">
        <v>161.03</v>
      </c>
      <c r="K67" t="n">
        <v>134.45</v>
      </c>
      <c r="L67" t="n">
        <v>114.47</v>
      </c>
      <c r="M67" t="n">
        <v>109.16</v>
      </c>
      <c r="N67" t="n">
        <v>103.42</v>
      </c>
      <c r="O67" t="n">
        <v>67.59999999999999</v>
      </c>
      <c r="P67" t="n">
        <v>67.40000000000001</v>
      </c>
      <c r="Q67" t="n">
        <v>103.17</v>
      </c>
      <c r="R67" t="n">
        <v>106.75</v>
      </c>
      <c r="S67" t="n">
        <v>127.22</v>
      </c>
      <c r="T67" t="n">
        <v>131.98</v>
      </c>
      <c r="U67" t="n">
        <v>108.39</v>
      </c>
      <c r="V67" t="n">
        <v>77.31</v>
      </c>
      <c r="W67" t="n">
        <v>89.56999999999999</v>
      </c>
    </row>
    <row r="68">
      <c r="A68" s="5" t="inlineStr">
        <is>
          <t>Bruttoergebnis Marge in %</t>
        </is>
      </c>
      <c r="B68" s="5" t="inlineStr">
        <is>
          <t>Gross Profit Marge in %</t>
        </is>
      </c>
      <c r="C68" t="n">
        <v>45.55</v>
      </c>
      <c r="D68" t="n">
        <v>47.2</v>
      </c>
      <c r="E68" t="n">
        <v>46.01</v>
      </c>
      <c r="F68" t="n">
        <v>43.29</v>
      </c>
      <c r="G68" t="n">
        <v>40.65</v>
      </c>
      <c r="H68" t="n">
        <v>38.36</v>
      </c>
      <c r="I68" t="n">
        <v>41.53</v>
      </c>
      <c r="J68" t="n">
        <v>37.96</v>
      </c>
      <c r="K68" t="n">
        <v>38.3</v>
      </c>
      <c r="L68" t="n">
        <v>37.55</v>
      </c>
      <c r="M68" t="n">
        <v>34.84</v>
      </c>
      <c r="N68" t="n">
        <v>32.2</v>
      </c>
      <c r="O68" t="n">
        <v>34.22</v>
      </c>
      <c r="P68" t="n">
        <v>30.75</v>
      </c>
      <c r="Q68" t="n">
        <v>32.3</v>
      </c>
      <c r="R68" t="n">
        <v>33.52</v>
      </c>
      <c r="S68" t="n">
        <v>32.64</v>
      </c>
      <c r="T68" t="n">
        <v>31.16</v>
      </c>
      <c r="U68" t="n">
        <v>28.31</v>
      </c>
      <c r="V68" t="n">
        <v>31.75</v>
      </c>
    </row>
    <row r="69">
      <c r="A69" s="5" t="inlineStr">
        <is>
          <t>Kurzfristige Vermögensquote in %</t>
        </is>
      </c>
      <c r="B69" s="5" t="inlineStr">
        <is>
          <t>Current Assets Ratio in %</t>
        </is>
      </c>
      <c r="C69" t="n">
        <v>35.01</v>
      </c>
      <c r="D69" t="n">
        <v>36.79</v>
      </c>
      <c r="E69" t="n">
        <v>39.96</v>
      </c>
      <c r="F69" t="n">
        <v>43.57</v>
      </c>
      <c r="G69" t="n">
        <v>40.98</v>
      </c>
      <c r="H69" t="n">
        <v>43.76</v>
      </c>
      <c r="I69" t="n">
        <v>43.2</v>
      </c>
      <c r="J69" t="n">
        <v>43.08</v>
      </c>
      <c r="K69" t="n">
        <v>43.08</v>
      </c>
      <c r="L69" t="n">
        <v>45.24</v>
      </c>
      <c r="M69" t="n">
        <v>39.01</v>
      </c>
      <c r="N69" t="n">
        <v>38.94</v>
      </c>
      <c r="O69" t="n">
        <v>49.06</v>
      </c>
      <c r="P69" t="n">
        <v>38.87</v>
      </c>
      <c r="Q69" t="n">
        <v>44.61</v>
      </c>
      <c r="R69" t="n">
        <v>43.36</v>
      </c>
      <c r="S69" t="n">
        <v>39.67</v>
      </c>
      <c r="T69" t="n">
        <v>34.23</v>
      </c>
      <c r="U69" t="n">
        <v>29.81</v>
      </c>
      <c r="V69" t="n">
        <v>34.47</v>
      </c>
    </row>
    <row r="70">
      <c r="A70" s="5" t="inlineStr">
        <is>
          <t>Nettogewinn Marge in %</t>
        </is>
      </c>
      <c r="B70" s="5" t="inlineStr">
        <is>
          <t>Net Profit Marge in %</t>
        </is>
      </c>
      <c r="C70" t="n">
        <v>5.99</v>
      </c>
      <c r="D70" t="n">
        <v>6.02</v>
      </c>
      <c r="E70" t="n">
        <v>9.32</v>
      </c>
      <c r="F70" t="n">
        <v>5.91</v>
      </c>
      <c r="G70" t="n">
        <v>2.66</v>
      </c>
      <c r="H70" t="n">
        <v>1.94</v>
      </c>
      <c r="I70" t="n">
        <v>5.01</v>
      </c>
      <c r="J70" t="n">
        <v>0.91</v>
      </c>
      <c r="K70" t="n">
        <v>-5.74</v>
      </c>
      <c r="L70" t="n">
        <v>5.69</v>
      </c>
      <c r="M70" t="n">
        <v>1.77</v>
      </c>
      <c r="N70" t="n">
        <v>-0.7</v>
      </c>
      <c r="O70" t="n">
        <v>15.56</v>
      </c>
      <c r="P70" t="n">
        <v>19.95</v>
      </c>
      <c r="Q70" t="n">
        <v>9.44</v>
      </c>
      <c r="R70" t="n">
        <v>9.35</v>
      </c>
      <c r="S70" t="n">
        <v>2.39</v>
      </c>
      <c r="T70" t="n">
        <v>-10.08</v>
      </c>
      <c r="U70" t="n">
        <v>-8.050000000000001</v>
      </c>
      <c r="V70" t="n">
        <v>25.36</v>
      </c>
    </row>
    <row r="71">
      <c r="A71" s="5" t="inlineStr">
        <is>
          <t>Operative Ergebnis Marge in %</t>
        </is>
      </c>
      <c r="B71" s="5" t="inlineStr">
        <is>
          <t>EBIT Marge in %</t>
        </is>
      </c>
      <c r="C71" t="n">
        <v>8.44</v>
      </c>
      <c r="D71" t="n">
        <v>9.49</v>
      </c>
      <c r="E71" t="n">
        <v>8.529999999999999</v>
      </c>
      <c r="F71" t="n">
        <v>7.68</v>
      </c>
      <c r="G71" t="n">
        <v>4.09</v>
      </c>
      <c r="H71" t="n">
        <v>2.27</v>
      </c>
      <c r="I71" t="n">
        <v>8.529999999999999</v>
      </c>
      <c r="J71" t="n">
        <v>4.16</v>
      </c>
      <c r="K71" t="n">
        <v>-1.19</v>
      </c>
      <c r="L71" t="n">
        <v>8.119999999999999</v>
      </c>
      <c r="M71" t="n">
        <v>2.65</v>
      </c>
      <c r="N71" t="n">
        <v>1.2</v>
      </c>
      <c r="O71" t="n">
        <v>6.91</v>
      </c>
      <c r="P71" t="n">
        <v>4.39</v>
      </c>
      <c r="Q71" t="n">
        <v>5.85</v>
      </c>
      <c r="R71" t="n">
        <v>5.3</v>
      </c>
      <c r="S71" t="n">
        <v>1.68</v>
      </c>
      <c r="T71" t="n">
        <v>1.32</v>
      </c>
      <c r="U71" t="n">
        <v>-4.99</v>
      </c>
      <c r="V71" t="n">
        <v>7.28</v>
      </c>
    </row>
    <row r="72">
      <c r="A72" s="5" t="inlineStr">
        <is>
          <t>Vermögensumsschlag in %</t>
        </is>
      </c>
      <c r="B72" s="5" t="inlineStr">
        <is>
          <t>Asset Turnover in %</t>
        </is>
      </c>
      <c r="C72" t="n">
        <v>72.11</v>
      </c>
      <c r="D72" t="n">
        <v>69.65000000000001</v>
      </c>
      <c r="E72" t="n">
        <v>70.23999999999999</v>
      </c>
      <c r="F72" t="n">
        <v>75.89</v>
      </c>
      <c r="G72" t="n">
        <v>78.27</v>
      </c>
      <c r="H72" t="n">
        <v>75.45</v>
      </c>
      <c r="I72" t="n">
        <v>87.84</v>
      </c>
      <c r="J72" t="n">
        <v>85.23999999999999</v>
      </c>
      <c r="K72" t="n">
        <v>77.95</v>
      </c>
      <c r="L72" t="n">
        <v>78.77</v>
      </c>
      <c r="M72" t="n">
        <v>75.95999999999999</v>
      </c>
      <c r="N72" t="n">
        <v>79.86</v>
      </c>
      <c r="O72" t="n">
        <v>73.72</v>
      </c>
      <c r="P72" t="n">
        <v>70.06999999999999</v>
      </c>
      <c r="Q72" t="n">
        <v>89.76000000000001</v>
      </c>
      <c r="R72" t="n">
        <v>98.69</v>
      </c>
      <c r="S72" t="n">
        <v>100.13</v>
      </c>
      <c r="T72" t="n">
        <v>98.55</v>
      </c>
      <c r="U72" t="n">
        <v>84.09999999999999</v>
      </c>
      <c r="V72" t="n">
        <v>98.23999999999999</v>
      </c>
    </row>
    <row r="73">
      <c r="A73" s="5" t="inlineStr">
        <is>
          <t>Langfristige Vermögensquote in %</t>
        </is>
      </c>
      <c r="B73" s="5" t="inlineStr">
        <is>
          <t>Non-Current Assets Ratio in %</t>
        </is>
      </c>
      <c r="C73" t="n">
        <v>64.98999999999999</v>
      </c>
      <c r="D73" t="n">
        <v>63.21</v>
      </c>
      <c r="E73" t="n">
        <v>60.04</v>
      </c>
      <c r="F73" t="n">
        <v>56.43</v>
      </c>
      <c r="G73" t="n">
        <v>59.02</v>
      </c>
      <c r="H73" t="n">
        <v>56.24</v>
      </c>
      <c r="I73" t="n">
        <v>56.8</v>
      </c>
      <c r="J73" t="n">
        <v>56.92</v>
      </c>
      <c r="K73" t="n">
        <v>56.92</v>
      </c>
      <c r="L73" t="n">
        <v>54.76</v>
      </c>
      <c r="M73" t="n">
        <v>60.99</v>
      </c>
      <c r="N73" t="n">
        <v>61.06</v>
      </c>
      <c r="O73" t="n">
        <v>50.94</v>
      </c>
      <c r="P73" t="n">
        <v>61.13</v>
      </c>
      <c r="Q73" t="n">
        <v>55.39</v>
      </c>
      <c r="R73" t="n">
        <v>56.64</v>
      </c>
      <c r="S73" t="n">
        <v>60.33</v>
      </c>
      <c r="T73" t="n">
        <v>65.77</v>
      </c>
      <c r="U73" t="n">
        <v>70.19</v>
      </c>
      <c r="V73" t="n">
        <v>65.53</v>
      </c>
    </row>
    <row r="74">
      <c r="A74" s="5" t="inlineStr">
        <is>
          <t>Gesamtkapitalrentabilität</t>
        </is>
      </c>
      <c r="B74" s="5" t="inlineStr">
        <is>
          <t>ROA Return on Assets in %</t>
        </is>
      </c>
      <c r="C74" t="n">
        <v>4.32</v>
      </c>
      <c r="D74" t="n">
        <v>4.19</v>
      </c>
      <c r="E74" t="n">
        <v>6.55</v>
      </c>
      <c r="F74" t="n">
        <v>4.48</v>
      </c>
      <c r="G74" t="n">
        <v>2.08</v>
      </c>
      <c r="H74" t="n">
        <v>1.46</v>
      </c>
      <c r="I74" t="n">
        <v>4.4</v>
      </c>
      <c r="J74" t="n">
        <v>0.78</v>
      </c>
      <c r="K74" t="n">
        <v>-4.47</v>
      </c>
      <c r="L74" t="n">
        <v>4.48</v>
      </c>
      <c r="M74" t="n">
        <v>1.34</v>
      </c>
      <c r="N74" t="n">
        <v>-0.5600000000000001</v>
      </c>
      <c r="O74" t="n">
        <v>11.47</v>
      </c>
      <c r="P74" t="n">
        <v>13.98</v>
      </c>
      <c r="Q74" t="n">
        <v>8.470000000000001</v>
      </c>
      <c r="R74" t="n">
        <v>9.23</v>
      </c>
      <c r="S74" t="n">
        <v>2.4</v>
      </c>
      <c r="T74" t="n">
        <v>-9.93</v>
      </c>
      <c r="U74" t="n">
        <v>-6.77</v>
      </c>
      <c r="V74" t="n">
        <v>24.91</v>
      </c>
    </row>
    <row r="75">
      <c r="A75" s="5" t="inlineStr">
        <is>
          <t>Ertrag des eingesetzten Kapitals</t>
        </is>
      </c>
      <c r="B75" s="5" t="inlineStr">
        <is>
          <t>ROCE Return on Cap. Empl. in %</t>
        </is>
      </c>
      <c r="C75" t="n">
        <v>8.199999999999999</v>
      </c>
      <c r="D75" t="n">
        <v>9.51</v>
      </c>
      <c r="E75" t="n">
        <v>8.220000000000001</v>
      </c>
      <c r="F75" t="n">
        <v>8.619999999999999</v>
      </c>
      <c r="G75" t="n">
        <v>4.74</v>
      </c>
      <c r="H75" t="n">
        <v>2.54</v>
      </c>
      <c r="I75" t="n">
        <v>11.01</v>
      </c>
      <c r="J75" t="n">
        <v>5.39</v>
      </c>
      <c r="K75" t="n">
        <v>-1.37</v>
      </c>
      <c r="L75" t="n">
        <v>9.6</v>
      </c>
      <c r="M75" t="n">
        <v>2.73</v>
      </c>
      <c r="N75" t="n">
        <v>1.31</v>
      </c>
      <c r="O75" t="n">
        <v>6.93</v>
      </c>
      <c r="P75" t="n">
        <v>4.03</v>
      </c>
      <c r="Q75" t="n">
        <v>7.57</v>
      </c>
      <c r="R75" t="n">
        <v>7.46</v>
      </c>
      <c r="S75" t="n">
        <v>2.47</v>
      </c>
      <c r="T75" t="n">
        <v>1.81</v>
      </c>
      <c r="U75" t="n">
        <v>-5.86</v>
      </c>
      <c r="V75" t="n">
        <v>10.2</v>
      </c>
    </row>
    <row r="76">
      <c r="A76" s="5" t="inlineStr">
        <is>
          <t>Eigenkapital zu Anlagevermögen</t>
        </is>
      </c>
      <c r="B76" s="5" t="inlineStr">
        <is>
          <t>Equity to Fixed Assets in %</t>
        </is>
      </c>
      <c r="C76" t="n">
        <v>71.75</v>
      </c>
      <c r="D76" t="n">
        <v>73.5</v>
      </c>
      <c r="E76" t="n">
        <v>78.95</v>
      </c>
      <c r="F76" t="n">
        <v>69.13</v>
      </c>
      <c r="G76" t="n">
        <v>63.79</v>
      </c>
      <c r="H76" t="n">
        <v>68.15000000000001</v>
      </c>
      <c r="I76" t="n">
        <v>74.34</v>
      </c>
      <c r="J76" t="n">
        <v>67.31</v>
      </c>
      <c r="K76" t="n">
        <v>74.94</v>
      </c>
      <c r="L76" t="n">
        <v>85.14</v>
      </c>
      <c r="M76" t="n">
        <v>78.39</v>
      </c>
      <c r="N76" t="n">
        <v>80.51000000000001</v>
      </c>
      <c r="O76" t="n">
        <v>117.13</v>
      </c>
      <c r="P76" t="n">
        <v>97.70999999999999</v>
      </c>
      <c r="Q76" t="n">
        <v>88.86</v>
      </c>
      <c r="R76" t="n">
        <v>85.40000000000001</v>
      </c>
      <c r="S76" t="n">
        <v>72.94</v>
      </c>
      <c r="T76" t="n">
        <v>65.54000000000001</v>
      </c>
      <c r="U76" t="n">
        <v>68.37</v>
      </c>
      <c r="V76" t="n">
        <v>86.06</v>
      </c>
    </row>
    <row r="77">
      <c r="A77" s="5" t="inlineStr">
        <is>
          <t>Liquidität Dritten Grades</t>
        </is>
      </c>
      <c r="B77" s="5" t="inlineStr">
        <is>
          <t>Current Ratio in %</t>
        </is>
      </c>
      <c r="C77" t="n">
        <v>135.55</v>
      </c>
      <c r="D77" t="n">
        <v>120.51</v>
      </c>
      <c r="E77" t="n">
        <v>147.35</v>
      </c>
      <c r="F77" t="n">
        <v>134.39</v>
      </c>
      <c r="G77" t="n">
        <v>126.07</v>
      </c>
      <c r="H77" t="n">
        <v>134.45</v>
      </c>
      <c r="I77" t="n">
        <v>135.37</v>
      </c>
      <c r="J77" t="n">
        <v>125.85</v>
      </c>
      <c r="K77" t="n">
        <v>133.58</v>
      </c>
      <c r="L77" t="n">
        <v>135.69</v>
      </c>
      <c r="M77" t="n">
        <v>147.94</v>
      </c>
      <c r="N77" t="n">
        <v>144.11</v>
      </c>
      <c r="O77" t="n">
        <v>185.1</v>
      </c>
      <c r="P77" t="n">
        <v>163.88</v>
      </c>
      <c r="Q77" t="n">
        <v>145.6</v>
      </c>
      <c r="R77" t="n">
        <v>145.21</v>
      </c>
      <c r="S77" t="n">
        <v>124.48</v>
      </c>
      <c r="T77" t="n">
        <v>121.09</v>
      </c>
      <c r="U77" t="n">
        <v>104.98</v>
      </c>
      <c r="V77" t="n">
        <v>115.22</v>
      </c>
    </row>
    <row r="78">
      <c r="A78" s="5" t="inlineStr">
        <is>
          <t>Operativer Cashflow</t>
        </is>
      </c>
      <c r="B78" s="5" t="inlineStr">
        <is>
          <t>Operating Cashflow in M</t>
        </is>
      </c>
      <c r="C78" t="n">
        <v>17008.6173</v>
      </c>
      <c r="D78" t="n">
        <v>14526.3202</v>
      </c>
      <c r="E78" t="n">
        <v>14467.0878</v>
      </c>
      <c r="F78" t="n">
        <v>12960.282</v>
      </c>
      <c r="G78" t="n">
        <v>16975.521</v>
      </c>
      <c r="H78" t="n">
        <v>15498.9105</v>
      </c>
      <c r="I78" t="n">
        <v>19536.3426</v>
      </c>
      <c r="J78" t="n">
        <v>7572.8052</v>
      </c>
      <c r="K78" t="n">
        <v>16697.583</v>
      </c>
      <c r="L78" t="n">
        <v>9237.84</v>
      </c>
      <c r="M78" t="n">
        <v>11482.45</v>
      </c>
      <c r="N78" t="n">
        <v>8751.6</v>
      </c>
      <c r="O78" t="n">
        <v>25386.03</v>
      </c>
      <c r="P78" t="n">
        <v>109122.21</v>
      </c>
      <c r="Q78" t="n">
        <v>21753.48</v>
      </c>
      <c r="R78" t="n">
        <v>12528.32</v>
      </c>
      <c r="S78" t="n">
        <v>20134.8</v>
      </c>
      <c r="T78" t="n">
        <v>12975.76</v>
      </c>
      <c r="U78" t="n">
        <v>46323.2</v>
      </c>
      <c r="V78" t="n">
        <v>22556.24</v>
      </c>
    </row>
    <row r="79">
      <c r="A79" s="5" t="inlineStr">
        <is>
          <t>Aktienrückkauf</t>
        </is>
      </c>
      <c r="B79" s="5" t="inlineStr">
        <is>
          <t>Share Buyback in M</t>
        </is>
      </c>
      <c r="C79" t="n">
        <v>23.20999999999992</v>
      </c>
      <c r="D79" t="n">
        <v>12.0100000000001</v>
      </c>
      <c r="E79" t="n">
        <v>-3.75</v>
      </c>
      <c r="F79" t="n">
        <v>-5.340000000000032</v>
      </c>
      <c r="G79" t="n">
        <v>-2.710000000000036</v>
      </c>
      <c r="H79" t="n">
        <v>-1.049999999999955</v>
      </c>
      <c r="I79" t="n">
        <v>1.25</v>
      </c>
      <c r="J79" t="n">
        <v>11.50999999999999</v>
      </c>
      <c r="K79" t="n">
        <v>20.39999999999998</v>
      </c>
      <c r="L79" t="n">
        <v>-19</v>
      </c>
      <c r="M79" t="n">
        <v>44.89999999999998</v>
      </c>
      <c r="N79" t="n">
        <v>170.6</v>
      </c>
      <c r="O79" t="n">
        <v>0</v>
      </c>
      <c r="P79" t="n">
        <v>173</v>
      </c>
      <c r="Q79" t="n">
        <v>0</v>
      </c>
      <c r="R79" t="n">
        <v>0</v>
      </c>
      <c r="S79" t="n">
        <v>0</v>
      </c>
      <c r="T79" t="n">
        <v>0</v>
      </c>
      <c r="U79" t="n">
        <v>0</v>
      </c>
      <c r="V79" t="inlineStr">
        <is>
          <t>-</t>
        </is>
      </c>
    </row>
    <row r="80">
      <c r="A80" s="5" t="inlineStr">
        <is>
          <t>Umsatzwachstum 1J in %</t>
        </is>
      </c>
      <c r="B80" s="5" t="inlineStr">
        <is>
          <t>Revenue Growth 1Y in %</t>
        </is>
      </c>
      <c r="C80" t="n">
        <v>7.51</v>
      </c>
      <c r="D80" t="n">
        <v>1.92</v>
      </c>
      <c r="E80" t="n">
        <v>-27.48</v>
      </c>
      <c r="F80" t="n">
        <v>1.12</v>
      </c>
      <c r="G80" t="n">
        <v>13.34</v>
      </c>
      <c r="H80" t="n">
        <v>-8.31</v>
      </c>
      <c r="I80" t="n">
        <v>-5.89</v>
      </c>
      <c r="J80" t="n">
        <v>9.779999999999999</v>
      </c>
      <c r="K80" t="n">
        <v>-11.17</v>
      </c>
      <c r="L80" t="n">
        <v>9.619999999999999</v>
      </c>
      <c r="M80" t="n">
        <v>-12.11</v>
      </c>
      <c r="N80" t="n">
        <v>-1.52</v>
      </c>
      <c r="O80" t="n">
        <v>-0.68</v>
      </c>
      <c r="P80" t="n">
        <v>-11.25</v>
      </c>
      <c r="Q80" t="n">
        <v>0.25</v>
      </c>
      <c r="R80" t="n">
        <v>4.42</v>
      </c>
      <c r="S80" t="n">
        <v>-8.75</v>
      </c>
      <c r="T80" t="n">
        <v>-1.6</v>
      </c>
      <c r="U80" t="n">
        <v>-14.59</v>
      </c>
      <c r="V80" t="n">
        <v>20.35</v>
      </c>
    </row>
    <row r="81">
      <c r="A81" s="5" t="inlineStr">
        <is>
          <t>Umsatzwachstum 3J in %</t>
        </is>
      </c>
      <c r="B81" s="5" t="inlineStr">
        <is>
          <t>Revenue Growth 3Y in %</t>
        </is>
      </c>
      <c r="C81" t="n">
        <v>-6.02</v>
      </c>
      <c r="D81" t="n">
        <v>-8.15</v>
      </c>
      <c r="E81" t="n">
        <v>-4.34</v>
      </c>
      <c r="F81" t="n">
        <v>2.05</v>
      </c>
      <c r="G81" t="n">
        <v>-0.29</v>
      </c>
      <c r="H81" t="n">
        <v>-1.47</v>
      </c>
      <c r="I81" t="n">
        <v>-2.43</v>
      </c>
      <c r="J81" t="n">
        <v>2.74</v>
      </c>
      <c r="K81" t="n">
        <v>-4.55</v>
      </c>
      <c r="L81" t="n">
        <v>-1.34</v>
      </c>
      <c r="M81" t="n">
        <v>-4.77</v>
      </c>
      <c r="N81" t="n">
        <v>-4.48</v>
      </c>
      <c r="O81" t="n">
        <v>-3.89</v>
      </c>
      <c r="P81" t="n">
        <v>-2.19</v>
      </c>
      <c r="Q81" t="n">
        <v>-1.36</v>
      </c>
      <c r="R81" t="n">
        <v>-1.98</v>
      </c>
      <c r="S81" t="n">
        <v>-8.31</v>
      </c>
      <c r="T81" t="n">
        <v>1.39</v>
      </c>
      <c r="U81" t="inlineStr">
        <is>
          <t>-</t>
        </is>
      </c>
      <c r="V81" t="inlineStr">
        <is>
          <t>-</t>
        </is>
      </c>
    </row>
    <row r="82">
      <c r="A82" s="5" t="inlineStr">
        <is>
          <t>Umsatzwachstum 5J in %</t>
        </is>
      </c>
      <c r="B82" s="5" t="inlineStr">
        <is>
          <t>Revenue Growth 5Y in %</t>
        </is>
      </c>
      <c r="C82" t="n">
        <v>-0.72</v>
      </c>
      <c r="D82" t="n">
        <v>-3.88</v>
      </c>
      <c r="E82" t="n">
        <v>-5.44</v>
      </c>
      <c r="F82" t="n">
        <v>2.01</v>
      </c>
      <c r="G82" t="n">
        <v>-0.45</v>
      </c>
      <c r="H82" t="n">
        <v>-1.19</v>
      </c>
      <c r="I82" t="n">
        <v>-1.95</v>
      </c>
      <c r="J82" t="n">
        <v>-1.08</v>
      </c>
      <c r="K82" t="n">
        <v>-3.17</v>
      </c>
      <c r="L82" t="n">
        <v>-3.19</v>
      </c>
      <c r="M82" t="n">
        <v>-5.06</v>
      </c>
      <c r="N82" t="n">
        <v>-1.76</v>
      </c>
      <c r="O82" t="n">
        <v>-3.2</v>
      </c>
      <c r="P82" t="n">
        <v>-3.39</v>
      </c>
      <c r="Q82" t="n">
        <v>-4.05</v>
      </c>
      <c r="R82" t="n">
        <v>-0.03</v>
      </c>
      <c r="S82" t="inlineStr">
        <is>
          <t>-</t>
        </is>
      </c>
      <c r="T82" t="inlineStr">
        <is>
          <t>-</t>
        </is>
      </c>
      <c r="U82" t="inlineStr">
        <is>
          <t>-</t>
        </is>
      </c>
      <c r="V82" t="inlineStr">
        <is>
          <t>-</t>
        </is>
      </c>
    </row>
    <row r="83">
      <c r="A83" s="5" t="inlineStr">
        <is>
          <t>Umsatzwachstum 10J in %</t>
        </is>
      </c>
      <c r="B83" s="5" t="inlineStr">
        <is>
          <t>Revenue Growth 10Y in %</t>
        </is>
      </c>
      <c r="C83" t="n">
        <v>-0.96</v>
      </c>
      <c r="D83" t="n">
        <v>-2.92</v>
      </c>
      <c r="E83" t="n">
        <v>-3.26</v>
      </c>
      <c r="F83" t="n">
        <v>-0.58</v>
      </c>
      <c r="G83" t="n">
        <v>-1.82</v>
      </c>
      <c r="H83" t="n">
        <v>-3.13</v>
      </c>
      <c r="I83" t="n">
        <v>-1.85</v>
      </c>
      <c r="J83" t="n">
        <v>-2.14</v>
      </c>
      <c r="K83" t="n">
        <v>-3.28</v>
      </c>
      <c r="L83" t="n">
        <v>-3.62</v>
      </c>
      <c r="M83" t="n">
        <v>-2.55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7.06</v>
      </c>
      <c r="D84" t="n">
        <v>-34.22</v>
      </c>
      <c r="E84" t="n">
        <v>14.43</v>
      </c>
      <c r="F84" t="n">
        <v>124.5</v>
      </c>
      <c r="G84" t="n">
        <v>55.42</v>
      </c>
      <c r="H84" t="n">
        <v>-64.5</v>
      </c>
      <c r="I84" t="n">
        <v>417.26</v>
      </c>
      <c r="J84" t="n">
        <v>-117.45</v>
      </c>
      <c r="K84" t="n">
        <v>-189.56</v>
      </c>
      <c r="L84" t="n">
        <v>252.68</v>
      </c>
      <c r="M84" t="n">
        <v>-320.43</v>
      </c>
      <c r="N84" t="n">
        <v>-104.46</v>
      </c>
      <c r="O84" t="n">
        <v>-22.57</v>
      </c>
      <c r="P84" t="n">
        <v>87.69</v>
      </c>
      <c r="Q84" t="n">
        <v>1.13</v>
      </c>
      <c r="R84" t="n">
        <v>308.06</v>
      </c>
      <c r="S84" t="n">
        <v>-121.68</v>
      </c>
      <c r="T84" t="n">
        <v>23.12</v>
      </c>
      <c r="U84" t="n">
        <v>-127.12</v>
      </c>
      <c r="V84" t="n">
        <v>433.74</v>
      </c>
    </row>
    <row r="85">
      <c r="A85" s="5" t="inlineStr">
        <is>
          <t>Gewinnwachstum 3J in %</t>
        </is>
      </c>
      <c r="B85" s="5" t="inlineStr">
        <is>
          <t>Earnings Growth 3Y in %</t>
        </is>
      </c>
      <c r="C85" t="n">
        <v>-4.24</v>
      </c>
      <c r="D85" t="n">
        <v>34.9</v>
      </c>
      <c r="E85" t="n">
        <v>64.78</v>
      </c>
      <c r="F85" t="n">
        <v>38.47</v>
      </c>
      <c r="G85" t="n">
        <v>136.06</v>
      </c>
      <c r="H85" t="n">
        <v>78.44</v>
      </c>
      <c r="I85" t="n">
        <v>36.75</v>
      </c>
      <c r="J85" t="n">
        <v>-18.11</v>
      </c>
      <c r="K85" t="n">
        <v>-85.77</v>
      </c>
      <c r="L85" t="n">
        <v>-57.4</v>
      </c>
      <c r="M85" t="n">
        <v>-149.15</v>
      </c>
      <c r="N85" t="n">
        <v>-13.11</v>
      </c>
      <c r="O85" t="n">
        <v>22.08</v>
      </c>
      <c r="P85" t="n">
        <v>132.29</v>
      </c>
      <c r="Q85" t="n">
        <v>62.5</v>
      </c>
      <c r="R85" t="n">
        <v>69.83</v>
      </c>
      <c r="S85" t="n">
        <v>-75.23</v>
      </c>
      <c r="T85" t="n">
        <v>109.91</v>
      </c>
      <c r="U85" t="inlineStr">
        <is>
          <t>-</t>
        </is>
      </c>
      <c r="V85" t="inlineStr">
        <is>
          <t>-</t>
        </is>
      </c>
    </row>
    <row r="86">
      <c r="A86" s="5" t="inlineStr">
        <is>
          <t>Gewinnwachstum 5J in %</t>
        </is>
      </c>
      <c r="B86" s="5" t="inlineStr">
        <is>
          <t>Earnings Growth 5Y in %</t>
        </is>
      </c>
      <c r="C86" t="n">
        <v>33.44</v>
      </c>
      <c r="D86" t="n">
        <v>19.13</v>
      </c>
      <c r="E86" t="n">
        <v>109.42</v>
      </c>
      <c r="F86" t="n">
        <v>83.05</v>
      </c>
      <c r="G86" t="n">
        <v>20.23</v>
      </c>
      <c r="H86" t="n">
        <v>59.69</v>
      </c>
      <c r="I86" t="n">
        <v>8.5</v>
      </c>
      <c r="J86" t="n">
        <v>-95.84</v>
      </c>
      <c r="K86" t="n">
        <v>-76.87</v>
      </c>
      <c r="L86" t="n">
        <v>-21.42</v>
      </c>
      <c r="M86" t="n">
        <v>-71.73</v>
      </c>
      <c r="N86" t="n">
        <v>53.97</v>
      </c>
      <c r="O86" t="n">
        <v>50.53</v>
      </c>
      <c r="P86" t="n">
        <v>59.66</v>
      </c>
      <c r="Q86" t="n">
        <v>16.7</v>
      </c>
      <c r="R86" t="n">
        <v>103.22</v>
      </c>
      <c r="S86" t="inlineStr">
        <is>
          <t>-</t>
        </is>
      </c>
      <c r="T86" t="inlineStr">
        <is>
          <t>-</t>
        </is>
      </c>
      <c r="U86" t="inlineStr">
        <is>
          <t>-</t>
        </is>
      </c>
      <c r="V86" t="inlineStr">
        <is>
          <t>-</t>
        </is>
      </c>
    </row>
    <row r="87">
      <c r="A87" s="5" t="inlineStr">
        <is>
          <t>Gewinnwachstum 10J in %</t>
        </is>
      </c>
      <c r="B87" s="5" t="inlineStr">
        <is>
          <t>Earnings Growth 10Y in %</t>
        </is>
      </c>
      <c r="C87" t="n">
        <v>46.56</v>
      </c>
      <c r="D87" t="n">
        <v>13.81</v>
      </c>
      <c r="E87" t="n">
        <v>6.79</v>
      </c>
      <c r="F87" t="n">
        <v>3.09</v>
      </c>
      <c r="G87" t="n">
        <v>-0.59</v>
      </c>
      <c r="H87" t="n">
        <v>-6.02</v>
      </c>
      <c r="I87" t="n">
        <v>31.24</v>
      </c>
      <c r="J87" t="n">
        <v>-22.66</v>
      </c>
      <c r="K87" t="n">
        <v>-8.6</v>
      </c>
      <c r="L87" t="n">
        <v>-2.36</v>
      </c>
      <c r="M87" t="n">
        <v>15.75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1.01</v>
      </c>
      <c r="D88" t="n">
        <v>1.37</v>
      </c>
      <c r="E88" t="n">
        <v>0.16</v>
      </c>
      <c r="F88" t="n">
        <v>0.22</v>
      </c>
      <c r="G88" t="n">
        <v>1.67</v>
      </c>
      <c r="H88" t="n">
        <v>0.9</v>
      </c>
      <c r="I88" t="n">
        <v>2.45</v>
      </c>
      <c r="J88" t="n">
        <v>-0.83</v>
      </c>
      <c r="K88" t="inlineStr">
        <is>
          <t>-</t>
        </is>
      </c>
      <c r="L88" t="n">
        <v>-0.67</v>
      </c>
      <c r="M88" t="n">
        <v>-0.62</v>
      </c>
      <c r="N88" t="inlineStr">
        <is>
          <t>-</t>
        </is>
      </c>
      <c r="O88" t="n">
        <v>0.15</v>
      </c>
      <c r="P88" t="n">
        <v>0.1</v>
      </c>
      <c r="Q88" t="n">
        <v>0.6899999999999999</v>
      </c>
      <c r="R88" t="inlineStr">
        <is>
          <t>-</t>
        </is>
      </c>
      <c r="S88" t="inlineStr">
        <is>
          <t>-</t>
        </is>
      </c>
      <c r="T88" t="inlineStr">
        <is>
          <t>-</t>
        </is>
      </c>
      <c r="U88" t="inlineStr">
        <is>
          <t>-</t>
        </is>
      </c>
      <c r="V88" t="inlineStr">
        <is>
          <t>-</t>
        </is>
      </c>
    </row>
    <row r="89">
      <c r="A89" s="5" t="inlineStr">
        <is>
          <t>EBIT-Wachstum 1J in %</t>
        </is>
      </c>
      <c r="B89" s="5" t="inlineStr">
        <is>
          <t>EBIT Growth 1Y in %</t>
        </is>
      </c>
      <c r="C89" t="n">
        <v>-4.36</v>
      </c>
      <c r="D89" t="n">
        <v>13.32</v>
      </c>
      <c r="E89" t="n">
        <v>-19.39</v>
      </c>
      <c r="F89" t="n">
        <v>89.72</v>
      </c>
      <c r="G89" t="n">
        <v>104.12</v>
      </c>
      <c r="H89" t="n">
        <v>-75.59</v>
      </c>
      <c r="I89" t="n">
        <v>93.3</v>
      </c>
      <c r="J89" t="n">
        <v>-482.9</v>
      </c>
      <c r="K89" t="n">
        <v>-113.03</v>
      </c>
      <c r="L89" t="n">
        <v>236.32</v>
      </c>
      <c r="M89" t="n">
        <v>93.69</v>
      </c>
      <c r="N89" t="n">
        <v>-82.88</v>
      </c>
      <c r="O89" t="n">
        <v>56.55</v>
      </c>
      <c r="P89" t="n">
        <v>-33.5</v>
      </c>
      <c r="Q89" t="n">
        <v>10.7</v>
      </c>
      <c r="R89" t="n">
        <v>229.3</v>
      </c>
      <c r="S89" t="n">
        <v>16.19</v>
      </c>
      <c r="T89" t="n">
        <v>-126.02</v>
      </c>
      <c r="U89" t="n">
        <v>-158.58</v>
      </c>
      <c r="V89" t="n">
        <v>102.13</v>
      </c>
    </row>
    <row r="90">
      <c r="A90" s="5" t="inlineStr">
        <is>
          <t>EBIT-Wachstum 3J in %</t>
        </is>
      </c>
      <c r="B90" s="5" t="inlineStr">
        <is>
          <t>EBIT Growth 3Y in %</t>
        </is>
      </c>
      <c r="C90" t="n">
        <v>-3.48</v>
      </c>
      <c r="D90" t="n">
        <v>27.88</v>
      </c>
      <c r="E90" t="n">
        <v>58.15</v>
      </c>
      <c r="F90" t="n">
        <v>39.42</v>
      </c>
      <c r="G90" t="n">
        <v>40.61</v>
      </c>
      <c r="H90" t="n">
        <v>-155.06</v>
      </c>
      <c r="I90" t="n">
        <v>-167.54</v>
      </c>
      <c r="J90" t="n">
        <v>-119.87</v>
      </c>
      <c r="K90" t="n">
        <v>72.33</v>
      </c>
      <c r="L90" t="n">
        <v>82.38</v>
      </c>
      <c r="M90" t="n">
        <v>22.45</v>
      </c>
      <c r="N90" t="n">
        <v>-19.94</v>
      </c>
      <c r="O90" t="n">
        <v>11.25</v>
      </c>
      <c r="P90" t="n">
        <v>68.83</v>
      </c>
      <c r="Q90" t="n">
        <v>85.40000000000001</v>
      </c>
      <c r="R90" t="n">
        <v>39.82</v>
      </c>
      <c r="S90" t="n">
        <v>-89.47</v>
      </c>
      <c r="T90" t="n">
        <v>-60.82</v>
      </c>
      <c r="U90" t="inlineStr">
        <is>
          <t>-</t>
        </is>
      </c>
      <c r="V90" t="inlineStr">
        <is>
          <t>-</t>
        </is>
      </c>
    </row>
    <row r="91">
      <c r="A91" s="5" t="inlineStr">
        <is>
          <t>EBIT-Wachstum 5J in %</t>
        </is>
      </c>
      <c r="B91" s="5" t="inlineStr">
        <is>
          <t>EBIT Growth 5Y in %</t>
        </is>
      </c>
      <c r="C91" t="n">
        <v>36.68</v>
      </c>
      <c r="D91" t="n">
        <v>22.44</v>
      </c>
      <c r="E91" t="n">
        <v>38.43</v>
      </c>
      <c r="F91" t="n">
        <v>-54.27</v>
      </c>
      <c r="G91" t="n">
        <v>-94.81999999999999</v>
      </c>
      <c r="H91" t="n">
        <v>-68.38</v>
      </c>
      <c r="I91" t="n">
        <v>-34.52</v>
      </c>
      <c r="J91" t="n">
        <v>-69.76000000000001</v>
      </c>
      <c r="K91" t="n">
        <v>38.13</v>
      </c>
      <c r="L91" t="n">
        <v>54.04</v>
      </c>
      <c r="M91" t="n">
        <v>8.91</v>
      </c>
      <c r="N91" t="n">
        <v>36.03</v>
      </c>
      <c r="O91" t="n">
        <v>55.85</v>
      </c>
      <c r="P91" t="n">
        <v>19.33</v>
      </c>
      <c r="Q91" t="n">
        <v>-5.68</v>
      </c>
      <c r="R91" t="n">
        <v>12.6</v>
      </c>
      <c r="S91" t="inlineStr">
        <is>
          <t>-</t>
        </is>
      </c>
      <c r="T91" t="inlineStr">
        <is>
          <t>-</t>
        </is>
      </c>
      <c r="U91" t="inlineStr">
        <is>
          <t>-</t>
        </is>
      </c>
      <c r="V91" t="inlineStr">
        <is>
          <t>-</t>
        </is>
      </c>
    </row>
    <row r="92">
      <c r="A92" s="5" t="inlineStr">
        <is>
          <t>EBIT-Wachstum 10J in %</t>
        </is>
      </c>
      <c r="B92" s="5" t="inlineStr">
        <is>
          <t>EBIT Growth 10Y in %</t>
        </is>
      </c>
      <c r="C92" t="n">
        <v>-15.85</v>
      </c>
      <c r="D92" t="n">
        <v>-6.04</v>
      </c>
      <c r="E92" t="n">
        <v>-15.66</v>
      </c>
      <c r="F92" t="n">
        <v>-8.07</v>
      </c>
      <c r="G92" t="n">
        <v>-20.39</v>
      </c>
      <c r="H92" t="n">
        <v>-29.73</v>
      </c>
      <c r="I92" t="n">
        <v>0.76</v>
      </c>
      <c r="J92" t="n">
        <v>-6.96</v>
      </c>
      <c r="K92" t="n">
        <v>28.73</v>
      </c>
      <c r="L92" t="n">
        <v>24.18</v>
      </c>
      <c r="M92" t="n">
        <v>10.76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20.14</v>
      </c>
      <c r="D93" t="n">
        <v>1.73</v>
      </c>
      <c r="E93" t="n">
        <v>11.17</v>
      </c>
      <c r="F93" t="n">
        <v>-24.1</v>
      </c>
      <c r="G93" t="n">
        <v>9.199999999999999</v>
      </c>
      <c r="H93" t="n">
        <v>-20.76</v>
      </c>
      <c r="I93" t="n">
        <v>158.33</v>
      </c>
      <c r="J93" t="n">
        <v>-54.08</v>
      </c>
      <c r="K93" t="n">
        <v>84.73</v>
      </c>
      <c r="L93" t="n">
        <v>-21.16</v>
      </c>
      <c r="M93" t="n">
        <v>37.56</v>
      </c>
      <c r="N93" t="n">
        <v>-59.48</v>
      </c>
      <c r="O93" t="n">
        <v>-76.73999999999999</v>
      </c>
      <c r="P93" t="n">
        <v>477.56</v>
      </c>
      <c r="Q93" t="n">
        <v>73.63</v>
      </c>
      <c r="R93" t="n">
        <v>-37.78</v>
      </c>
      <c r="S93" t="n">
        <v>55.17</v>
      </c>
      <c r="T93" t="n">
        <v>-71.98999999999999</v>
      </c>
      <c r="U93" t="n">
        <v>105.37</v>
      </c>
      <c r="V93" t="inlineStr">
        <is>
          <t>-</t>
        </is>
      </c>
    </row>
    <row r="94">
      <c r="A94" s="5" t="inlineStr">
        <is>
          <t>Op.Cashflow Wachstum 3J in %</t>
        </is>
      </c>
      <c r="B94" s="5" t="inlineStr">
        <is>
          <t>Op.Cashflow Wachstum 3Y in %</t>
        </is>
      </c>
      <c r="C94" t="n">
        <v>11.01</v>
      </c>
      <c r="D94" t="n">
        <v>-3.73</v>
      </c>
      <c r="E94" t="n">
        <v>-1.24</v>
      </c>
      <c r="F94" t="n">
        <v>-11.89</v>
      </c>
      <c r="G94" t="n">
        <v>48.92</v>
      </c>
      <c r="H94" t="n">
        <v>27.83</v>
      </c>
      <c r="I94" t="n">
        <v>62.99</v>
      </c>
      <c r="J94" t="n">
        <v>3.16</v>
      </c>
      <c r="K94" t="n">
        <v>33.71</v>
      </c>
      <c r="L94" t="n">
        <v>-14.36</v>
      </c>
      <c r="M94" t="n">
        <v>-32.89</v>
      </c>
      <c r="N94" t="n">
        <v>113.78</v>
      </c>
      <c r="O94" t="n">
        <v>158.15</v>
      </c>
      <c r="P94" t="n">
        <v>171.14</v>
      </c>
      <c r="Q94" t="n">
        <v>30.34</v>
      </c>
      <c r="R94" t="n">
        <v>-18.2</v>
      </c>
      <c r="S94" t="n">
        <v>29.52</v>
      </c>
      <c r="T94" t="inlineStr">
        <is>
          <t>-</t>
        </is>
      </c>
      <c r="U94" t="inlineStr">
        <is>
          <t>-</t>
        </is>
      </c>
      <c r="V94" t="inlineStr">
        <is>
          <t>-</t>
        </is>
      </c>
    </row>
    <row r="95">
      <c r="A95" s="5" t="inlineStr">
        <is>
          <t>Op.Cashflow Wachstum 5J in %</t>
        </is>
      </c>
      <c r="B95" s="5" t="inlineStr">
        <is>
          <t>Op.Cashflow Wachstum 5Y in %</t>
        </is>
      </c>
      <c r="C95" t="n">
        <v>3.63</v>
      </c>
      <c r="D95" t="n">
        <v>-4.55</v>
      </c>
      <c r="E95" t="n">
        <v>26.77</v>
      </c>
      <c r="F95" t="n">
        <v>13.72</v>
      </c>
      <c r="G95" t="n">
        <v>35.48</v>
      </c>
      <c r="H95" t="n">
        <v>29.41</v>
      </c>
      <c r="I95" t="n">
        <v>41.08</v>
      </c>
      <c r="J95" t="n">
        <v>-2.49</v>
      </c>
      <c r="K95" t="n">
        <v>-7.02</v>
      </c>
      <c r="L95" t="n">
        <v>71.55</v>
      </c>
      <c r="M95" t="n">
        <v>90.51000000000001</v>
      </c>
      <c r="N95" t="n">
        <v>75.44</v>
      </c>
      <c r="O95" t="n">
        <v>98.37</v>
      </c>
      <c r="P95" t="n">
        <v>99.31999999999999</v>
      </c>
      <c r="Q95" t="n">
        <v>24.88</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16.52</v>
      </c>
      <c r="D96" t="n">
        <v>18.26</v>
      </c>
      <c r="E96" t="n">
        <v>12.14</v>
      </c>
      <c r="F96" t="n">
        <v>3.35</v>
      </c>
      <c r="G96" t="n">
        <v>53.52</v>
      </c>
      <c r="H96" t="n">
        <v>59.96</v>
      </c>
      <c r="I96" t="n">
        <v>58.26</v>
      </c>
      <c r="J96" t="n">
        <v>47.94</v>
      </c>
      <c r="K96" t="n">
        <v>46.15</v>
      </c>
      <c r="L96" t="n">
        <v>48.21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2481</v>
      </c>
      <c r="D97" t="n">
        <v>1629</v>
      </c>
      <c r="E97" t="n">
        <v>3251</v>
      </c>
      <c r="F97" t="n">
        <v>3602</v>
      </c>
      <c r="G97" t="n">
        <v>2625</v>
      </c>
      <c r="H97" t="n">
        <v>3179</v>
      </c>
      <c r="I97" t="n">
        <v>2998</v>
      </c>
      <c r="J97" t="n">
        <v>2573</v>
      </c>
      <c r="K97" t="n">
        <v>3137</v>
      </c>
      <c r="L97" t="n">
        <v>3839</v>
      </c>
      <c r="M97" t="n">
        <v>3859</v>
      </c>
      <c r="N97" t="n">
        <v>3938</v>
      </c>
      <c r="O97" t="n">
        <v>8198</v>
      </c>
      <c r="P97" t="n">
        <v>5832</v>
      </c>
      <c r="Q97" t="n">
        <v>4731</v>
      </c>
      <c r="R97" t="n">
        <v>4148</v>
      </c>
      <c r="S97" t="n">
        <v>2262</v>
      </c>
      <c r="T97" t="n">
        <v>1925</v>
      </c>
      <c r="U97" t="n">
        <v>544</v>
      </c>
      <c r="V97" t="n">
        <v>1755</v>
      </c>
      <c r="W97" t="inlineStr">
        <is>
          <t>-</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0"/>
    <col customWidth="1" max="16" min="16" width="21"/>
    <col customWidth="1" max="17" min="17" width="21"/>
    <col customWidth="1" max="18" min="18" width="20"/>
    <col customWidth="1" max="19" min="19" width="19"/>
    <col customWidth="1" max="20" min="20" width="19"/>
    <col customWidth="1" max="21" min="21" width="20"/>
    <col customWidth="1" max="22" min="22" width="20"/>
    <col customWidth="1" max="23" min="23" width="9"/>
  </cols>
  <sheetData>
    <row r="1">
      <c r="A1" s="1" t="inlineStr">
        <is>
          <t xml:space="preserve">AIR LIQUIDE </t>
        </is>
      </c>
      <c r="B1" s="2" t="inlineStr">
        <is>
          <t>WKN: 850133  ISIN: FR0000120073  US-Symbol:AIQUF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1902</t>
        </is>
      </c>
      <c r="C4" s="5" t="inlineStr">
        <is>
          <t>Telefon / Phone</t>
        </is>
      </c>
      <c r="D4" s="5" t="inlineStr"/>
      <c r="E4" t="inlineStr">
        <is>
          <t>+33-1-4062-5555</t>
        </is>
      </c>
      <c r="G4" t="inlineStr">
        <is>
          <t>11.02.2020</t>
        </is>
      </c>
      <c r="H4" t="inlineStr">
        <is>
          <t>Preliminary Results</t>
        </is>
      </c>
      <c r="J4" t="inlineStr">
        <is>
          <t>Institutionelle Investoren in Frankreich</t>
        </is>
      </c>
      <c r="L4" t="inlineStr">
        <is>
          <t>18,00%</t>
        </is>
      </c>
    </row>
    <row r="5">
      <c r="A5" s="5" t="inlineStr">
        <is>
          <t>Ticker</t>
        </is>
      </c>
      <c r="B5" t="inlineStr">
        <is>
          <t>AIL</t>
        </is>
      </c>
      <c r="C5" s="5" t="inlineStr">
        <is>
          <t>Fax</t>
        </is>
      </c>
      <c r="D5" s="5" t="inlineStr"/>
      <c r="E5" t="inlineStr">
        <is>
          <t>-</t>
        </is>
      </c>
      <c r="G5" t="inlineStr">
        <is>
          <t>05.03.2020</t>
        </is>
      </c>
      <c r="H5" t="inlineStr">
        <is>
          <t>Publication Of Annual Report</t>
        </is>
      </c>
      <c r="J5" t="inlineStr">
        <is>
          <t>Institutionelle Investoren außerhalb Frankreichs</t>
        </is>
      </c>
      <c r="L5" t="inlineStr">
        <is>
          <t>50,00%</t>
        </is>
      </c>
    </row>
    <row r="6">
      <c r="A6" s="5" t="inlineStr">
        <is>
          <t>Gelistet Seit / Listed Since</t>
        </is>
      </c>
      <c r="B6" t="inlineStr">
        <is>
          <t>-</t>
        </is>
      </c>
      <c r="C6" s="5" t="inlineStr">
        <is>
          <t>Internet</t>
        </is>
      </c>
      <c r="D6" s="5" t="inlineStr"/>
      <c r="E6" t="inlineStr">
        <is>
          <t>http://www.airliquide.com</t>
        </is>
      </c>
      <c r="G6" t="inlineStr">
        <is>
          <t>24.04.2020</t>
        </is>
      </c>
      <c r="H6" t="inlineStr">
        <is>
          <t>Result Q1</t>
        </is>
      </c>
      <c r="J6" t="inlineStr">
        <is>
          <t>Freefloat</t>
        </is>
      </c>
      <c r="L6" t="inlineStr">
        <is>
          <t>32,00%</t>
        </is>
      </c>
    </row>
    <row r="7">
      <c r="A7" s="5" t="inlineStr">
        <is>
          <t>Nominalwert / Nominal Value</t>
        </is>
      </c>
      <c r="B7" t="inlineStr">
        <is>
          <t>5,50</t>
        </is>
      </c>
      <c r="C7" s="5" t="inlineStr">
        <is>
          <t>Inv. Relations Telefon / Phone</t>
        </is>
      </c>
      <c r="D7" s="5" t="inlineStr"/>
      <c r="E7" t="inlineStr">
        <is>
          <t>+33-1-4062-5708</t>
        </is>
      </c>
      <c r="G7" t="inlineStr">
        <is>
          <t>05.05.2020</t>
        </is>
      </c>
      <c r="H7" t="inlineStr">
        <is>
          <t>Annual General Meeting</t>
        </is>
      </c>
    </row>
    <row r="8">
      <c r="A8" s="5" t="inlineStr">
        <is>
          <t>Land / Country</t>
        </is>
      </c>
      <c r="B8" t="inlineStr">
        <is>
          <t>Frankreich</t>
        </is>
      </c>
      <c r="C8" s="5" t="inlineStr">
        <is>
          <t>Kontaktperson / Contact Person</t>
        </is>
      </c>
      <c r="D8" s="5" t="inlineStr"/>
      <c r="E8" t="inlineStr">
        <is>
          <t>Aude Rodriguez</t>
        </is>
      </c>
      <c r="G8" t="inlineStr">
        <is>
          <t>11.05.2020</t>
        </is>
      </c>
      <c r="H8" t="inlineStr">
        <is>
          <t>Ex Dividend</t>
        </is>
      </c>
    </row>
    <row r="9">
      <c r="A9" s="5" t="inlineStr">
        <is>
          <t>Währung / Currency</t>
        </is>
      </c>
      <c r="B9" t="inlineStr">
        <is>
          <t>EUR</t>
        </is>
      </c>
      <c r="C9" s="5" t="inlineStr">
        <is>
          <t>13.05.2020</t>
        </is>
      </c>
      <c r="D9" s="5" t="inlineStr">
        <is>
          <t>Dividend Payout</t>
        </is>
      </c>
    </row>
    <row r="10">
      <c r="A10" s="5" t="inlineStr">
        <is>
          <t>Branche / Industry</t>
        </is>
      </c>
      <c r="B10" t="inlineStr">
        <is>
          <t>Chemistry</t>
        </is>
      </c>
      <c r="C10" s="5" t="inlineStr"/>
      <c r="D10" s="5" t="inlineStr"/>
    </row>
    <row r="11">
      <c r="A11" s="5" t="inlineStr">
        <is>
          <t>Sektor / Sector</t>
        </is>
      </c>
      <c r="B11" t="inlineStr">
        <is>
          <t>Chemicals / Pharmaceuticals</t>
        </is>
      </c>
    </row>
    <row r="12">
      <c r="A12" s="5" t="inlineStr">
        <is>
          <t>Typ / Genre</t>
        </is>
      </c>
      <c r="B12" t="inlineStr">
        <is>
          <t>Inhaberaktie</t>
        </is>
      </c>
    </row>
    <row r="13">
      <c r="A13" s="5" t="inlineStr">
        <is>
          <t>Adresse / Address</t>
        </is>
      </c>
      <c r="B13" t="inlineStr">
        <is>
          <t>Air Liquide S.A.75 quai d'Orsay  F-75321 Paris cedex 07</t>
        </is>
      </c>
    </row>
    <row r="14">
      <c r="A14" s="5" t="inlineStr">
        <is>
          <t>Management</t>
        </is>
      </c>
      <c r="B14" t="inlineStr">
        <is>
          <t>Benoît Potier, Michael J. Graff, François Jackow, Fabienne Lecorvaisier, Guy Salzgeber, Jean-Marc de Royere, François Venet</t>
        </is>
      </c>
    </row>
    <row r="15">
      <c r="A15" s="5" t="inlineStr">
        <is>
          <t>Aufsichtsrat / Board</t>
        </is>
      </c>
      <c r="B15" t="inlineStr">
        <is>
          <t>Benoit Potier, Jean Paul Agon, Pierre Dufour, Thierry Peugeot, Karen Katen, Siân Herbert-Jones, Sin-Leng Low, Annette Winkler, Philippe Dubrulle, Geneviève Berger, Brian Gilvary, Xavier Huillard</t>
        </is>
      </c>
    </row>
    <row r="16">
      <c r="A16" s="5" t="inlineStr">
        <is>
          <t>Beschreibung</t>
        </is>
      </c>
      <c r="B16" t="inlineStr">
        <is>
          <t>Air Liquide mit Sitz in Frankreich ist ein international präsenter Hersteller von Industriegasen und flüssigen Gasen für Anwendungen in der Medizin. Die Gase, wie z.B. Oxygen, Nitrogen, Argon und Hydrogen, werden in der Öl- und Stahlverarbeitung, in der Papier- und Glasherstellung sowie im Gesundheitswesen sowie der Halbleiter- und der Photovoltaikindustrie verwendet. Air Liquide versorgt seine Kunden teilweise mit eigens installierten und gewarteten Pipelines und stellt darüber hinaus Antriebsgase für die Raumfahrt zur Verfügung. 2016 übernahm der Sparten-Riese das US-Unternehmen Airgas. Copyright 2014 FINANCE BASE AG</t>
        </is>
      </c>
    </row>
    <row r="17">
      <c r="A17" s="5" t="inlineStr">
        <is>
          <t>Profile</t>
        </is>
      </c>
      <c r="B17" t="inlineStr">
        <is>
          <t>Air Liquide based in France is an internationally recognized producer of industrial gases and liquid gases for applications in medicine. The gases, such as Oxygen, nitrogen, argon and hydrogen are used in the oil and steel processing, in the paper and glass manufacturing and healthcare, as well as the semiconductor and photovoltaic industry. Air Liquide supplies its customers some with specially installed and maintained pipelines and also provides drive gas for space available. 2,016 of the division's giant took over the US company Airgas.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21920</v>
      </c>
      <c r="D20" t="n">
        <v>21011</v>
      </c>
      <c r="E20" t="n">
        <v>20349</v>
      </c>
      <c r="F20" t="n">
        <v>18135</v>
      </c>
      <c r="G20" t="n">
        <v>16380</v>
      </c>
      <c r="H20" t="n">
        <v>15358</v>
      </c>
      <c r="I20" t="n">
        <v>15225</v>
      </c>
      <c r="J20" t="n">
        <v>15326</v>
      </c>
      <c r="K20" t="n">
        <v>14457</v>
      </c>
      <c r="L20" t="n">
        <v>13488</v>
      </c>
      <c r="M20" t="n">
        <v>11976</v>
      </c>
      <c r="N20" t="n">
        <v>13103</v>
      </c>
      <c r="O20" t="n">
        <v>11801</v>
      </c>
      <c r="P20" t="n">
        <v>10949</v>
      </c>
      <c r="Q20" t="n">
        <v>10435</v>
      </c>
      <c r="R20" t="n">
        <v>9376</v>
      </c>
      <c r="S20" t="n">
        <v>8394</v>
      </c>
      <c r="T20" t="n">
        <v>7900</v>
      </c>
      <c r="U20" t="n">
        <v>8328</v>
      </c>
      <c r="V20" t="n">
        <v>8100</v>
      </c>
      <c r="W20" t="n">
        <v>6538</v>
      </c>
    </row>
    <row r="21">
      <c r="A21" s="5" t="inlineStr">
        <is>
          <t>Operatives Ergebnis (EBIT)</t>
        </is>
      </c>
      <c r="B21" s="5" t="inlineStr">
        <is>
          <t>EBIT Earning Before Interest &amp; Tax</t>
        </is>
      </c>
      <c r="C21" t="n">
        <v>3606</v>
      </c>
      <c r="D21" t="n">
        <v>3287</v>
      </c>
      <c r="E21" t="n">
        <v>3020</v>
      </c>
      <c r="F21" t="n">
        <v>3060</v>
      </c>
      <c r="G21" t="n">
        <v>2758</v>
      </c>
      <c r="H21" t="n">
        <v>2650</v>
      </c>
      <c r="I21" t="n">
        <v>2607</v>
      </c>
      <c r="J21" t="n">
        <v>2533</v>
      </c>
      <c r="K21" t="n">
        <v>2437</v>
      </c>
      <c r="L21" t="n">
        <v>2254</v>
      </c>
      <c r="M21" t="n">
        <v>1959</v>
      </c>
      <c r="N21" t="n">
        <v>1919</v>
      </c>
      <c r="O21" t="n">
        <v>1789</v>
      </c>
      <c r="P21" t="n">
        <v>1662</v>
      </c>
      <c r="Q21" t="n">
        <v>1473</v>
      </c>
      <c r="R21" t="n">
        <v>1277</v>
      </c>
      <c r="S21" t="n">
        <v>1196</v>
      </c>
      <c r="T21" t="n">
        <v>1162</v>
      </c>
      <c r="U21" t="n">
        <v>1178</v>
      </c>
      <c r="V21" t="n">
        <v>1116</v>
      </c>
      <c r="W21" t="n">
        <v>935</v>
      </c>
    </row>
    <row r="22">
      <c r="A22" s="5" t="inlineStr">
        <is>
          <t>Finanzergebnis</t>
        </is>
      </c>
      <c r="B22" s="5" t="inlineStr">
        <is>
          <t>Financial Result</t>
        </is>
      </c>
      <c r="C22" t="n">
        <v>-467.7</v>
      </c>
      <c r="D22" t="n">
        <v>-348.6</v>
      </c>
      <c r="E22" t="n">
        <v>-484.2</v>
      </c>
      <c r="F22" t="n">
        <v>-396.5</v>
      </c>
      <c r="G22" t="n">
        <v>-268</v>
      </c>
      <c r="H22" t="n">
        <v>-250.6</v>
      </c>
      <c r="I22" t="n">
        <v>-304.6</v>
      </c>
      <c r="J22" t="n">
        <v>-311.9</v>
      </c>
      <c r="K22" t="n">
        <v>-298.2</v>
      </c>
      <c r="L22" t="n">
        <v>-311.2</v>
      </c>
      <c r="M22" t="n">
        <v>-274.6</v>
      </c>
      <c r="N22" t="n">
        <v>-270.3</v>
      </c>
      <c r="O22" t="n">
        <v>-233.7</v>
      </c>
      <c r="P22" t="n">
        <v>-197.6</v>
      </c>
      <c r="Q22" t="n">
        <v>-212.2</v>
      </c>
      <c r="R22" t="n">
        <v>-142.3</v>
      </c>
      <c r="S22" t="n">
        <v>-106.9</v>
      </c>
      <c r="T22" t="n">
        <v>-120.8</v>
      </c>
      <c r="U22" t="n">
        <v>-110.4</v>
      </c>
      <c r="V22" t="n">
        <v>-105.2</v>
      </c>
      <c r="W22" t="n">
        <v>-23.2</v>
      </c>
    </row>
    <row r="23">
      <c r="A23" s="5" t="inlineStr">
        <is>
          <t>Ergebnis vor Steuer (EBT)</t>
        </is>
      </c>
      <c r="B23" s="5" t="inlineStr">
        <is>
          <t>EBT Earning Before Tax</t>
        </is>
      </c>
      <c r="C23" t="n">
        <v>3139</v>
      </c>
      <c r="D23" t="n">
        <v>2938</v>
      </c>
      <c r="E23" t="n">
        <v>2536</v>
      </c>
      <c r="F23" t="n">
        <v>2663</v>
      </c>
      <c r="G23" t="n">
        <v>2490</v>
      </c>
      <c r="H23" t="n">
        <v>2399</v>
      </c>
      <c r="I23" t="n">
        <v>2302</v>
      </c>
      <c r="J23" t="n">
        <v>2222</v>
      </c>
      <c r="K23" t="n">
        <v>2138</v>
      </c>
      <c r="L23" t="n">
        <v>1943</v>
      </c>
      <c r="M23" t="n">
        <v>1685</v>
      </c>
      <c r="N23" t="n">
        <v>1649</v>
      </c>
      <c r="O23" t="n">
        <v>1555</v>
      </c>
      <c r="P23" t="n">
        <v>1464</v>
      </c>
      <c r="Q23" t="n">
        <v>1261</v>
      </c>
      <c r="R23" t="n">
        <v>1135</v>
      </c>
      <c r="S23" t="n">
        <v>1089</v>
      </c>
      <c r="T23" t="n">
        <v>1041</v>
      </c>
      <c r="U23" t="n">
        <v>1067</v>
      </c>
      <c r="V23" t="n">
        <v>1011</v>
      </c>
      <c r="W23" t="n">
        <v>911.8</v>
      </c>
    </row>
    <row r="24">
      <c r="A24" s="5" t="inlineStr">
        <is>
          <t>Steuern auf Einkommen und Ertrag</t>
        </is>
      </c>
      <c r="B24" s="5" t="inlineStr">
        <is>
          <t>Taxes on income and earnings</t>
        </is>
      </c>
      <c r="C24" t="n">
        <v>801.7</v>
      </c>
      <c r="D24" t="n">
        <v>730.7</v>
      </c>
      <c r="E24" t="n">
        <v>207.3</v>
      </c>
      <c r="F24" t="n">
        <v>747.4</v>
      </c>
      <c r="G24" t="n">
        <v>666.4</v>
      </c>
      <c r="H24" t="n">
        <v>678.4</v>
      </c>
      <c r="I24" t="n">
        <v>611.9</v>
      </c>
      <c r="J24" t="n">
        <v>566</v>
      </c>
      <c r="K24" t="n">
        <v>576.4</v>
      </c>
      <c r="L24" t="n">
        <v>512.7</v>
      </c>
      <c r="M24" t="n">
        <v>419.1</v>
      </c>
      <c r="N24" t="n">
        <v>401.5</v>
      </c>
      <c r="O24" t="n">
        <v>411.8</v>
      </c>
      <c r="P24" t="n">
        <v>419.8</v>
      </c>
      <c r="Q24" t="n">
        <v>370.7</v>
      </c>
      <c r="R24" t="n">
        <v>337.7</v>
      </c>
      <c r="S24" t="n">
        <v>362.6</v>
      </c>
      <c r="T24" t="n">
        <v>343.8</v>
      </c>
      <c r="U24" t="n">
        <v>264.2</v>
      </c>
      <c r="V24" t="n">
        <v>229.4</v>
      </c>
      <c r="W24" t="n">
        <v>204.7</v>
      </c>
    </row>
    <row r="25">
      <c r="A25" s="5" t="inlineStr">
        <is>
          <t>Ergebnis nach Steuer</t>
        </is>
      </c>
      <c r="B25" s="5" t="inlineStr">
        <is>
          <t>Earnings after tax</t>
        </is>
      </c>
      <c r="C25" t="n">
        <v>2337</v>
      </c>
      <c r="D25" t="n">
        <v>2207</v>
      </c>
      <c r="E25" t="n">
        <v>2329</v>
      </c>
      <c r="F25" t="n">
        <v>1916</v>
      </c>
      <c r="G25" t="n">
        <v>1824</v>
      </c>
      <c r="H25" t="n">
        <v>1721</v>
      </c>
      <c r="I25" t="n">
        <v>1690</v>
      </c>
      <c r="J25" t="n">
        <v>1656</v>
      </c>
      <c r="K25" t="n">
        <v>1562</v>
      </c>
      <c r="L25" t="n">
        <v>1430</v>
      </c>
      <c r="M25" t="n">
        <v>1265</v>
      </c>
      <c r="N25" t="n">
        <v>1247</v>
      </c>
      <c r="O25" t="n">
        <v>1143</v>
      </c>
      <c r="P25" t="n">
        <v>1044</v>
      </c>
      <c r="Q25" t="n">
        <v>889.9</v>
      </c>
      <c r="R25" t="n">
        <v>841.8</v>
      </c>
      <c r="S25" t="n">
        <v>781.8</v>
      </c>
      <c r="T25" t="n">
        <v>750.6</v>
      </c>
      <c r="U25" t="n">
        <v>753</v>
      </c>
      <c r="V25" t="n">
        <v>712.4</v>
      </c>
      <c r="W25" t="n">
        <v>609.5</v>
      </c>
    </row>
    <row r="26">
      <c r="A26" s="5" t="inlineStr">
        <is>
          <t>Minderheitenanteil</t>
        </is>
      </c>
      <c r="B26" s="5" t="inlineStr">
        <is>
          <t>Minority Share</t>
        </is>
      </c>
      <c r="C26" t="n">
        <v>-96.09999999999999</v>
      </c>
      <c r="D26" t="n">
        <v>-94</v>
      </c>
      <c r="E26" t="n">
        <v>-92</v>
      </c>
      <c r="F26" t="n">
        <v>-82.7</v>
      </c>
      <c r="G26" t="n">
        <v>-82.3</v>
      </c>
      <c r="H26" t="n">
        <v>-59.8</v>
      </c>
      <c r="I26" t="n">
        <v>-64.2</v>
      </c>
      <c r="J26" t="n">
        <v>-66.09999999999999</v>
      </c>
      <c r="K26" t="n">
        <v>-59.8</v>
      </c>
      <c r="L26" t="n">
        <v>-54.5</v>
      </c>
      <c r="M26" t="n">
        <v>-55.2</v>
      </c>
      <c r="N26" t="n">
        <v>-51.8</v>
      </c>
      <c r="O26" t="n">
        <v>-46.9</v>
      </c>
      <c r="P26" t="n">
        <v>-69.8</v>
      </c>
      <c r="Q26" t="n">
        <v>-73.59999999999999</v>
      </c>
      <c r="R26" t="n">
        <v>-64.3</v>
      </c>
      <c r="S26" t="n">
        <v>-56.2</v>
      </c>
      <c r="T26" t="n">
        <v>-47.4</v>
      </c>
      <c r="U26" t="n">
        <v>-51.1</v>
      </c>
      <c r="V26" t="n">
        <v>-60.6</v>
      </c>
      <c r="W26" t="n">
        <v>-46.8</v>
      </c>
    </row>
    <row r="27">
      <c r="A27" s="5" t="inlineStr">
        <is>
          <t>Jahresüberschuss/-fehlbetrag</t>
        </is>
      </c>
      <c r="B27" s="5" t="inlineStr">
        <is>
          <t>Net Profit</t>
        </is>
      </c>
      <c r="C27" t="n">
        <v>2242</v>
      </c>
      <c r="D27" t="n">
        <v>2113</v>
      </c>
      <c r="E27" t="n">
        <v>2200</v>
      </c>
      <c r="F27" t="n">
        <v>1844</v>
      </c>
      <c r="G27" t="n">
        <v>1756</v>
      </c>
      <c r="H27" t="n">
        <v>1665</v>
      </c>
      <c r="I27" t="n">
        <v>1640</v>
      </c>
      <c r="J27" t="n">
        <v>1609</v>
      </c>
      <c r="K27" t="n">
        <v>1535</v>
      </c>
      <c r="L27" t="n">
        <v>1404</v>
      </c>
      <c r="M27" t="n">
        <v>1230</v>
      </c>
      <c r="N27" t="n">
        <v>1220</v>
      </c>
      <c r="O27" t="n">
        <v>1123</v>
      </c>
      <c r="P27" t="n">
        <v>1002</v>
      </c>
      <c r="Q27" t="n">
        <v>933.4</v>
      </c>
      <c r="R27" t="n">
        <v>777.5</v>
      </c>
      <c r="S27" t="n">
        <v>725.6</v>
      </c>
      <c r="T27" t="n">
        <v>703.2</v>
      </c>
      <c r="U27" t="n">
        <v>701.9</v>
      </c>
      <c r="V27" t="n">
        <v>651.8</v>
      </c>
      <c r="W27" t="n">
        <v>562.7</v>
      </c>
    </row>
    <row r="28">
      <c r="A28" s="5" t="inlineStr">
        <is>
          <t>Summe Umlaufvermögen</t>
        </is>
      </c>
      <c r="B28" s="5" t="inlineStr">
        <is>
          <t>Current Assets</t>
        </is>
      </c>
      <c r="C28" t="n">
        <v>5967</v>
      </c>
      <c r="D28" t="n">
        <v>6763</v>
      </c>
      <c r="E28" t="n">
        <v>6991</v>
      </c>
      <c r="F28" t="n">
        <v>6989</v>
      </c>
      <c r="G28" t="n">
        <v>5720</v>
      </c>
      <c r="H28" t="n">
        <v>5286</v>
      </c>
      <c r="I28" t="n">
        <v>5005</v>
      </c>
      <c r="J28" t="n">
        <v>5283</v>
      </c>
      <c r="K28" t="n">
        <v>5867</v>
      </c>
      <c r="L28" t="n">
        <v>5467</v>
      </c>
      <c r="M28" t="n">
        <v>5086</v>
      </c>
      <c r="N28" t="n">
        <v>5700</v>
      </c>
      <c r="O28" t="n">
        <v>4832</v>
      </c>
      <c r="P28" t="n">
        <v>4508</v>
      </c>
      <c r="Q28" t="n">
        <v>4216</v>
      </c>
      <c r="R28" t="n">
        <v>4190</v>
      </c>
      <c r="S28" t="n">
        <v>3501</v>
      </c>
      <c r="T28" t="n">
        <v>3125</v>
      </c>
      <c r="U28" t="n">
        <v>3502</v>
      </c>
      <c r="V28" t="n">
        <v>3254</v>
      </c>
      <c r="W28" t="n">
        <v>2907</v>
      </c>
    </row>
    <row r="29">
      <c r="A29" s="5" t="inlineStr">
        <is>
          <t>Summe Anlagevermögen</t>
        </is>
      </c>
      <c r="B29" s="5" t="inlineStr">
        <is>
          <t>Fixed Assets</t>
        </is>
      </c>
      <c r="C29" t="n">
        <v>37699</v>
      </c>
      <c r="D29" t="n">
        <v>35218</v>
      </c>
      <c r="E29" t="n">
        <v>34036</v>
      </c>
      <c r="F29" t="n">
        <v>37129</v>
      </c>
      <c r="G29" t="n">
        <v>23222</v>
      </c>
      <c r="H29" t="n">
        <v>21439</v>
      </c>
      <c r="I29" t="n">
        <v>20090</v>
      </c>
      <c r="J29" t="n">
        <v>19721</v>
      </c>
      <c r="K29" t="n">
        <v>18257</v>
      </c>
      <c r="L29" t="n">
        <v>17071</v>
      </c>
      <c r="M29" t="n">
        <v>15540</v>
      </c>
      <c r="N29" t="n">
        <v>14905</v>
      </c>
      <c r="O29" t="n">
        <v>13459</v>
      </c>
      <c r="P29" t="n">
        <v>11788</v>
      </c>
      <c r="Q29" t="n">
        <v>12073</v>
      </c>
      <c r="R29" t="n">
        <v>10235</v>
      </c>
      <c r="S29" t="n">
        <v>7504</v>
      </c>
      <c r="T29" t="n">
        <v>7834</v>
      </c>
      <c r="U29" t="n">
        <v>8553</v>
      </c>
      <c r="V29" t="n">
        <v>8254</v>
      </c>
      <c r="W29" t="n">
        <v>8041</v>
      </c>
    </row>
    <row r="30">
      <c r="A30" s="5" t="inlineStr">
        <is>
          <t>Summe Aktiva</t>
        </is>
      </c>
      <c r="B30" s="5" t="inlineStr">
        <is>
          <t>Total Assets</t>
        </is>
      </c>
      <c r="C30" t="n">
        <v>43667</v>
      </c>
      <c r="D30" t="n">
        <v>41981</v>
      </c>
      <c r="E30" t="n">
        <v>41027</v>
      </c>
      <c r="F30" t="n">
        <v>44118</v>
      </c>
      <c r="G30" t="n">
        <v>28941</v>
      </c>
      <c r="H30" t="n">
        <v>26725</v>
      </c>
      <c r="I30" t="n">
        <v>25095</v>
      </c>
      <c r="J30" t="n">
        <v>25004</v>
      </c>
      <c r="K30" t="n">
        <v>24123</v>
      </c>
      <c r="L30" t="n">
        <v>22538</v>
      </c>
      <c r="M30" t="n">
        <v>20626</v>
      </c>
      <c r="N30" t="n">
        <v>20605</v>
      </c>
      <c r="O30" t="n">
        <v>18292</v>
      </c>
      <c r="P30" t="n">
        <v>16295</v>
      </c>
      <c r="Q30" t="n">
        <v>16288</v>
      </c>
      <c r="R30" t="n">
        <v>14425</v>
      </c>
      <c r="S30" t="n">
        <v>11005</v>
      </c>
      <c r="T30" t="n">
        <v>10959</v>
      </c>
      <c r="U30" t="n">
        <v>12055</v>
      </c>
      <c r="V30" t="n">
        <v>11509</v>
      </c>
      <c r="W30" t="n">
        <v>10948</v>
      </c>
    </row>
    <row r="31">
      <c r="A31" s="5" t="inlineStr">
        <is>
          <t>Summe kurzfristiges Fremdkapital</t>
        </is>
      </c>
      <c r="B31" s="5" t="inlineStr">
        <is>
          <t>Short-Term Debt</t>
        </is>
      </c>
      <c r="C31" t="n">
        <v>6807</v>
      </c>
      <c r="D31" t="n">
        <v>7429</v>
      </c>
      <c r="E31" t="n">
        <v>7145</v>
      </c>
      <c r="F31" t="n">
        <v>6447</v>
      </c>
      <c r="G31" t="n">
        <v>5970</v>
      </c>
      <c r="H31" t="n">
        <v>5352</v>
      </c>
      <c r="I31" t="n">
        <v>4932</v>
      </c>
      <c r="J31" t="n">
        <v>5139</v>
      </c>
      <c r="K31" t="n">
        <v>5047</v>
      </c>
      <c r="L31" t="n">
        <v>4478</v>
      </c>
      <c r="M31" t="n">
        <v>4287</v>
      </c>
      <c r="N31" t="n">
        <v>4564</v>
      </c>
      <c r="O31" t="n">
        <v>3904</v>
      </c>
      <c r="P31" t="n">
        <v>3258</v>
      </c>
      <c r="Q31" t="n">
        <v>3136</v>
      </c>
      <c r="R31" t="n">
        <v>2615</v>
      </c>
      <c r="S31" t="n">
        <v>2376</v>
      </c>
      <c r="T31" t="n">
        <v>2047</v>
      </c>
      <c r="U31" t="n">
        <v>2309</v>
      </c>
      <c r="V31" t="n">
        <v>2246</v>
      </c>
      <c r="W31" t="n">
        <v>2619</v>
      </c>
    </row>
    <row r="32">
      <c r="A32" s="5" t="inlineStr">
        <is>
          <t>Summe langfristiges Fremdkapital</t>
        </is>
      </c>
      <c r="B32" s="5" t="inlineStr">
        <is>
          <t>Long-Term Debt</t>
        </is>
      </c>
      <c r="C32" t="n">
        <v>17536</v>
      </c>
      <c r="D32" t="n">
        <v>16345</v>
      </c>
      <c r="E32" t="n">
        <v>17164</v>
      </c>
      <c r="F32" t="n">
        <v>20365</v>
      </c>
      <c r="G32" t="n">
        <v>10201</v>
      </c>
      <c r="H32" t="n">
        <v>9546</v>
      </c>
      <c r="I32" t="n">
        <v>9275</v>
      </c>
      <c r="J32" t="n">
        <v>9421</v>
      </c>
      <c r="K32" t="n">
        <v>9081</v>
      </c>
      <c r="L32" t="n">
        <v>8947</v>
      </c>
      <c r="M32" t="n">
        <v>8587</v>
      </c>
      <c r="N32" t="n">
        <v>9035</v>
      </c>
      <c r="O32" t="n">
        <v>7911</v>
      </c>
      <c r="P32" t="n">
        <v>6471</v>
      </c>
      <c r="Q32" t="n">
        <v>6944</v>
      </c>
      <c r="R32" t="n">
        <v>4301</v>
      </c>
      <c r="S32" t="n">
        <v>1985</v>
      </c>
      <c r="T32" t="n">
        <v>2289</v>
      </c>
      <c r="U32" t="n">
        <v>2753</v>
      </c>
      <c r="V32" t="n">
        <v>2415</v>
      </c>
      <c r="W32" t="n">
        <v>1909</v>
      </c>
    </row>
    <row r="33">
      <c r="A33" s="5" t="inlineStr">
        <is>
          <t>Summe Fremdkapital</t>
        </is>
      </c>
      <c r="B33" s="5" t="inlineStr">
        <is>
          <t>Total Liabilities</t>
        </is>
      </c>
      <c r="C33" t="n">
        <v>24342</v>
      </c>
      <c r="D33" t="n">
        <v>23773</v>
      </c>
      <c r="E33" t="n">
        <v>24309</v>
      </c>
      <c r="F33" t="n">
        <v>26993</v>
      </c>
      <c r="G33" t="n">
        <v>16171</v>
      </c>
      <c r="H33" t="n">
        <v>14898</v>
      </c>
      <c r="I33" t="n">
        <v>14207</v>
      </c>
      <c r="J33" t="n">
        <v>14560</v>
      </c>
      <c r="K33" t="n">
        <v>14128</v>
      </c>
      <c r="L33" t="n">
        <v>13425</v>
      </c>
      <c r="M33" t="n">
        <v>12874</v>
      </c>
      <c r="N33" t="n">
        <v>13599</v>
      </c>
      <c r="O33" t="n">
        <v>11815</v>
      </c>
      <c r="P33" t="n">
        <v>9729</v>
      </c>
      <c r="Q33" t="n">
        <v>10080</v>
      </c>
      <c r="R33" t="n">
        <v>8710</v>
      </c>
      <c r="S33" t="n">
        <v>5466</v>
      </c>
      <c r="T33" t="n">
        <v>5507</v>
      </c>
      <c r="U33" t="n">
        <v>6378</v>
      </c>
      <c r="V33" t="n">
        <v>5865</v>
      </c>
      <c r="W33" t="n">
        <v>5677</v>
      </c>
    </row>
    <row r="34">
      <c r="A34" s="5" t="inlineStr">
        <is>
          <t>Minderheitenanteil</t>
        </is>
      </c>
      <c r="B34" s="5" t="inlineStr">
        <is>
          <t>Minority Share</t>
        </is>
      </c>
      <c r="C34" t="n">
        <v>454</v>
      </c>
      <c r="D34" t="n">
        <v>424.3</v>
      </c>
      <c r="E34" t="n">
        <v>400.5</v>
      </c>
      <c r="F34" t="n">
        <v>383.2</v>
      </c>
      <c r="G34" t="n">
        <v>365.1</v>
      </c>
      <c r="H34" t="n">
        <v>290.4</v>
      </c>
      <c r="I34" t="n">
        <v>263</v>
      </c>
      <c r="J34" t="n">
        <v>232.6</v>
      </c>
      <c r="K34" t="n">
        <v>237.1</v>
      </c>
      <c r="L34" t="n">
        <v>209</v>
      </c>
      <c r="M34" t="n">
        <v>168.2</v>
      </c>
      <c r="N34" t="n">
        <v>148.8</v>
      </c>
      <c r="O34" t="n">
        <v>148.1</v>
      </c>
      <c r="P34" t="n">
        <v>281</v>
      </c>
      <c r="Q34" t="n">
        <v>278.2</v>
      </c>
      <c r="R34" t="n">
        <v>341.5</v>
      </c>
      <c r="S34" t="n">
        <v>460</v>
      </c>
      <c r="T34" t="n">
        <v>232.8</v>
      </c>
      <c r="U34" t="n">
        <v>323</v>
      </c>
      <c r="V34" t="n">
        <v>357.5</v>
      </c>
      <c r="W34" t="n">
        <v>344.7</v>
      </c>
    </row>
    <row r="35">
      <c r="A35" s="5" t="inlineStr">
        <is>
          <t>Summe Eigenkapital</t>
        </is>
      </c>
      <c r="B35" s="5" t="inlineStr">
        <is>
          <t>Equity</t>
        </is>
      </c>
      <c r="C35" t="n">
        <v>18870</v>
      </c>
      <c r="D35" t="n">
        <v>17783</v>
      </c>
      <c r="E35" t="n">
        <v>16318</v>
      </c>
      <c r="F35" t="n">
        <v>16742</v>
      </c>
      <c r="G35" t="n">
        <v>12406</v>
      </c>
      <c r="H35" t="n">
        <v>11537</v>
      </c>
      <c r="I35" t="n">
        <v>10625</v>
      </c>
      <c r="J35" t="n">
        <v>10212</v>
      </c>
      <c r="K35" t="n">
        <v>9759</v>
      </c>
      <c r="L35" t="n">
        <v>8904</v>
      </c>
      <c r="M35" t="n">
        <v>7584</v>
      </c>
      <c r="N35" t="n">
        <v>6857</v>
      </c>
      <c r="O35" t="n">
        <v>6328</v>
      </c>
      <c r="P35" t="n">
        <v>6286</v>
      </c>
      <c r="Q35" t="n">
        <v>5931</v>
      </c>
      <c r="R35" t="n">
        <v>5374</v>
      </c>
      <c r="S35" t="n">
        <v>5079</v>
      </c>
      <c r="T35" t="n">
        <v>5219</v>
      </c>
      <c r="U35" t="n">
        <v>5353</v>
      </c>
      <c r="V35" t="n">
        <v>5286</v>
      </c>
      <c r="W35" t="n">
        <v>4927</v>
      </c>
    </row>
    <row r="36">
      <c r="A36" s="5" t="inlineStr">
        <is>
          <t>Summe Passiva</t>
        </is>
      </c>
      <c r="B36" s="5" t="inlineStr">
        <is>
          <t>Liabilities &amp; Shareholder Equity</t>
        </is>
      </c>
      <c r="C36" t="n">
        <v>43667</v>
      </c>
      <c r="D36" t="n">
        <v>41981</v>
      </c>
      <c r="E36" t="n">
        <v>41027</v>
      </c>
      <c r="F36" t="n">
        <v>44118</v>
      </c>
      <c r="G36" t="n">
        <v>28941</v>
      </c>
      <c r="H36" t="n">
        <v>26725</v>
      </c>
      <c r="I36" t="n">
        <v>25095</v>
      </c>
      <c r="J36" t="n">
        <v>25004</v>
      </c>
      <c r="K36" t="n">
        <v>24123</v>
      </c>
      <c r="L36" t="n">
        <v>22538</v>
      </c>
      <c r="M36" t="n">
        <v>20626</v>
      </c>
      <c r="N36" t="n">
        <v>20605</v>
      </c>
      <c r="O36" t="n">
        <v>18292</v>
      </c>
      <c r="P36" t="n">
        <v>16295</v>
      </c>
      <c r="Q36" t="n">
        <v>16288</v>
      </c>
      <c r="R36" t="n">
        <v>14425</v>
      </c>
      <c r="S36" t="n">
        <v>11005</v>
      </c>
      <c r="T36" t="n">
        <v>10959</v>
      </c>
      <c r="U36" t="n">
        <v>12055</v>
      </c>
      <c r="V36" t="n">
        <v>11509</v>
      </c>
      <c r="W36" t="n">
        <v>10948</v>
      </c>
    </row>
    <row r="37">
      <c r="A37" s="5" t="inlineStr">
        <is>
          <t>Mio.Aktien im Umlauf</t>
        </is>
      </c>
      <c r="B37" s="5" t="inlineStr">
        <is>
          <t>Million shares outstanding</t>
        </is>
      </c>
      <c r="C37" t="n">
        <v>473.11</v>
      </c>
      <c r="D37" t="n">
        <v>429.42</v>
      </c>
      <c r="E37" t="n">
        <v>428.4</v>
      </c>
      <c r="F37" t="n">
        <v>388.88</v>
      </c>
      <c r="G37" t="n">
        <v>344.16</v>
      </c>
      <c r="H37" t="n">
        <v>344.87</v>
      </c>
      <c r="I37" t="n">
        <v>344.12</v>
      </c>
      <c r="J37" t="n">
        <v>343.51</v>
      </c>
      <c r="K37" t="n">
        <v>343.41</v>
      </c>
      <c r="L37" t="n">
        <v>343.76</v>
      </c>
      <c r="M37" t="n">
        <v>341.04</v>
      </c>
      <c r="N37" t="n">
        <v>336.74</v>
      </c>
      <c r="O37" t="n">
        <v>338.87</v>
      </c>
      <c r="P37" t="n">
        <v>344.12</v>
      </c>
      <c r="Q37" t="n">
        <v>341.99</v>
      </c>
      <c r="R37" t="n">
        <v>341.06</v>
      </c>
      <c r="S37" t="n">
        <v>343.21</v>
      </c>
      <c r="T37" t="n">
        <v>346.3</v>
      </c>
      <c r="U37" t="n">
        <v>350.94</v>
      </c>
      <c r="V37" t="n">
        <v>353.26</v>
      </c>
      <c r="W37" t="inlineStr">
        <is>
          <t>-</t>
        </is>
      </c>
    </row>
    <row r="38">
      <c r="A38" s="5" t="inlineStr">
        <is>
          <t>Ergebnis je Aktie (brutto)</t>
        </is>
      </c>
      <c r="B38" s="5" t="inlineStr">
        <is>
          <t>Earnings per share</t>
        </is>
      </c>
      <c r="C38" t="n">
        <v>6.63</v>
      </c>
      <c r="D38" t="n">
        <v>6.84</v>
      </c>
      <c r="E38" t="n">
        <v>5.92</v>
      </c>
      <c r="F38" t="n">
        <v>6.85</v>
      </c>
      <c r="G38" t="n">
        <v>7.24</v>
      </c>
      <c r="H38" t="n">
        <v>6.96</v>
      </c>
      <c r="I38" t="n">
        <v>6.69</v>
      </c>
      <c r="J38" t="n">
        <v>6.47</v>
      </c>
      <c r="K38" t="n">
        <v>6.23</v>
      </c>
      <c r="L38" t="n">
        <v>5.65</v>
      </c>
      <c r="M38" t="n">
        <v>4.94</v>
      </c>
      <c r="N38" t="n">
        <v>4.9</v>
      </c>
      <c r="O38" t="n">
        <v>4.59</v>
      </c>
      <c r="P38" t="n">
        <v>4.25</v>
      </c>
      <c r="Q38" t="n">
        <v>3.69</v>
      </c>
      <c r="R38" t="n">
        <v>3.33</v>
      </c>
      <c r="S38" t="n">
        <v>3.17</v>
      </c>
      <c r="T38" t="n">
        <v>3.01</v>
      </c>
      <c r="U38" t="n">
        <v>3.04</v>
      </c>
      <c r="V38" t="n">
        <v>2.86</v>
      </c>
      <c r="W38" t="inlineStr">
        <is>
          <t>-</t>
        </is>
      </c>
    </row>
    <row r="39">
      <c r="A39" s="5" t="inlineStr">
        <is>
          <t>Ergebnis je Aktie (unverwässert)</t>
        </is>
      </c>
      <c r="B39" s="5" t="inlineStr">
        <is>
          <t>Basic Earnings per share</t>
        </is>
      </c>
      <c r="C39" t="n">
        <v>4.76</v>
      </c>
      <c r="D39" t="n">
        <v>4.95</v>
      </c>
      <c r="E39" t="n">
        <v>5.16</v>
      </c>
      <c r="F39" t="n">
        <v>5.11</v>
      </c>
      <c r="G39" t="n">
        <v>5.12</v>
      </c>
      <c r="H39" t="n">
        <v>4.85</v>
      </c>
      <c r="I39" t="n">
        <v>4.8</v>
      </c>
      <c r="J39" t="n">
        <v>4.7</v>
      </c>
      <c r="K39" t="n">
        <v>4.49</v>
      </c>
      <c r="L39" t="n">
        <v>4.12</v>
      </c>
      <c r="M39" t="n">
        <v>3.64</v>
      </c>
      <c r="N39" t="n">
        <v>3.64</v>
      </c>
      <c r="O39" t="n">
        <v>3.31</v>
      </c>
      <c r="P39" t="n">
        <v>2.94</v>
      </c>
      <c r="Q39" t="n">
        <v>2.77</v>
      </c>
      <c r="R39" t="n">
        <v>2.31</v>
      </c>
      <c r="S39" t="n">
        <v>2.14</v>
      </c>
      <c r="T39" t="n">
        <v>2.06</v>
      </c>
      <c r="U39" t="n">
        <v>2.04</v>
      </c>
      <c r="V39" t="n">
        <v>1.87</v>
      </c>
      <c r="W39" t="n">
        <v>1.77</v>
      </c>
    </row>
    <row r="40">
      <c r="A40" s="5" t="inlineStr">
        <is>
          <t>Ergebnis je Aktie (verwässert)</t>
        </is>
      </c>
      <c r="B40" s="5" t="inlineStr">
        <is>
          <t>Diluted Earnings per share</t>
        </is>
      </c>
      <c r="C40" t="n">
        <v>4.76</v>
      </c>
      <c r="D40" t="n">
        <v>4.93</v>
      </c>
      <c r="E40" t="n">
        <v>5.14</v>
      </c>
      <c r="F40" t="n">
        <v>5.1</v>
      </c>
      <c r="G40" t="n">
        <v>5.1</v>
      </c>
      <c r="H40" t="n">
        <v>4.83</v>
      </c>
      <c r="I40" t="n">
        <v>4.8</v>
      </c>
      <c r="J40" t="n">
        <v>4.7</v>
      </c>
      <c r="K40" t="n">
        <v>4.49</v>
      </c>
      <c r="L40" t="n">
        <v>4.12</v>
      </c>
      <c r="M40" t="n">
        <v>3.64</v>
      </c>
      <c r="N40" t="n">
        <v>3.64</v>
      </c>
      <c r="O40" t="n">
        <v>3.31</v>
      </c>
      <c r="P40" t="n">
        <v>2.94</v>
      </c>
      <c r="Q40" t="n">
        <v>2.77</v>
      </c>
      <c r="R40" t="n">
        <v>2.31</v>
      </c>
      <c r="S40" t="n">
        <v>2.14</v>
      </c>
      <c r="T40" t="n">
        <v>2.06</v>
      </c>
      <c r="U40" t="n">
        <v>2.04</v>
      </c>
      <c r="V40" t="n">
        <v>1.87</v>
      </c>
      <c r="W40" t="n">
        <v>1.77</v>
      </c>
    </row>
    <row r="41">
      <c r="A41" s="5" t="inlineStr">
        <is>
          <t>Dividende je Aktie</t>
        </is>
      </c>
      <c r="B41" s="5" t="inlineStr">
        <is>
          <t>Dividend per share</t>
        </is>
      </c>
      <c r="C41" t="n">
        <v>2.7</v>
      </c>
      <c r="D41" t="n">
        <v>2.65</v>
      </c>
      <c r="E41" t="n">
        <v>2.65</v>
      </c>
      <c r="F41" t="n">
        <v>2.6</v>
      </c>
      <c r="G41" t="n">
        <v>2.6</v>
      </c>
      <c r="H41" t="n">
        <v>2.55</v>
      </c>
      <c r="I41" t="n">
        <v>2.32</v>
      </c>
      <c r="J41" t="n">
        <v>2.27</v>
      </c>
      <c r="K41" t="n">
        <v>2.07</v>
      </c>
      <c r="L41" t="n">
        <v>1.94</v>
      </c>
      <c r="M41" t="n">
        <v>1.74</v>
      </c>
      <c r="N41" t="n">
        <v>1.74</v>
      </c>
      <c r="O41" t="n">
        <v>1.59</v>
      </c>
      <c r="P41" t="n">
        <v>1.41</v>
      </c>
      <c r="Q41" t="n">
        <v>1.23</v>
      </c>
      <c r="R41" t="n">
        <v>1.12</v>
      </c>
      <c r="S41" t="n">
        <v>0.93</v>
      </c>
      <c r="T41" t="n">
        <v>1.4</v>
      </c>
      <c r="U41" t="n">
        <v>1.24</v>
      </c>
      <c r="V41" t="n">
        <v>1.17</v>
      </c>
      <c r="W41" t="inlineStr">
        <is>
          <t>-</t>
        </is>
      </c>
    </row>
    <row r="42">
      <c r="A42" s="5" t="inlineStr">
        <is>
          <t>Dividendenausschüttung in Mio</t>
        </is>
      </c>
      <c r="B42" s="5" t="inlineStr">
        <is>
          <t>Dividend Payment in M</t>
        </is>
      </c>
      <c r="C42" t="n">
        <v>1163</v>
      </c>
      <c r="D42" t="n">
        <v>1159</v>
      </c>
      <c r="E42" t="n">
        <v>1031</v>
      </c>
      <c r="F42" t="n">
        <v>947.4</v>
      </c>
      <c r="G42" t="n">
        <v>924.3</v>
      </c>
      <c r="H42" t="n">
        <v>838.5</v>
      </c>
      <c r="I42" t="n">
        <v>820.9</v>
      </c>
      <c r="J42" t="n">
        <v>803.4</v>
      </c>
      <c r="K42" t="n">
        <v>729.1</v>
      </c>
      <c r="L42" t="n">
        <v>684</v>
      </c>
      <c r="M42" t="n">
        <v>630.7</v>
      </c>
      <c r="N42" t="n">
        <v>589.8</v>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t>
        </is>
      </c>
      <c r="B43" s="5" t="inlineStr">
        <is>
          <t>Revenue</t>
        </is>
      </c>
      <c r="C43" t="n">
        <v>46.33</v>
      </c>
      <c r="D43" t="n">
        <v>48.93</v>
      </c>
      <c r="E43" t="n">
        <v>47.5</v>
      </c>
      <c r="F43" t="n">
        <v>46.63</v>
      </c>
      <c r="G43" t="n">
        <v>47.59</v>
      </c>
      <c r="H43" t="n">
        <v>44.53</v>
      </c>
      <c r="I43" t="n">
        <v>44.24</v>
      </c>
      <c r="J43" t="n">
        <v>44.62</v>
      </c>
      <c r="K43" t="n">
        <v>42.1</v>
      </c>
      <c r="L43" t="n">
        <v>39.24</v>
      </c>
      <c r="M43" t="n">
        <v>35.12</v>
      </c>
      <c r="N43" t="n">
        <v>38.91</v>
      </c>
      <c r="O43" t="n">
        <v>34.83</v>
      </c>
      <c r="P43" t="n">
        <v>31.82</v>
      </c>
      <c r="Q43" t="n">
        <v>30.51</v>
      </c>
      <c r="R43" t="n">
        <v>27.49</v>
      </c>
      <c r="S43" t="n">
        <v>24.46</v>
      </c>
      <c r="T43" t="n">
        <v>22.81</v>
      </c>
      <c r="U43" t="n">
        <v>23.73</v>
      </c>
      <c r="V43" t="n">
        <v>22.93</v>
      </c>
      <c r="W43" t="inlineStr">
        <is>
          <t>-</t>
        </is>
      </c>
    </row>
    <row r="44">
      <c r="A44" s="5" t="inlineStr">
        <is>
          <t>Buchwert je Aktie</t>
        </is>
      </c>
      <c r="B44" s="5" t="inlineStr">
        <is>
          <t>Book value per share</t>
        </is>
      </c>
      <c r="C44" t="n">
        <v>39.89</v>
      </c>
      <c r="D44" t="n">
        <v>41.41</v>
      </c>
      <c r="E44" t="n">
        <v>38.09</v>
      </c>
      <c r="F44" t="n">
        <v>43.05</v>
      </c>
      <c r="G44" t="n">
        <v>36.05</v>
      </c>
      <c r="H44" t="n">
        <v>33.45</v>
      </c>
      <c r="I44" t="n">
        <v>30.88</v>
      </c>
      <c r="J44" t="n">
        <v>29.73</v>
      </c>
      <c r="K44" t="n">
        <v>28.42</v>
      </c>
      <c r="L44" t="n">
        <v>25.9</v>
      </c>
      <c r="M44" t="n">
        <v>22.24</v>
      </c>
      <c r="N44" t="n">
        <v>20.36</v>
      </c>
      <c r="O44" t="n">
        <v>18.67</v>
      </c>
      <c r="P44" t="n">
        <v>18.27</v>
      </c>
      <c r="Q44" t="n">
        <v>17.34</v>
      </c>
      <c r="R44" t="n">
        <v>15.76</v>
      </c>
      <c r="S44" t="n">
        <v>14.8</v>
      </c>
      <c r="T44" t="n">
        <v>15.07</v>
      </c>
      <c r="U44" t="n">
        <v>15.25</v>
      </c>
      <c r="V44" t="n">
        <v>14.96</v>
      </c>
      <c r="W44" t="inlineStr">
        <is>
          <t>-</t>
        </is>
      </c>
    </row>
    <row r="45">
      <c r="A45" s="5" t="inlineStr">
        <is>
          <t>Cashflow je Aktie</t>
        </is>
      </c>
      <c r="B45" s="5" t="inlineStr">
        <is>
          <t>Cashflow per share</t>
        </is>
      </c>
      <c r="C45" t="n">
        <v>9.960000000000001</v>
      </c>
      <c r="D45" t="n">
        <v>10.98</v>
      </c>
      <c r="E45" t="n">
        <v>9.93</v>
      </c>
      <c r="F45" t="n">
        <v>9.51</v>
      </c>
      <c r="G45" t="n">
        <v>8.23</v>
      </c>
      <c r="H45" t="n">
        <v>8.199999999999999</v>
      </c>
      <c r="I45" t="n">
        <v>8.140000000000001</v>
      </c>
      <c r="J45" t="n">
        <v>7.88</v>
      </c>
      <c r="K45" t="n">
        <v>7.06</v>
      </c>
      <c r="L45" t="n">
        <v>7.04</v>
      </c>
      <c r="M45" t="n">
        <v>7.19</v>
      </c>
      <c r="N45" t="n">
        <v>6.81</v>
      </c>
      <c r="O45" t="n">
        <v>6.2</v>
      </c>
      <c r="P45" t="n">
        <v>5.13</v>
      </c>
      <c r="Q45" t="n">
        <v>5.03</v>
      </c>
      <c r="R45" t="n">
        <v>4.97</v>
      </c>
      <c r="S45" t="n">
        <v>4.49</v>
      </c>
      <c r="T45" t="n">
        <v>4.37</v>
      </c>
      <c r="U45" t="n">
        <v>4.64</v>
      </c>
      <c r="V45" t="n">
        <v>4.43</v>
      </c>
      <c r="W45" t="inlineStr">
        <is>
          <t>-</t>
        </is>
      </c>
    </row>
    <row r="46">
      <c r="A46" s="5" t="inlineStr">
        <is>
          <t>Bilanzsumme je Aktie</t>
        </is>
      </c>
      <c r="B46" s="5" t="inlineStr">
        <is>
          <t>Total assets per share</t>
        </is>
      </c>
      <c r="C46" t="n">
        <v>92.3</v>
      </c>
      <c r="D46" t="n">
        <v>97.76000000000001</v>
      </c>
      <c r="E46" t="n">
        <v>95.77</v>
      </c>
      <c r="F46" t="n">
        <v>113.45</v>
      </c>
      <c r="G46" t="n">
        <v>84.09</v>
      </c>
      <c r="H46" t="n">
        <v>77.48999999999999</v>
      </c>
      <c r="I46" t="n">
        <v>72.93000000000001</v>
      </c>
      <c r="J46" t="n">
        <v>72.79000000000001</v>
      </c>
      <c r="K46" t="n">
        <v>70.25</v>
      </c>
      <c r="L46" t="n">
        <v>65.56</v>
      </c>
      <c r="M46" t="n">
        <v>60.48</v>
      </c>
      <c r="N46" t="n">
        <v>61.19</v>
      </c>
      <c r="O46" t="n">
        <v>53.98</v>
      </c>
      <c r="P46" t="n">
        <v>47.35</v>
      </c>
      <c r="Q46" t="n">
        <v>47.63</v>
      </c>
      <c r="R46" t="n">
        <v>42.3</v>
      </c>
      <c r="S46" t="n">
        <v>32.06</v>
      </c>
      <c r="T46" t="n">
        <v>31.65</v>
      </c>
      <c r="U46" t="n">
        <v>34.35</v>
      </c>
      <c r="V46" t="n">
        <v>32.58</v>
      </c>
      <c r="W46" t="inlineStr">
        <is>
          <t>-</t>
        </is>
      </c>
    </row>
    <row r="47">
      <c r="A47" s="5" t="inlineStr">
        <is>
          <t>Personal am Ende des Jahres</t>
        </is>
      </c>
      <c r="B47" s="5" t="inlineStr">
        <is>
          <t>Staff at the end of year</t>
        </is>
      </c>
      <c r="C47" t="n">
        <v>67200</v>
      </c>
      <c r="D47" t="n">
        <v>66000</v>
      </c>
      <c r="E47" t="n">
        <v>65200</v>
      </c>
      <c r="F47" t="n">
        <v>66700</v>
      </c>
      <c r="G47" t="n">
        <v>51500</v>
      </c>
      <c r="H47" t="n">
        <v>50300</v>
      </c>
      <c r="I47" t="n">
        <v>50250</v>
      </c>
      <c r="J47" t="n">
        <v>49500</v>
      </c>
      <c r="K47" t="n">
        <v>46200</v>
      </c>
      <c r="L47" t="n">
        <v>43600</v>
      </c>
      <c r="M47" t="n">
        <v>42300</v>
      </c>
      <c r="N47" t="n">
        <v>43000</v>
      </c>
      <c r="O47" t="n">
        <v>40300</v>
      </c>
      <c r="P47" t="n">
        <v>37000</v>
      </c>
      <c r="Q47" t="n">
        <v>36000</v>
      </c>
      <c r="R47" t="n">
        <v>35900</v>
      </c>
      <c r="S47" t="n">
        <v>31900</v>
      </c>
      <c r="T47" t="n">
        <v>30800</v>
      </c>
      <c r="U47" t="n">
        <v>30800</v>
      </c>
      <c r="V47" t="n">
        <v>30000</v>
      </c>
      <c r="W47" t="inlineStr">
        <is>
          <t>-</t>
        </is>
      </c>
    </row>
    <row r="48">
      <c r="A48" s="5" t="inlineStr">
        <is>
          <t>Personalaufwand in Mio. EUR</t>
        </is>
      </c>
      <c r="B48" s="5" t="inlineStr">
        <is>
          <t>Personnel expenses in M</t>
        </is>
      </c>
      <c r="C48" t="n">
        <v>4146</v>
      </c>
      <c r="D48" t="n">
        <v>4138</v>
      </c>
      <c r="E48" t="n">
        <v>4133</v>
      </c>
      <c r="F48" t="n">
        <v>3659</v>
      </c>
      <c r="G48" t="n">
        <v>3069</v>
      </c>
      <c r="H48" t="n">
        <v>2653</v>
      </c>
      <c r="I48" t="n">
        <v>2751</v>
      </c>
      <c r="J48" t="n">
        <v>2667</v>
      </c>
      <c r="K48" t="n">
        <v>2482</v>
      </c>
      <c r="L48" t="n">
        <v>2378</v>
      </c>
      <c r="M48" t="n">
        <v>2237</v>
      </c>
      <c r="N48" t="n">
        <v>2177</v>
      </c>
      <c r="O48" t="n">
        <v>2038</v>
      </c>
      <c r="P48" t="n">
        <v>1940</v>
      </c>
      <c r="Q48" t="n">
        <v>1856</v>
      </c>
      <c r="R48" t="n">
        <v>1730</v>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n">
        <v>61693</v>
      </c>
      <c r="D49" t="n">
        <v>62700</v>
      </c>
      <c r="E49" t="n">
        <v>63390</v>
      </c>
      <c r="F49" t="n">
        <v>54864</v>
      </c>
      <c r="G49" t="n">
        <v>59600</v>
      </c>
      <c r="H49" t="n">
        <v>52746</v>
      </c>
      <c r="I49" t="n">
        <v>54748</v>
      </c>
      <c r="J49" t="n">
        <v>53873</v>
      </c>
      <c r="K49" t="n">
        <v>53712</v>
      </c>
      <c r="L49" t="n">
        <v>54548</v>
      </c>
      <c r="M49" t="n">
        <v>52872</v>
      </c>
      <c r="N49" t="n">
        <v>50623</v>
      </c>
      <c r="O49" t="n">
        <v>50566</v>
      </c>
      <c r="P49" t="n">
        <v>52419</v>
      </c>
      <c r="Q49" t="n">
        <v>51567</v>
      </c>
      <c r="R49" t="n">
        <v>48178</v>
      </c>
      <c r="S49" t="inlineStr">
        <is>
          <t>-</t>
        </is>
      </c>
      <c r="T49" t="inlineStr">
        <is>
          <t>-</t>
        </is>
      </c>
      <c r="U49" t="inlineStr">
        <is>
          <t>-</t>
        </is>
      </c>
      <c r="V49" t="inlineStr">
        <is>
          <t>-</t>
        </is>
      </c>
      <c r="W49" t="inlineStr">
        <is>
          <t>-</t>
        </is>
      </c>
    </row>
    <row r="50">
      <c r="A50" s="5" t="inlineStr">
        <is>
          <t>Umsatz je Aktie</t>
        </is>
      </c>
      <c r="B50" s="5" t="inlineStr">
        <is>
          <t>Revenue per share</t>
        </is>
      </c>
      <c r="C50" t="n">
        <v>326192</v>
      </c>
      <c r="D50" t="n">
        <v>318350</v>
      </c>
      <c r="E50" t="n">
        <v>312106</v>
      </c>
      <c r="F50" t="n">
        <v>271886</v>
      </c>
      <c r="G50" t="n">
        <v>318054</v>
      </c>
      <c r="H50" t="n">
        <v>305334</v>
      </c>
      <c r="I50" t="n">
        <v>302989</v>
      </c>
      <c r="J50" t="n">
        <v>309622</v>
      </c>
      <c r="K50" t="n">
        <v>312920</v>
      </c>
      <c r="L50" t="n">
        <v>309358</v>
      </c>
      <c r="M50" t="n">
        <v>283122</v>
      </c>
      <c r="N50" t="n">
        <v>304723</v>
      </c>
      <c r="O50" t="n">
        <v>292833</v>
      </c>
      <c r="P50" t="n">
        <v>295910</v>
      </c>
      <c r="Q50" t="n">
        <v>289855</v>
      </c>
      <c r="R50" t="n">
        <v>261175</v>
      </c>
      <c r="S50" t="n">
        <v>263122</v>
      </c>
      <c r="T50" t="n">
        <v>256506</v>
      </c>
      <c r="U50" t="n">
        <v>270399</v>
      </c>
      <c r="V50" t="n">
        <v>269983</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33356</v>
      </c>
      <c r="D52" t="n">
        <v>32021</v>
      </c>
      <c r="E52" t="n">
        <v>33736</v>
      </c>
      <c r="F52" t="n">
        <v>27646</v>
      </c>
      <c r="G52" t="n">
        <v>34105</v>
      </c>
      <c r="H52" t="n">
        <v>33101</v>
      </c>
      <c r="I52" t="n">
        <v>32643</v>
      </c>
      <c r="J52" t="n">
        <v>32513</v>
      </c>
      <c r="K52" t="n">
        <v>33223</v>
      </c>
      <c r="L52" t="n">
        <v>32193</v>
      </c>
      <c r="M52" t="n">
        <v>29078</v>
      </c>
      <c r="N52" t="n">
        <v>28372</v>
      </c>
      <c r="O52" t="n">
        <v>27868</v>
      </c>
      <c r="P52" t="n">
        <v>27089</v>
      </c>
      <c r="Q52" t="n">
        <v>25928</v>
      </c>
      <c r="R52" t="n">
        <v>21657</v>
      </c>
      <c r="S52" t="n">
        <v>22746</v>
      </c>
      <c r="T52" t="n">
        <v>22831</v>
      </c>
      <c r="U52" t="n">
        <v>22789</v>
      </c>
      <c r="V52" t="n">
        <v>21727</v>
      </c>
      <c r="W52" t="inlineStr">
        <is>
          <t>-</t>
        </is>
      </c>
    </row>
    <row r="53">
      <c r="A53" s="5" t="inlineStr">
        <is>
          <t>KGV (Kurs/Gewinn)</t>
        </is>
      </c>
      <c r="B53" s="5" t="inlineStr">
        <is>
          <t>PE (price/earnings)</t>
        </is>
      </c>
      <c r="C53" t="n">
        <v>26.5</v>
      </c>
      <c r="D53" t="n">
        <v>21.9</v>
      </c>
      <c r="E53" t="n">
        <v>20.4</v>
      </c>
      <c r="F53" t="n">
        <v>20.7</v>
      </c>
      <c r="G53" t="n">
        <v>20.2</v>
      </c>
      <c r="H53" t="n">
        <v>21.2</v>
      </c>
      <c r="I53" t="n">
        <v>19.5</v>
      </c>
      <c r="J53" t="n">
        <v>18.4</v>
      </c>
      <c r="K53" t="n">
        <v>17.6</v>
      </c>
      <c r="L53" t="n">
        <v>19</v>
      </c>
      <c r="M53" t="n">
        <v>17.7</v>
      </c>
      <c r="N53" t="n">
        <v>13.9</v>
      </c>
      <c r="O53" t="n">
        <v>21.7</v>
      </c>
      <c r="P53" t="n">
        <v>21.6</v>
      </c>
      <c r="Q53" t="n">
        <v>18.8</v>
      </c>
      <c r="R53" t="n">
        <v>18.9</v>
      </c>
      <c r="S53" t="n">
        <v>19</v>
      </c>
      <c r="T53" t="n">
        <v>17.8</v>
      </c>
      <c r="U53" t="n">
        <v>20</v>
      </c>
      <c r="V53" t="n">
        <v>22</v>
      </c>
      <c r="W53" t="n">
        <v>17.8</v>
      </c>
    </row>
    <row r="54">
      <c r="A54" s="5" t="inlineStr">
        <is>
          <t>KUV (Kurs/Umsatz)</t>
        </is>
      </c>
      <c r="B54" s="5" t="inlineStr">
        <is>
          <t>PS (price/sales)</t>
        </is>
      </c>
      <c r="C54" t="n">
        <v>2.72</v>
      </c>
      <c r="D54" t="n">
        <v>2.22</v>
      </c>
      <c r="E54" t="n">
        <v>2.21</v>
      </c>
      <c r="F54" t="n">
        <v>2.27</v>
      </c>
      <c r="G54" t="n">
        <v>2.18</v>
      </c>
      <c r="H54" t="n">
        <v>2.31</v>
      </c>
      <c r="I54" t="n">
        <v>2.11</v>
      </c>
      <c r="J54" t="n">
        <v>1.94</v>
      </c>
      <c r="K54" t="n">
        <v>1.88</v>
      </c>
      <c r="L54" t="n">
        <v>1.99</v>
      </c>
      <c r="M54" t="n">
        <v>1.83</v>
      </c>
      <c r="N54" t="n">
        <v>1.3</v>
      </c>
      <c r="O54" t="n">
        <v>2.06</v>
      </c>
      <c r="P54" t="n">
        <v>1.99</v>
      </c>
      <c r="Q54" t="n">
        <v>1.71</v>
      </c>
      <c r="R54" t="n">
        <v>1.58</v>
      </c>
      <c r="S54" t="n">
        <v>1.67</v>
      </c>
      <c r="T54" t="n">
        <v>1.6</v>
      </c>
      <c r="U54" t="n">
        <v>1.72</v>
      </c>
      <c r="V54" t="n">
        <v>1.79</v>
      </c>
      <c r="W54" t="inlineStr">
        <is>
          <t>-</t>
        </is>
      </c>
    </row>
    <row r="55">
      <c r="A55" s="5" t="inlineStr">
        <is>
          <t>KBV (Kurs/Buchwert)</t>
        </is>
      </c>
      <c r="B55" s="5" t="inlineStr">
        <is>
          <t>PB (price/book value)</t>
        </is>
      </c>
      <c r="C55" t="n">
        <v>3.16</v>
      </c>
      <c r="D55" t="n">
        <v>2.62</v>
      </c>
      <c r="E55" t="n">
        <v>2.76</v>
      </c>
      <c r="F55" t="n">
        <v>2.45</v>
      </c>
      <c r="G55" t="n">
        <v>2.88</v>
      </c>
      <c r="H55" t="n">
        <v>3.07</v>
      </c>
      <c r="I55" t="n">
        <v>3.03</v>
      </c>
      <c r="J55" t="n">
        <v>2.91</v>
      </c>
      <c r="K55" t="n">
        <v>2.78</v>
      </c>
      <c r="L55" t="n">
        <v>3.02</v>
      </c>
      <c r="M55" t="n">
        <v>2.89</v>
      </c>
      <c r="N55" t="n">
        <v>2.49</v>
      </c>
      <c r="O55" t="n">
        <v>3.84</v>
      </c>
      <c r="P55" t="n">
        <v>3.47</v>
      </c>
      <c r="Q55" t="n">
        <v>3</v>
      </c>
      <c r="R55" t="n">
        <v>2.76</v>
      </c>
      <c r="S55" t="n">
        <v>2.75</v>
      </c>
      <c r="T55" t="n">
        <v>2.43</v>
      </c>
      <c r="U55" t="n">
        <v>2.67</v>
      </c>
      <c r="V55" t="n">
        <v>2.75</v>
      </c>
      <c r="W55" t="inlineStr">
        <is>
          <t>-</t>
        </is>
      </c>
    </row>
    <row r="56">
      <c r="A56" s="5" t="inlineStr">
        <is>
          <t>KCV (Kurs/Cashflow)</t>
        </is>
      </c>
      <c r="B56" s="5" t="inlineStr">
        <is>
          <t>PC (price/cashflow)</t>
        </is>
      </c>
      <c r="C56" t="n">
        <v>12.67</v>
      </c>
      <c r="D56" t="n">
        <v>9.869999999999999</v>
      </c>
      <c r="E56" t="n">
        <v>10.58</v>
      </c>
      <c r="F56" t="n">
        <v>11.11</v>
      </c>
      <c r="G56" t="n">
        <v>12.59</v>
      </c>
      <c r="H56" t="n">
        <v>12.54</v>
      </c>
      <c r="I56" t="n">
        <v>11.47</v>
      </c>
      <c r="J56" t="n">
        <v>10.96</v>
      </c>
      <c r="K56" t="n">
        <v>11.18</v>
      </c>
      <c r="L56" t="n">
        <v>11.11</v>
      </c>
      <c r="M56" t="n">
        <v>8.949999999999999</v>
      </c>
      <c r="N56" t="n">
        <v>7.45</v>
      </c>
      <c r="O56" t="n">
        <v>11.56</v>
      </c>
      <c r="P56" t="n">
        <v>12.34</v>
      </c>
      <c r="Q56" t="n">
        <v>10.34</v>
      </c>
      <c r="R56" t="n">
        <v>8.76</v>
      </c>
      <c r="S56" t="n">
        <v>9.07</v>
      </c>
      <c r="T56" t="n">
        <v>8.369999999999999</v>
      </c>
      <c r="U56" t="n">
        <v>8.779999999999999</v>
      </c>
      <c r="V56" t="n">
        <v>9.279999999999999</v>
      </c>
      <c r="W56" t="inlineStr">
        <is>
          <t>-</t>
        </is>
      </c>
    </row>
    <row r="57">
      <c r="A57" s="5" t="inlineStr">
        <is>
          <t>Dividendenrendite in %</t>
        </is>
      </c>
      <c r="B57" s="5" t="inlineStr">
        <is>
          <t>Dividend Yield in %</t>
        </is>
      </c>
      <c r="C57" t="n">
        <v>2.14</v>
      </c>
      <c r="D57" t="n">
        <v>2.44</v>
      </c>
      <c r="E57" t="n">
        <v>2.52</v>
      </c>
      <c r="F57" t="n">
        <v>2.46</v>
      </c>
      <c r="G57" t="n">
        <v>2.51</v>
      </c>
      <c r="H57" t="n">
        <v>2.48</v>
      </c>
      <c r="I57" t="n">
        <v>2.48</v>
      </c>
      <c r="J57" t="n">
        <v>2.63</v>
      </c>
      <c r="K57" t="n">
        <v>2.62</v>
      </c>
      <c r="L57" t="n">
        <v>2.48</v>
      </c>
      <c r="M57" t="n">
        <v>2.71</v>
      </c>
      <c r="N57" t="n">
        <v>3.44</v>
      </c>
      <c r="O57" t="n">
        <v>2.21</v>
      </c>
      <c r="P57" t="n">
        <v>2.22</v>
      </c>
      <c r="Q57" t="n">
        <v>2.37</v>
      </c>
      <c r="R57" t="n">
        <v>2.57</v>
      </c>
      <c r="S57" t="n">
        <v>2.29</v>
      </c>
      <c r="T57" t="n">
        <v>3.82</v>
      </c>
      <c r="U57" t="n">
        <v>3.05</v>
      </c>
      <c r="V57" t="n">
        <v>2.83</v>
      </c>
      <c r="W57" t="inlineStr">
        <is>
          <t>-</t>
        </is>
      </c>
    </row>
    <row r="58">
      <c r="A58" s="5" t="inlineStr">
        <is>
          <t>Gewinnrendite in %</t>
        </is>
      </c>
      <c r="B58" s="5" t="inlineStr">
        <is>
          <t>Return on profit in %</t>
        </is>
      </c>
      <c r="C58" t="n">
        <v>3.8</v>
      </c>
      <c r="D58" t="n">
        <v>4.6</v>
      </c>
      <c r="E58" t="n">
        <v>4.9</v>
      </c>
      <c r="F58" t="n">
        <v>4.8</v>
      </c>
      <c r="G58" t="n">
        <v>4.9</v>
      </c>
      <c r="H58" t="n">
        <v>4.7</v>
      </c>
      <c r="I58" t="n">
        <v>5.1</v>
      </c>
      <c r="J58" t="n">
        <v>5.4</v>
      </c>
      <c r="K58" t="n">
        <v>5.7</v>
      </c>
      <c r="L58" t="n">
        <v>5.3</v>
      </c>
      <c r="M58" t="n">
        <v>5.7</v>
      </c>
      <c r="N58" t="n">
        <v>7.2</v>
      </c>
      <c r="O58" t="n">
        <v>4.6</v>
      </c>
      <c r="P58" t="n">
        <v>4.6</v>
      </c>
      <c r="Q58" t="n">
        <v>5.3</v>
      </c>
      <c r="R58" t="n">
        <v>5.3</v>
      </c>
      <c r="S58" t="n">
        <v>5.3</v>
      </c>
      <c r="T58" t="n">
        <v>5.6</v>
      </c>
      <c r="U58" t="n">
        <v>5</v>
      </c>
      <c r="V58" t="n">
        <v>4.5</v>
      </c>
      <c r="W58" t="n">
        <v>5.6</v>
      </c>
    </row>
    <row r="59">
      <c r="A59" s="5" t="inlineStr">
        <is>
          <t>Eigenkapitalrendite in %</t>
        </is>
      </c>
      <c r="B59" s="5" t="inlineStr">
        <is>
          <t>Return on Equity in %</t>
        </is>
      </c>
      <c r="C59" t="n">
        <v>11.88</v>
      </c>
      <c r="D59" t="n">
        <v>11.88</v>
      </c>
      <c r="E59" t="n">
        <v>13.48</v>
      </c>
      <c r="F59" t="n">
        <v>11.01</v>
      </c>
      <c r="G59" t="n">
        <v>14.16</v>
      </c>
      <c r="H59" t="n">
        <v>14.43</v>
      </c>
      <c r="I59" t="n">
        <v>15.44</v>
      </c>
      <c r="J59" t="n">
        <v>15.76</v>
      </c>
      <c r="K59" t="n">
        <v>15.73</v>
      </c>
      <c r="L59" t="n">
        <v>15.76</v>
      </c>
      <c r="M59" t="n">
        <v>16.22</v>
      </c>
      <c r="N59" t="n">
        <v>17.79</v>
      </c>
      <c r="O59" t="n">
        <v>17.75</v>
      </c>
      <c r="P59" t="n">
        <v>15.95</v>
      </c>
      <c r="Q59" t="n">
        <v>15.74</v>
      </c>
      <c r="R59" t="n">
        <v>14.47</v>
      </c>
      <c r="S59" t="n">
        <v>14.29</v>
      </c>
      <c r="T59" t="n">
        <v>13.47</v>
      </c>
      <c r="U59" t="n">
        <v>13.11</v>
      </c>
      <c r="V59" t="n">
        <v>12.33</v>
      </c>
      <c r="W59" t="n">
        <v>11.42</v>
      </c>
    </row>
    <row r="60">
      <c r="A60" s="5" t="inlineStr">
        <is>
          <t>Umsatzrendite in %</t>
        </is>
      </c>
      <c r="B60" s="5" t="inlineStr">
        <is>
          <t>Return on sales in %</t>
        </is>
      </c>
      <c r="C60" t="n">
        <v>10.23</v>
      </c>
      <c r="D60" t="n">
        <v>10.06</v>
      </c>
      <c r="E60" t="n">
        <v>10.81</v>
      </c>
      <c r="F60" t="n">
        <v>10.17</v>
      </c>
      <c r="G60" t="n">
        <v>10.72</v>
      </c>
      <c r="H60" t="n">
        <v>10.84</v>
      </c>
      <c r="I60" t="n">
        <v>10.77</v>
      </c>
      <c r="J60" t="n">
        <v>10.5</v>
      </c>
      <c r="K60" t="n">
        <v>10.62</v>
      </c>
      <c r="L60" t="n">
        <v>10.41</v>
      </c>
      <c r="M60" t="n">
        <v>10.27</v>
      </c>
      <c r="N60" t="n">
        <v>9.31</v>
      </c>
      <c r="O60" t="n">
        <v>9.52</v>
      </c>
      <c r="P60" t="n">
        <v>9.15</v>
      </c>
      <c r="Q60" t="n">
        <v>8.949999999999999</v>
      </c>
      <c r="R60" t="n">
        <v>16.58</v>
      </c>
      <c r="S60" t="n">
        <v>8.640000000000001</v>
      </c>
      <c r="T60" t="n">
        <v>8.9</v>
      </c>
      <c r="U60" t="n">
        <v>8.43</v>
      </c>
      <c r="V60" t="n">
        <v>8.050000000000001</v>
      </c>
      <c r="W60" t="n">
        <v>8.609999999999999</v>
      </c>
    </row>
    <row r="61">
      <c r="A61" s="5" t="inlineStr">
        <is>
          <t>Gesamtkapitalrendite in %</t>
        </is>
      </c>
      <c r="B61" s="5" t="inlineStr">
        <is>
          <t>Total Return on Investment in %</t>
        </is>
      </c>
      <c r="C61" t="n">
        <v>5.96</v>
      </c>
      <c r="D61" t="n">
        <v>5.15</v>
      </c>
      <c r="E61" t="n">
        <v>5.53</v>
      </c>
      <c r="F61" t="n">
        <v>4.21</v>
      </c>
      <c r="G61" t="n">
        <v>6.85</v>
      </c>
      <c r="H61" t="n">
        <v>7.09</v>
      </c>
      <c r="I61" t="n">
        <v>7.41</v>
      </c>
      <c r="J61" t="n">
        <v>7.43</v>
      </c>
      <c r="K61" t="n">
        <v>7.34</v>
      </c>
      <c r="L61" t="n">
        <v>7.24</v>
      </c>
      <c r="M61" t="n">
        <v>7.04</v>
      </c>
      <c r="N61" t="n">
        <v>6.96</v>
      </c>
      <c r="O61" t="n">
        <v>7.12</v>
      </c>
      <c r="P61" t="n">
        <v>7.1</v>
      </c>
      <c r="Q61" t="n">
        <v>6.73</v>
      </c>
      <c r="R61" t="n">
        <v>6.38</v>
      </c>
      <c r="S61" t="n">
        <v>7.56</v>
      </c>
      <c r="T61" t="n">
        <v>7.58</v>
      </c>
      <c r="U61" t="n">
        <v>7.1</v>
      </c>
      <c r="V61" t="n">
        <v>6.94</v>
      </c>
      <c r="W61" t="n">
        <v>5.96</v>
      </c>
    </row>
    <row r="62">
      <c r="A62" s="5" t="inlineStr">
        <is>
          <t>Return on Investment in %</t>
        </is>
      </c>
      <c r="B62" s="5" t="inlineStr">
        <is>
          <t>Return on Investment in %</t>
        </is>
      </c>
      <c r="C62" t="n">
        <v>5.13</v>
      </c>
      <c r="D62" t="n">
        <v>5.03</v>
      </c>
      <c r="E62" t="n">
        <v>5.36</v>
      </c>
      <c r="F62" t="n">
        <v>4.18</v>
      </c>
      <c r="G62" t="n">
        <v>6.07</v>
      </c>
      <c r="H62" t="n">
        <v>6.23</v>
      </c>
      <c r="I62" t="n">
        <v>6.54</v>
      </c>
      <c r="J62" t="n">
        <v>6.44</v>
      </c>
      <c r="K62" t="n">
        <v>6.36</v>
      </c>
      <c r="L62" t="n">
        <v>6.23</v>
      </c>
      <c r="M62" t="n">
        <v>5.96</v>
      </c>
      <c r="N62" t="n">
        <v>5.92</v>
      </c>
      <c r="O62" t="n">
        <v>6.14</v>
      </c>
      <c r="P62" t="n">
        <v>6.15</v>
      </c>
      <c r="Q62" t="n">
        <v>5.73</v>
      </c>
      <c r="R62" t="n">
        <v>5.39</v>
      </c>
      <c r="S62" t="n">
        <v>6.59</v>
      </c>
      <c r="T62" t="n">
        <v>6.42</v>
      </c>
      <c r="U62" t="n">
        <v>5.82</v>
      </c>
      <c r="V62" t="n">
        <v>5.66</v>
      </c>
      <c r="W62" t="n">
        <v>5.14</v>
      </c>
    </row>
    <row r="63">
      <c r="A63" s="5" t="inlineStr">
        <is>
          <t>Arbeitsintensität in %</t>
        </is>
      </c>
      <c r="B63" s="5" t="inlineStr">
        <is>
          <t>Work Intensity in %</t>
        </is>
      </c>
      <c r="C63" t="n">
        <v>13.67</v>
      </c>
      <c r="D63" t="n">
        <v>16.11</v>
      </c>
      <c r="E63" t="n">
        <v>17.04</v>
      </c>
      <c r="F63" t="n">
        <v>15.84</v>
      </c>
      <c r="G63" t="n">
        <v>19.76</v>
      </c>
      <c r="H63" t="n">
        <v>19.78</v>
      </c>
      <c r="I63" t="n">
        <v>19.94</v>
      </c>
      <c r="J63" t="n">
        <v>21.13</v>
      </c>
      <c r="K63" t="n">
        <v>24.32</v>
      </c>
      <c r="L63" t="n">
        <v>24.26</v>
      </c>
      <c r="M63" t="n">
        <v>24.66</v>
      </c>
      <c r="N63" t="n">
        <v>27.66</v>
      </c>
      <c r="O63" t="n">
        <v>26.42</v>
      </c>
      <c r="P63" t="n">
        <v>27.66</v>
      </c>
      <c r="Q63" t="n">
        <v>25.88</v>
      </c>
      <c r="R63" t="n">
        <v>29.05</v>
      </c>
      <c r="S63" t="n">
        <v>31.82</v>
      </c>
      <c r="T63" t="n">
        <v>28.52</v>
      </c>
      <c r="U63" t="n">
        <v>29.05</v>
      </c>
      <c r="V63" t="n">
        <v>28.28</v>
      </c>
      <c r="W63" t="n">
        <v>26.55</v>
      </c>
    </row>
    <row r="64">
      <c r="A64" s="5" t="inlineStr">
        <is>
          <t>Eigenkapitalquote in %</t>
        </is>
      </c>
      <c r="B64" s="5" t="inlineStr">
        <is>
          <t>Equity Ratio in %</t>
        </is>
      </c>
      <c r="C64" t="n">
        <v>43.21</v>
      </c>
      <c r="D64" t="n">
        <v>42.36</v>
      </c>
      <c r="E64" t="n">
        <v>39.77</v>
      </c>
      <c r="F64" t="n">
        <v>37.95</v>
      </c>
      <c r="G64" t="n">
        <v>42.86</v>
      </c>
      <c r="H64" t="n">
        <v>43.17</v>
      </c>
      <c r="I64" t="n">
        <v>42.34</v>
      </c>
      <c r="J64" t="n">
        <v>40.84</v>
      </c>
      <c r="K64" t="n">
        <v>40.45</v>
      </c>
      <c r="L64" t="n">
        <v>39.51</v>
      </c>
      <c r="M64" t="n">
        <v>36.77</v>
      </c>
      <c r="N64" t="n">
        <v>33.28</v>
      </c>
      <c r="O64" t="n">
        <v>34.6</v>
      </c>
      <c r="P64" t="n">
        <v>38.57</v>
      </c>
      <c r="Q64" t="n">
        <v>36.41</v>
      </c>
      <c r="R64" t="n">
        <v>37.25</v>
      </c>
      <c r="S64" t="n">
        <v>46.15</v>
      </c>
      <c r="T64" t="n">
        <v>47.63</v>
      </c>
      <c r="U64" t="n">
        <v>44.41</v>
      </c>
      <c r="V64" t="n">
        <v>45.93</v>
      </c>
      <c r="W64" t="n">
        <v>45</v>
      </c>
    </row>
    <row r="65">
      <c r="A65" s="5" t="inlineStr">
        <is>
          <t>Fremdkapitalquote in %</t>
        </is>
      </c>
      <c r="B65" s="5" t="inlineStr">
        <is>
          <t>Debt Ratio in %</t>
        </is>
      </c>
      <c r="C65" t="n">
        <v>56.79</v>
      </c>
      <c r="D65" t="n">
        <v>57.64</v>
      </c>
      <c r="E65" t="n">
        <v>60.23</v>
      </c>
      <c r="F65" t="n">
        <v>62.05</v>
      </c>
      <c r="G65" t="n">
        <v>57.14</v>
      </c>
      <c r="H65" t="n">
        <v>56.83</v>
      </c>
      <c r="I65" t="n">
        <v>57.66</v>
      </c>
      <c r="J65" t="n">
        <v>59.16</v>
      </c>
      <c r="K65" t="n">
        <v>59.55</v>
      </c>
      <c r="L65" t="n">
        <v>60.49</v>
      </c>
      <c r="M65" t="n">
        <v>63.23</v>
      </c>
      <c r="N65" t="n">
        <v>66.72</v>
      </c>
      <c r="O65" t="n">
        <v>65.40000000000001</v>
      </c>
      <c r="P65" t="n">
        <v>61.43</v>
      </c>
      <c r="Q65" t="n">
        <v>63.59</v>
      </c>
      <c r="R65" t="n">
        <v>62.75</v>
      </c>
      <c r="S65" t="n">
        <v>53.85</v>
      </c>
      <c r="T65" t="n">
        <v>52.37</v>
      </c>
      <c r="U65" t="n">
        <v>55.59</v>
      </c>
      <c r="V65" t="n">
        <v>54.07</v>
      </c>
      <c r="W65" t="n">
        <v>55</v>
      </c>
    </row>
    <row r="66">
      <c r="A66" s="5" t="inlineStr">
        <is>
          <t>Verschuldungsgrad in %</t>
        </is>
      </c>
      <c r="B66" s="5" t="inlineStr">
        <is>
          <t>Finance Gearing in %</t>
        </is>
      </c>
      <c r="C66" t="n">
        <v>131.4</v>
      </c>
      <c r="D66" t="n">
        <v>136.07</v>
      </c>
      <c r="E66" t="n">
        <v>151.43</v>
      </c>
      <c r="F66" t="n">
        <v>163.52</v>
      </c>
      <c r="G66" t="n">
        <v>133.29</v>
      </c>
      <c r="H66" t="n">
        <v>131.66</v>
      </c>
      <c r="I66" t="n">
        <v>136.18</v>
      </c>
      <c r="J66" t="n">
        <v>144.86</v>
      </c>
      <c r="K66" t="n">
        <v>147.2</v>
      </c>
      <c r="L66" t="n">
        <v>153.13</v>
      </c>
      <c r="M66" t="n">
        <v>171.97</v>
      </c>
      <c r="N66" t="n">
        <v>200.5</v>
      </c>
      <c r="O66" t="n">
        <v>189.05</v>
      </c>
      <c r="P66" t="n">
        <v>159.24</v>
      </c>
      <c r="Q66" t="n">
        <v>174.65</v>
      </c>
      <c r="R66" t="n">
        <v>168.44</v>
      </c>
      <c r="S66" t="n">
        <v>116.66</v>
      </c>
      <c r="T66" t="n">
        <v>109.97</v>
      </c>
      <c r="U66" t="n">
        <v>125.18</v>
      </c>
      <c r="V66" t="n">
        <v>117.72</v>
      </c>
      <c r="W66" t="n">
        <v>122.22</v>
      </c>
    </row>
    <row r="67">
      <c r="A67" s="5" t="inlineStr"/>
      <c r="B67" s="5" t="inlineStr"/>
    </row>
    <row r="68">
      <c r="A68" s="5" t="inlineStr">
        <is>
          <t>Kurzfristige Vermögensquote in %</t>
        </is>
      </c>
      <c r="B68" s="5" t="inlineStr">
        <is>
          <t>Current Assets Ratio in %</t>
        </is>
      </c>
      <c r="C68" t="n">
        <v>13.66</v>
      </c>
      <c r="D68" t="n">
        <v>16.11</v>
      </c>
      <c r="E68" t="n">
        <v>17.04</v>
      </c>
      <c r="F68" t="n">
        <v>15.84</v>
      </c>
      <c r="G68" t="n">
        <v>19.76</v>
      </c>
      <c r="H68" t="n">
        <v>19.78</v>
      </c>
      <c r="I68" t="n">
        <v>19.94</v>
      </c>
      <c r="J68" t="n">
        <v>21.13</v>
      </c>
      <c r="K68" t="n">
        <v>24.32</v>
      </c>
      <c r="L68" t="n">
        <v>24.26</v>
      </c>
      <c r="M68" t="n">
        <v>24.66</v>
      </c>
      <c r="N68" t="n">
        <v>27.66</v>
      </c>
      <c r="O68" t="n">
        <v>26.42</v>
      </c>
      <c r="P68" t="n">
        <v>27.66</v>
      </c>
      <c r="Q68" t="n">
        <v>25.88</v>
      </c>
      <c r="R68" t="n">
        <v>29.05</v>
      </c>
      <c r="S68" t="n">
        <v>31.81</v>
      </c>
      <c r="T68" t="n">
        <v>28.52</v>
      </c>
      <c r="U68" t="n">
        <v>29.05</v>
      </c>
      <c r="V68" t="n">
        <v>28.27</v>
      </c>
    </row>
    <row r="69">
      <c r="A69" s="5" t="inlineStr">
        <is>
          <t>Nettogewinn Marge in %</t>
        </is>
      </c>
      <c r="B69" s="5" t="inlineStr">
        <is>
          <t>Net Profit Marge in %</t>
        </is>
      </c>
      <c r="C69" t="n">
        <v>4839.2</v>
      </c>
      <c r="D69" t="n">
        <v>4318.41</v>
      </c>
      <c r="E69" t="n">
        <v>4631.58</v>
      </c>
      <c r="F69" t="n">
        <v>3954.54</v>
      </c>
      <c r="G69" t="n">
        <v>3689.85</v>
      </c>
      <c r="H69" t="n">
        <v>3739.05</v>
      </c>
      <c r="I69" t="n">
        <v>3707.05</v>
      </c>
      <c r="J69" t="n">
        <v>3606.01</v>
      </c>
      <c r="K69" t="n">
        <v>3646.08</v>
      </c>
      <c r="L69" t="n">
        <v>3577.98</v>
      </c>
      <c r="M69" t="n">
        <v>3502.28</v>
      </c>
      <c r="N69" t="n">
        <v>3135.44</v>
      </c>
      <c r="O69" t="n">
        <v>3224.23</v>
      </c>
      <c r="P69" t="n">
        <v>3148.96</v>
      </c>
      <c r="Q69" t="n">
        <v>3059.32</v>
      </c>
      <c r="R69" t="n">
        <v>2828.3</v>
      </c>
      <c r="S69" t="n">
        <v>2966.48</v>
      </c>
      <c r="T69" t="n">
        <v>3082.86</v>
      </c>
      <c r="U69" t="n">
        <v>2957.86</v>
      </c>
      <c r="V69" t="n">
        <v>2842.56</v>
      </c>
    </row>
    <row r="70">
      <c r="A70" s="5" t="inlineStr">
        <is>
          <t>Operative Ergebnis Marge in %</t>
        </is>
      </c>
      <c r="B70" s="5" t="inlineStr">
        <is>
          <t>EBIT Marge in %</t>
        </is>
      </c>
      <c r="C70" t="n">
        <v>7783.29</v>
      </c>
      <c r="D70" t="n">
        <v>6717.76</v>
      </c>
      <c r="E70" t="n">
        <v>6357.89</v>
      </c>
      <c r="F70" t="n">
        <v>6562.3</v>
      </c>
      <c r="G70" t="n">
        <v>5795.34</v>
      </c>
      <c r="H70" t="n">
        <v>5951.04</v>
      </c>
      <c r="I70" t="n">
        <v>5892.86</v>
      </c>
      <c r="J70" t="n">
        <v>5676.83</v>
      </c>
      <c r="K70" t="n">
        <v>5788.6</v>
      </c>
      <c r="L70" t="n">
        <v>5744.14</v>
      </c>
      <c r="M70" t="n">
        <v>5578.02</v>
      </c>
      <c r="N70" t="n">
        <v>4931.89</v>
      </c>
      <c r="O70" t="n">
        <v>5136.38</v>
      </c>
      <c r="P70" t="n">
        <v>5223.13</v>
      </c>
      <c r="Q70" t="n">
        <v>4827.93</v>
      </c>
      <c r="R70" t="n">
        <v>4645.33</v>
      </c>
      <c r="S70" t="n">
        <v>4889.62</v>
      </c>
      <c r="T70" t="n">
        <v>5094.26</v>
      </c>
      <c r="U70" t="n">
        <v>4964.18</v>
      </c>
      <c r="V70" t="n">
        <v>4866.99</v>
      </c>
    </row>
    <row r="71">
      <c r="A71" s="5" t="inlineStr">
        <is>
          <t>Vermögensumsschlag in %</t>
        </is>
      </c>
      <c r="B71" s="5" t="inlineStr">
        <is>
          <t>Asset Turnover in %</t>
        </is>
      </c>
      <c r="C71" t="n">
        <v>0.11</v>
      </c>
      <c r="D71" t="n">
        <v>0.12</v>
      </c>
      <c r="E71" t="n">
        <v>0.12</v>
      </c>
      <c r="F71" t="n">
        <v>0.11</v>
      </c>
      <c r="G71" t="n">
        <v>0.16</v>
      </c>
      <c r="H71" t="n">
        <v>0.17</v>
      </c>
      <c r="I71" t="n">
        <v>0.18</v>
      </c>
      <c r="J71" t="n">
        <v>0.18</v>
      </c>
      <c r="K71" t="n">
        <v>0.17</v>
      </c>
      <c r="L71" t="n">
        <v>0.17</v>
      </c>
      <c r="M71" t="n">
        <v>0.17</v>
      </c>
      <c r="N71" t="n">
        <v>0.19</v>
      </c>
      <c r="O71" t="n">
        <v>0.19</v>
      </c>
      <c r="P71" t="n">
        <v>0.2</v>
      </c>
      <c r="Q71" t="n">
        <v>0.19</v>
      </c>
      <c r="R71" t="n">
        <v>0.19</v>
      </c>
      <c r="S71" t="n">
        <v>0.22</v>
      </c>
      <c r="T71" t="n">
        <v>0.21</v>
      </c>
      <c r="U71" t="n">
        <v>0.2</v>
      </c>
      <c r="V71" t="n">
        <v>0.2</v>
      </c>
    </row>
    <row r="72">
      <c r="A72" s="5" t="inlineStr">
        <is>
          <t>Langfristige Vermögensquote in %</t>
        </is>
      </c>
      <c r="B72" s="5" t="inlineStr">
        <is>
          <t>Non-Current Assets Ratio in %</t>
        </is>
      </c>
      <c r="C72" t="n">
        <v>86.33</v>
      </c>
      <c r="D72" t="n">
        <v>83.89</v>
      </c>
      <c r="E72" t="n">
        <v>82.95999999999999</v>
      </c>
      <c r="F72" t="n">
        <v>84.16</v>
      </c>
      <c r="G72" t="n">
        <v>80.23999999999999</v>
      </c>
      <c r="H72" t="n">
        <v>80.22</v>
      </c>
      <c r="I72" t="n">
        <v>80.06</v>
      </c>
      <c r="J72" t="n">
        <v>78.87</v>
      </c>
      <c r="K72" t="n">
        <v>75.68000000000001</v>
      </c>
      <c r="L72" t="n">
        <v>75.73999999999999</v>
      </c>
      <c r="M72" t="n">
        <v>75.34</v>
      </c>
      <c r="N72" t="n">
        <v>72.34</v>
      </c>
      <c r="O72" t="n">
        <v>73.58</v>
      </c>
      <c r="P72" t="n">
        <v>72.34</v>
      </c>
      <c r="Q72" t="n">
        <v>74.12</v>
      </c>
      <c r="R72" t="n">
        <v>70.95</v>
      </c>
      <c r="S72" t="n">
        <v>68.19</v>
      </c>
      <c r="T72" t="n">
        <v>71.48</v>
      </c>
      <c r="U72" t="n">
        <v>70.95</v>
      </c>
      <c r="V72" t="n">
        <v>71.72</v>
      </c>
    </row>
    <row r="73">
      <c r="A73" s="5" t="inlineStr">
        <is>
          <t>Gesamtkapitalrentabilität</t>
        </is>
      </c>
      <c r="B73" s="5" t="inlineStr">
        <is>
          <t>ROA Return on Assets in %</t>
        </is>
      </c>
      <c r="C73" t="n">
        <v>5.13</v>
      </c>
      <c r="D73" t="n">
        <v>5.03</v>
      </c>
      <c r="E73" t="n">
        <v>5.36</v>
      </c>
      <c r="F73" t="n">
        <v>4.18</v>
      </c>
      <c r="G73" t="n">
        <v>6.07</v>
      </c>
      <c r="H73" t="n">
        <v>6.23</v>
      </c>
      <c r="I73" t="n">
        <v>6.54</v>
      </c>
      <c r="J73" t="n">
        <v>6.43</v>
      </c>
      <c r="K73" t="n">
        <v>6.36</v>
      </c>
      <c r="L73" t="n">
        <v>6.23</v>
      </c>
      <c r="M73" t="n">
        <v>5.96</v>
      </c>
      <c r="N73" t="n">
        <v>5.92</v>
      </c>
      <c r="O73" t="n">
        <v>6.14</v>
      </c>
      <c r="P73" t="n">
        <v>6.15</v>
      </c>
      <c r="Q73" t="n">
        <v>5.73</v>
      </c>
      <c r="R73" t="n">
        <v>5.39</v>
      </c>
      <c r="S73" t="n">
        <v>6.59</v>
      </c>
      <c r="T73" t="n">
        <v>6.42</v>
      </c>
      <c r="U73" t="n">
        <v>5.82</v>
      </c>
      <c r="V73" t="n">
        <v>5.66</v>
      </c>
    </row>
    <row r="74">
      <c r="A74" s="5" t="inlineStr">
        <is>
          <t>Ertrag des eingesetzten Kapitals</t>
        </is>
      </c>
      <c r="B74" s="5" t="inlineStr">
        <is>
          <t>ROCE Return on Cap. Empl. in %</t>
        </is>
      </c>
      <c r="C74" t="n">
        <v>9.779999999999999</v>
      </c>
      <c r="D74" t="n">
        <v>9.51</v>
      </c>
      <c r="E74" t="n">
        <v>8.91</v>
      </c>
      <c r="F74" t="n">
        <v>8.119999999999999</v>
      </c>
      <c r="G74" t="n">
        <v>12.01</v>
      </c>
      <c r="H74" t="n">
        <v>12.4</v>
      </c>
      <c r="I74" t="n">
        <v>12.93</v>
      </c>
      <c r="J74" t="n">
        <v>12.75</v>
      </c>
      <c r="K74" t="n">
        <v>12.78</v>
      </c>
      <c r="L74" t="n">
        <v>12.48</v>
      </c>
      <c r="M74" t="n">
        <v>11.99</v>
      </c>
      <c r="N74" t="n">
        <v>11.96</v>
      </c>
      <c r="O74" t="n">
        <v>12.43</v>
      </c>
      <c r="P74" t="n">
        <v>12.75</v>
      </c>
      <c r="Q74" t="n">
        <v>11.2</v>
      </c>
      <c r="R74" t="n">
        <v>10.81</v>
      </c>
      <c r="S74" t="n">
        <v>13.86</v>
      </c>
      <c r="T74" t="n">
        <v>13.04</v>
      </c>
      <c r="U74" t="n">
        <v>12.09</v>
      </c>
      <c r="V74" t="n">
        <v>12.05</v>
      </c>
    </row>
    <row r="75">
      <c r="A75" s="5" t="inlineStr">
        <is>
          <t>Eigenkapital zu Anlagevermögen</t>
        </is>
      </c>
      <c r="B75" s="5" t="inlineStr">
        <is>
          <t>Equity to Fixed Assets in %</t>
        </is>
      </c>
      <c r="C75" t="n">
        <v>50.05</v>
      </c>
      <c r="D75" t="n">
        <v>50.49</v>
      </c>
      <c r="E75" t="n">
        <v>47.94</v>
      </c>
      <c r="F75" t="n">
        <v>45.09</v>
      </c>
      <c r="G75" t="n">
        <v>53.42</v>
      </c>
      <c r="H75" t="n">
        <v>53.81</v>
      </c>
      <c r="I75" t="n">
        <v>52.89</v>
      </c>
      <c r="J75" t="n">
        <v>51.78</v>
      </c>
      <c r="K75" t="n">
        <v>53.45</v>
      </c>
      <c r="L75" t="n">
        <v>52.16</v>
      </c>
      <c r="M75" t="n">
        <v>48.8</v>
      </c>
      <c r="N75" t="n">
        <v>46</v>
      </c>
      <c r="O75" t="n">
        <v>47.02</v>
      </c>
      <c r="P75" t="n">
        <v>53.33</v>
      </c>
      <c r="Q75" t="n">
        <v>49.13</v>
      </c>
      <c r="R75" t="n">
        <v>52.51</v>
      </c>
      <c r="S75" t="n">
        <v>67.68000000000001</v>
      </c>
      <c r="T75" t="n">
        <v>66.62</v>
      </c>
      <c r="U75" t="n">
        <v>62.59</v>
      </c>
      <c r="V75" t="n">
        <v>64.04000000000001</v>
      </c>
    </row>
    <row r="76">
      <c r="A76" s="5" t="inlineStr">
        <is>
          <t>Liquidität Dritten Grades</t>
        </is>
      </c>
      <c r="B76" s="5" t="inlineStr">
        <is>
          <t>Current Ratio in %</t>
        </is>
      </c>
      <c r="C76" t="n">
        <v>87.66</v>
      </c>
      <c r="D76" t="n">
        <v>91.04000000000001</v>
      </c>
      <c r="E76" t="n">
        <v>97.84</v>
      </c>
      <c r="F76" t="n">
        <v>108.41</v>
      </c>
      <c r="G76" t="n">
        <v>95.81</v>
      </c>
      <c r="H76" t="n">
        <v>98.77</v>
      </c>
      <c r="I76" t="n">
        <v>101.48</v>
      </c>
      <c r="J76" t="n">
        <v>102.8</v>
      </c>
      <c r="K76" t="n">
        <v>116.25</v>
      </c>
      <c r="L76" t="n">
        <v>122.09</v>
      </c>
      <c r="M76" t="n">
        <v>118.64</v>
      </c>
      <c r="N76" t="n">
        <v>124.89</v>
      </c>
      <c r="O76" t="n">
        <v>123.77</v>
      </c>
      <c r="P76" t="n">
        <v>138.37</v>
      </c>
      <c r="Q76" t="n">
        <v>134.44</v>
      </c>
      <c r="R76" t="n">
        <v>160.23</v>
      </c>
      <c r="S76" t="n">
        <v>147.35</v>
      </c>
      <c r="T76" t="n">
        <v>152.66</v>
      </c>
      <c r="U76" t="n">
        <v>151.67</v>
      </c>
      <c r="V76" t="n">
        <v>144.88</v>
      </c>
    </row>
    <row r="77">
      <c r="A77" s="5" t="inlineStr">
        <is>
          <t>Operativer Cashflow</t>
        </is>
      </c>
      <c r="B77" s="5" t="inlineStr">
        <is>
          <t>Operating Cashflow in M</t>
        </is>
      </c>
      <c r="C77" t="n">
        <v>5994.3037</v>
      </c>
      <c r="D77" t="n">
        <v>4238.3754</v>
      </c>
      <c r="E77" t="n">
        <v>4532.472</v>
      </c>
      <c r="F77" t="n">
        <v>4320.4568</v>
      </c>
      <c r="G77" t="n">
        <v>4332.9744</v>
      </c>
      <c r="H77" t="n">
        <v>4324.6698</v>
      </c>
      <c r="I77" t="n">
        <v>3947.0564</v>
      </c>
      <c r="J77" t="n">
        <v>3764.8696</v>
      </c>
      <c r="K77" t="n">
        <v>3839.3238</v>
      </c>
      <c r="L77" t="n">
        <v>3819.1736</v>
      </c>
      <c r="M77" t="n">
        <v>3052.308</v>
      </c>
      <c r="N77" t="n">
        <v>2508.713</v>
      </c>
      <c r="O77" t="n">
        <v>3917.3372</v>
      </c>
      <c r="P77" t="n">
        <v>4246.4408</v>
      </c>
      <c r="Q77" t="n">
        <v>3536.1766</v>
      </c>
      <c r="R77" t="n">
        <v>2987.6856</v>
      </c>
      <c r="S77" t="n">
        <v>3112.9147</v>
      </c>
      <c r="T77" t="n">
        <v>2898.531</v>
      </c>
      <c r="U77" t="n">
        <v>3081.2532</v>
      </c>
      <c r="V77" t="n">
        <v>3278.2528</v>
      </c>
    </row>
    <row r="78">
      <c r="A78" s="5" t="inlineStr">
        <is>
          <t>Aktienrückkauf</t>
        </is>
      </c>
      <c r="B78" s="5" t="inlineStr">
        <is>
          <t>Share Buyback in M</t>
        </is>
      </c>
      <c r="C78" t="n">
        <v>-43.69</v>
      </c>
      <c r="D78" t="n">
        <v>-1.020000000000039</v>
      </c>
      <c r="E78" t="n">
        <v>-39.51999999999998</v>
      </c>
      <c r="F78" t="n">
        <v>-44.71999999999997</v>
      </c>
      <c r="G78" t="n">
        <v>0.7099999999999795</v>
      </c>
      <c r="H78" t="n">
        <v>-0.75</v>
      </c>
      <c r="I78" t="n">
        <v>-0.6100000000000136</v>
      </c>
      <c r="J78" t="n">
        <v>-0.09999999999996589</v>
      </c>
      <c r="K78" t="n">
        <v>0.3499999999999659</v>
      </c>
      <c r="L78" t="n">
        <v>-2.71999999999997</v>
      </c>
      <c r="M78" t="n">
        <v>-4.300000000000011</v>
      </c>
      <c r="N78" t="n">
        <v>2.129999999999995</v>
      </c>
      <c r="O78" t="n">
        <v>5.25</v>
      </c>
      <c r="P78" t="n">
        <v>-2.129999999999995</v>
      </c>
      <c r="Q78" t="n">
        <v>-0.9300000000000068</v>
      </c>
      <c r="R78" t="n">
        <v>2.149999999999977</v>
      </c>
      <c r="S78" t="n">
        <v>3.090000000000032</v>
      </c>
      <c r="T78" t="n">
        <v>4.639999999999986</v>
      </c>
      <c r="U78" t="n">
        <v>2.319999999999993</v>
      </c>
      <c r="V78" t="inlineStr">
        <is>
          <t>-</t>
        </is>
      </c>
    </row>
    <row r="79">
      <c r="A79" s="5" t="inlineStr">
        <is>
          <t>Umsatzwachstum 1J in %</t>
        </is>
      </c>
      <c r="B79" s="5" t="inlineStr">
        <is>
          <t>Revenue Growth 1Y in %</t>
        </is>
      </c>
      <c r="C79" t="n">
        <v>-5.31</v>
      </c>
      <c r="D79" t="n">
        <v>3.01</v>
      </c>
      <c r="E79" t="n">
        <v>1.87</v>
      </c>
      <c r="F79" t="n">
        <v>-2.02</v>
      </c>
      <c r="G79" t="n">
        <v>6.87</v>
      </c>
      <c r="H79" t="n">
        <v>0.66</v>
      </c>
      <c r="I79" t="n">
        <v>-0.85</v>
      </c>
      <c r="J79" t="n">
        <v>5.99</v>
      </c>
      <c r="K79" t="n">
        <v>7.29</v>
      </c>
      <c r="L79" t="n">
        <v>11.73</v>
      </c>
      <c r="M79" t="n">
        <v>-9.74</v>
      </c>
      <c r="N79" t="n">
        <v>11.71</v>
      </c>
      <c r="O79" t="n">
        <v>9.460000000000001</v>
      </c>
      <c r="P79" t="n">
        <v>4.29</v>
      </c>
      <c r="Q79" t="n">
        <v>10.99</v>
      </c>
      <c r="R79" t="n">
        <v>12.39</v>
      </c>
      <c r="S79" t="n">
        <v>7.23</v>
      </c>
      <c r="T79" t="n">
        <v>-3.88</v>
      </c>
      <c r="U79" t="n">
        <v>3.49</v>
      </c>
      <c r="V79" t="inlineStr">
        <is>
          <t>-</t>
        </is>
      </c>
    </row>
    <row r="80">
      <c r="A80" s="5" t="inlineStr">
        <is>
          <t>Umsatzwachstum 3J in %</t>
        </is>
      </c>
      <c r="B80" s="5" t="inlineStr">
        <is>
          <t>Revenue Growth 3Y in %</t>
        </is>
      </c>
      <c r="C80" t="n">
        <v>-0.14</v>
      </c>
      <c r="D80" t="n">
        <v>0.95</v>
      </c>
      <c r="E80" t="n">
        <v>2.24</v>
      </c>
      <c r="F80" t="n">
        <v>1.84</v>
      </c>
      <c r="G80" t="n">
        <v>2.23</v>
      </c>
      <c r="H80" t="n">
        <v>1.93</v>
      </c>
      <c r="I80" t="n">
        <v>4.14</v>
      </c>
      <c r="J80" t="n">
        <v>8.34</v>
      </c>
      <c r="K80" t="n">
        <v>3.09</v>
      </c>
      <c r="L80" t="n">
        <v>4.57</v>
      </c>
      <c r="M80" t="n">
        <v>3.81</v>
      </c>
      <c r="N80" t="n">
        <v>8.49</v>
      </c>
      <c r="O80" t="n">
        <v>8.25</v>
      </c>
      <c r="P80" t="n">
        <v>9.220000000000001</v>
      </c>
      <c r="Q80" t="n">
        <v>10.2</v>
      </c>
      <c r="R80" t="n">
        <v>5.25</v>
      </c>
      <c r="S80" t="n">
        <v>2.28</v>
      </c>
      <c r="T80" t="inlineStr">
        <is>
          <t>-</t>
        </is>
      </c>
      <c r="U80" t="inlineStr">
        <is>
          <t>-</t>
        </is>
      </c>
      <c r="V80" t="inlineStr">
        <is>
          <t>-</t>
        </is>
      </c>
    </row>
    <row r="81">
      <c r="A81" s="5" t="inlineStr">
        <is>
          <t>Umsatzwachstum 5J in %</t>
        </is>
      </c>
      <c r="B81" s="5" t="inlineStr">
        <is>
          <t>Revenue Growth 5Y in %</t>
        </is>
      </c>
      <c r="C81" t="n">
        <v>0.88</v>
      </c>
      <c r="D81" t="n">
        <v>2.08</v>
      </c>
      <c r="E81" t="n">
        <v>1.31</v>
      </c>
      <c r="F81" t="n">
        <v>2.13</v>
      </c>
      <c r="G81" t="n">
        <v>3.99</v>
      </c>
      <c r="H81" t="n">
        <v>4.96</v>
      </c>
      <c r="I81" t="n">
        <v>2.88</v>
      </c>
      <c r="J81" t="n">
        <v>5.4</v>
      </c>
      <c r="K81" t="n">
        <v>6.09</v>
      </c>
      <c r="L81" t="n">
        <v>5.49</v>
      </c>
      <c r="M81" t="n">
        <v>5.34</v>
      </c>
      <c r="N81" t="n">
        <v>9.77</v>
      </c>
      <c r="O81" t="n">
        <v>8.869999999999999</v>
      </c>
      <c r="P81" t="n">
        <v>6.2</v>
      </c>
      <c r="Q81" t="n">
        <v>6.04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2.92</v>
      </c>
      <c r="D82" t="n">
        <v>2.48</v>
      </c>
      <c r="E82" t="n">
        <v>3.35</v>
      </c>
      <c r="F82" t="n">
        <v>4.11</v>
      </c>
      <c r="G82" t="n">
        <v>4.74</v>
      </c>
      <c r="H82" t="n">
        <v>5.15</v>
      </c>
      <c r="I82" t="n">
        <v>6.33</v>
      </c>
      <c r="J82" t="n">
        <v>7.13</v>
      </c>
      <c r="K82" t="n">
        <v>6.15</v>
      </c>
      <c r="L82" t="n">
        <v>5.77</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6.11</v>
      </c>
      <c r="D83" t="n">
        <v>-3.95</v>
      </c>
      <c r="E83" t="n">
        <v>19.31</v>
      </c>
      <c r="F83" t="n">
        <v>5.01</v>
      </c>
      <c r="G83" t="n">
        <v>5.47</v>
      </c>
      <c r="H83" t="n">
        <v>1.52</v>
      </c>
      <c r="I83" t="n">
        <v>1.93</v>
      </c>
      <c r="J83" t="n">
        <v>4.82</v>
      </c>
      <c r="K83" t="n">
        <v>9.33</v>
      </c>
      <c r="L83" t="n">
        <v>14.15</v>
      </c>
      <c r="M83" t="n">
        <v>0.82</v>
      </c>
      <c r="N83" t="n">
        <v>8.640000000000001</v>
      </c>
      <c r="O83" t="n">
        <v>12.08</v>
      </c>
      <c r="P83" t="n">
        <v>7.35</v>
      </c>
      <c r="Q83" t="n">
        <v>20.05</v>
      </c>
      <c r="R83" t="n">
        <v>7.15</v>
      </c>
      <c r="S83" t="n">
        <v>3.19</v>
      </c>
      <c r="T83" t="n">
        <v>0.19</v>
      </c>
      <c r="U83" t="n">
        <v>7.69</v>
      </c>
      <c r="V83" t="n">
        <v>15.83</v>
      </c>
    </row>
    <row r="84">
      <c r="A84" s="5" t="inlineStr">
        <is>
          <t>Gewinnwachstum 3J in %</t>
        </is>
      </c>
      <c r="B84" s="5" t="inlineStr">
        <is>
          <t>Earnings Growth 3Y in %</t>
        </is>
      </c>
      <c r="C84" t="n">
        <v>7.16</v>
      </c>
      <c r="D84" t="n">
        <v>6.79</v>
      </c>
      <c r="E84" t="n">
        <v>9.93</v>
      </c>
      <c r="F84" t="n">
        <v>4</v>
      </c>
      <c r="G84" t="n">
        <v>2.97</v>
      </c>
      <c r="H84" t="n">
        <v>2.76</v>
      </c>
      <c r="I84" t="n">
        <v>5.36</v>
      </c>
      <c r="J84" t="n">
        <v>9.43</v>
      </c>
      <c r="K84" t="n">
        <v>8.1</v>
      </c>
      <c r="L84" t="n">
        <v>7.87</v>
      </c>
      <c r="M84" t="n">
        <v>7.18</v>
      </c>
      <c r="N84" t="n">
        <v>9.359999999999999</v>
      </c>
      <c r="O84" t="n">
        <v>13.16</v>
      </c>
      <c r="P84" t="n">
        <v>11.52</v>
      </c>
      <c r="Q84" t="n">
        <v>10.13</v>
      </c>
      <c r="R84" t="n">
        <v>3.51</v>
      </c>
      <c r="S84" t="n">
        <v>3.69</v>
      </c>
      <c r="T84" t="n">
        <v>7.9</v>
      </c>
      <c r="U84" t="inlineStr">
        <is>
          <t>-</t>
        </is>
      </c>
      <c r="V84" t="inlineStr">
        <is>
          <t>-</t>
        </is>
      </c>
    </row>
    <row r="85">
      <c r="A85" s="5" t="inlineStr">
        <is>
          <t>Gewinnwachstum 5J in %</t>
        </is>
      </c>
      <c r="B85" s="5" t="inlineStr">
        <is>
          <t>Earnings Growth 5Y in %</t>
        </is>
      </c>
      <c r="C85" t="n">
        <v>6.39</v>
      </c>
      <c r="D85" t="n">
        <v>5.47</v>
      </c>
      <c r="E85" t="n">
        <v>6.65</v>
      </c>
      <c r="F85" t="n">
        <v>3.75</v>
      </c>
      <c r="G85" t="n">
        <v>4.61</v>
      </c>
      <c r="H85" t="n">
        <v>6.35</v>
      </c>
      <c r="I85" t="n">
        <v>6.21</v>
      </c>
      <c r="J85" t="n">
        <v>7.55</v>
      </c>
      <c r="K85" t="n">
        <v>9</v>
      </c>
      <c r="L85" t="n">
        <v>8.609999999999999</v>
      </c>
      <c r="M85" t="n">
        <v>9.789999999999999</v>
      </c>
      <c r="N85" t="n">
        <v>11.05</v>
      </c>
      <c r="O85" t="n">
        <v>9.960000000000001</v>
      </c>
      <c r="P85" t="n">
        <v>7.59</v>
      </c>
      <c r="Q85" t="n">
        <v>7.65</v>
      </c>
      <c r="R85" t="n">
        <v>6.81</v>
      </c>
      <c r="S85" t="inlineStr">
        <is>
          <t>-</t>
        </is>
      </c>
      <c r="T85" t="inlineStr">
        <is>
          <t>-</t>
        </is>
      </c>
      <c r="U85" t="inlineStr">
        <is>
          <t>-</t>
        </is>
      </c>
      <c r="V85" t="inlineStr">
        <is>
          <t>-</t>
        </is>
      </c>
    </row>
    <row r="86">
      <c r="A86" s="5" t="inlineStr">
        <is>
          <t>Gewinnwachstum 10J in %</t>
        </is>
      </c>
      <c r="B86" s="5" t="inlineStr">
        <is>
          <t>Earnings Growth 10Y in %</t>
        </is>
      </c>
      <c r="C86" t="n">
        <v>6.37</v>
      </c>
      <c r="D86" t="n">
        <v>5.84</v>
      </c>
      <c r="E86" t="n">
        <v>7.1</v>
      </c>
      <c r="F86" t="n">
        <v>6.38</v>
      </c>
      <c r="G86" t="n">
        <v>6.61</v>
      </c>
      <c r="H86" t="n">
        <v>8.07</v>
      </c>
      <c r="I86" t="n">
        <v>8.630000000000001</v>
      </c>
      <c r="J86" t="n">
        <v>8.76</v>
      </c>
      <c r="K86" t="n">
        <v>8.289999999999999</v>
      </c>
      <c r="L86" t="n">
        <v>8.130000000000001</v>
      </c>
      <c r="M86" t="n">
        <v>8.300000000000001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4.15</v>
      </c>
      <c r="D87" t="n">
        <v>4</v>
      </c>
      <c r="E87" t="n">
        <v>3.07</v>
      </c>
      <c r="F87" t="n">
        <v>5.52</v>
      </c>
      <c r="G87" t="n">
        <v>4.38</v>
      </c>
      <c r="H87" t="n">
        <v>3.34</v>
      </c>
      <c r="I87" t="n">
        <v>3.14</v>
      </c>
      <c r="J87" t="n">
        <v>2.44</v>
      </c>
      <c r="K87" t="n">
        <v>1.96</v>
      </c>
      <c r="L87" t="n">
        <v>2.21</v>
      </c>
      <c r="M87" t="n">
        <v>1.81</v>
      </c>
      <c r="N87" t="n">
        <v>1.26</v>
      </c>
      <c r="O87" t="n">
        <v>2.18</v>
      </c>
      <c r="P87" t="n">
        <v>2.85</v>
      </c>
      <c r="Q87" t="n">
        <v>2.46</v>
      </c>
      <c r="R87" t="n">
        <v>2.78</v>
      </c>
      <c r="S87" t="inlineStr">
        <is>
          <t>-</t>
        </is>
      </c>
      <c r="T87" t="inlineStr">
        <is>
          <t>-</t>
        </is>
      </c>
      <c r="U87" t="inlineStr">
        <is>
          <t>-</t>
        </is>
      </c>
      <c r="V87" t="inlineStr">
        <is>
          <t>-</t>
        </is>
      </c>
    </row>
    <row r="88">
      <c r="A88" s="5" t="inlineStr">
        <is>
          <t>EBIT-Wachstum 1J in %</t>
        </is>
      </c>
      <c r="B88" s="5" t="inlineStr">
        <is>
          <t>EBIT Growth 1Y in %</t>
        </is>
      </c>
      <c r="C88" t="n">
        <v>9.699999999999999</v>
      </c>
      <c r="D88" t="n">
        <v>8.84</v>
      </c>
      <c r="E88" t="n">
        <v>-1.31</v>
      </c>
      <c r="F88" t="n">
        <v>10.95</v>
      </c>
      <c r="G88" t="n">
        <v>4.08</v>
      </c>
      <c r="H88" t="n">
        <v>1.65</v>
      </c>
      <c r="I88" t="n">
        <v>2.92</v>
      </c>
      <c r="J88" t="n">
        <v>3.94</v>
      </c>
      <c r="K88" t="n">
        <v>8.119999999999999</v>
      </c>
      <c r="L88" t="n">
        <v>15.06</v>
      </c>
      <c r="M88" t="n">
        <v>2.08</v>
      </c>
      <c r="N88" t="n">
        <v>7.27</v>
      </c>
      <c r="O88" t="n">
        <v>7.64</v>
      </c>
      <c r="P88" t="n">
        <v>12.83</v>
      </c>
      <c r="Q88" t="n">
        <v>15.35</v>
      </c>
      <c r="R88" t="n">
        <v>6.77</v>
      </c>
      <c r="S88" t="n">
        <v>2.93</v>
      </c>
      <c r="T88" t="n">
        <v>-1.36</v>
      </c>
      <c r="U88" t="n">
        <v>5.56</v>
      </c>
      <c r="V88" t="n">
        <v>19.36</v>
      </c>
    </row>
    <row r="89">
      <c r="A89" s="5" t="inlineStr">
        <is>
          <t>EBIT-Wachstum 3J in %</t>
        </is>
      </c>
      <c r="B89" s="5" t="inlineStr">
        <is>
          <t>EBIT Growth 3Y in %</t>
        </is>
      </c>
      <c r="C89" t="n">
        <v>5.74</v>
      </c>
      <c r="D89" t="n">
        <v>6.16</v>
      </c>
      <c r="E89" t="n">
        <v>4.57</v>
      </c>
      <c r="F89" t="n">
        <v>5.56</v>
      </c>
      <c r="G89" t="n">
        <v>2.88</v>
      </c>
      <c r="H89" t="n">
        <v>2.84</v>
      </c>
      <c r="I89" t="n">
        <v>4.99</v>
      </c>
      <c r="J89" t="n">
        <v>9.039999999999999</v>
      </c>
      <c r="K89" t="n">
        <v>8.42</v>
      </c>
      <c r="L89" t="n">
        <v>8.140000000000001</v>
      </c>
      <c r="M89" t="n">
        <v>5.66</v>
      </c>
      <c r="N89" t="n">
        <v>9.25</v>
      </c>
      <c r="O89" t="n">
        <v>11.94</v>
      </c>
      <c r="P89" t="n">
        <v>11.65</v>
      </c>
      <c r="Q89" t="n">
        <v>8.35</v>
      </c>
      <c r="R89" t="n">
        <v>2.78</v>
      </c>
      <c r="S89" t="n">
        <v>2.38</v>
      </c>
      <c r="T89" t="n">
        <v>7.85</v>
      </c>
      <c r="U89" t="inlineStr">
        <is>
          <t>-</t>
        </is>
      </c>
      <c r="V89" t="inlineStr">
        <is>
          <t>-</t>
        </is>
      </c>
    </row>
    <row r="90">
      <c r="A90" s="5" t="inlineStr">
        <is>
          <t>EBIT-Wachstum 5J in %</t>
        </is>
      </c>
      <c r="B90" s="5" t="inlineStr">
        <is>
          <t>EBIT Growth 5Y in %</t>
        </is>
      </c>
      <c r="C90" t="n">
        <v>6.45</v>
      </c>
      <c r="D90" t="n">
        <v>4.84</v>
      </c>
      <c r="E90" t="n">
        <v>3.66</v>
      </c>
      <c r="F90" t="n">
        <v>4.71</v>
      </c>
      <c r="G90" t="n">
        <v>4.14</v>
      </c>
      <c r="H90" t="n">
        <v>6.34</v>
      </c>
      <c r="I90" t="n">
        <v>6.42</v>
      </c>
      <c r="J90" t="n">
        <v>7.29</v>
      </c>
      <c r="K90" t="n">
        <v>8.029999999999999</v>
      </c>
      <c r="L90" t="n">
        <v>8.98</v>
      </c>
      <c r="M90" t="n">
        <v>9.029999999999999</v>
      </c>
      <c r="N90" t="n">
        <v>9.970000000000001</v>
      </c>
      <c r="O90" t="n">
        <v>9.1</v>
      </c>
      <c r="P90" t="n">
        <v>7.3</v>
      </c>
      <c r="Q90" t="n">
        <v>5.85</v>
      </c>
      <c r="R90" t="n">
        <v>6.65</v>
      </c>
      <c r="S90" t="inlineStr">
        <is>
          <t>-</t>
        </is>
      </c>
      <c r="T90" t="inlineStr">
        <is>
          <t>-</t>
        </is>
      </c>
      <c r="U90" t="inlineStr">
        <is>
          <t>-</t>
        </is>
      </c>
      <c r="V90" t="inlineStr">
        <is>
          <t>-</t>
        </is>
      </c>
    </row>
    <row r="91">
      <c r="A91" s="5" t="inlineStr">
        <is>
          <t>EBIT-Wachstum 10J in %</t>
        </is>
      </c>
      <c r="B91" s="5" t="inlineStr">
        <is>
          <t>EBIT Growth 10Y in %</t>
        </is>
      </c>
      <c r="C91" t="n">
        <v>6.39</v>
      </c>
      <c r="D91" t="n">
        <v>5.63</v>
      </c>
      <c r="E91" t="n">
        <v>5.48</v>
      </c>
      <c r="F91" t="n">
        <v>6.37</v>
      </c>
      <c r="G91" t="n">
        <v>6.56</v>
      </c>
      <c r="H91" t="n">
        <v>7.69</v>
      </c>
      <c r="I91" t="n">
        <v>8.199999999999999</v>
      </c>
      <c r="J91" t="n">
        <v>8.199999999999999</v>
      </c>
      <c r="K91" t="n">
        <v>7.67</v>
      </c>
      <c r="L91" t="n">
        <v>7.41</v>
      </c>
      <c r="M91" t="n">
        <v>7.84</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28.37</v>
      </c>
      <c r="D92" t="n">
        <v>-6.71</v>
      </c>
      <c r="E92" t="n">
        <v>-4.77</v>
      </c>
      <c r="F92" t="n">
        <v>-11.76</v>
      </c>
      <c r="G92" t="n">
        <v>0.4</v>
      </c>
      <c r="H92" t="n">
        <v>9.33</v>
      </c>
      <c r="I92" t="n">
        <v>4.65</v>
      </c>
      <c r="J92" t="n">
        <v>-1.97</v>
      </c>
      <c r="K92" t="n">
        <v>0.63</v>
      </c>
      <c r="L92" t="n">
        <v>24.13</v>
      </c>
      <c r="M92" t="n">
        <v>20.13</v>
      </c>
      <c r="N92" t="n">
        <v>-35.55</v>
      </c>
      <c r="O92" t="n">
        <v>-6.32</v>
      </c>
      <c r="P92" t="n">
        <v>19.34</v>
      </c>
      <c r="Q92" t="n">
        <v>18.04</v>
      </c>
      <c r="R92" t="n">
        <v>-3.42</v>
      </c>
      <c r="S92" t="n">
        <v>8.359999999999999</v>
      </c>
      <c r="T92" t="n">
        <v>-4.67</v>
      </c>
      <c r="U92" t="n">
        <v>-5.39</v>
      </c>
      <c r="V92" t="inlineStr">
        <is>
          <t>-</t>
        </is>
      </c>
    </row>
    <row r="93">
      <c r="A93" s="5" t="inlineStr">
        <is>
          <t>Op.Cashflow Wachstum 3J in %</t>
        </is>
      </c>
      <c r="B93" s="5" t="inlineStr">
        <is>
          <t>Op.Cashflow Wachstum 3Y in %</t>
        </is>
      </c>
      <c r="C93" t="n">
        <v>5.63</v>
      </c>
      <c r="D93" t="n">
        <v>-7.75</v>
      </c>
      <c r="E93" t="n">
        <v>-5.38</v>
      </c>
      <c r="F93" t="n">
        <v>-0.68</v>
      </c>
      <c r="G93" t="n">
        <v>4.79</v>
      </c>
      <c r="H93" t="n">
        <v>4</v>
      </c>
      <c r="I93" t="n">
        <v>1.1</v>
      </c>
      <c r="J93" t="n">
        <v>7.6</v>
      </c>
      <c r="K93" t="n">
        <v>14.96</v>
      </c>
      <c r="L93" t="n">
        <v>2.9</v>
      </c>
      <c r="M93" t="n">
        <v>-7.25</v>
      </c>
      <c r="N93" t="n">
        <v>-7.51</v>
      </c>
      <c r="O93" t="n">
        <v>10.35</v>
      </c>
      <c r="P93" t="n">
        <v>11.32</v>
      </c>
      <c r="Q93" t="n">
        <v>7.66</v>
      </c>
      <c r="R93" t="n">
        <v>0.09</v>
      </c>
      <c r="S93" t="n">
        <v>-0.57</v>
      </c>
      <c r="T93" t="inlineStr">
        <is>
          <t>-</t>
        </is>
      </c>
      <c r="U93" t="inlineStr">
        <is>
          <t>-</t>
        </is>
      </c>
      <c r="V93" t="inlineStr">
        <is>
          <t>-</t>
        </is>
      </c>
    </row>
    <row r="94">
      <c r="A94" s="5" t="inlineStr">
        <is>
          <t>Op.Cashflow Wachstum 5J in %</t>
        </is>
      </c>
      <c r="B94" s="5" t="inlineStr">
        <is>
          <t>Op.Cashflow Wachstum 5Y in %</t>
        </is>
      </c>
      <c r="C94" t="n">
        <v>1.11</v>
      </c>
      <c r="D94" t="n">
        <v>-2.7</v>
      </c>
      <c r="E94" t="n">
        <v>-0.43</v>
      </c>
      <c r="F94" t="n">
        <v>0.13</v>
      </c>
      <c r="G94" t="n">
        <v>2.61</v>
      </c>
      <c r="H94" t="n">
        <v>7.35</v>
      </c>
      <c r="I94" t="n">
        <v>9.51</v>
      </c>
      <c r="J94" t="n">
        <v>1.47</v>
      </c>
      <c r="K94" t="n">
        <v>0.6</v>
      </c>
      <c r="L94" t="n">
        <v>4.35</v>
      </c>
      <c r="M94" t="n">
        <v>3.13</v>
      </c>
      <c r="N94" t="n">
        <v>-1.58</v>
      </c>
      <c r="O94" t="n">
        <v>7.2</v>
      </c>
      <c r="P94" t="n">
        <v>7.53</v>
      </c>
      <c r="Q94" t="n">
        <v>2.58</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4.23</v>
      </c>
      <c r="D95" t="n">
        <v>3.41</v>
      </c>
      <c r="E95" t="n">
        <v>0.52</v>
      </c>
      <c r="F95" t="n">
        <v>0.37</v>
      </c>
      <c r="G95" t="n">
        <v>3.48</v>
      </c>
      <c r="H95" t="n">
        <v>5.24</v>
      </c>
      <c r="I95" t="n">
        <v>3.97</v>
      </c>
      <c r="J95" t="n">
        <v>4.34</v>
      </c>
      <c r="K95" t="n">
        <v>4.07</v>
      </c>
      <c r="L95" t="n">
        <v>3.46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-839.2</v>
      </c>
      <c r="D96" t="n">
        <v>-665.6</v>
      </c>
      <c r="E96" t="n">
        <v>-153.5</v>
      </c>
      <c r="F96" t="n">
        <v>542.2</v>
      </c>
      <c r="G96" t="n">
        <v>-250.3</v>
      </c>
      <c r="H96" t="n">
        <v>-66</v>
      </c>
      <c r="I96" t="n">
        <v>72.8</v>
      </c>
      <c r="J96" t="n">
        <v>144.2</v>
      </c>
      <c r="K96" t="n">
        <v>819.7</v>
      </c>
      <c r="L96" t="n">
        <v>988.8</v>
      </c>
      <c r="M96" t="n">
        <v>799.3</v>
      </c>
      <c r="N96" t="n">
        <v>1136</v>
      </c>
      <c r="O96" t="n">
        <v>928.3</v>
      </c>
      <c r="P96" t="n">
        <v>1250</v>
      </c>
      <c r="Q96" t="n">
        <v>1080</v>
      </c>
      <c r="R96" t="n">
        <v>1575</v>
      </c>
      <c r="S96" t="n">
        <v>1125</v>
      </c>
      <c r="T96" t="n">
        <v>1078</v>
      </c>
      <c r="U96" t="n">
        <v>1193</v>
      </c>
      <c r="V96" t="n">
        <v>1009</v>
      </c>
      <c r="W96" t="n">
        <v>288.6</v>
      </c>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s>
  <sheetData>
    <row r="1">
      <c r="A1" s="1" t="inlineStr">
        <is>
          <t xml:space="preserve">SAFRAN </t>
        </is>
      </c>
      <c r="B1" s="2" t="inlineStr">
        <is>
          <t>WKN: 924781  ISIN: FR0000073272  US-Symbol:SAFRF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+33-1-40-608080</t>
        </is>
      </c>
      <c r="G4" t="inlineStr">
        <is>
          <t>27.02.2020</t>
        </is>
      </c>
      <c r="H4" t="inlineStr">
        <is>
          <t>Preliminary Results</t>
        </is>
      </c>
      <c r="J4" t="inlineStr">
        <is>
          <t>Französische Republik</t>
        </is>
      </c>
      <c r="L4" t="inlineStr">
        <is>
          <t>11,00%</t>
        </is>
      </c>
    </row>
    <row r="5">
      <c r="A5" s="5" t="inlineStr">
        <is>
          <t>Ticker</t>
        </is>
      </c>
      <c r="B5" t="inlineStr">
        <is>
          <t>SEJ1</t>
        </is>
      </c>
      <c r="C5" s="5" t="inlineStr">
        <is>
          <t>Fax</t>
        </is>
      </c>
      <c r="D5" s="5" t="inlineStr"/>
      <c r="E5" t="inlineStr">
        <is>
          <t>+33-1-40-608102</t>
        </is>
      </c>
      <c r="G5" t="inlineStr">
        <is>
          <t>01.04.2020</t>
        </is>
      </c>
      <c r="H5" t="inlineStr">
        <is>
          <t>Publication Of Annual Report</t>
        </is>
      </c>
      <c r="J5" t="inlineStr">
        <is>
          <t>Mitarbeiter</t>
        </is>
      </c>
      <c r="L5" t="inlineStr">
        <is>
          <t>6,80%</t>
        </is>
      </c>
    </row>
    <row r="6">
      <c r="A6" s="5" t="inlineStr">
        <is>
          <t>Gelistet Seit / Listed Since</t>
        </is>
      </c>
      <c r="B6" t="inlineStr">
        <is>
          <t>-</t>
        </is>
      </c>
      <c r="C6" s="5" t="inlineStr">
        <is>
          <t>Internet</t>
        </is>
      </c>
      <c r="D6" s="5" t="inlineStr"/>
      <c r="E6" t="inlineStr">
        <is>
          <t>http://www.safran-group.com/site-safran-en/group/</t>
        </is>
      </c>
      <c r="G6" t="inlineStr">
        <is>
          <t>29.04.2020</t>
        </is>
      </c>
      <c r="H6" t="inlineStr">
        <is>
          <t>Result Q1</t>
        </is>
      </c>
      <c r="J6" t="inlineStr">
        <is>
          <t>eigene Aktien</t>
        </is>
      </c>
      <c r="L6" t="inlineStr">
        <is>
          <t>0,60%</t>
        </is>
      </c>
    </row>
    <row r="7">
      <c r="A7" s="5" t="inlineStr">
        <is>
          <t>Nominalwert / Nominal Value</t>
        </is>
      </c>
      <c r="B7" t="inlineStr">
        <is>
          <t>0,20</t>
        </is>
      </c>
      <c r="C7" s="5" t="inlineStr">
        <is>
          <t>Inv. Relations E-Mail</t>
        </is>
      </c>
      <c r="D7" s="5" t="inlineStr"/>
      <c r="E7" t="inlineStr">
        <is>
          <t>investor.relation@safran.fr</t>
        </is>
      </c>
      <c r="G7" t="inlineStr">
        <is>
          <t>28.05.2020</t>
        </is>
      </c>
      <c r="H7" t="inlineStr">
        <is>
          <t>Annual General Meeting</t>
        </is>
      </c>
      <c r="J7" t="inlineStr">
        <is>
          <t>Freefloat</t>
        </is>
      </c>
      <c r="L7" t="inlineStr">
        <is>
          <t>81,60%</t>
        </is>
      </c>
    </row>
    <row r="8">
      <c r="A8" s="5" t="inlineStr">
        <is>
          <t>Land / Country</t>
        </is>
      </c>
      <c r="B8" t="inlineStr">
        <is>
          <t>Frankreich</t>
        </is>
      </c>
      <c r="C8" s="5" t="inlineStr">
        <is>
          <t>Kontaktperson / Contact Person</t>
        </is>
      </c>
      <c r="D8" s="5" t="inlineStr"/>
      <c r="E8" t="inlineStr">
        <is>
          <t>-</t>
        </is>
      </c>
      <c r="G8" t="inlineStr">
        <is>
          <t>30.07.2020</t>
        </is>
      </c>
      <c r="H8" t="inlineStr">
        <is>
          <t>Score Half Year</t>
        </is>
      </c>
    </row>
    <row r="9">
      <c r="A9" s="5" t="inlineStr">
        <is>
          <t>Währung / Currency</t>
        </is>
      </c>
      <c r="B9" t="inlineStr">
        <is>
          <t>EUR</t>
        </is>
      </c>
      <c r="C9" s="5" t="inlineStr"/>
      <c r="D9" s="5" t="inlineStr"/>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Safran SA2, bd du Général Martial Valin  F-75724 Paris Cedex 15</t>
        </is>
      </c>
    </row>
    <row r="14">
      <c r="A14" s="5" t="inlineStr">
        <is>
          <t>Management</t>
        </is>
      </c>
      <c r="B14" t="inlineStr">
        <is>
          <t>Philippe Petitcolin, Bernard Delpit, Alexandre Ziegler, Stéphane Cueille, Alex Fain</t>
        </is>
      </c>
    </row>
    <row r="15">
      <c r="A15" s="5" t="inlineStr">
        <is>
          <t>Aufsichtsrat / Board</t>
        </is>
      </c>
      <c r="B15" t="inlineStr">
        <is>
          <t>Ross McInnes, Philippe Petitcolin, Patrick Pélata, Odile Desforges, Monique Cohen, Hélène Dantoine, Gérard Mardiné, Hélène Auriol Potier, Jean-Lou Chameau, Fernand Oliveira-Saraiva, Vincent Imbert, Didier Domange, Sophie Zurquiyah, Robert Peugeot, Laurent Guillot, Daniel Mazaltarim, Hervé Chaillou</t>
        </is>
      </c>
    </row>
    <row r="16">
      <c r="A16" s="5" t="inlineStr">
        <is>
          <t>Beschreibung</t>
        </is>
      </c>
      <c r="B16" t="inlineStr">
        <is>
          <t>Safran SA ist ein international tätiger Technologiekonzern. Die Geschäftsaktivitäten des Unternehmens sind in die Bereiche Luftfahrt, Raumfahrt und Weltraum, Verteidigung und Sicherheit gegliedert. Das Segment Luftfahrt entwickelt, produziert und vertreibt Motoren und Antriebssysteme für zivile und militärische Flugzeuge und Hubschrauber. Der Bereich Raumfahrt und Weltraum umfasst die Entwicklung und Produktion von Raketenantriebssystemen wie auch von chemischen und elektrischen Antriebssystemen für Satelliten. Die Division Verteidigung bietet Optronic-, Navigations- und optische Geräte für den Einsatz in der Luft, an Land und auf See wie beispielsweise Navigationssysteme, Infrarotkameras und Periskope wie auch sicherheitsrelevante Software für Streitkräfte an. Das Geschäftsfeld Sicherheit offeriert Technologien zur Erhöhung der Sicherheit von Personen und elektronischen Transaktionen wie unter anderem Fingerabdruckidentifizierung, Augen- und Gesichtserkennung, Zugangskontrollsysteme, biometrische Ausweise und Dokumente wie auch vollautomatische digitale Kontrollsysteme für Autobahnen. Zur Unternehmensgruppe gehören unter anderem SAGEM, Snecma, Turbomeca, Herakles, Techspace Aero, Hispano-Suiza, Morpho, Messier, Labinal und Aircelle. Im Oktober 2016 gab Safran die Verkaufsabsicht seiner Division Sicherheit bekannt. Safran SA ist mit Produktionsstätten, Niederlassungen und Servicebüros weltweit präsent und hat seinen Hauptsitz in Paris, Frankreich. Hauptanteilseigner der Gesellschaft ist der französische Staat. Copyright 2014 FINANCE BASE AG</t>
        </is>
      </c>
    </row>
    <row r="17">
      <c r="A17" s="5" t="inlineStr">
        <is>
          <t>Profile</t>
        </is>
      </c>
      <c r="B17" t="inlineStr">
        <is>
          <t>Safran SA is an international technology group. The company's business activities are divided into the areas of aerospace and space, defense and security. The aerospace segment develops, manufactures and markets engines and propulsion systems for civil and military aircraft and helicopters. The aerospace and space covers the development and production of rocket propulsion systems, as well as chemical and electric propulsion systems for satellites. The defense division offers Optronic-, navigation and optical devices for use in the air, on land and at sea, such as navigation systems, infrared cameras and periscopes as well as security-related software for the armed forces. The business unit offers safety technologies to enhance the safety of people and electronic transactions such as, among others, fingerprint identification, eye and face detection, access control systems, biometric identity cards and documents, as well as fully automatic digital control systems for highways. The Group of companies include SAGEM, Snecma, Turbomeca, Hercules, Techspace Aero, Hispano-Suiza, Morpho, Messier, Labinal and Aircelle. In October 2016 Safran announced its intention to sell its Division safety. Safran SA is present with production plants, branches and service offices worldwide and is headquartered in Paris, France. Main shareholder of the company is the French state.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25395</v>
      </c>
      <c r="D20" t="n">
        <v>21346</v>
      </c>
      <c r="E20" t="n">
        <v>17218</v>
      </c>
      <c r="F20" t="n">
        <v>16759</v>
      </c>
      <c r="G20" t="n">
        <v>18404</v>
      </c>
      <c r="H20" t="n">
        <v>15355</v>
      </c>
      <c r="I20" t="n">
        <v>14754</v>
      </c>
      <c r="J20" t="n">
        <v>13824</v>
      </c>
      <c r="K20" t="n">
        <v>11874</v>
      </c>
      <c r="L20" t="n">
        <v>11228</v>
      </c>
      <c r="M20" t="n">
        <v>10715</v>
      </c>
      <c r="N20" t="n">
        <v>10429</v>
      </c>
    </row>
    <row r="21">
      <c r="A21" s="5" t="inlineStr">
        <is>
          <t>Bruttoergebnis vom Umsatz</t>
        </is>
      </c>
      <c r="B21" s="5" t="inlineStr">
        <is>
          <t>Gross Profit</t>
        </is>
      </c>
      <c r="C21" t="n">
        <v>10947</v>
      </c>
      <c r="D21" t="n">
        <v>8906</v>
      </c>
      <c r="E21" t="n">
        <v>7509</v>
      </c>
      <c r="F21" t="n">
        <v>7419</v>
      </c>
      <c r="G21" t="n">
        <v>9420</v>
      </c>
      <c r="H21" t="n">
        <v>6287</v>
      </c>
      <c r="I21" t="n">
        <v>6985</v>
      </c>
      <c r="J21" t="n">
        <v>6580</v>
      </c>
      <c r="K21" t="n">
        <v>5536</v>
      </c>
      <c r="L21" t="n">
        <v>5174</v>
      </c>
      <c r="M21" t="n">
        <v>4741</v>
      </c>
      <c r="N21" t="n">
        <v>4525</v>
      </c>
    </row>
    <row r="22">
      <c r="A22" s="5" t="inlineStr">
        <is>
          <t>Operatives Ergebnis (EBIT)</t>
        </is>
      </c>
      <c r="B22" s="5" t="inlineStr">
        <is>
          <t>EBIT Earning Before Interest &amp; Tax</t>
        </is>
      </c>
      <c r="C22" t="n">
        <v>3837</v>
      </c>
      <c r="D22" t="n">
        <v>2165</v>
      </c>
      <c r="E22" t="n">
        <v>2681</v>
      </c>
      <c r="F22" t="n">
        <v>3339</v>
      </c>
      <c r="G22" t="n">
        <v>2077</v>
      </c>
      <c r="H22" t="n">
        <v>1393</v>
      </c>
      <c r="I22" t="n">
        <v>1480</v>
      </c>
      <c r="J22" t="n">
        <v>1214</v>
      </c>
      <c r="K22" t="n">
        <v>835</v>
      </c>
      <c r="L22" t="n">
        <v>938</v>
      </c>
      <c r="M22" t="n">
        <v>594</v>
      </c>
      <c r="N22" t="n">
        <v>617</v>
      </c>
    </row>
    <row r="23">
      <c r="A23" s="5" t="inlineStr">
        <is>
          <t>Finanzergebnis</t>
        </is>
      </c>
      <c r="B23" s="5" t="inlineStr">
        <is>
          <t>Financial Result</t>
        </is>
      </c>
      <c r="C23" t="n">
        <v>-363</v>
      </c>
      <c r="D23" t="n">
        <v>-476</v>
      </c>
      <c r="E23" t="n">
        <v>3064</v>
      </c>
      <c r="F23" t="n">
        <v>-1052</v>
      </c>
      <c r="G23" t="n">
        <v>-3387</v>
      </c>
      <c r="H23" t="n">
        <v>-1771</v>
      </c>
      <c r="I23" t="n">
        <v>439</v>
      </c>
      <c r="J23" t="n">
        <v>554</v>
      </c>
      <c r="K23" t="n">
        <v>-140</v>
      </c>
      <c r="L23" t="n">
        <v>-694</v>
      </c>
      <c r="M23" t="n">
        <v>299</v>
      </c>
      <c r="N23" t="n">
        <v>-720</v>
      </c>
    </row>
    <row r="24">
      <c r="A24" s="5" t="inlineStr">
        <is>
          <t>Ergebnis vor Steuer (EBT)</t>
        </is>
      </c>
      <c r="B24" s="5" t="inlineStr">
        <is>
          <t>EBT Earning Before Tax</t>
        </is>
      </c>
      <c r="C24" t="n">
        <v>3474</v>
      </c>
      <c r="D24" t="n">
        <v>1689</v>
      </c>
      <c r="E24" t="n">
        <v>5745</v>
      </c>
      <c r="F24" t="n">
        <v>2287</v>
      </c>
      <c r="G24" t="n">
        <v>-1310</v>
      </c>
      <c r="H24" t="n">
        <v>-378</v>
      </c>
      <c r="I24" t="n">
        <v>1919</v>
      </c>
      <c r="J24" t="n">
        <v>1768</v>
      </c>
      <c r="K24" t="n">
        <v>695</v>
      </c>
      <c r="L24" t="n">
        <v>244</v>
      </c>
      <c r="M24" t="n">
        <v>893</v>
      </c>
      <c r="N24" t="n">
        <v>-103</v>
      </c>
    </row>
    <row r="25">
      <c r="A25" s="5" t="inlineStr">
        <is>
          <t>Ergebnis nach Steuer</t>
        </is>
      </c>
      <c r="B25" s="5" t="inlineStr">
        <is>
          <t>Earnings after tax</t>
        </is>
      </c>
      <c r="C25" t="n">
        <v>2512</v>
      </c>
      <c r="D25" t="n">
        <v>1341</v>
      </c>
      <c r="E25" t="n">
        <v>1716</v>
      </c>
      <c r="F25" t="n">
        <v>1889</v>
      </c>
      <c r="G25" t="n">
        <v>-377</v>
      </c>
      <c r="H25" t="n">
        <v>-68</v>
      </c>
      <c r="I25" t="n">
        <v>1415</v>
      </c>
      <c r="J25" t="n">
        <v>1326</v>
      </c>
      <c r="K25" t="n">
        <v>494</v>
      </c>
      <c r="L25" t="n">
        <v>230</v>
      </c>
      <c r="M25" t="n">
        <v>658</v>
      </c>
      <c r="N25" t="n">
        <v>39</v>
      </c>
    </row>
    <row r="26">
      <c r="A26" s="5" t="inlineStr">
        <is>
          <t>Minderheitenanteil</t>
        </is>
      </c>
      <c r="B26" s="5" t="inlineStr">
        <is>
          <t>Minority Share</t>
        </is>
      </c>
      <c r="C26" t="n">
        <v>-65</v>
      </c>
      <c r="D26" t="n">
        <v>-58</v>
      </c>
      <c r="E26" t="n">
        <v>-64</v>
      </c>
      <c r="F26" t="n">
        <v>-55</v>
      </c>
      <c r="G26" t="n">
        <v>-47</v>
      </c>
      <c r="H26" t="n">
        <v>-58</v>
      </c>
      <c r="I26" t="n">
        <v>-29</v>
      </c>
      <c r="J26" t="n">
        <v>-24</v>
      </c>
      <c r="K26" t="n">
        <v>-19</v>
      </c>
      <c r="L26" t="n">
        <v>-18</v>
      </c>
      <c r="M26" t="n">
        <v>-13</v>
      </c>
      <c r="N26" t="n">
        <v>-11</v>
      </c>
    </row>
    <row r="27">
      <c r="A27" s="5" t="inlineStr">
        <is>
          <t>Jahresüberschuss/-fehlbetrag</t>
        </is>
      </c>
      <c r="B27" s="5" t="inlineStr">
        <is>
          <t>Net Profit</t>
        </is>
      </c>
      <c r="C27" t="n">
        <v>2447</v>
      </c>
      <c r="D27" t="n">
        <v>1283</v>
      </c>
      <c r="E27" t="n">
        <v>4852</v>
      </c>
      <c r="F27" t="n">
        <v>1908</v>
      </c>
      <c r="G27" t="n">
        <v>-424</v>
      </c>
      <c r="H27" t="n">
        <v>-126</v>
      </c>
      <c r="I27" t="n">
        <v>1386</v>
      </c>
      <c r="J27" t="n">
        <v>1302</v>
      </c>
      <c r="K27" t="n">
        <v>478</v>
      </c>
      <c r="L27" t="n">
        <v>207</v>
      </c>
      <c r="M27" t="n">
        <v>641</v>
      </c>
      <c r="N27" t="n">
        <v>-205</v>
      </c>
    </row>
    <row r="28">
      <c r="A28" s="5" t="inlineStr">
        <is>
          <t>Summe Umlaufvermögen</t>
        </is>
      </c>
      <c r="B28" s="5" t="inlineStr">
        <is>
          <t>Current Assets</t>
        </is>
      </c>
      <c r="C28" t="n">
        <v>20072</v>
      </c>
      <c r="D28" t="n">
        <v>18159</v>
      </c>
      <c r="E28" t="n">
        <v>19056</v>
      </c>
      <c r="F28" t="n">
        <v>13677</v>
      </c>
      <c r="G28" t="n">
        <v>14121</v>
      </c>
      <c r="H28" t="n">
        <v>12775</v>
      </c>
      <c r="I28" t="n">
        <v>12363</v>
      </c>
      <c r="J28" t="n">
        <v>12531</v>
      </c>
      <c r="K28" t="n">
        <v>10830</v>
      </c>
      <c r="L28" t="n">
        <v>10173</v>
      </c>
      <c r="M28" t="n">
        <v>9903</v>
      </c>
      <c r="N28" t="n">
        <v>9049</v>
      </c>
    </row>
    <row r="29">
      <c r="A29" s="5" t="inlineStr">
        <is>
          <t>Summe Anlagevermögen</t>
        </is>
      </c>
      <c r="B29" s="5" t="inlineStr">
        <is>
          <t>Fixed Assets</t>
        </is>
      </c>
      <c r="C29" t="n">
        <v>22736</v>
      </c>
      <c r="D29" t="n">
        <v>22461</v>
      </c>
      <c r="E29" t="n">
        <v>13191</v>
      </c>
      <c r="F29" t="n">
        <v>17381</v>
      </c>
      <c r="G29" t="n">
        <v>14386</v>
      </c>
      <c r="H29" t="n">
        <v>13358</v>
      </c>
      <c r="I29" t="n">
        <v>11610</v>
      </c>
      <c r="J29" t="n">
        <v>10404</v>
      </c>
      <c r="K29" t="n">
        <v>9872</v>
      </c>
      <c r="L29" t="n">
        <v>8338</v>
      </c>
      <c r="M29" t="n">
        <v>8266</v>
      </c>
      <c r="N29" t="n">
        <v>7787</v>
      </c>
    </row>
    <row r="30">
      <c r="A30" s="5" t="inlineStr">
        <is>
          <t>Summe Aktiva</t>
        </is>
      </c>
      <c r="B30" s="5" t="inlineStr">
        <is>
          <t>Total Assets</t>
        </is>
      </c>
      <c r="C30" t="n">
        <v>42808</v>
      </c>
      <c r="D30" t="n">
        <v>40620</v>
      </c>
      <c r="E30" t="n">
        <v>32247</v>
      </c>
      <c r="F30" t="n">
        <v>31058</v>
      </c>
      <c r="G30" t="n">
        <v>28507</v>
      </c>
      <c r="H30" t="n">
        <v>26133</v>
      </c>
      <c r="I30" t="n">
        <v>23973</v>
      </c>
      <c r="J30" t="n">
        <v>22935</v>
      </c>
      <c r="K30" t="n">
        <v>20702</v>
      </c>
      <c r="L30" t="n">
        <v>18511</v>
      </c>
      <c r="M30" t="n">
        <v>18169</v>
      </c>
      <c r="N30" t="n">
        <v>16836</v>
      </c>
    </row>
    <row r="31">
      <c r="A31" s="5" t="inlineStr">
        <is>
          <t>Summe kurzfristiges Fremdkapital</t>
        </is>
      </c>
      <c r="B31" s="5" t="inlineStr">
        <is>
          <t>Short-Term Debt</t>
        </is>
      </c>
      <c r="C31" t="n">
        <v>22876</v>
      </c>
      <c r="D31" t="n">
        <v>21091</v>
      </c>
      <c r="E31" t="n">
        <v>15281</v>
      </c>
      <c r="F31" t="n">
        <v>17666</v>
      </c>
      <c r="G31" t="n">
        <v>17649</v>
      </c>
      <c r="H31" t="n">
        <v>14585</v>
      </c>
      <c r="I31" t="n">
        <v>11995</v>
      </c>
      <c r="J31" t="n">
        <v>11116</v>
      </c>
      <c r="K31" t="n">
        <v>11160</v>
      </c>
      <c r="L31" t="n">
        <v>9441</v>
      </c>
      <c r="M31" t="n">
        <v>9406</v>
      </c>
      <c r="N31" t="n">
        <v>9972</v>
      </c>
    </row>
    <row r="32">
      <c r="A32" s="5" t="inlineStr">
        <is>
          <t>Summe langfristiges Fremdkapital</t>
        </is>
      </c>
      <c r="B32" s="5" t="inlineStr">
        <is>
          <t>Long-Term Debt</t>
        </is>
      </c>
      <c r="C32" t="n">
        <v>7184</v>
      </c>
      <c r="D32" t="n">
        <v>7228</v>
      </c>
      <c r="E32" t="n">
        <v>6342</v>
      </c>
      <c r="F32" t="n">
        <v>5789</v>
      </c>
      <c r="G32" t="n">
        <v>4965</v>
      </c>
      <c r="H32" t="n">
        <v>5070</v>
      </c>
      <c r="I32" t="n">
        <v>5164</v>
      </c>
      <c r="J32" t="n">
        <v>5591</v>
      </c>
      <c r="K32" t="n">
        <v>4420</v>
      </c>
      <c r="L32" t="n">
        <v>4365</v>
      </c>
      <c r="M32" t="n">
        <v>4262</v>
      </c>
      <c r="N32" t="n">
        <v>2951</v>
      </c>
    </row>
    <row r="33">
      <c r="A33" s="5" t="inlineStr">
        <is>
          <t>Summe Fremdkapital</t>
        </is>
      </c>
      <c r="B33" s="5" t="inlineStr">
        <is>
          <t>Total Liabilities</t>
        </is>
      </c>
      <c r="C33" t="n">
        <v>30060</v>
      </c>
      <c r="D33" t="n">
        <v>28319</v>
      </c>
      <c r="E33" t="n">
        <v>21623</v>
      </c>
      <c r="F33" t="n">
        <v>24249</v>
      </c>
      <c r="G33" t="n">
        <v>22614</v>
      </c>
      <c r="H33" t="n">
        <v>19655</v>
      </c>
      <c r="I33" t="n">
        <v>17159</v>
      </c>
      <c r="J33" t="n">
        <v>16707</v>
      </c>
      <c r="K33" t="n">
        <v>15580</v>
      </c>
      <c r="L33" t="n">
        <v>13806</v>
      </c>
      <c r="M33" t="n">
        <v>13668</v>
      </c>
      <c r="N33" t="n">
        <v>12962</v>
      </c>
    </row>
    <row r="34">
      <c r="A34" s="5" t="inlineStr">
        <is>
          <t>Minderheitenanteil</t>
        </is>
      </c>
      <c r="B34" s="5" t="inlineStr">
        <is>
          <t>Minority Share</t>
        </is>
      </c>
      <c r="C34" t="n">
        <v>377</v>
      </c>
      <c r="D34" t="n">
        <v>346</v>
      </c>
      <c r="E34" t="n">
        <v>303</v>
      </c>
      <c r="F34" t="n">
        <v>288</v>
      </c>
      <c r="G34" t="n">
        <v>266</v>
      </c>
      <c r="H34" t="n">
        <v>225</v>
      </c>
      <c r="I34" t="n">
        <v>178</v>
      </c>
      <c r="J34" t="n">
        <v>165</v>
      </c>
      <c r="K34" t="n">
        <v>154</v>
      </c>
      <c r="L34" t="n">
        <v>175</v>
      </c>
      <c r="M34" t="n">
        <v>148</v>
      </c>
      <c r="N34" t="n">
        <v>141</v>
      </c>
    </row>
    <row r="35">
      <c r="A35" s="5" t="inlineStr">
        <is>
          <t>Summe Eigenkapital</t>
        </is>
      </c>
      <c r="B35" s="5" t="inlineStr">
        <is>
          <t>Equity</t>
        </is>
      </c>
      <c r="C35" t="n">
        <v>12371</v>
      </c>
      <c r="D35" t="n">
        <v>11955</v>
      </c>
      <c r="E35" t="n">
        <v>10321</v>
      </c>
      <c r="F35" t="n">
        <v>6521</v>
      </c>
      <c r="G35" t="n">
        <v>5627</v>
      </c>
      <c r="H35" t="n">
        <v>6253</v>
      </c>
      <c r="I35" t="n">
        <v>6636</v>
      </c>
      <c r="J35" t="n">
        <v>6063</v>
      </c>
      <c r="K35" t="n">
        <v>4968</v>
      </c>
      <c r="L35" t="n">
        <v>4530</v>
      </c>
      <c r="M35" t="n">
        <v>4353</v>
      </c>
      <c r="N35" t="n">
        <v>3733</v>
      </c>
    </row>
    <row r="36">
      <c r="A36" s="5" t="inlineStr">
        <is>
          <t>Summe Passiva</t>
        </is>
      </c>
      <c r="B36" s="5" t="inlineStr">
        <is>
          <t>Liabilities &amp; Shareholder Equity</t>
        </is>
      </c>
      <c r="C36" t="n">
        <v>42808</v>
      </c>
      <c r="D36" t="n">
        <v>40620</v>
      </c>
      <c r="E36" t="n">
        <v>32247</v>
      </c>
      <c r="F36" t="n">
        <v>31058</v>
      </c>
      <c r="G36" t="n">
        <v>28507</v>
      </c>
      <c r="H36" t="n">
        <v>26133</v>
      </c>
      <c r="I36" t="n">
        <v>23973</v>
      </c>
      <c r="J36" t="n">
        <v>22935</v>
      </c>
      <c r="K36" t="n">
        <v>20702</v>
      </c>
      <c r="L36" t="n">
        <v>18511</v>
      </c>
      <c r="M36" t="n">
        <v>18169</v>
      </c>
      <c r="N36" t="n">
        <v>16836</v>
      </c>
    </row>
    <row r="37">
      <c r="A37" s="5" t="inlineStr">
        <is>
          <t>Mio.Aktien im Umlauf</t>
        </is>
      </c>
      <c r="B37" s="5" t="inlineStr">
        <is>
          <t>Million shares outstanding</t>
        </is>
      </c>
      <c r="C37" t="n">
        <v>427.23</v>
      </c>
      <c r="D37" t="n">
        <v>435.77</v>
      </c>
      <c r="E37" t="n">
        <v>417.03</v>
      </c>
      <c r="F37" t="n">
        <v>417.03</v>
      </c>
      <c r="G37" t="n">
        <v>417</v>
      </c>
      <c r="H37" t="n">
        <v>417</v>
      </c>
      <c r="I37" t="n">
        <v>417</v>
      </c>
      <c r="J37" t="n">
        <v>417</v>
      </c>
      <c r="K37" t="n">
        <v>417</v>
      </c>
      <c r="L37" t="n">
        <v>417</v>
      </c>
      <c r="M37" t="n">
        <v>417</v>
      </c>
      <c r="N37" t="n">
        <v>417</v>
      </c>
    </row>
    <row r="38">
      <c r="A38" s="5" t="inlineStr">
        <is>
          <t>Gezeichnetes Kapital (in Mio.)</t>
        </is>
      </c>
      <c r="B38" s="5" t="inlineStr">
        <is>
          <t>Subscribed Capital in M</t>
        </is>
      </c>
      <c r="C38" t="n">
        <v>85</v>
      </c>
      <c r="D38" t="n">
        <v>87.2</v>
      </c>
      <c r="E38" t="n">
        <v>83.40000000000001</v>
      </c>
      <c r="F38" t="n">
        <v>83.40000000000001</v>
      </c>
      <c r="G38" t="n">
        <v>83.40000000000001</v>
      </c>
      <c r="H38" t="n">
        <v>83.40000000000001</v>
      </c>
      <c r="I38" t="n">
        <v>83.40000000000001</v>
      </c>
      <c r="J38" t="n">
        <v>83.40000000000001</v>
      </c>
      <c r="K38" t="n">
        <v>83.40000000000001</v>
      </c>
      <c r="L38" t="n">
        <v>83.40000000000001</v>
      </c>
      <c r="M38" t="n">
        <v>83.40000000000001</v>
      </c>
      <c r="N38" t="n">
        <v>83.40000000000001</v>
      </c>
    </row>
    <row r="39">
      <c r="A39" s="5" t="inlineStr">
        <is>
          <t>Ergebnis je Aktie (brutto)</t>
        </is>
      </c>
      <c r="B39" s="5" t="inlineStr">
        <is>
          <t>Earnings per share</t>
        </is>
      </c>
      <c r="C39" t="n">
        <v>8.130000000000001</v>
      </c>
      <c r="D39" t="n">
        <v>3.88</v>
      </c>
      <c r="E39" t="n">
        <v>13.78</v>
      </c>
      <c r="F39" t="n">
        <v>5.48</v>
      </c>
      <c r="G39" t="n">
        <v>-3.14</v>
      </c>
      <c r="H39" t="n">
        <v>-0.91</v>
      </c>
      <c r="I39" t="n">
        <v>4.6</v>
      </c>
      <c r="J39" t="n">
        <v>4.24</v>
      </c>
      <c r="K39" t="n">
        <v>1.67</v>
      </c>
      <c r="L39" t="n">
        <v>0.59</v>
      </c>
      <c r="M39" t="n">
        <v>2.14</v>
      </c>
      <c r="N39" t="n">
        <v>-0.25</v>
      </c>
    </row>
    <row r="40">
      <c r="A40" s="5" t="inlineStr">
        <is>
          <t>Ergebnis je Aktie (unverwässert)</t>
        </is>
      </c>
      <c r="B40" s="5" t="inlineStr">
        <is>
          <t>Basic Earnings per share</t>
        </is>
      </c>
      <c r="C40" t="n">
        <v>5.69</v>
      </c>
      <c r="D40" t="n">
        <v>2.98</v>
      </c>
      <c r="E40" t="n">
        <v>9.67</v>
      </c>
      <c r="F40" t="n">
        <v>4.41</v>
      </c>
      <c r="G40" t="n">
        <v>-1.02</v>
      </c>
      <c r="H40" t="n">
        <v>-0.3</v>
      </c>
      <c r="I40" t="n">
        <v>3.33</v>
      </c>
      <c r="J40" t="n">
        <v>3.14</v>
      </c>
      <c r="K40" t="n">
        <v>1.18</v>
      </c>
      <c r="L40" t="n">
        <v>0.52</v>
      </c>
      <c r="M40" t="n">
        <v>1.61</v>
      </c>
      <c r="N40" t="n">
        <v>-0.51</v>
      </c>
    </row>
    <row r="41">
      <c r="A41" s="5" t="inlineStr">
        <is>
          <t>Ergebnis je Aktie (verwässert)</t>
        </is>
      </c>
      <c r="B41" s="5" t="inlineStr">
        <is>
          <t>Diluted Earnings per share</t>
        </is>
      </c>
      <c r="C41" t="n">
        <v>5.63</v>
      </c>
      <c r="D41" t="n">
        <v>2.94</v>
      </c>
      <c r="E41" t="n">
        <v>9.5</v>
      </c>
      <c r="F41" t="n">
        <v>4.33</v>
      </c>
      <c r="G41" t="n">
        <v>-1.02</v>
      </c>
      <c r="H41" t="n">
        <v>-0.3</v>
      </c>
      <c r="I41" t="n">
        <v>3.33</v>
      </c>
      <c r="J41" t="n">
        <v>3.13</v>
      </c>
      <c r="K41" t="n">
        <v>1.18</v>
      </c>
      <c r="L41" t="n">
        <v>0.51</v>
      </c>
      <c r="M41" t="n">
        <v>1.6</v>
      </c>
      <c r="N41" t="n">
        <v>-0.51</v>
      </c>
    </row>
    <row r="42">
      <c r="A42" s="5" t="inlineStr">
        <is>
          <t>Dividende je Aktie</t>
        </is>
      </c>
      <c r="B42" s="5" t="inlineStr">
        <is>
          <t>Dividend per share</t>
        </is>
      </c>
      <c r="C42" t="inlineStr">
        <is>
          <t>-</t>
        </is>
      </c>
      <c r="D42" t="n">
        <v>1.82</v>
      </c>
      <c r="E42" t="n">
        <v>1.6</v>
      </c>
      <c r="F42" t="n">
        <v>1.52</v>
      </c>
      <c r="G42" t="n">
        <v>1.38</v>
      </c>
      <c r="H42" t="n">
        <v>1.2</v>
      </c>
      <c r="I42" t="n">
        <v>1.12</v>
      </c>
      <c r="J42" t="n">
        <v>0.96</v>
      </c>
      <c r="K42" t="n">
        <v>0.62</v>
      </c>
      <c r="L42" t="n">
        <v>0.5</v>
      </c>
      <c r="M42" t="n">
        <v>0.38</v>
      </c>
      <c r="N42" t="n">
        <v>0.25</v>
      </c>
    </row>
    <row r="43">
      <c r="A43" s="5" t="inlineStr">
        <is>
          <t>Dividendenausschüttung in Mio</t>
        </is>
      </c>
      <c r="B43" s="5" t="inlineStr">
        <is>
          <t>Dividend Payment in M</t>
        </is>
      </c>
      <c r="C43" t="inlineStr">
        <is>
          <t>-</t>
        </is>
      </c>
      <c r="D43" t="n">
        <v>793</v>
      </c>
      <c r="E43" t="n">
        <v>710</v>
      </c>
      <c r="F43" t="n">
        <v>634</v>
      </c>
      <c r="G43" t="n">
        <v>576</v>
      </c>
      <c r="H43" t="n">
        <v>500</v>
      </c>
      <c r="I43" t="n">
        <v>467</v>
      </c>
      <c r="J43" t="n">
        <v>400</v>
      </c>
      <c r="K43" t="n">
        <v>258</v>
      </c>
      <c r="L43" t="n">
        <v>209</v>
      </c>
      <c r="M43" t="n">
        <v>158.5</v>
      </c>
      <c r="N43" t="n">
        <v>104.3</v>
      </c>
    </row>
    <row r="44">
      <c r="A44" s="5" t="inlineStr">
        <is>
          <t>Umsatz je Aktie</t>
        </is>
      </c>
      <c r="B44" s="5" t="inlineStr">
        <is>
          <t>Revenue per share</t>
        </is>
      </c>
      <c r="C44" t="n">
        <v>59.44</v>
      </c>
      <c r="D44" t="n">
        <v>48.98</v>
      </c>
      <c r="E44" t="n">
        <v>41.29</v>
      </c>
      <c r="F44" t="n">
        <v>40.19</v>
      </c>
      <c r="G44" t="n">
        <v>44.13</v>
      </c>
      <c r="H44" t="n">
        <v>36.82</v>
      </c>
      <c r="I44" t="n">
        <v>35.38</v>
      </c>
      <c r="J44" t="n">
        <v>33.15</v>
      </c>
      <c r="K44" t="n">
        <v>28.47</v>
      </c>
      <c r="L44" t="n">
        <v>26.93</v>
      </c>
      <c r="M44" t="n">
        <v>25.7</v>
      </c>
      <c r="N44" t="n">
        <v>25.01</v>
      </c>
    </row>
    <row r="45">
      <c r="A45" s="5" t="inlineStr">
        <is>
          <t>Buchwert je Aktie</t>
        </is>
      </c>
      <c r="B45" s="5" t="inlineStr">
        <is>
          <t>Book value per share</t>
        </is>
      </c>
      <c r="C45" t="n">
        <v>28.96</v>
      </c>
      <c r="D45" t="n">
        <v>27.43</v>
      </c>
      <c r="E45" t="n">
        <v>24.75</v>
      </c>
      <c r="F45" t="n">
        <v>15.64</v>
      </c>
      <c r="G45" t="n">
        <v>13.49</v>
      </c>
      <c r="H45" t="n">
        <v>15</v>
      </c>
      <c r="I45" t="n">
        <v>15.91</v>
      </c>
      <c r="J45" t="n">
        <v>14.54</v>
      </c>
      <c r="K45" t="n">
        <v>11.91</v>
      </c>
      <c r="L45" t="n">
        <v>10.86</v>
      </c>
      <c r="M45" t="n">
        <v>10.44</v>
      </c>
      <c r="N45" t="n">
        <v>8.949999999999999</v>
      </c>
    </row>
    <row r="46">
      <c r="A46" s="5" t="inlineStr">
        <is>
          <t>Cashflow je Aktie</t>
        </is>
      </c>
      <c r="B46" s="5" t="inlineStr">
        <is>
          <t>Cashflow per share</t>
        </is>
      </c>
      <c r="C46" t="n">
        <v>7.36</v>
      </c>
      <c r="D46" t="n">
        <v>7.05</v>
      </c>
      <c r="E46" t="n">
        <v>6.54</v>
      </c>
      <c r="F46" t="n">
        <v>5.95</v>
      </c>
      <c r="G46" t="n">
        <v>6.6</v>
      </c>
      <c r="H46" t="n">
        <v>5.65</v>
      </c>
      <c r="I46" t="n">
        <v>5.13</v>
      </c>
      <c r="J46" t="n">
        <v>3.88</v>
      </c>
      <c r="K46" t="n">
        <v>2.99</v>
      </c>
      <c r="L46" t="n">
        <v>3.5</v>
      </c>
      <c r="M46" t="n">
        <v>3.36</v>
      </c>
      <c r="N46" t="n">
        <v>1.73</v>
      </c>
    </row>
    <row r="47">
      <c r="A47" s="5" t="inlineStr">
        <is>
          <t>Bilanzsumme je Aktie</t>
        </is>
      </c>
      <c r="B47" s="5" t="inlineStr">
        <is>
          <t>Total assets per share</t>
        </is>
      </c>
      <c r="C47" t="n">
        <v>100.2</v>
      </c>
      <c r="D47" t="n">
        <v>93.20999999999999</v>
      </c>
      <c r="E47" t="n">
        <v>77.33</v>
      </c>
      <c r="F47" t="n">
        <v>74.47</v>
      </c>
      <c r="G47" t="n">
        <v>68.36</v>
      </c>
      <c r="H47" t="n">
        <v>62.67</v>
      </c>
      <c r="I47" t="n">
        <v>57.49</v>
      </c>
      <c r="J47" t="n">
        <v>55</v>
      </c>
      <c r="K47" t="n">
        <v>49.65</v>
      </c>
      <c r="L47" t="n">
        <v>44.39</v>
      </c>
      <c r="M47" t="n">
        <v>43.57</v>
      </c>
      <c r="N47" t="n">
        <v>40.37</v>
      </c>
    </row>
    <row r="48">
      <c r="A48" s="5" t="inlineStr">
        <is>
          <t>Personal am Ende des Jahres</t>
        </is>
      </c>
      <c r="B48" s="5" t="inlineStr">
        <is>
          <t>Staff at the end of year</t>
        </is>
      </c>
      <c r="C48" t="n">
        <v>95443</v>
      </c>
      <c r="D48" t="n">
        <v>92639</v>
      </c>
      <c r="E48" t="n">
        <v>58324</v>
      </c>
      <c r="F48" t="n">
        <v>66490</v>
      </c>
      <c r="G48" t="n">
        <v>70000</v>
      </c>
      <c r="H48" t="n">
        <v>69000</v>
      </c>
      <c r="I48" t="n">
        <v>66289</v>
      </c>
      <c r="J48" t="n">
        <v>62558</v>
      </c>
      <c r="K48" t="n">
        <v>59805</v>
      </c>
      <c r="L48" t="n">
        <v>53407</v>
      </c>
      <c r="M48" t="n">
        <v>54872</v>
      </c>
      <c r="N48" t="n">
        <v>54493</v>
      </c>
    </row>
    <row r="49">
      <c r="A49" s="5" t="inlineStr">
        <is>
          <t>Personalaufwand in Mio. EUR</t>
        </is>
      </c>
      <c r="B49" s="5" t="inlineStr">
        <is>
          <t>Personnel expenses in M</t>
        </is>
      </c>
      <c r="C49" t="n">
        <v>6349</v>
      </c>
      <c r="D49" t="n">
        <v>5665</v>
      </c>
      <c r="E49" t="n">
        <v>4353</v>
      </c>
      <c r="F49" t="n">
        <v>4406</v>
      </c>
      <c r="G49" t="n">
        <v>5061</v>
      </c>
      <c r="H49" t="n">
        <v>4744</v>
      </c>
      <c r="I49" t="n">
        <v>4506</v>
      </c>
      <c r="J49" t="n">
        <v>4205</v>
      </c>
      <c r="K49" t="n">
        <v>3808</v>
      </c>
      <c r="L49" t="n">
        <v>3459</v>
      </c>
      <c r="M49" t="n">
        <v>3276</v>
      </c>
      <c r="N49" t="n">
        <v>3133</v>
      </c>
    </row>
    <row r="50">
      <c r="A50" s="5" t="inlineStr">
        <is>
          <t>Aufwand je Mitarbeiter in EUR</t>
        </is>
      </c>
      <c r="B50" s="5" t="inlineStr">
        <is>
          <t>Effort per employee</t>
        </is>
      </c>
      <c r="C50" t="n">
        <v>66521</v>
      </c>
      <c r="D50" t="n">
        <v>61151</v>
      </c>
      <c r="E50" t="n">
        <v>74635</v>
      </c>
      <c r="F50" t="n">
        <v>66266</v>
      </c>
      <c r="G50" t="n">
        <v>72300</v>
      </c>
      <c r="H50" t="n">
        <v>68754</v>
      </c>
      <c r="I50" t="n">
        <v>67975</v>
      </c>
      <c r="J50" t="n">
        <v>67218</v>
      </c>
      <c r="K50" t="n">
        <v>63674</v>
      </c>
      <c r="L50" t="n">
        <v>64767</v>
      </c>
      <c r="M50" t="n">
        <v>59703</v>
      </c>
      <c r="N50" t="n">
        <v>57494</v>
      </c>
    </row>
    <row r="51">
      <c r="A51" s="5" t="inlineStr">
        <is>
          <t>Umsatz je Mitarbeiter in EUR</t>
        </is>
      </c>
      <c r="B51" s="5" t="inlineStr">
        <is>
          <t>Turnover per employee</t>
        </is>
      </c>
      <c r="C51" t="n">
        <v>266075</v>
      </c>
      <c r="D51" t="n">
        <v>230421</v>
      </c>
      <c r="E51" t="n">
        <v>295213</v>
      </c>
      <c r="F51" t="n">
        <v>252053</v>
      </c>
      <c r="G51" t="n">
        <v>262914</v>
      </c>
      <c r="H51" t="n">
        <v>222536</v>
      </c>
      <c r="I51" t="n">
        <v>222571</v>
      </c>
      <c r="J51" t="n">
        <v>220979</v>
      </c>
      <c r="K51" t="n">
        <v>198545</v>
      </c>
      <c r="L51" t="n">
        <v>210235</v>
      </c>
      <c r="M51" t="n">
        <v>195273</v>
      </c>
      <c r="N51" t="n">
        <v>191382</v>
      </c>
    </row>
    <row r="52">
      <c r="A52" s="5" t="inlineStr">
        <is>
          <t>Bruttoergebnis je Mitarbeiter in EUR</t>
        </is>
      </c>
      <c r="B52" s="5" t="inlineStr">
        <is>
          <t>Gross Profit per employee</t>
        </is>
      </c>
      <c r="C52" t="n">
        <v>114697</v>
      </c>
      <c r="D52" t="n">
        <v>96137</v>
      </c>
      <c r="E52" t="n">
        <v>128746</v>
      </c>
      <c r="F52" t="n">
        <v>111581</v>
      </c>
      <c r="G52" t="n">
        <v>134571</v>
      </c>
      <c r="H52" t="n">
        <v>91116</v>
      </c>
      <c r="I52" t="n">
        <v>105372</v>
      </c>
      <c r="J52" t="n">
        <v>105182</v>
      </c>
      <c r="K52" t="n">
        <v>92568</v>
      </c>
      <c r="L52" t="n">
        <v>96879</v>
      </c>
      <c r="M52" t="n">
        <v>86401</v>
      </c>
      <c r="N52" t="n">
        <v>83038</v>
      </c>
    </row>
    <row r="53">
      <c r="A53" s="5" t="inlineStr">
        <is>
          <t>Gewinn je Mitarbeiter in EUR</t>
        </is>
      </c>
      <c r="B53" s="5" t="inlineStr">
        <is>
          <t>Earnings per employee</t>
        </is>
      </c>
      <c r="C53" t="n">
        <v>25638</v>
      </c>
      <c r="D53" t="n">
        <v>13849</v>
      </c>
      <c r="E53" t="n">
        <v>83190</v>
      </c>
      <c r="F53" t="n">
        <v>28696</v>
      </c>
      <c r="G53" t="n">
        <v>-6057</v>
      </c>
      <c r="H53" t="n">
        <v>-1826</v>
      </c>
      <c r="I53" t="n">
        <v>20908</v>
      </c>
      <c r="J53" t="n">
        <v>20813</v>
      </c>
      <c r="K53" t="n">
        <v>7993</v>
      </c>
      <c r="L53" t="n">
        <v>3876</v>
      </c>
      <c r="M53" t="n">
        <v>11682</v>
      </c>
      <c r="N53" t="n">
        <v>-3762</v>
      </c>
    </row>
    <row r="54">
      <c r="A54" s="5" t="inlineStr">
        <is>
          <t>KGV (Kurs/Gewinn)</t>
        </is>
      </c>
      <c r="B54" s="5" t="inlineStr">
        <is>
          <t>PE (price/earnings)</t>
        </is>
      </c>
      <c r="C54" t="n">
        <v>24.2</v>
      </c>
      <c r="D54" t="n">
        <v>35.4</v>
      </c>
      <c r="E54" t="n">
        <v>8.9</v>
      </c>
      <c r="F54" t="n">
        <v>15.2</v>
      </c>
      <c r="G54" t="inlineStr">
        <is>
          <t>-</t>
        </is>
      </c>
      <c r="H54" t="inlineStr">
        <is>
          <t>-</t>
        </is>
      </c>
      <c r="I54" t="n">
        <v>15.2</v>
      </c>
      <c r="J54" t="n">
        <v>10.4</v>
      </c>
      <c r="K54" t="n">
        <v>19.7</v>
      </c>
      <c r="L54" t="n">
        <v>51</v>
      </c>
      <c r="M54" t="n">
        <v>8.5</v>
      </c>
      <c r="N54" t="inlineStr">
        <is>
          <t>-</t>
        </is>
      </c>
    </row>
    <row r="55">
      <c r="A55" s="5" t="inlineStr">
        <is>
          <t>KUV (Kurs/Umsatz)</t>
        </is>
      </c>
      <c r="B55" s="5" t="inlineStr">
        <is>
          <t>PS (price/sales)</t>
        </is>
      </c>
      <c r="C55" t="n">
        <v>2.32</v>
      </c>
      <c r="D55" t="n">
        <v>2.15</v>
      </c>
      <c r="E55" t="n">
        <v>2.08</v>
      </c>
      <c r="F55" t="n">
        <v>1.67</v>
      </c>
      <c r="G55" t="n">
        <v>1.44</v>
      </c>
      <c r="H55" t="n">
        <v>1.39</v>
      </c>
      <c r="I55" t="n">
        <v>1.43</v>
      </c>
      <c r="J55" t="n">
        <v>0.98</v>
      </c>
      <c r="K55" t="n">
        <v>0.8100000000000001</v>
      </c>
      <c r="L55" t="n">
        <v>0.98</v>
      </c>
      <c r="M55" t="n">
        <v>0.53</v>
      </c>
      <c r="N55" t="n">
        <v>0.58</v>
      </c>
    </row>
    <row r="56">
      <c r="A56" s="5" t="inlineStr">
        <is>
          <t>KBV (Kurs/Buchwert)</t>
        </is>
      </c>
      <c r="B56" s="5" t="inlineStr">
        <is>
          <t>PB (price/book value)</t>
        </is>
      </c>
      <c r="C56" t="n">
        <v>4.75</v>
      </c>
      <c r="D56" t="n">
        <v>3.84</v>
      </c>
      <c r="E56" t="n">
        <v>3.47</v>
      </c>
      <c r="F56" t="n">
        <v>4.29</v>
      </c>
      <c r="G56" t="n">
        <v>4.72</v>
      </c>
      <c r="H56" t="n">
        <v>3.42</v>
      </c>
      <c r="I56" t="n">
        <v>3.17</v>
      </c>
      <c r="J56" t="n">
        <v>2.24</v>
      </c>
      <c r="K56" t="n">
        <v>1.95</v>
      </c>
      <c r="L56" t="n">
        <v>2.44</v>
      </c>
      <c r="M56" t="n">
        <v>1.31</v>
      </c>
      <c r="N56" t="n">
        <v>1.62</v>
      </c>
    </row>
    <row r="57">
      <c r="A57" s="5" t="inlineStr">
        <is>
          <t>KCV (Kurs/Cashflow)</t>
        </is>
      </c>
      <c r="B57" s="5" t="inlineStr">
        <is>
          <t>PC (price/cashflow)</t>
        </is>
      </c>
      <c r="C57" t="n">
        <v>18.7</v>
      </c>
      <c r="D57" t="n">
        <v>14.96</v>
      </c>
      <c r="E57" t="n">
        <v>13.14</v>
      </c>
      <c r="F57" t="n">
        <v>11.27</v>
      </c>
      <c r="G57" t="n">
        <v>9.66</v>
      </c>
      <c r="H57" t="n">
        <v>9.07</v>
      </c>
      <c r="I57" t="n">
        <v>9.85</v>
      </c>
      <c r="J57" t="n">
        <v>8.41</v>
      </c>
      <c r="K57" t="n">
        <v>7.76</v>
      </c>
      <c r="L57" t="n">
        <v>7.57</v>
      </c>
      <c r="M57" t="n">
        <v>4.07</v>
      </c>
      <c r="N57" t="inlineStr">
        <is>
          <t>-</t>
        </is>
      </c>
    </row>
    <row r="58">
      <c r="A58" s="5" t="inlineStr">
        <is>
          <t>Dividendenrendite in %</t>
        </is>
      </c>
      <c r="B58" s="5" t="inlineStr">
        <is>
          <t>Dividend Yield in %</t>
        </is>
      </c>
      <c r="C58" t="inlineStr">
        <is>
          <t>-</t>
        </is>
      </c>
      <c r="D58" t="n">
        <v>1.73</v>
      </c>
      <c r="E58" t="n">
        <v>1.86</v>
      </c>
      <c r="F58" t="n">
        <v>2.27</v>
      </c>
      <c r="G58" t="n">
        <v>2.16</v>
      </c>
      <c r="H58" t="n">
        <v>2.34</v>
      </c>
      <c r="I58" t="n">
        <v>2.22</v>
      </c>
      <c r="J58" t="n">
        <v>2.94</v>
      </c>
      <c r="K58" t="n">
        <v>2.67</v>
      </c>
      <c r="L58" t="n">
        <v>1.89</v>
      </c>
      <c r="M58" t="n">
        <v>2.78</v>
      </c>
      <c r="N58" t="n">
        <v>1.72</v>
      </c>
    </row>
    <row r="59">
      <c r="A59" s="5" t="inlineStr">
        <is>
          <t>Gewinnrendite in %</t>
        </is>
      </c>
      <c r="B59" s="5" t="inlineStr">
        <is>
          <t>Return on profit in %</t>
        </is>
      </c>
      <c r="C59" t="n">
        <v>4.1</v>
      </c>
      <c r="D59" t="n">
        <v>2.8</v>
      </c>
      <c r="E59" t="n">
        <v>11.3</v>
      </c>
      <c r="F59" t="n">
        <v>6.6</v>
      </c>
      <c r="G59" t="n">
        <v>-1.6</v>
      </c>
      <c r="H59" t="n">
        <v>-0.6</v>
      </c>
      <c r="I59" t="n">
        <v>6.6</v>
      </c>
      <c r="J59" t="n">
        <v>9.6</v>
      </c>
      <c r="K59" t="n">
        <v>5.1</v>
      </c>
      <c r="L59" t="n">
        <v>2</v>
      </c>
      <c r="M59" t="n">
        <v>11.8</v>
      </c>
      <c r="N59" t="inlineStr">
        <is>
          <t>-</t>
        </is>
      </c>
    </row>
    <row r="60">
      <c r="A60" s="5" t="inlineStr">
        <is>
          <t>Eigenkapitalrendite in %</t>
        </is>
      </c>
      <c r="B60" s="5" t="inlineStr">
        <is>
          <t>Return on Equity in %</t>
        </is>
      </c>
      <c r="C60" t="n">
        <v>19.78</v>
      </c>
      <c r="D60" t="n">
        <v>10.73</v>
      </c>
      <c r="E60" t="n">
        <v>47.01</v>
      </c>
      <c r="F60" t="n">
        <v>29.26</v>
      </c>
      <c r="G60" t="n">
        <v>-7.54</v>
      </c>
      <c r="H60" t="n">
        <v>-2.02</v>
      </c>
      <c r="I60" t="n">
        <v>20.89</v>
      </c>
      <c r="J60" t="n">
        <v>21.47</v>
      </c>
      <c r="K60" t="n">
        <v>9.619999999999999</v>
      </c>
      <c r="L60" t="n">
        <v>4.57</v>
      </c>
      <c r="M60" t="n">
        <v>14.73</v>
      </c>
      <c r="N60" t="n">
        <v>-5.49</v>
      </c>
    </row>
    <row r="61">
      <c r="A61" s="5" t="inlineStr">
        <is>
          <t>Umsatzrendite in %</t>
        </is>
      </c>
      <c r="B61" s="5" t="inlineStr">
        <is>
          <t>Return on sales in %</t>
        </is>
      </c>
      <c r="C61" t="n">
        <v>9.640000000000001</v>
      </c>
      <c r="D61" t="n">
        <v>6.01</v>
      </c>
      <c r="E61" t="n">
        <v>28.18</v>
      </c>
      <c r="F61" t="n">
        <v>11.38</v>
      </c>
      <c r="G61" t="n">
        <v>-2.3</v>
      </c>
      <c r="H61" t="n">
        <v>-0.82</v>
      </c>
      <c r="I61" t="n">
        <v>9.390000000000001</v>
      </c>
      <c r="J61" t="n">
        <v>9.42</v>
      </c>
      <c r="K61" t="n">
        <v>4.03</v>
      </c>
      <c r="L61" t="n">
        <v>1.84</v>
      </c>
      <c r="M61" t="n">
        <v>5.98</v>
      </c>
      <c r="N61" t="n">
        <v>-1.97</v>
      </c>
    </row>
    <row r="62">
      <c r="A62" s="5" t="inlineStr">
        <is>
          <t>Gesamtkapitalrendite in %</t>
        </is>
      </c>
      <c r="B62" s="5" t="inlineStr">
        <is>
          <t>Total Return on Investment in %</t>
        </is>
      </c>
      <c r="C62" t="n">
        <v>5.72</v>
      </c>
      <c r="D62" t="n">
        <v>3.16</v>
      </c>
      <c r="E62" t="n">
        <v>15.05</v>
      </c>
      <c r="F62" t="n">
        <v>6.14</v>
      </c>
      <c r="G62" t="n">
        <v>-1.49</v>
      </c>
      <c r="H62" t="n">
        <v>-0.48</v>
      </c>
      <c r="I62" t="n">
        <v>5.78</v>
      </c>
      <c r="J62" t="n">
        <v>5.68</v>
      </c>
      <c r="K62" t="n">
        <v>2.31</v>
      </c>
      <c r="L62" t="n">
        <v>1.12</v>
      </c>
      <c r="M62" t="n">
        <v>3.53</v>
      </c>
      <c r="N62" t="n">
        <v>-1.22</v>
      </c>
    </row>
    <row r="63">
      <c r="A63" s="5" t="inlineStr">
        <is>
          <t>Return on Investment in %</t>
        </is>
      </c>
      <c r="B63" s="5" t="inlineStr">
        <is>
          <t>Return on Investment in %</t>
        </is>
      </c>
      <c r="C63" t="n">
        <v>5.72</v>
      </c>
      <c r="D63" t="n">
        <v>3.16</v>
      </c>
      <c r="E63" t="n">
        <v>15.05</v>
      </c>
      <c r="F63" t="n">
        <v>6.14</v>
      </c>
      <c r="G63" t="n">
        <v>-1.49</v>
      </c>
      <c r="H63" t="n">
        <v>-0.48</v>
      </c>
      <c r="I63" t="n">
        <v>5.78</v>
      </c>
      <c r="J63" t="n">
        <v>5.68</v>
      </c>
      <c r="K63" t="n">
        <v>2.31</v>
      </c>
      <c r="L63" t="n">
        <v>1.12</v>
      </c>
      <c r="M63" t="n">
        <v>3.53</v>
      </c>
      <c r="N63" t="n">
        <v>-1.22</v>
      </c>
    </row>
    <row r="64">
      <c r="A64" s="5" t="inlineStr">
        <is>
          <t>Arbeitsintensität in %</t>
        </is>
      </c>
      <c r="B64" s="5" t="inlineStr">
        <is>
          <t>Work Intensity in %</t>
        </is>
      </c>
      <c r="C64" t="n">
        <v>46.89</v>
      </c>
      <c r="D64" t="n">
        <v>44.7</v>
      </c>
      <c r="E64" t="n">
        <v>59.09</v>
      </c>
      <c r="F64" t="n">
        <v>44.04</v>
      </c>
      <c r="G64" t="n">
        <v>49.54</v>
      </c>
      <c r="H64" t="n">
        <v>48.88</v>
      </c>
      <c r="I64" t="n">
        <v>51.57</v>
      </c>
      <c r="J64" t="n">
        <v>54.64</v>
      </c>
      <c r="K64" t="n">
        <v>52.31</v>
      </c>
      <c r="L64" t="n">
        <v>54.96</v>
      </c>
      <c r="M64" t="n">
        <v>54.5</v>
      </c>
      <c r="N64" t="n">
        <v>53.75</v>
      </c>
    </row>
    <row r="65">
      <c r="A65" s="5" t="inlineStr">
        <is>
          <t>Eigenkapitalquote in %</t>
        </is>
      </c>
      <c r="B65" s="5" t="inlineStr">
        <is>
          <t>Equity Ratio in %</t>
        </is>
      </c>
      <c r="C65" t="n">
        <v>28.9</v>
      </c>
      <c r="D65" t="n">
        <v>29.43</v>
      </c>
      <c r="E65" t="n">
        <v>32.01</v>
      </c>
      <c r="F65" t="n">
        <v>21</v>
      </c>
      <c r="G65" t="n">
        <v>19.74</v>
      </c>
      <c r="H65" t="n">
        <v>23.93</v>
      </c>
      <c r="I65" t="n">
        <v>27.68</v>
      </c>
      <c r="J65" t="n">
        <v>26.44</v>
      </c>
      <c r="K65" t="n">
        <v>24</v>
      </c>
      <c r="L65" t="n">
        <v>24.47</v>
      </c>
      <c r="M65" t="n">
        <v>23.96</v>
      </c>
      <c r="N65" t="n">
        <v>22.17</v>
      </c>
    </row>
    <row r="66">
      <c r="A66" s="5" t="inlineStr">
        <is>
          <t>Fremdkapitalquote in %</t>
        </is>
      </c>
      <c r="B66" s="5" t="inlineStr">
        <is>
          <t>Debt Ratio in %</t>
        </is>
      </c>
      <c r="C66" t="n">
        <v>71.09999999999999</v>
      </c>
      <c r="D66" t="n">
        <v>70.56999999999999</v>
      </c>
      <c r="E66" t="n">
        <v>67.98999999999999</v>
      </c>
      <c r="F66" t="n">
        <v>79</v>
      </c>
      <c r="G66" t="n">
        <v>80.26000000000001</v>
      </c>
      <c r="H66" t="n">
        <v>76.06999999999999</v>
      </c>
      <c r="I66" t="n">
        <v>72.31999999999999</v>
      </c>
      <c r="J66" t="n">
        <v>73.56</v>
      </c>
      <c r="K66" t="n">
        <v>76</v>
      </c>
      <c r="L66" t="n">
        <v>75.53</v>
      </c>
      <c r="M66" t="n">
        <v>76.04000000000001</v>
      </c>
      <c r="N66" t="n">
        <v>77.83</v>
      </c>
    </row>
    <row r="67">
      <c r="A67" s="5" t="inlineStr">
        <is>
          <t>Verschuldungsgrad in %</t>
        </is>
      </c>
      <c r="B67" s="5" t="inlineStr">
        <is>
          <t>Finance Gearing in %</t>
        </is>
      </c>
      <c r="C67" t="n">
        <v>246.04</v>
      </c>
      <c r="D67" t="n">
        <v>239.77</v>
      </c>
      <c r="E67" t="n">
        <v>212.44</v>
      </c>
      <c r="F67" t="n">
        <v>376.28</v>
      </c>
      <c r="G67" t="n">
        <v>406.61</v>
      </c>
      <c r="H67" t="n">
        <v>317.93</v>
      </c>
      <c r="I67" t="n">
        <v>261.26</v>
      </c>
      <c r="J67" t="n">
        <v>278.28</v>
      </c>
      <c r="K67" t="n">
        <v>316.71</v>
      </c>
      <c r="L67" t="n">
        <v>308.63</v>
      </c>
      <c r="M67" t="n">
        <v>317.39</v>
      </c>
      <c r="N67" t="n">
        <v>351</v>
      </c>
    </row>
    <row r="68">
      <c r="A68" s="5" t="inlineStr">
        <is>
          <t>Bruttoergebnis Marge in %</t>
        </is>
      </c>
      <c r="B68" s="5" t="inlineStr">
        <is>
          <t>Gross Profit Marge in %</t>
        </is>
      </c>
      <c r="C68" t="n">
        <v>43.11</v>
      </c>
      <c r="D68" t="n">
        <v>41.72</v>
      </c>
      <c r="E68" t="n">
        <v>43.61</v>
      </c>
      <c r="F68" t="n">
        <v>44.27</v>
      </c>
      <c r="G68" t="n">
        <v>51.18</v>
      </c>
      <c r="H68" t="n">
        <v>40.94</v>
      </c>
      <c r="I68" t="n">
        <v>47.34</v>
      </c>
      <c r="J68" t="n">
        <v>47.6</v>
      </c>
      <c r="K68" t="n">
        <v>46.62</v>
      </c>
      <c r="L68" t="n">
        <v>46.08</v>
      </c>
      <c r="M68" t="n">
        <v>44.25</v>
      </c>
    </row>
    <row r="69">
      <c r="A69" s="5" t="inlineStr">
        <is>
          <t>Kurzfristige Vermögensquote in %</t>
        </is>
      </c>
      <c r="B69" s="5" t="inlineStr">
        <is>
          <t>Current Assets Ratio in %</t>
        </is>
      </c>
      <c r="C69" t="n">
        <v>46.89</v>
      </c>
      <c r="D69" t="n">
        <v>44.7</v>
      </c>
      <c r="E69" t="n">
        <v>59.09</v>
      </c>
      <c r="F69" t="n">
        <v>44.04</v>
      </c>
      <c r="G69" t="n">
        <v>49.54</v>
      </c>
      <c r="H69" t="n">
        <v>48.88</v>
      </c>
      <c r="I69" t="n">
        <v>51.57</v>
      </c>
      <c r="J69" t="n">
        <v>54.64</v>
      </c>
      <c r="K69" t="n">
        <v>52.31</v>
      </c>
      <c r="L69" t="n">
        <v>54.96</v>
      </c>
      <c r="M69" t="n">
        <v>54.5</v>
      </c>
    </row>
    <row r="70">
      <c r="A70" s="5" t="inlineStr">
        <is>
          <t>Nettogewinn Marge in %</t>
        </is>
      </c>
      <c r="B70" s="5" t="inlineStr">
        <is>
          <t>Net Profit Marge in %</t>
        </is>
      </c>
      <c r="C70" t="n">
        <v>9.640000000000001</v>
      </c>
      <c r="D70" t="n">
        <v>6.01</v>
      </c>
      <c r="E70" t="n">
        <v>28.18</v>
      </c>
      <c r="F70" t="n">
        <v>11.38</v>
      </c>
      <c r="G70" t="n">
        <v>-2.3</v>
      </c>
      <c r="H70" t="n">
        <v>-0.82</v>
      </c>
      <c r="I70" t="n">
        <v>9.390000000000001</v>
      </c>
      <c r="J70" t="n">
        <v>9.42</v>
      </c>
      <c r="K70" t="n">
        <v>4.03</v>
      </c>
      <c r="L70" t="n">
        <v>1.84</v>
      </c>
      <c r="M70" t="n">
        <v>5.98</v>
      </c>
    </row>
    <row r="71">
      <c r="A71" s="5" t="inlineStr">
        <is>
          <t>Operative Ergebnis Marge in %</t>
        </is>
      </c>
      <c r="B71" s="5" t="inlineStr">
        <is>
          <t>EBIT Marge in %</t>
        </is>
      </c>
      <c r="C71" t="n">
        <v>15.11</v>
      </c>
      <c r="D71" t="n">
        <v>10.14</v>
      </c>
      <c r="E71" t="n">
        <v>15.57</v>
      </c>
      <c r="F71" t="n">
        <v>19.92</v>
      </c>
      <c r="G71" t="n">
        <v>11.29</v>
      </c>
      <c r="H71" t="n">
        <v>9.07</v>
      </c>
      <c r="I71" t="n">
        <v>10.03</v>
      </c>
      <c r="J71" t="n">
        <v>8.779999999999999</v>
      </c>
      <c r="K71" t="n">
        <v>7.03</v>
      </c>
      <c r="L71" t="n">
        <v>8.35</v>
      </c>
      <c r="M71" t="n">
        <v>5.54</v>
      </c>
    </row>
    <row r="72">
      <c r="A72" s="5" t="inlineStr">
        <is>
          <t>Vermögensumsschlag in %</t>
        </is>
      </c>
      <c r="B72" s="5" t="inlineStr">
        <is>
          <t>Asset Turnover in %</t>
        </is>
      </c>
      <c r="C72" t="n">
        <v>59.32</v>
      </c>
      <c r="D72" t="n">
        <v>52.55</v>
      </c>
      <c r="E72" t="n">
        <v>53.39</v>
      </c>
      <c r="F72" t="n">
        <v>53.96</v>
      </c>
      <c r="G72" t="n">
        <v>64.56</v>
      </c>
      <c r="H72" t="n">
        <v>58.76</v>
      </c>
      <c r="I72" t="n">
        <v>61.54</v>
      </c>
      <c r="J72" t="n">
        <v>60.27</v>
      </c>
      <c r="K72" t="n">
        <v>57.36</v>
      </c>
      <c r="L72" t="n">
        <v>60.66</v>
      </c>
      <c r="M72" t="n">
        <v>58.97</v>
      </c>
    </row>
    <row r="73">
      <c r="A73" s="5" t="inlineStr">
        <is>
          <t>Langfristige Vermögensquote in %</t>
        </is>
      </c>
      <c r="B73" s="5" t="inlineStr">
        <is>
          <t>Non-Current Assets Ratio in %</t>
        </is>
      </c>
      <c r="C73" t="n">
        <v>53.11</v>
      </c>
      <c r="D73" t="n">
        <v>55.3</v>
      </c>
      <c r="E73" t="n">
        <v>40.91</v>
      </c>
      <c r="F73" t="n">
        <v>55.96</v>
      </c>
      <c r="G73" t="n">
        <v>50.46</v>
      </c>
      <c r="H73" t="n">
        <v>51.12</v>
      </c>
      <c r="I73" t="n">
        <v>48.43</v>
      </c>
      <c r="J73" t="n">
        <v>45.36</v>
      </c>
      <c r="K73" t="n">
        <v>47.69</v>
      </c>
      <c r="L73" t="n">
        <v>45.04</v>
      </c>
      <c r="M73" t="n">
        <v>45.5</v>
      </c>
    </row>
    <row r="74">
      <c r="A74" s="5" t="inlineStr">
        <is>
          <t>Gesamtkapitalrentabilität</t>
        </is>
      </c>
      <c r="B74" s="5" t="inlineStr">
        <is>
          <t>ROA Return on Assets in %</t>
        </is>
      </c>
      <c r="C74" t="n">
        <v>5.72</v>
      </c>
      <c r="D74" t="n">
        <v>3.16</v>
      </c>
      <c r="E74" t="n">
        <v>15.05</v>
      </c>
      <c r="F74" t="n">
        <v>6.14</v>
      </c>
      <c r="G74" t="n">
        <v>-1.49</v>
      </c>
      <c r="H74" t="n">
        <v>-0.48</v>
      </c>
      <c r="I74" t="n">
        <v>5.78</v>
      </c>
      <c r="J74" t="n">
        <v>5.68</v>
      </c>
      <c r="K74" t="n">
        <v>2.31</v>
      </c>
      <c r="L74" t="n">
        <v>1.12</v>
      </c>
      <c r="M74" t="n">
        <v>3.53</v>
      </c>
    </row>
    <row r="75">
      <c r="A75" s="5" t="inlineStr">
        <is>
          <t>Ertrag des eingesetzten Kapitals</t>
        </is>
      </c>
      <c r="B75" s="5" t="inlineStr">
        <is>
          <t>ROCE Return on Cap. Empl. in %</t>
        </is>
      </c>
      <c r="C75" t="n">
        <v>19.25</v>
      </c>
      <c r="D75" t="n">
        <v>11.09</v>
      </c>
      <c r="E75" t="n">
        <v>15.8</v>
      </c>
      <c r="F75" t="n">
        <v>24.93</v>
      </c>
      <c r="G75" t="n">
        <v>19.13</v>
      </c>
      <c r="H75" t="n">
        <v>12.06</v>
      </c>
      <c r="I75" t="n">
        <v>12.36</v>
      </c>
      <c r="J75" t="n">
        <v>10.27</v>
      </c>
      <c r="K75" t="n">
        <v>8.75</v>
      </c>
      <c r="L75" t="n">
        <v>10.34</v>
      </c>
      <c r="M75" t="n">
        <v>6.78</v>
      </c>
    </row>
    <row r="76">
      <c r="A76" s="5" t="inlineStr">
        <is>
          <t>Eigenkapital zu Anlagevermögen</t>
        </is>
      </c>
      <c r="B76" s="5" t="inlineStr">
        <is>
          <t>Equity to Fixed Assets in %</t>
        </is>
      </c>
      <c r="C76" t="n">
        <v>54.41</v>
      </c>
      <c r="D76" t="n">
        <v>53.23</v>
      </c>
      <c r="E76" t="n">
        <v>78.23999999999999</v>
      </c>
      <c r="F76" t="n">
        <v>37.52</v>
      </c>
      <c r="G76" t="n">
        <v>39.11</v>
      </c>
      <c r="H76" t="n">
        <v>46.81</v>
      </c>
      <c r="I76" t="n">
        <v>57.16</v>
      </c>
      <c r="J76" t="n">
        <v>58.28</v>
      </c>
      <c r="K76" t="n">
        <v>50.32</v>
      </c>
      <c r="L76" t="n">
        <v>54.33</v>
      </c>
      <c r="M76" t="n">
        <v>52.66</v>
      </c>
    </row>
    <row r="77">
      <c r="A77" s="5" t="inlineStr">
        <is>
          <t>Liquidität Dritten Grades</t>
        </is>
      </c>
      <c r="B77" s="5" t="inlineStr">
        <is>
          <t>Current Ratio in %</t>
        </is>
      </c>
      <c r="C77" t="n">
        <v>87.73999999999999</v>
      </c>
      <c r="D77" t="n">
        <v>86.09999999999999</v>
      </c>
      <c r="E77" t="n">
        <v>124.7</v>
      </c>
      <c r="F77" t="n">
        <v>77.42</v>
      </c>
      <c r="G77" t="n">
        <v>80.01000000000001</v>
      </c>
      <c r="H77" t="n">
        <v>87.59</v>
      </c>
      <c r="I77" t="n">
        <v>103.07</v>
      </c>
      <c r="J77" t="n">
        <v>112.73</v>
      </c>
      <c r="K77" t="n">
        <v>97.04000000000001</v>
      </c>
      <c r="L77" t="n">
        <v>107.75</v>
      </c>
      <c r="M77" t="n">
        <v>105.28</v>
      </c>
    </row>
    <row r="78">
      <c r="A78" s="5" t="inlineStr">
        <is>
          <t>Operativer Cashflow</t>
        </is>
      </c>
      <c r="B78" s="5" t="inlineStr">
        <is>
          <t>Operating Cashflow in M</t>
        </is>
      </c>
      <c r="C78" t="n">
        <v>7989.201</v>
      </c>
      <c r="D78" t="n">
        <v>6519.1192</v>
      </c>
      <c r="E78" t="n">
        <v>5479.7742</v>
      </c>
      <c r="F78" t="n">
        <v>4699.928099999999</v>
      </c>
      <c r="G78" t="n">
        <v>4028.22</v>
      </c>
      <c r="H78" t="n">
        <v>3782.19</v>
      </c>
      <c r="I78" t="n">
        <v>4107.45</v>
      </c>
      <c r="J78" t="n">
        <v>3506.97</v>
      </c>
      <c r="K78" t="n">
        <v>3235.92</v>
      </c>
      <c r="L78" t="n">
        <v>3156.69</v>
      </c>
      <c r="M78" t="n">
        <v>1697.19</v>
      </c>
    </row>
    <row r="79">
      <c r="A79" s="5" t="inlineStr">
        <is>
          <t>Aktienrückkauf</t>
        </is>
      </c>
      <c r="B79" s="5" t="inlineStr">
        <is>
          <t>Share Buyback in M</t>
        </is>
      </c>
      <c r="C79" t="n">
        <v>8.539999999999964</v>
      </c>
      <c r="D79" t="n">
        <v>-18.74000000000001</v>
      </c>
      <c r="E79" t="n">
        <v>0</v>
      </c>
      <c r="F79" t="n">
        <v>-0.02999999999997272</v>
      </c>
      <c r="G79" t="n">
        <v>0</v>
      </c>
      <c r="H79" t="n">
        <v>0</v>
      </c>
      <c r="I79" t="n">
        <v>0</v>
      </c>
      <c r="J79" t="n">
        <v>0</v>
      </c>
      <c r="K79" t="n">
        <v>0</v>
      </c>
      <c r="L79" t="n">
        <v>0</v>
      </c>
      <c r="M79" t="n">
        <v>0</v>
      </c>
    </row>
    <row r="80">
      <c r="A80" s="5" t="inlineStr">
        <is>
          <t>Umsatzwachstum 1J in %</t>
        </is>
      </c>
      <c r="B80" s="5" t="inlineStr">
        <is>
          <t>Revenue Growth 1Y in %</t>
        </is>
      </c>
      <c r="C80" t="n">
        <v>18.97</v>
      </c>
      <c r="D80" t="n">
        <v>23.97</v>
      </c>
      <c r="E80" t="n">
        <v>2.74</v>
      </c>
      <c r="F80" t="n">
        <v>-8.94</v>
      </c>
      <c r="G80" t="n">
        <v>19.86</v>
      </c>
      <c r="H80" t="n">
        <v>4.07</v>
      </c>
      <c r="I80" t="n">
        <v>6.73</v>
      </c>
      <c r="J80" t="n">
        <v>16.42</v>
      </c>
      <c r="K80" t="n">
        <v>5.75</v>
      </c>
      <c r="L80" t="n">
        <v>4.79</v>
      </c>
      <c r="M80" t="n">
        <v>2.74</v>
      </c>
    </row>
    <row r="81">
      <c r="A81" s="5" t="inlineStr">
        <is>
          <t>Umsatzwachstum 3J in %</t>
        </is>
      </c>
      <c r="B81" s="5" t="inlineStr">
        <is>
          <t>Revenue Growth 3Y in %</t>
        </is>
      </c>
      <c r="C81" t="n">
        <v>15.23</v>
      </c>
      <c r="D81" t="n">
        <v>5.92</v>
      </c>
      <c r="E81" t="n">
        <v>4.55</v>
      </c>
      <c r="F81" t="n">
        <v>5</v>
      </c>
      <c r="G81" t="n">
        <v>10.22</v>
      </c>
      <c r="H81" t="n">
        <v>9.07</v>
      </c>
      <c r="I81" t="n">
        <v>9.630000000000001</v>
      </c>
      <c r="J81" t="n">
        <v>8.99</v>
      </c>
      <c r="K81" t="n">
        <v>4.43</v>
      </c>
      <c r="L81" t="inlineStr">
        <is>
          <t>-</t>
        </is>
      </c>
      <c r="M81" t="inlineStr">
        <is>
          <t>-</t>
        </is>
      </c>
    </row>
    <row r="82">
      <c r="A82" s="5" t="inlineStr">
        <is>
          <t>Umsatzwachstum 5J in %</t>
        </is>
      </c>
      <c r="B82" s="5" t="inlineStr">
        <is>
          <t>Revenue Growth 5Y in %</t>
        </is>
      </c>
      <c r="C82" t="n">
        <v>11.32</v>
      </c>
      <c r="D82" t="n">
        <v>8.34</v>
      </c>
      <c r="E82" t="n">
        <v>4.89</v>
      </c>
      <c r="F82" t="n">
        <v>7.63</v>
      </c>
      <c r="G82" t="n">
        <v>10.57</v>
      </c>
      <c r="H82" t="n">
        <v>7.55</v>
      </c>
      <c r="I82" t="n">
        <v>7.29</v>
      </c>
      <c r="J82" t="inlineStr">
        <is>
          <t>-</t>
        </is>
      </c>
      <c r="K82" t="inlineStr">
        <is>
          <t>-</t>
        </is>
      </c>
      <c r="L82" t="inlineStr">
        <is>
          <t>-</t>
        </is>
      </c>
      <c r="M82" t="inlineStr">
        <is>
          <t>-</t>
        </is>
      </c>
    </row>
    <row r="83">
      <c r="A83" s="5" t="inlineStr">
        <is>
          <t>Umsatzwachstum 10J in %</t>
        </is>
      </c>
      <c r="B83" s="5" t="inlineStr">
        <is>
          <t>Revenue Growth 10Y in %</t>
        </is>
      </c>
      <c r="C83" t="n">
        <v>9.44</v>
      </c>
      <c r="D83" t="n">
        <v>7.81</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90.72</v>
      </c>
      <c r="D84" t="n">
        <v>-73.56</v>
      </c>
      <c r="E84" t="n">
        <v>154.3</v>
      </c>
      <c r="F84" t="n">
        <v>-550</v>
      </c>
      <c r="G84" t="n">
        <v>236.51</v>
      </c>
      <c r="H84" t="n">
        <v>-109.09</v>
      </c>
      <c r="I84" t="n">
        <v>6.45</v>
      </c>
      <c r="J84" t="n">
        <v>172.38</v>
      </c>
      <c r="K84" t="n">
        <v>130.92</v>
      </c>
      <c r="L84" t="n">
        <v>-67.70999999999999</v>
      </c>
      <c r="M84" t="n">
        <v>-412.68</v>
      </c>
    </row>
    <row r="85">
      <c r="A85" s="5" t="inlineStr">
        <is>
          <t>Gewinnwachstum 3J in %</t>
        </is>
      </c>
      <c r="B85" s="5" t="inlineStr">
        <is>
          <t>Earnings Growth 3Y in %</t>
        </is>
      </c>
      <c r="C85" t="n">
        <v>57.15</v>
      </c>
      <c r="D85" t="n">
        <v>-156.42</v>
      </c>
      <c r="E85" t="n">
        <v>-53.06</v>
      </c>
      <c r="F85" t="n">
        <v>-140.86</v>
      </c>
      <c r="G85" t="n">
        <v>44.62</v>
      </c>
      <c r="H85" t="n">
        <v>23.25</v>
      </c>
      <c r="I85" t="n">
        <v>103.25</v>
      </c>
      <c r="J85" t="n">
        <v>78.53</v>
      </c>
      <c r="K85" t="n">
        <v>-116.49</v>
      </c>
      <c r="L85" t="inlineStr">
        <is>
          <t>-</t>
        </is>
      </c>
      <c r="M85" t="inlineStr">
        <is>
          <t>-</t>
        </is>
      </c>
    </row>
    <row r="86">
      <c r="A86" s="5" t="inlineStr">
        <is>
          <t>Gewinnwachstum 5J in %</t>
        </is>
      </c>
      <c r="B86" s="5" t="inlineStr">
        <is>
          <t>Earnings Growth 5Y in %</t>
        </is>
      </c>
      <c r="C86" t="n">
        <v>-28.41</v>
      </c>
      <c r="D86" t="n">
        <v>-68.37</v>
      </c>
      <c r="E86" t="n">
        <v>-52.37</v>
      </c>
      <c r="F86" t="n">
        <v>-48.75</v>
      </c>
      <c r="G86" t="n">
        <v>87.43000000000001</v>
      </c>
      <c r="H86" t="n">
        <v>26.59</v>
      </c>
      <c r="I86" t="n">
        <v>-34.13</v>
      </c>
      <c r="J86" t="inlineStr">
        <is>
          <t>-</t>
        </is>
      </c>
      <c r="K86" t="inlineStr">
        <is>
          <t>-</t>
        </is>
      </c>
      <c r="L86" t="inlineStr">
        <is>
          <t>-</t>
        </is>
      </c>
      <c r="M86" t="inlineStr">
        <is>
          <t>-</t>
        </is>
      </c>
    </row>
    <row r="87">
      <c r="A87" s="5" t="inlineStr">
        <is>
          <t>Gewinnwachstum 10J in %</t>
        </is>
      </c>
      <c r="B87" s="5" t="inlineStr">
        <is>
          <t>Earnings Growth 10Y in %</t>
        </is>
      </c>
      <c r="C87" t="n">
        <v>-0.91</v>
      </c>
      <c r="D87" t="n">
        <v>-51.25</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-0.85</v>
      </c>
      <c r="D88" t="n">
        <v>-0.52</v>
      </c>
      <c r="E88" t="n">
        <v>-0.17</v>
      </c>
      <c r="F88" t="n">
        <v>-0.31</v>
      </c>
      <c r="G88" t="inlineStr">
        <is>
          <t>-</t>
        </is>
      </c>
      <c r="H88" t="inlineStr">
        <is>
          <t>-</t>
        </is>
      </c>
      <c r="I88" t="n">
        <v>-0.45</v>
      </c>
      <c r="J88" t="inlineStr">
        <is>
          <t>-</t>
        </is>
      </c>
      <c r="K88" t="inlineStr">
        <is>
          <t>-</t>
        </is>
      </c>
      <c r="L88" t="inlineStr">
        <is>
          <t>-</t>
        </is>
      </c>
      <c r="M88" t="inlineStr">
        <is>
          <t>-</t>
        </is>
      </c>
    </row>
    <row r="89">
      <c r="A89" s="5" t="inlineStr">
        <is>
          <t>EBIT-Wachstum 1J in %</t>
        </is>
      </c>
      <c r="B89" s="5" t="inlineStr">
        <is>
          <t>EBIT Growth 1Y in %</t>
        </is>
      </c>
      <c r="C89" t="n">
        <v>77.23</v>
      </c>
      <c r="D89" t="n">
        <v>-19.25</v>
      </c>
      <c r="E89" t="n">
        <v>-19.71</v>
      </c>
      <c r="F89" t="n">
        <v>60.76</v>
      </c>
      <c r="G89" t="n">
        <v>49.1</v>
      </c>
      <c r="H89" t="n">
        <v>-5.88</v>
      </c>
      <c r="I89" t="n">
        <v>21.91</v>
      </c>
      <c r="J89" t="n">
        <v>45.39</v>
      </c>
      <c r="K89" t="n">
        <v>-10.98</v>
      </c>
      <c r="L89" t="n">
        <v>57.91</v>
      </c>
      <c r="M89" t="n">
        <v>-3.73</v>
      </c>
    </row>
    <row r="90">
      <c r="A90" s="5" t="inlineStr">
        <is>
          <t>EBIT-Wachstum 3J in %</t>
        </is>
      </c>
      <c r="B90" s="5" t="inlineStr">
        <is>
          <t>EBIT Growth 3Y in %</t>
        </is>
      </c>
      <c r="C90" t="n">
        <v>12.76</v>
      </c>
      <c r="D90" t="n">
        <v>7.27</v>
      </c>
      <c r="E90" t="n">
        <v>30.05</v>
      </c>
      <c r="F90" t="n">
        <v>34.66</v>
      </c>
      <c r="G90" t="n">
        <v>21.71</v>
      </c>
      <c r="H90" t="n">
        <v>20.47</v>
      </c>
      <c r="I90" t="n">
        <v>18.77</v>
      </c>
      <c r="J90" t="n">
        <v>30.77</v>
      </c>
      <c r="K90" t="n">
        <v>14.4</v>
      </c>
      <c r="L90" t="inlineStr">
        <is>
          <t>-</t>
        </is>
      </c>
      <c r="M90" t="inlineStr">
        <is>
          <t>-</t>
        </is>
      </c>
    </row>
    <row r="91">
      <c r="A91" s="5" t="inlineStr">
        <is>
          <t>EBIT-Wachstum 5J in %</t>
        </is>
      </c>
      <c r="B91" s="5" t="inlineStr">
        <is>
          <t>EBIT Growth 5Y in %</t>
        </is>
      </c>
      <c r="C91" t="n">
        <v>29.63</v>
      </c>
      <c r="D91" t="n">
        <v>13</v>
      </c>
      <c r="E91" t="n">
        <v>21.24</v>
      </c>
      <c r="F91" t="n">
        <v>34.26</v>
      </c>
      <c r="G91" t="n">
        <v>19.91</v>
      </c>
      <c r="H91" t="n">
        <v>21.67</v>
      </c>
      <c r="I91" t="n">
        <v>22.1</v>
      </c>
      <c r="J91" t="inlineStr">
        <is>
          <t>-</t>
        </is>
      </c>
      <c r="K91" t="inlineStr">
        <is>
          <t>-</t>
        </is>
      </c>
      <c r="L91" t="inlineStr">
        <is>
          <t>-</t>
        </is>
      </c>
      <c r="M91" t="inlineStr">
        <is>
          <t>-</t>
        </is>
      </c>
    </row>
    <row r="92">
      <c r="A92" s="5" t="inlineStr">
        <is>
          <t>EBIT-Wachstum 10J in %</t>
        </is>
      </c>
      <c r="B92" s="5" t="inlineStr">
        <is>
          <t>EBIT Growth 10Y in %</t>
        </is>
      </c>
      <c r="C92" t="n">
        <v>25.65</v>
      </c>
      <c r="D92" t="n">
        <v>17.55</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n">
        <v>25</v>
      </c>
      <c r="D93" t="n">
        <v>13.85</v>
      </c>
      <c r="E93" t="n">
        <v>16.59</v>
      </c>
      <c r="F93" t="n">
        <v>16.67</v>
      </c>
      <c r="G93" t="n">
        <v>6.5</v>
      </c>
      <c r="H93" t="n">
        <v>-7.92</v>
      </c>
      <c r="I93" t="n">
        <v>17.12</v>
      </c>
      <c r="J93" t="n">
        <v>8.380000000000001</v>
      </c>
      <c r="K93" t="n">
        <v>2.51</v>
      </c>
      <c r="L93" t="n">
        <v>86</v>
      </c>
      <c r="M93" t="inlineStr">
        <is>
          <t>-</t>
        </is>
      </c>
    </row>
    <row r="94">
      <c r="A94" s="5" t="inlineStr">
        <is>
          <t>Op.Cashflow Wachstum 3J in %</t>
        </is>
      </c>
      <c r="B94" s="5" t="inlineStr">
        <is>
          <t>Op.Cashflow Wachstum 3Y in %</t>
        </is>
      </c>
      <c r="C94" t="n">
        <v>18.48</v>
      </c>
      <c r="D94" t="n">
        <v>15.7</v>
      </c>
      <c r="E94" t="n">
        <v>13.25</v>
      </c>
      <c r="F94" t="n">
        <v>5.08</v>
      </c>
      <c r="G94" t="n">
        <v>5.23</v>
      </c>
      <c r="H94" t="n">
        <v>5.86</v>
      </c>
      <c r="I94" t="n">
        <v>9.34</v>
      </c>
      <c r="J94" t="n">
        <v>32.3</v>
      </c>
      <c r="K94" t="inlineStr">
        <is>
          <t>-</t>
        </is>
      </c>
      <c r="L94" t="inlineStr">
        <is>
          <t>-</t>
        </is>
      </c>
      <c r="M94" t="inlineStr">
        <is>
          <t>-</t>
        </is>
      </c>
    </row>
    <row r="95">
      <c r="A95" s="5" t="inlineStr">
        <is>
          <t>Op.Cashflow Wachstum 5J in %</t>
        </is>
      </c>
      <c r="B95" s="5" t="inlineStr">
        <is>
          <t>Op.Cashflow Wachstum 5Y in %</t>
        </is>
      </c>
      <c r="C95" t="n">
        <v>15.72</v>
      </c>
      <c r="D95" t="n">
        <v>9.140000000000001</v>
      </c>
      <c r="E95" t="n">
        <v>9.789999999999999</v>
      </c>
      <c r="F95" t="n">
        <v>8.15</v>
      </c>
      <c r="G95" t="n">
        <v>5.32</v>
      </c>
      <c r="H95" t="n">
        <v>21.22</v>
      </c>
      <c r="I95" t="inlineStr">
        <is>
          <t>-</t>
        </is>
      </c>
      <c r="J95" t="inlineStr">
        <is>
          <t>-</t>
        </is>
      </c>
      <c r="K95" t="inlineStr">
        <is>
          <t>-</t>
        </is>
      </c>
      <c r="L95" t="inlineStr">
        <is>
          <t>-</t>
        </is>
      </c>
      <c r="M95" t="inlineStr">
        <is>
          <t>-</t>
        </is>
      </c>
    </row>
    <row r="96">
      <c r="A96" s="5" t="inlineStr">
        <is>
          <t>Op.Cashflow Wachstum 10J in %</t>
        </is>
      </c>
      <c r="B96" s="5" t="inlineStr">
        <is>
          <t>Op.Cashflow Wachstum 10Y in %</t>
        </is>
      </c>
      <c r="C96" t="n">
        <v>18.47</v>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-2804</v>
      </c>
      <c r="D97" t="n">
        <v>-2932</v>
      </c>
      <c r="E97" t="n">
        <v>3775</v>
      </c>
      <c r="F97" t="n">
        <v>-3989</v>
      </c>
      <c r="G97" t="n">
        <v>-3528</v>
      </c>
      <c r="H97" t="n">
        <v>-1810</v>
      </c>
      <c r="I97" t="n">
        <v>368</v>
      </c>
      <c r="J97" t="n">
        <v>1415</v>
      </c>
      <c r="K97" t="n">
        <v>-330</v>
      </c>
      <c r="L97" t="n">
        <v>732</v>
      </c>
      <c r="M97" t="n">
        <v>497</v>
      </c>
      <c r="N97" t="n">
        <v>-923</v>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0"/>
    <col customWidth="1" max="17" min="17" width="21"/>
    <col customWidth="1" max="18" min="18" width="20"/>
    <col customWidth="1" max="19" min="19" width="22"/>
    <col customWidth="1" max="20" min="20" width="22"/>
    <col customWidth="1" max="21" min="21" width="21"/>
    <col customWidth="1" max="22" min="22" width="11"/>
    <col customWidth="1" max="23" min="23" width="8"/>
  </cols>
  <sheetData>
    <row r="1">
      <c r="A1" s="1" t="inlineStr">
        <is>
          <t xml:space="preserve">SANOFI S A </t>
        </is>
      </c>
      <c r="B1" s="2" t="inlineStr">
        <is>
          <t>WKN: 920657  ISIN: FR0000120578  US-Symbol:SNYNF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2004</t>
        </is>
      </c>
      <c r="C4" s="5" t="inlineStr">
        <is>
          <t>Telefon / Phone</t>
        </is>
      </c>
      <c r="D4" s="5" t="inlineStr"/>
      <c r="E4" t="inlineStr">
        <is>
          <t>+33-1-53-77-40-00</t>
        </is>
      </c>
      <c r="G4" t="inlineStr">
        <is>
          <t>06.02.2020</t>
        </is>
      </c>
      <c r="H4" t="inlineStr">
        <is>
          <t>Q4 Result</t>
        </is>
      </c>
      <c r="J4" t="inlineStr">
        <is>
          <t>L'Oréal</t>
        </is>
      </c>
      <c r="L4" t="inlineStr">
        <is>
          <t>9,40%</t>
        </is>
      </c>
    </row>
    <row r="5">
      <c r="A5" s="5" t="inlineStr">
        <is>
          <t>Ticker</t>
        </is>
      </c>
      <c r="B5" t="inlineStr">
        <is>
          <t>SNW</t>
        </is>
      </c>
      <c r="C5" s="5" t="inlineStr">
        <is>
          <t>Fax</t>
        </is>
      </c>
      <c r="D5" s="5" t="inlineStr"/>
      <c r="E5" t="inlineStr">
        <is>
          <t>+33-1-53-77-43-03</t>
        </is>
      </c>
      <c r="G5" t="inlineStr">
        <is>
          <t>06.03.2020</t>
        </is>
      </c>
      <c r="H5" t="inlineStr">
        <is>
          <t>Publication Of Annual Report</t>
        </is>
      </c>
      <c r="J5" t="inlineStr">
        <is>
          <t>Mitarbeiter</t>
        </is>
      </c>
      <c r="L5" t="inlineStr">
        <is>
          <t>1,80%</t>
        </is>
      </c>
    </row>
    <row r="6">
      <c r="A6" s="5" t="inlineStr">
        <is>
          <t>Gelistet Seit / Listed Since</t>
        </is>
      </c>
      <c r="B6" t="inlineStr">
        <is>
          <t>-</t>
        </is>
      </c>
      <c r="C6" s="5" t="inlineStr">
        <is>
          <t>Internet</t>
        </is>
      </c>
      <c r="D6" s="5" t="inlineStr"/>
      <c r="E6" t="inlineStr">
        <is>
          <t>http://www.sanofi-aventis.com</t>
        </is>
      </c>
      <c r="G6" t="inlineStr">
        <is>
          <t>24.04.2020</t>
        </is>
      </c>
      <c r="H6" t="inlineStr">
        <is>
          <t>Result Q1</t>
        </is>
      </c>
      <c r="J6" t="inlineStr">
        <is>
          <t>Freefloat</t>
        </is>
      </c>
      <c r="L6" t="inlineStr">
        <is>
          <t>88,80%</t>
        </is>
      </c>
    </row>
    <row r="7">
      <c r="A7" s="5" t="inlineStr">
        <is>
          <t>Nominalwert / Nominal Value</t>
        </is>
      </c>
      <c r="B7" t="inlineStr">
        <is>
          <t>-</t>
        </is>
      </c>
      <c r="C7" s="5" t="inlineStr">
        <is>
          <t>Inv. Relations Telefon / Phone</t>
        </is>
      </c>
      <c r="D7" s="5" t="inlineStr"/>
      <c r="E7" t="inlineStr">
        <is>
          <t>+33-1-53-77-45-45</t>
        </is>
      </c>
      <c r="G7" t="inlineStr">
        <is>
          <t>28.04.2020</t>
        </is>
      </c>
      <c r="H7" t="inlineStr">
        <is>
          <t>Annual General Meeting</t>
        </is>
      </c>
    </row>
    <row r="8">
      <c r="A8" s="5" t="inlineStr">
        <is>
          <t>Land / Country</t>
        </is>
      </c>
      <c r="B8" t="inlineStr">
        <is>
          <t>Frankreich</t>
        </is>
      </c>
      <c r="C8" s="5" t="inlineStr">
        <is>
          <t>Inv. Relations E-Mail</t>
        </is>
      </c>
      <c r="D8" s="5" t="inlineStr"/>
      <c r="E8" t="inlineStr">
        <is>
          <t>ir@sanofi.com</t>
        </is>
      </c>
      <c r="G8" t="inlineStr">
        <is>
          <t>04.05.2020</t>
        </is>
      </c>
      <c r="H8" t="inlineStr">
        <is>
          <t>Ex Dividend</t>
        </is>
      </c>
    </row>
    <row r="9">
      <c r="A9" s="5" t="inlineStr">
        <is>
          <t>Währung / Currency</t>
        </is>
      </c>
      <c r="B9" t="inlineStr">
        <is>
          <t>EUR</t>
        </is>
      </c>
      <c r="C9" s="5" t="inlineStr">
        <is>
          <t>Kontaktperson / Contact Person</t>
        </is>
      </c>
      <c r="D9" s="5" t="inlineStr"/>
      <c r="E9" t="inlineStr">
        <is>
          <t>George Grofik</t>
        </is>
      </c>
      <c r="G9" t="inlineStr">
        <is>
          <t>06.05.2020</t>
        </is>
      </c>
      <c r="H9" t="inlineStr">
        <is>
          <t>Dividend Payout</t>
        </is>
      </c>
    </row>
    <row r="10">
      <c r="A10" s="5" t="inlineStr">
        <is>
          <t>Branche / Industry</t>
        </is>
      </c>
      <c r="B10" t="inlineStr">
        <is>
          <t>Pharma</t>
        </is>
      </c>
      <c r="C10" s="5" t="inlineStr">
        <is>
          <t>29.07.2020</t>
        </is>
      </c>
      <c r="D10" s="5" t="inlineStr">
        <is>
          <t>Score Half Year</t>
        </is>
      </c>
    </row>
    <row r="11">
      <c r="A11" s="5" t="inlineStr">
        <is>
          <t>Sektor / Sector</t>
        </is>
      </c>
      <c r="B11" t="inlineStr">
        <is>
          <t>Chemicals / Pharmaceuticals</t>
        </is>
      </c>
      <c r="C11" t="inlineStr">
        <is>
          <t>29.10.2020</t>
        </is>
      </c>
      <c r="D11" t="inlineStr">
        <is>
          <t>Q3 Earnings</t>
        </is>
      </c>
    </row>
    <row r="12">
      <c r="A12" s="5" t="inlineStr">
        <is>
          <t>Typ / Genre</t>
        </is>
      </c>
      <c r="B12" t="inlineStr">
        <is>
          <t>Inhaberaktie</t>
        </is>
      </c>
    </row>
    <row r="13">
      <c r="A13" s="5" t="inlineStr">
        <is>
          <t>Adresse / Address</t>
        </is>
      </c>
      <c r="B13" t="inlineStr">
        <is>
          <t>Sanofi S.A.54, Rue La Boétie  F-75008 Paris</t>
        </is>
      </c>
    </row>
    <row r="14">
      <c r="A14" s="5" t="inlineStr">
        <is>
          <t>Management</t>
        </is>
      </c>
      <c r="B14" t="inlineStr">
        <is>
          <t>Paul Hudson, Dominique Carouge, Olivier Charmeil, Jean-Baptiste Chasseloup de Chatillon, Karen Linehan, David Loew, Philippe Luscan, Caroline Luscombe, Alan Main, Ameet Nathwani, Dr. John Reed, Bill Sibold, Kathleen Tregoning, Dieter Weinand</t>
        </is>
      </c>
    </row>
    <row r="15">
      <c r="A15" s="5" t="inlineStr">
        <is>
          <t>Aufsichtsrat / Board</t>
        </is>
      </c>
      <c r="B15" t="inlineStr">
        <is>
          <t>Serge Weinberg, Paul Hudson, Laurent Attal, Emmanuel Babeau, Bernard Charles, Claudie Haigneré, Patrick Kron, Fabienne Lecorvaisier, Melanie Lee, Suet-Fern Lee, Christian Mulliez, Carole Piwnica, Diane Souza, Thomas Südhof, Marion Palme, Christian Senectaire</t>
        </is>
      </c>
    </row>
    <row r="16">
      <c r="A16" s="5" t="inlineStr">
        <is>
          <t>Beschreibung</t>
        </is>
      </c>
      <c r="B16" t="inlineStr">
        <is>
          <t>Sanofi S.A. ist ein in den Bereichen Onkologie, Herz-Kreislauf und Zentrales Nervensystem tätiges Pharmaunternehmen. Es entstand im Jahr 2004 aus dem Zusammenschluss von Sanofi-Synthelabo mit Aventis. Durch Tochtergesellschaften, Kooperationen oder Joint Ventures ist der Konzern in Europa, den USA und in Japan stark vertreten. In seiner Forschung konzentriert sich das Unternehmen vorrangig auf die Bereiche Diabetes/Stoffwechsel, Herz-Kreislauf, Thrombose, Zentrales Nervensystem, Innere Medizin, Onkologie und Prävention durch Impfstoffe. Im Dezember 2015 gab das Unternehmen bekannt, mit dem Pharmakonzern Boehringer Ingelheim über den Austausch zweier Sparten zu verhandeln. Während Boehringer Ingelheim von Sanofi den Bereich Tierarzneimittel übernimmt, erhält Sanofi im Gegenzug Boehringer's Geschäft mit rezeptfreien Medikamenten. Copyright 2014 FINANCE BASE AG</t>
        </is>
      </c>
    </row>
    <row r="17">
      <c r="A17" s="5" t="inlineStr">
        <is>
          <t>Profile</t>
        </is>
      </c>
      <c r="B17" t="inlineStr">
        <is>
          <t>Sanofi S.A. is a company active in the fields of oncology, cardiovascular and central nervous system pharmaceutical companies. It was formed in 2004 from the merger of Sanofi-Synthelabo with Aventis. Through subsidiaries, joint ventures or joint ventures of the group in Europe, the USA and Japan is strongly represented. In his research, the company cardiovascular, thrombosis, central nervous system, internal medicine, oncology and prevention focuses primarily on the areas of diabetes / metabolism, by vaccines. In December 2015, the Company announced to negotiate with the pharmaceutical company Boehringer Ingelheim on the exchange of two divisions. While Boehringer Ingelheim Sanofi takes over the veterinary drugs, Sanofi gets Boehringer's non-prescription drugs in return.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36126</v>
      </c>
      <c r="D20" t="n">
        <v>34463</v>
      </c>
      <c r="E20" t="n">
        <v>35055</v>
      </c>
      <c r="F20" t="n">
        <v>33821</v>
      </c>
      <c r="G20" t="n">
        <v>34542</v>
      </c>
      <c r="H20" t="n">
        <v>33770</v>
      </c>
      <c r="I20" t="n">
        <v>32951</v>
      </c>
      <c r="J20" t="n">
        <v>34947</v>
      </c>
      <c r="K20" t="n">
        <v>33389</v>
      </c>
      <c r="L20" t="n">
        <v>30384</v>
      </c>
      <c r="M20" t="n">
        <v>29306</v>
      </c>
      <c r="N20" t="n">
        <v>27568</v>
      </c>
      <c r="O20" t="n">
        <v>28052</v>
      </c>
      <c r="P20" t="n">
        <v>28373</v>
      </c>
      <c r="Q20" t="n">
        <v>27311</v>
      </c>
      <c r="R20" t="n">
        <v>15043</v>
      </c>
      <c r="S20" t="n">
        <v>8048</v>
      </c>
      <c r="T20" t="n">
        <v>7448</v>
      </c>
      <c r="U20" t="n">
        <v>6488</v>
      </c>
      <c r="V20" t="n">
        <v>5963</v>
      </c>
      <c r="W20" t="n">
        <v>2658</v>
      </c>
    </row>
    <row r="21">
      <c r="A21" s="5" t="inlineStr">
        <is>
          <t>Bruttoergebnis vom Umsatz</t>
        </is>
      </c>
      <c r="B21" s="5" t="inlineStr">
        <is>
          <t>Gross Profit</t>
        </is>
      </c>
      <c r="C21" t="n">
        <v>25655</v>
      </c>
      <c r="D21" t="n">
        <v>24242</v>
      </c>
      <c r="E21" t="n">
        <v>24593</v>
      </c>
      <c r="F21" t="n">
        <v>24006</v>
      </c>
      <c r="G21" t="n">
        <v>23942</v>
      </c>
      <c r="H21" t="n">
        <v>23080</v>
      </c>
      <c r="I21" t="n">
        <v>22316</v>
      </c>
      <c r="J21" t="n">
        <v>24839</v>
      </c>
      <c r="K21" t="n">
        <v>24156</v>
      </c>
      <c r="L21" t="n">
        <v>23318</v>
      </c>
      <c r="M21" t="n">
        <v>22869</v>
      </c>
      <c r="N21" t="n">
        <v>21480</v>
      </c>
      <c r="O21" t="n">
        <v>21636</v>
      </c>
      <c r="P21" t="n">
        <v>21902</v>
      </c>
      <c r="Q21" t="n">
        <v>20947</v>
      </c>
      <c r="R21" t="n">
        <v>11290</v>
      </c>
      <c r="S21" t="n">
        <v>6620</v>
      </c>
      <c r="T21" t="n">
        <v>6070</v>
      </c>
      <c r="U21" t="n">
        <v>5235</v>
      </c>
      <c r="V21" t="n">
        <v>4521</v>
      </c>
      <c r="W21" t="n">
        <v>1889</v>
      </c>
    </row>
    <row r="22">
      <c r="A22" s="5" t="inlineStr">
        <is>
          <t>Operatives Ergebnis (EBIT)</t>
        </is>
      </c>
      <c r="B22" s="5" t="inlineStr">
        <is>
          <t>EBIT Earning Before Interest &amp; Tax</t>
        </is>
      </c>
      <c r="C22" t="n">
        <v>3125</v>
      </c>
      <c r="D22" t="n">
        <v>4676</v>
      </c>
      <c r="E22" t="n">
        <v>5803</v>
      </c>
      <c r="F22" t="n">
        <v>6534</v>
      </c>
      <c r="G22" t="n">
        <v>5624</v>
      </c>
      <c r="H22" t="n">
        <v>6143</v>
      </c>
      <c r="I22" t="n">
        <v>5106</v>
      </c>
      <c r="J22" t="n">
        <v>6337</v>
      </c>
      <c r="K22" t="n">
        <v>5731</v>
      </c>
      <c r="L22" t="n">
        <v>5961</v>
      </c>
      <c r="M22" t="n">
        <v>6366</v>
      </c>
      <c r="N22" t="n">
        <v>4394</v>
      </c>
      <c r="O22" t="n">
        <v>5911</v>
      </c>
      <c r="P22" t="n">
        <v>4828</v>
      </c>
      <c r="Q22" t="n">
        <v>4753</v>
      </c>
      <c r="R22" t="n">
        <v>-1868</v>
      </c>
      <c r="S22" t="n">
        <v>2946</v>
      </c>
      <c r="T22" t="n">
        <v>2485</v>
      </c>
      <c r="U22" t="n">
        <v>2038</v>
      </c>
      <c r="V22" t="n">
        <v>1542</v>
      </c>
      <c r="W22" t="n">
        <v>507</v>
      </c>
    </row>
    <row r="23">
      <c r="A23" s="5" t="inlineStr">
        <is>
          <t>Finanzergebnis</t>
        </is>
      </c>
      <c r="B23" s="5" t="inlineStr">
        <is>
          <t>Financial Result</t>
        </is>
      </c>
      <c r="C23" t="n">
        <v>-303</v>
      </c>
      <c r="D23" t="n">
        <v>-271</v>
      </c>
      <c r="E23" t="n">
        <v>-273</v>
      </c>
      <c r="F23" t="n">
        <v>-856</v>
      </c>
      <c r="G23" t="n">
        <v>-381</v>
      </c>
      <c r="H23" t="n">
        <v>-412</v>
      </c>
      <c r="I23" t="n">
        <v>-503</v>
      </c>
      <c r="J23" t="n">
        <v>-460</v>
      </c>
      <c r="K23" t="n">
        <v>-412</v>
      </c>
      <c r="L23" t="n">
        <v>-362</v>
      </c>
      <c r="M23" t="n">
        <v>-300</v>
      </c>
      <c r="N23" t="n">
        <v>-232</v>
      </c>
      <c r="O23" t="n">
        <v>-139</v>
      </c>
      <c r="P23" t="n">
        <v>-80</v>
      </c>
      <c r="Q23" t="n">
        <v>-2110</v>
      </c>
      <c r="R23" t="n">
        <v>-377</v>
      </c>
      <c r="S23" t="n">
        <v>179</v>
      </c>
      <c r="T23" t="n">
        <v>95</v>
      </c>
      <c r="U23" t="n">
        <v>383</v>
      </c>
      <c r="V23" t="n">
        <v>64</v>
      </c>
      <c r="W23" t="n">
        <v>-1</v>
      </c>
    </row>
    <row r="24">
      <c r="A24" s="5" t="inlineStr">
        <is>
          <t>Ergebnis vor Steuer (EBT)</t>
        </is>
      </c>
      <c r="B24" s="5" t="inlineStr">
        <is>
          <t>EBT Earning Before Tax</t>
        </is>
      </c>
      <c r="C24" t="n">
        <v>2822</v>
      </c>
      <c r="D24" t="n">
        <v>4405</v>
      </c>
      <c r="E24" t="n">
        <v>5530</v>
      </c>
      <c r="F24" t="n">
        <v>5678</v>
      </c>
      <c r="G24" t="n">
        <v>5243</v>
      </c>
      <c r="H24" t="n">
        <v>5731</v>
      </c>
      <c r="I24" t="n">
        <v>4603</v>
      </c>
      <c r="J24" t="n">
        <v>5877</v>
      </c>
      <c r="K24" t="n">
        <v>5319</v>
      </c>
      <c r="L24" t="n">
        <v>5599</v>
      </c>
      <c r="M24" t="n">
        <v>6066</v>
      </c>
      <c r="N24" t="n">
        <v>4162</v>
      </c>
      <c r="O24" t="n">
        <v>5772</v>
      </c>
      <c r="P24" t="n">
        <v>4748</v>
      </c>
      <c r="Q24" t="n">
        <v>2643</v>
      </c>
      <c r="R24" t="n">
        <v>-2245</v>
      </c>
      <c r="S24" t="n">
        <v>3125</v>
      </c>
      <c r="T24" t="n">
        <v>2580</v>
      </c>
      <c r="U24" t="n">
        <v>2421</v>
      </c>
      <c r="V24" t="n">
        <v>1606</v>
      </c>
      <c r="W24" t="n">
        <v>506</v>
      </c>
    </row>
    <row r="25">
      <c r="A25" s="5" t="inlineStr">
        <is>
          <t>Steuern auf Einkommen und Ertrag</t>
        </is>
      </c>
      <c r="B25" s="5" t="inlineStr">
        <is>
          <t>Taxes on income and earnings</t>
        </is>
      </c>
      <c r="C25" t="n">
        <v>139</v>
      </c>
      <c r="D25" t="n">
        <v>481</v>
      </c>
      <c r="E25" t="n">
        <v>1722</v>
      </c>
      <c r="F25" t="n">
        <v>1326</v>
      </c>
      <c r="G25" t="n">
        <v>709</v>
      </c>
      <c r="H25" t="n">
        <v>1171</v>
      </c>
      <c r="I25" t="n">
        <v>763</v>
      </c>
      <c r="J25" t="n">
        <v>1134</v>
      </c>
      <c r="K25" t="n">
        <v>455</v>
      </c>
      <c r="L25" t="n">
        <v>1242</v>
      </c>
      <c r="M25" t="n">
        <v>1364</v>
      </c>
      <c r="N25" t="n">
        <v>682</v>
      </c>
      <c r="O25" t="n">
        <v>687</v>
      </c>
      <c r="P25" t="n">
        <v>800</v>
      </c>
      <c r="Q25" t="n">
        <v>477</v>
      </c>
      <c r="R25" t="n">
        <v>819</v>
      </c>
      <c r="S25" t="n">
        <v>1058</v>
      </c>
      <c r="T25" t="n">
        <v>746</v>
      </c>
      <c r="U25" t="n">
        <v>842</v>
      </c>
      <c r="V25" t="n">
        <v>611</v>
      </c>
      <c r="W25" t="n">
        <v>162</v>
      </c>
    </row>
    <row r="26">
      <c r="A26" s="5" t="inlineStr">
        <is>
          <t>Ergebnis nach Steuer</t>
        </is>
      </c>
      <c r="B26" s="5" t="inlineStr">
        <is>
          <t>Earnings after tax</t>
        </is>
      </c>
      <c r="C26" t="n">
        <v>2683</v>
      </c>
      <c r="D26" t="n">
        <v>3924</v>
      </c>
      <c r="E26" t="n">
        <v>3808</v>
      </c>
      <c r="F26" t="n">
        <v>4352</v>
      </c>
      <c r="G26" t="n">
        <v>4534</v>
      </c>
      <c r="H26" t="n">
        <v>4560</v>
      </c>
      <c r="I26" t="n">
        <v>3840</v>
      </c>
      <c r="J26" t="n">
        <v>4743</v>
      </c>
      <c r="K26" t="n">
        <v>4864</v>
      </c>
      <c r="L26" t="n">
        <v>4357</v>
      </c>
      <c r="M26" t="n">
        <v>4702</v>
      </c>
      <c r="N26" t="n">
        <v>3480</v>
      </c>
      <c r="O26" t="n">
        <v>5085</v>
      </c>
      <c r="P26" t="n">
        <v>3948</v>
      </c>
      <c r="Q26" t="n">
        <v>2166</v>
      </c>
      <c r="R26" t="n">
        <v>-3064</v>
      </c>
      <c r="S26" t="n">
        <v>2067</v>
      </c>
      <c r="T26" t="n">
        <v>1834</v>
      </c>
      <c r="U26" t="n">
        <v>1579</v>
      </c>
      <c r="V26" t="n">
        <v>995</v>
      </c>
      <c r="W26" t="n">
        <v>344</v>
      </c>
    </row>
    <row r="27">
      <c r="A27" s="5" t="inlineStr">
        <is>
          <t>Minderheitenanteil</t>
        </is>
      </c>
      <c r="B27" s="5" t="inlineStr">
        <is>
          <t>Minority Share</t>
        </is>
      </c>
      <c r="C27" t="n">
        <v>-31</v>
      </c>
      <c r="D27" t="n">
        <v>-104</v>
      </c>
      <c r="E27" t="n">
        <v>-121</v>
      </c>
      <c r="F27" t="n">
        <v>-91</v>
      </c>
      <c r="G27" t="n">
        <v>-101</v>
      </c>
      <c r="H27" t="n">
        <v>-119</v>
      </c>
      <c r="I27" t="n">
        <v>-158</v>
      </c>
      <c r="J27" t="n">
        <v>-169</v>
      </c>
      <c r="K27" t="n">
        <v>-241</v>
      </c>
      <c r="L27" t="n">
        <v>-254</v>
      </c>
      <c r="M27" t="n">
        <v>-426</v>
      </c>
      <c r="N27" t="n">
        <v>-441</v>
      </c>
      <c r="O27" t="n">
        <v>-419</v>
      </c>
      <c r="P27" t="n">
        <v>-393</v>
      </c>
      <c r="Q27" t="n">
        <v>-335</v>
      </c>
      <c r="R27" t="n">
        <v>7</v>
      </c>
      <c r="S27" t="n">
        <v>-3</v>
      </c>
      <c r="T27" t="n">
        <v>-87</v>
      </c>
      <c r="U27" t="n">
        <v>-1</v>
      </c>
      <c r="V27" t="n">
        <v>-14</v>
      </c>
      <c r="W27" t="n">
        <v>-2</v>
      </c>
    </row>
    <row r="28">
      <c r="A28" s="5" t="inlineStr">
        <is>
          <t>Jahresüberschuss/-fehlbetrag</t>
        </is>
      </c>
      <c r="B28" s="5" t="inlineStr">
        <is>
          <t>Net Profit</t>
        </is>
      </c>
      <c r="C28" t="n">
        <v>2806</v>
      </c>
      <c r="D28" t="n">
        <v>4306</v>
      </c>
      <c r="E28" t="n">
        <v>8434</v>
      </c>
      <c r="F28" t="n">
        <v>4709</v>
      </c>
      <c r="G28" t="n">
        <v>4287</v>
      </c>
      <c r="H28" t="n">
        <v>4390</v>
      </c>
      <c r="I28" t="n">
        <v>3717</v>
      </c>
      <c r="J28" t="n">
        <v>4967</v>
      </c>
      <c r="K28" t="n">
        <v>5693</v>
      </c>
      <c r="L28" t="n">
        <v>5467</v>
      </c>
      <c r="M28" t="n">
        <v>5265</v>
      </c>
      <c r="N28" t="n">
        <v>3851</v>
      </c>
      <c r="O28" t="n">
        <v>5263</v>
      </c>
      <c r="P28" t="n">
        <v>4006</v>
      </c>
      <c r="Q28" t="n">
        <v>2258</v>
      </c>
      <c r="R28" t="n">
        <v>-3610</v>
      </c>
      <c r="S28" t="n">
        <v>2076</v>
      </c>
      <c r="T28" t="n">
        <v>1759</v>
      </c>
      <c r="U28" t="n">
        <v>1585</v>
      </c>
      <c r="V28" t="n">
        <v>985</v>
      </c>
      <c r="W28" t="n">
        <v>342</v>
      </c>
    </row>
    <row r="29">
      <c r="A29" s="5" t="inlineStr">
        <is>
          <t>Summe Umlaufvermögen</t>
        </is>
      </c>
      <c r="B29" s="5" t="inlineStr">
        <is>
          <t>Current Assets</t>
        </is>
      </c>
      <c r="C29" t="n">
        <v>28611</v>
      </c>
      <c r="D29" t="n">
        <v>24579</v>
      </c>
      <c r="E29" t="n">
        <v>26352</v>
      </c>
      <c r="F29" t="n">
        <v>26687</v>
      </c>
      <c r="G29" t="n">
        <v>24928</v>
      </c>
      <c r="H29" t="n">
        <v>23427</v>
      </c>
      <c r="I29" t="n">
        <v>23912</v>
      </c>
      <c r="J29" t="n">
        <v>22800</v>
      </c>
      <c r="K29" t="n">
        <v>20791</v>
      </c>
      <c r="L29" t="n">
        <v>20043</v>
      </c>
      <c r="M29" t="n">
        <v>17532</v>
      </c>
      <c r="N29" t="n">
        <v>15403</v>
      </c>
      <c r="O29" t="n">
        <v>12553</v>
      </c>
      <c r="P29" t="n">
        <v>12160</v>
      </c>
      <c r="Q29" t="n">
        <v>13121</v>
      </c>
      <c r="R29" t="n">
        <v>12525</v>
      </c>
      <c r="S29" t="n">
        <v>6565</v>
      </c>
      <c r="T29" t="n">
        <v>6076</v>
      </c>
      <c r="U29" t="n">
        <v>7200</v>
      </c>
      <c r="V29" t="n">
        <v>5403</v>
      </c>
      <c r="W29" t="n">
        <v>4643</v>
      </c>
    </row>
    <row r="30">
      <c r="A30" s="5" t="inlineStr">
        <is>
          <t>Summe Anlagevermögen</t>
        </is>
      </c>
      <c r="B30" s="5" t="inlineStr">
        <is>
          <t>Fixed Assets</t>
        </is>
      </c>
      <c r="C30" t="n">
        <v>84125</v>
      </c>
      <c r="D30" t="n">
        <v>82216</v>
      </c>
      <c r="E30" t="n">
        <v>69184</v>
      </c>
      <c r="F30" t="n">
        <v>73316</v>
      </c>
      <c r="G30" t="n">
        <v>72679</v>
      </c>
      <c r="H30" t="n">
        <v>69105</v>
      </c>
      <c r="I30" t="n">
        <v>67999</v>
      </c>
      <c r="J30" t="n">
        <v>73230</v>
      </c>
      <c r="K30" t="n">
        <v>75741</v>
      </c>
      <c r="L30" t="n">
        <v>62170</v>
      </c>
      <c r="M30" t="n">
        <v>59605</v>
      </c>
      <c r="N30" t="n">
        <v>53664</v>
      </c>
      <c r="O30" t="n">
        <v>56449</v>
      </c>
      <c r="P30" t="n">
        <v>62111</v>
      </c>
      <c r="Q30" t="n">
        <v>70442</v>
      </c>
      <c r="R30" t="n">
        <v>62305</v>
      </c>
      <c r="S30" t="n">
        <v>2712</v>
      </c>
      <c r="T30" t="n">
        <v>2899</v>
      </c>
      <c r="U30" t="n">
        <v>2296</v>
      </c>
      <c r="V30" t="n">
        <v>2045</v>
      </c>
      <c r="W30" t="n">
        <v>1775</v>
      </c>
    </row>
    <row r="31">
      <c r="A31" s="5" t="inlineStr">
        <is>
          <t>Summe Aktiva</t>
        </is>
      </c>
      <c r="B31" s="5" t="inlineStr">
        <is>
          <t>Total Assets</t>
        </is>
      </c>
      <c r="C31" t="n">
        <v>112736</v>
      </c>
      <c r="D31" t="n">
        <v>111408</v>
      </c>
      <c r="E31" t="n">
        <v>99826</v>
      </c>
      <c r="F31" t="n">
        <v>104672</v>
      </c>
      <c r="G31" t="n">
        <v>102321</v>
      </c>
      <c r="H31" t="n">
        <v>97392</v>
      </c>
      <c r="I31" t="n">
        <v>96065</v>
      </c>
      <c r="J31" t="n">
        <v>100407</v>
      </c>
      <c r="K31" t="n">
        <v>100165</v>
      </c>
      <c r="L31" t="n">
        <v>85264</v>
      </c>
      <c r="M31" t="n">
        <v>80049</v>
      </c>
      <c r="N31" t="n">
        <v>71987</v>
      </c>
      <c r="O31" t="n">
        <v>71914</v>
      </c>
      <c r="P31" t="n">
        <v>77763</v>
      </c>
      <c r="Q31" t="n">
        <v>86658</v>
      </c>
      <c r="R31" t="n">
        <v>76755</v>
      </c>
      <c r="S31" t="n">
        <v>9749</v>
      </c>
      <c r="T31" t="n">
        <v>9459</v>
      </c>
      <c r="U31" t="n">
        <v>9967</v>
      </c>
      <c r="V31" t="n">
        <v>7845</v>
      </c>
      <c r="W31" t="n">
        <v>6824</v>
      </c>
    </row>
    <row r="32">
      <c r="A32" s="5" t="inlineStr">
        <is>
          <t>Summe kurzfristiges Fremdkapital</t>
        </is>
      </c>
      <c r="B32" s="5" t="inlineStr">
        <is>
          <t>Short-Term Debt</t>
        </is>
      </c>
      <c r="C32" t="n">
        <v>20381</v>
      </c>
      <c r="D32" t="n">
        <v>17376</v>
      </c>
      <c r="E32" t="n">
        <v>15457</v>
      </c>
      <c r="F32" t="n">
        <v>16434</v>
      </c>
      <c r="G32" t="n">
        <v>16825</v>
      </c>
      <c r="H32" t="n">
        <v>13032</v>
      </c>
      <c r="I32" t="n">
        <v>13957</v>
      </c>
      <c r="J32" t="n">
        <v>13860</v>
      </c>
      <c r="K32" t="n">
        <v>13564</v>
      </c>
      <c r="L32" t="n">
        <v>10087</v>
      </c>
      <c r="M32" t="n">
        <v>10965</v>
      </c>
      <c r="N32" t="n">
        <v>9345</v>
      </c>
      <c r="O32" t="n">
        <v>9669</v>
      </c>
      <c r="P32" t="n">
        <v>10278</v>
      </c>
      <c r="Q32" t="n">
        <v>15420</v>
      </c>
      <c r="R32" t="n">
        <v>15005</v>
      </c>
      <c r="S32" t="n">
        <v>2592</v>
      </c>
      <c r="T32" t="n">
        <v>2546</v>
      </c>
      <c r="U32" t="n">
        <v>2996</v>
      </c>
      <c r="V32" t="n">
        <v>2258</v>
      </c>
      <c r="W32" t="n">
        <v>2217</v>
      </c>
    </row>
    <row r="33">
      <c r="A33" s="5" t="inlineStr">
        <is>
          <t>Summe langfristiges Fremdkapital</t>
        </is>
      </c>
      <c r="B33" s="5" t="inlineStr">
        <is>
          <t>Long-Term Debt</t>
        </is>
      </c>
      <c r="C33" t="n">
        <v>33241</v>
      </c>
      <c r="D33" t="n">
        <v>31583</v>
      </c>
      <c r="E33" t="n">
        <v>24506</v>
      </c>
      <c r="F33" t="n">
        <v>27027</v>
      </c>
      <c r="G33" t="n">
        <v>23408</v>
      </c>
      <c r="H33" t="n">
        <v>23987</v>
      </c>
      <c r="I33" t="n">
        <v>20033</v>
      </c>
      <c r="J33" t="n">
        <v>23105</v>
      </c>
      <c r="K33" t="n">
        <v>24181</v>
      </c>
      <c r="L33" t="n">
        <v>16409</v>
      </c>
      <c r="M33" t="n">
        <v>14272</v>
      </c>
      <c r="N33" t="n">
        <v>11903</v>
      </c>
      <c r="O33" t="n">
        <v>10591</v>
      </c>
      <c r="P33" t="n">
        <v>12419</v>
      </c>
      <c r="Q33" t="n">
        <v>12204</v>
      </c>
      <c r="R33" t="n">
        <v>14406</v>
      </c>
      <c r="S33" t="n">
        <v>807</v>
      </c>
      <c r="T33" t="n">
        <v>851</v>
      </c>
      <c r="U33" t="n">
        <v>1172</v>
      </c>
      <c r="V33" t="n">
        <v>1251</v>
      </c>
      <c r="W33" t="n">
        <v>983</v>
      </c>
    </row>
    <row r="34">
      <c r="A34" s="5" t="inlineStr">
        <is>
          <t>Summe Fremdkapital</t>
        </is>
      </c>
      <c r="B34" s="5" t="inlineStr">
        <is>
          <t>Total Liabilities</t>
        </is>
      </c>
      <c r="C34" t="n">
        <v>53628</v>
      </c>
      <c r="D34" t="n">
        <v>52373</v>
      </c>
      <c r="E34" t="n">
        <v>41568</v>
      </c>
      <c r="F34" t="n">
        <v>46948</v>
      </c>
      <c r="G34" t="n">
        <v>44111</v>
      </c>
      <c r="H34" t="n">
        <v>41124</v>
      </c>
      <c r="I34" t="n">
        <v>39051</v>
      </c>
      <c r="J34" t="n">
        <v>42935</v>
      </c>
      <c r="K34" t="n">
        <v>43776</v>
      </c>
      <c r="L34" t="n">
        <v>31976</v>
      </c>
      <c r="M34" t="n">
        <v>31603</v>
      </c>
      <c r="N34" t="n">
        <v>26916</v>
      </c>
      <c r="O34" t="n">
        <v>27195</v>
      </c>
      <c r="P34" t="n">
        <v>31943</v>
      </c>
      <c r="Q34" t="n">
        <v>39832</v>
      </c>
      <c r="R34" t="n">
        <v>40806</v>
      </c>
      <c r="S34" t="n">
        <v>3408</v>
      </c>
      <c r="T34" t="n">
        <v>3407</v>
      </c>
      <c r="U34" t="n">
        <v>4178</v>
      </c>
      <c r="V34" t="n">
        <v>3513</v>
      </c>
      <c r="W34" t="n">
        <v>3213</v>
      </c>
    </row>
    <row r="35">
      <c r="A35" s="5" t="inlineStr">
        <is>
          <t>Minderheitenanteil</t>
        </is>
      </c>
      <c r="B35" s="5" t="inlineStr">
        <is>
          <t>Minority Share</t>
        </is>
      </c>
      <c r="C35" t="n">
        <v>174</v>
      </c>
      <c r="D35" t="n">
        <v>159</v>
      </c>
      <c r="E35" t="n">
        <v>169</v>
      </c>
      <c r="F35" t="n">
        <v>170</v>
      </c>
      <c r="G35" t="n">
        <v>161</v>
      </c>
      <c r="H35" t="n">
        <v>148</v>
      </c>
      <c r="I35" t="n">
        <v>129</v>
      </c>
      <c r="J35" t="n">
        <v>134</v>
      </c>
      <c r="K35" t="n">
        <v>170</v>
      </c>
      <c r="L35" t="n">
        <v>191</v>
      </c>
      <c r="M35" t="n">
        <v>124</v>
      </c>
      <c r="N35" t="n">
        <v>205</v>
      </c>
      <c r="O35" t="n">
        <v>177</v>
      </c>
      <c r="P35" t="n">
        <v>220</v>
      </c>
      <c r="Q35" t="n">
        <v>189</v>
      </c>
      <c r="R35" t="n">
        <v>359</v>
      </c>
      <c r="S35" t="n">
        <v>18</v>
      </c>
      <c r="T35" t="n">
        <v>17</v>
      </c>
      <c r="U35" t="n">
        <v>21</v>
      </c>
      <c r="V35" t="n">
        <v>28</v>
      </c>
      <c r="W35" t="n">
        <v>33</v>
      </c>
    </row>
    <row r="36">
      <c r="A36" s="5" t="inlineStr">
        <is>
          <t>Summe Eigenkapital</t>
        </is>
      </c>
      <c r="B36" s="5" t="inlineStr">
        <is>
          <t>Equity</t>
        </is>
      </c>
      <c r="C36" t="n">
        <v>58934</v>
      </c>
      <c r="D36" t="n">
        <v>58876</v>
      </c>
      <c r="E36" t="n">
        <v>58089</v>
      </c>
      <c r="F36" t="n">
        <v>57554</v>
      </c>
      <c r="G36" t="n">
        <v>58049</v>
      </c>
      <c r="H36" t="n">
        <v>56120</v>
      </c>
      <c r="I36" t="n">
        <v>56885</v>
      </c>
      <c r="J36" t="n">
        <v>57338</v>
      </c>
      <c r="K36" t="n">
        <v>56219</v>
      </c>
      <c r="L36" t="n">
        <v>53097</v>
      </c>
      <c r="M36" t="n">
        <v>48322</v>
      </c>
      <c r="N36" t="n">
        <v>44866</v>
      </c>
      <c r="O36" t="n">
        <v>44542</v>
      </c>
      <c r="P36" t="n">
        <v>45600</v>
      </c>
      <c r="Q36" t="n">
        <v>46637</v>
      </c>
      <c r="R36" t="n">
        <v>35590</v>
      </c>
      <c r="S36" t="n">
        <v>6323</v>
      </c>
      <c r="T36" t="n">
        <v>6035</v>
      </c>
      <c r="U36" t="n">
        <v>5768</v>
      </c>
      <c r="V36" t="n">
        <v>4304</v>
      </c>
      <c r="W36" t="n">
        <v>3578</v>
      </c>
    </row>
    <row r="37">
      <c r="A37" s="5" t="inlineStr">
        <is>
          <t>Summe Passiva</t>
        </is>
      </c>
      <c r="B37" s="5" t="inlineStr">
        <is>
          <t>Liabilities &amp; Shareholder Equity</t>
        </is>
      </c>
      <c r="C37" t="n">
        <v>112736</v>
      </c>
      <c r="D37" t="n">
        <v>111408</v>
      </c>
      <c r="E37" t="n">
        <v>99826</v>
      </c>
      <c r="F37" t="n">
        <v>104672</v>
      </c>
      <c r="G37" t="n">
        <v>102321</v>
      </c>
      <c r="H37" t="n">
        <v>97392</v>
      </c>
      <c r="I37" t="n">
        <v>96065</v>
      </c>
      <c r="J37" t="n">
        <v>100407</v>
      </c>
      <c r="K37" t="n">
        <v>100165</v>
      </c>
      <c r="L37" t="n">
        <v>85264</v>
      </c>
      <c r="M37" t="n">
        <v>80049</v>
      </c>
      <c r="N37" t="n">
        <v>71987</v>
      </c>
      <c r="O37" t="n">
        <v>71914</v>
      </c>
      <c r="P37" t="n">
        <v>77763</v>
      </c>
      <c r="Q37" t="n">
        <v>86658</v>
      </c>
      <c r="R37" t="n">
        <v>76755</v>
      </c>
      <c r="S37" t="n">
        <v>9749</v>
      </c>
      <c r="T37" t="n">
        <v>9459</v>
      </c>
      <c r="U37" t="n">
        <v>9967</v>
      </c>
      <c r="V37" t="n">
        <v>7845</v>
      </c>
      <c r="W37" t="n">
        <v>6824</v>
      </c>
    </row>
    <row r="38">
      <c r="A38" s="5" t="inlineStr">
        <is>
          <t>Mio.Aktien im Umlauf</t>
        </is>
      </c>
      <c r="B38" s="5" t="inlineStr">
        <is>
          <t>Million shares outstanding</t>
        </is>
      </c>
      <c r="C38" t="n">
        <v>1254</v>
      </c>
      <c r="D38" t="n">
        <v>1247</v>
      </c>
      <c r="E38" t="n">
        <v>1254</v>
      </c>
      <c r="F38" t="n">
        <v>1292</v>
      </c>
      <c r="G38" t="n">
        <v>1306</v>
      </c>
      <c r="H38" t="n">
        <v>1319</v>
      </c>
      <c r="I38" t="n">
        <v>1324</v>
      </c>
      <c r="J38" t="n">
        <v>1326</v>
      </c>
      <c r="K38" t="n">
        <v>1341</v>
      </c>
      <c r="L38" t="n">
        <v>1311</v>
      </c>
      <c r="M38" t="n">
        <v>1319</v>
      </c>
      <c r="N38" t="n">
        <v>1316</v>
      </c>
      <c r="O38" t="n">
        <v>1366</v>
      </c>
      <c r="P38" t="n">
        <v>1359</v>
      </c>
      <c r="Q38" t="n">
        <v>1396</v>
      </c>
      <c r="R38" t="n">
        <v>910.3</v>
      </c>
      <c r="S38" t="n">
        <v>732.8</v>
      </c>
      <c r="T38" t="n">
        <v>732.4</v>
      </c>
      <c r="U38" t="n">
        <v>732</v>
      </c>
      <c r="V38" t="n">
        <v>731.4</v>
      </c>
      <c r="W38" t="inlineStr">
        <is>
          <t>-</t>
        </is>
      </c>
    </row>
    <row r="39">
      <c r="A39" s="5" t="inlineStr">
        <is>
          <t>Ergebnis je Aktie (brutto)</t>
        </is>
      </c>
      <c r="B39" s="5" t="inlineStr">
        <is>
          <t>Earnings per share</t>
        </is>
      </c>
      <c r="C39" t="n">
        <v>2.25</v>
      </c>
      <c r="D39" t="n">
        <v>3.53</v>
      </c>
      <c r="E39" t="n">
        <v>4.41</v>
      </c>
      <c r="F39" t="n">
        <v>4.39</v>
      </c>
      <c r="G39" t="n">
        <v>4.02</v>
      </c>
      <c r="H39" t="n">
        <v>4.34</v>
      </c>
      <c r="I39" t="n">
        <v>3.48</v>
      </c>
      <c r="J39" t="n">
        <v>4.43</v>
      </c>
      <c r="K39" t="n">
        <v>3.97</v>
      </c>
      <c r="L39" t="n">
        <v>4.27</v>
      </c>
      <c r="M39" t="n">
        <v>4.6</v>
      </c>
      <c r="N39" t="n">
        <v>3.16</v>
      </c>
      <c r="O39" t="n">
        <v>4.23</v>
      </c>
      <c r="P39" t="n">
        <v>3.49</v>
      </c>
      <c r="Q39" t="n">
        <v>1.89</v>
      </c>
      <c r="R39" t="n">
        <v>-2.47</v>
      </c>
      <c r="S39" t="n">
        <v>4.26</v>
      </c>
      <c r="T39" t="n">
        <v>3.52</v>
      </c>
      <c r="U39" t="n">
        <v>3.31</v>
      </c>
      <c r="V39" t="n">
        <v>2.2</v>
      </c>
      <c r="W39" t="inlineStr">
        <is>
          <t>-</t>
        </is>
      </c>
    </row>
    <row r="40">
      <c r="A40" s="5" t="inlineStr">
        <is>
          <t>Ergebnis je Aktie (unverwässert)</t>
        </is>
      </c>
      <c r="B40" s="5" t="inlineStr">
        <is>
          <t>Basic Earnings per share</t>
        </is>
      </c>
      <c r="C40" t="n">
        <v>2.24</v>
      </c>
      <c r="D40" t="n">
        <v>3.45</v>
      </c>
      <c r="E40" t="n">
        <v>6.71</v>
      </c>
      <c r="F40" t="n">
        <v>3.66</v>
      </c>
      <c r="G40" t="n">
        <v>3.28</v>
      </c>
      <c r="H40" t="n">
        <v>3.34</v>
      </c>
      <c r="I40" t="n">
        <v>2.81</v>
      </c>
      <c r="J40" t="n">
        <v>3.76</v>
      </c>
      <c r="K40" t="n">
        <v>4.31</v>
      </c>
      <c r="L40" t="n">
        <v>4.19</v>
      </c>
      <c r="M40" t="n">
        <v>4.03</v>
      </c>
      <c r="N40" t="n">
        <v>2.94</v>
      </c>
      <c r="O40" t="n">
        <v>3.91</v>
      </c>
      <c r="P40" t="n">
        <v>2.97</v>
      </c>
      <c r="Q40" t="n">
        <v>1.69</v>
      </c>
      <c r="R40" t="n">
        <v>-3.91</v>
      </c>
      <c r="S40" t="n">
        <v>2.95</v>
      </c>
      <c r="T40" t="n">
        <v>2.42</v>
      </c>
      <c r="U40" t="n">
        <v>1.88</v>
      </c>
      <c r="V40" t="n">
        <v>1.31</v>
      </c>
      <c r="W40" t="n">
        <v>0.85</v>
      </c>
    </row>
    <row r="41">
      <c r="A41" s="5" t="inlineStr">
        <is>
          <t>Ergebnis je Aktie (verwässert)</t>
        </is>
      </c>
      <c r="B41" s="5" t="inlineStr">
        <is>
          <t>Diluted Earnings per share</t>
        </is>
      </c>
      <c r="C41" t="n">
        <v>2.23</v>
      </c>
      <c r="D41" t="n">
        <v>3.43</v>
      </c>
      <c r="E41" t="n">
        <v>6.66</v>
      </c>
      <c r="F41" t="n">
        <v>3.63</v>
      </c>
      <c r="G41" t="n">
        <v>3.25</v>
      </c>
      <c r="H41" t="n">
        <v>3.3</v>
      </c>
      <c r="I41" t="n">
        <v>2.78</v>
      </c>
      <c r="J41" t="n">
        <v>3.74</v>
      </c>
      <c r="K41" t="n">
        <v>4.29</v>
      </c>
      <c r="L41" t="n">
        <v>4.18</v>
      </c>
      <c r="M41" t="n">
        <v>4.03</v>
      </c>
      <c r="N41" t="n">
        <v>2.94</v>
      </c>
      <c r="O41" t="n">
        <v>3.89</v>
      </c>
      <c r="P41" t="n">
        <v>2.95</v>
      </c>
      <c r="Q41" t="n">
        <v>1.68</v>
      </c>
      <c r="R41" t="n">
        <v>-3.91</v>
      </c>
      <c r="S41" t="n">
        <v>2.95</v>
      </c>
      <c r="T41" t="n">
        <v>2.42</v>
      </c>
      <c r="U41" t="n">
        <v>1.88</v>
      </c>
      <c r="V41" t="n">
        <v>1.31</v>
      </c>
      <c r="W41" t="n">
        <v>0.85</v>
      </c>
    </row>
    <row r="42">
      <c r="A42" s="5" t="inlineStr">
        <is>
          <t>Dividende je Aktie</t>
        </is>
      </c>
      <c r="B42" s="5" t="inlineStr">
        <is>
          <t>Dividend per share</t>
        </is>
      </c>
      <c r="C42" t="n">
        <v>3.15</v>
      </c>
      <c r="D42" t="n">
        <v>3.07</v>
      </c>
      <c r="E42" t="n">
        <v>3.03</v>
      </c>
      <c r="F42" t="n">
        <v>2.96</v>
      </c>
      <c r="G42" t="n">
        <v>2.93</v>
      </c>
      <c r="H42" t="n">
        <v>2.85</v>
      </c>
      <c r="I42" t="n">
        <v>2.8</v>
      </c>
      <c r="J42" t="n">
        <v>2.77</v>
      </c>
      <c r="K42" t="n">
        <v>2.65</v>
      </c>
      <c r="L42" t="n">
        <v>2.4</v>
      </c>
      <c r="M42" t="n">
        <v>2.2</v>
      </c>
      <c r="N42" t="n">
        <v>2.07</v>
      </c>
      <c r="O42" t="n">
        <v>1.75</v>
      </c>
      <c r="P42" t="n">
        <v>1.52</v>
      </c>
      <c r="Q42" t="n">
        <v>1.2</v>
      </c>
      <c r="R42" t="n">
        <v>1.02</v>
      </c>
      <c r="S42" t="n">
        <v>0.84</v>
      </c>
      <c r="T42" t="n">
        <v>0.66</v>
      </c>
      <c r="U42" t="n">
        <v>0.44</v>
      </c>
      <c r="V42" t="inlineStr">
        <is>
          <t>-</t>
        </is>
      </c>
      <c r="W42" t="inlineStr">
        <is>
          <t>-</t>
        </is>
      </c>
    </row>
    <row r="43">
      <c r="A43" s="5" t="inlineStr">
        <is>
          <t>Dividendenausschüttung in Mio</t>
        </is>
      </c>
      <c r="B43" s="5" t="inlineStr">
        <is>
          <t>Dividend Payment in M</t>
        </is>
      </c>
      <c r="C43" t="n">
        <v>3834</v>
      </c>
      <c r="D43" t="n">
        <v>3773</v>
      </c>
      <c r="E43" t="n">
        <v>3710</v>
      </c>
      <c r="F43" t="n">
        <v>3759</v>
      </c>
      <c r="G43" t="n">
        <v>3694</v>
      </c>
      <c r="H43" t="n">
        <v>3676</v>
      </c>
      <c r="I43" t="n">
        <v>3638</v>
      </c>
      <c r="J43" t="n">
        <v>3487</v>
      </c>
      <c r="K43" t="n">
        <v>1372</v>
      </c>
      <c r="L43" t="n">
        <v>3131</v>
      </c>
      <c r="M43" t="n">
        <v>2878</v>
      </c>
      <c r="N43" t="n">
        <v>2702</v>
      </c>
      <c r="O43" t="n">
        <v>2364</v>
      </c>
      <c r="P43" t="n">
        <v>2050</v>
      </c>
      <c r="Q43" t="n">
        <v>1614</v>
      </c>
      <c r="R43" t="n">
        <v>734</v>
      </c>
      <c r="S43" t="n">
        <v>747.5</v>
      </c>
      <c r="T43" t="n">
        <v>615.2</v>
      </c>
      <c r="U43" t="n">
        <v>482.9</v>
      </c>
      <c r="V43" t="inlineStr">
        <is>
          <t>-</t>
        </is>
      </c>
      <c r="W43" t="inlineStr">
        <is>
          <t>-</t>
        </is>
      </c>
    </row>
    <row r="44">
      <c r="A44" s="5" t="inlineStr">
        <is>
          <t>Umsatz je Aktie</t>
        </is>
      </c>
      <c r="B44" s="5" t="inlineStr">
        <is>
          <t>Revenue per share</t>
        </is>
      </c>
      <c r="C44" t="n">
        <v>28.81</v>
      </c>
      <c r="D44" t="n">
        <v>27.63</v>
      </c>
      <c r="E44" t="n">
        <v>27.95</v>
      </c>
      <c r="F44" t="n">
        <v>26.18</v>
      </c>
      <c r="G44" t="n">
        <v>26.45</v>
      </c>
      <c r="H44" t="n">
        <v>25.6</v>
      </c>
      <c r="I44" t="n">
        <v>24.88</v>
      </c>
      <c r="J44" t="n">
        <v>26.35</v>
      </c>
      <c r="K44" t="n">
        <v>24.9</v>
      </c>
      <c r="L44" t="n">
        <v>23.18</v>
      </c>
      <c r="M44" t="n">
        <v>22.23</v>
      </c>
      <c r="N44" t="n">
        <v>20.96</v>
      </c>
      <c r="O44" t="n">
        <v>20.54</v>
      </c>
      <c r="P44" t="n">
        <v>20.87</v>
      </c>
      <c r="Q44" t="n">
        <v>19.57</v>
      </c>
      <c r="R44" t="n">
        <v>16.53</v>
      </c>
      <c r="S44" t="n">
        <v>10.98</v>
      </c>
      <c r="T44" t="n">
        <v>10.17</v>
      </c>
      <c r="U44" t="n">
        <v>8.859999999999999</v>
      </c>
      <c r="V44" t="n">
        <v>8.15</v>
      </c>
      <c r="W44" t="inlineStr">
        <is>
          <t>-</t>
        </is>
      </c>
    </row>
    <row r="45">
      <c r="A45" s="5" t="inlineStr">
        <is>
          <t>Buchwert je Aktie</t>
        </is>
      </c>
      <c r="B45" s="5" t="inlineStr">
        <is>
          <t>Book value per share</t>
        </is>
      </c>
      <c r="C45" t="n">
        <v>47</v>
      </c>
      <c r="D45" t="n">
        <v>47.2</v>
      </c>
      <c r="E45" t="n">
        <v>46.32</v>
      </c>
      <c r="F45" t="n">
        <v>44.55</v>
      </c>
      <c r="G45" t="n">
        <v>44.46</v>
      </c>
      <c r="H45" t="n">
        <v>42.54</v>
      </c>
      <c r="I45" t="n">
        <v>42.95</v>
      </c>
      <c r="J45" t="n">
        <v>43.23</v>
      </c>
      <c r="K45" t="n">
        <v>41.93</v>
      </c>
      <c r="L45" t="n">
        <v>40.5</v>
      </c>
      <c r="M45" t="n">
        <v>36.65</v>
      </c>
      <c r="N45" t="n">
        <v>34.11</v>
      </c>
      <c r="O45" t="n">
        <v>32.61</v>
      </c>
      <c r="P45" t="n">
        <v>33.54</v>
      </c>
      <c r="Q45" t="n">
        <v>33.42</v>
      </c>
      <c r="R45" t="n">
        <v>39.1</v>
      </c>
      <c r="S45" t="n">
        <v>8.630000000000001</v>
      </c>
      <c r="T45" t="n">
        <v>8.24</v>
      </c>
      <c r="U45" t="n">
        <v>7.88</v>
      </c>
      <c r="V45" t="n">
        <v>5.88</v>
      </c>
      <c r="W45" t="inlineStr">
        <is>
          <t>-</t>
        </is>
      </c>
    </row>
    <row r="46">
      <c r="A46" s="5" t="inlineStr">
        <is>
          <t>Cashflow je Aktie</t>
        </is>
      </c>
      <c r="B46" s="5" t="inlineStr">
        <is>
          <t>Cashflow per share</t>
        </is>
      </c>
      <c r="C46" t="n">
        <v>6.18</v>
      </c>
      <c r="D46" t="n">
        <v>4.45</v>
      </c>
      <c r="E46" t="n">
        <v>5.88</v>
      </c>
      <c r="F46" t="n">
        <v>6.07</v>
      </c>
      <c r="G46" t="n">
        <v>6.83</v>
      </c>
      <c r="H46" t="n">
        <v>5.83</v>
      </c>
      <c r="I46" t="n">
        <v>5.25</v>
      </c>
      <c r="J46" t="n">
        <v>6.16</v>
      </c>
      <c r="K46" t="n">
        <v>6.95</v>
      </c>
      <c r="L46" t="n">
        <v>7.44</v>
      </c>
      <c r="M46" t="n">
        <v>6.46</v>
      </c>
      <c r="N46" t="n">
        <v>6.48</v>
      </c>
      <c r="O46" t="n">
        <v>5.2</v>
      </c>
      <c r="P46" t="n">
        <v>4.86</v>
      </c>
      <c r="Q46" t="n">
        <v>4.58</v>
      </c>
      <c r="R46" t="n">
        <v>4.43</v>
      </c>
      <c r="S46" t="n">
        <v>3.09</v>
      </c>
      <c r="T46" t="n">
        <v>2.29</v>
      </c>
      <c r="U46" t="n">
        <v>2.48</v>
      </c>
      <c r="V46" t="n">
        <v>1.64</v>
      </c>
      <c r="W46" t="inlineStr">
        <is>
          <t>-</t>
        </is>
      </c>
    </row>
    <row r="47">
      <c r="A47" s="5" t="inlineStr">
        <is>
          <t>Bilanzsumme je Aktie</t>
        </is>
      </c>
      <c r="B47" s="5" t="inlineStr">
        <is>
          <t>Total assets per share</t>
        </is>
      </c>
      <c r="C47" t="n">
        <v>89.91</v>
      </c>
      <c r="D47" t="n">
        <v>89.31</v>
      </c>
      <c r="E47" t="n">
        <v>79.59999999999999</v>
      </c>
      <c r="F47" t="n">
        <v>81.01000000000001</v>
      </c>
      <c r="G47" t="n">
        <v>78.37</v>
      </c>
      <c r="H47" t="n">
        <v>73.81999999999999</v>
      </c>
      <c r="I47" t="n">
        <v>72.54000000000001</v>
      </c>
      <c r="J47" t="n">
        <v>75.7</v>
      </c>
      <c r="K47" t="n">
        <v>74.7</v>
      </c>
      <c r="L47" t="n">
        <v>65.04000000000001</v>
      </c>
      <c r="M47" t="n">
        <v>60.71</v>
      </c>
      <c r="N47" t="n">
        <v>54.72</v>
      </c>
      <c r="O47" t="n">
        <v>52.65</v>
      </c>
      <c r="P47" t="n">
        <v>57.2</v>
      </c>
      <c r="Q47" t="n">
        <v>62.09</v>
      </c>
      <c r="R47" t="n">
        <v>84.31999999999999</v>
      </c>
      <c r="S47" t="n">
        <v>13.3</v>
      </c>
      <c r="T47" t="n">
        <v>12.92</v>
      </c>
      <c r="U47" t="n">
        <v>13.62</v>
      </c>
      <c r="V47" t="n">
        <v>10.73</v>
      </c>
      <c r="W47" t="inlineStr">
        <is>
          <t>-</t>
        </is>
      </c>
    </row>
    <row r="48">
      <c r="A48" s="5" t="inlineStr">
        <is>
          <t>Personal am Ende des Jahres</t>
        </is>
      </c>
      <c r="B48" s="5" t="inlineStr">
        <is>
          <t>Staff at the end of year</t>
        </is>
      </c>
      <c r="C48" t="n">
        <v>100409</v>
      </c>
      <c r="D48" t="n">
        <v>104226</v>
      </c>
      <c r="E48" t="n">
        <v>106566</v>
      </c>
      <c r="F48" t="n">
        <v>106859</v>
      </c>
      <c r="G48" t="n">
        <v>115631</v>
      </c>
      <c r="H48" t="n">
        <v>113496</v>
      </c>
      <c r="I48" t="n">
        <v>112128</v>
      </c>
      <c r="J48" t="n">
        <v>111974</v>
      </c>
      <c r="K48" t="n">
        <v>113719</v>
      </c>
      <c r="L48" t="n">
        <v>101575</v>
      </c>
      <c r="M48" t="n">
        <v>104867</v>
      </c>
      <c r="N48" t="n">
        <v>98213</v>
      </c>
      <c r="O48" t="n">
        <v>99495</v>
      </c>
      <c r="P48" t="n">
        <v>100289</v>
      </c>
      <c r="Q48" t="n">
        <v>97181</v>
      </c>
      <c r="R48" t="n">
        <v>96439</v>
      </c>
      <c r="S48" t="n">
        <v>33086</v>
      </c>
      <c r="T48" t="n">
        <v>32436</v>
      </c>
      <c r="U48" t="n">
        <v>30514</v>
      </c>
      <c r="V48" t="n">
        <v>29200</v>
      </c>
      <c r="W48" t="inlineStr">
        <is>
          <t>-</t>
        </is>
      </c>
    </row>
    <row r="49">
      <c r="A49" s="5" t="inlineStr">
        <is>
          <t>Personalaufwand in Mio. EUR</t>
        </is>
      </c>
      <c r="B49" s="5" t="inlineStr">
        <is>
          <t>Personnel expenses in M</t>
        </is>
      </c>
      <c r="C49" t="n">
        <v>9139</v>
      </c>
      <c r="D49" t="n">
        <v>9269</v>
      </c>
      <c r="E49" t="n">
        <v>9321</v>
      </c>
      <c r="F49" t="n">
        <v>9119</v>
      </c>
      <c r="G49" t="n">
        <v>9716</v>
      </c>
      <c r="H49" t="n">
        <v>8665</v>
      </c>
      <c r="I49" t="n">
        <v>8607</v>
      </c>
      <c r="J49" t="n">
        <v>6151</v>
      </c>
      <c r="K49" t="n">
        <v>5940</v>
      </c>
      <c r="L49" t="n">
        <v>5121</v>
      </c>
      <c r="M49" t="n">
        <v>5019</v>
      </c>
      <c r="N49" t="n">
        <v>4774</v>
      </c>
      <c r="O49" t="n">
        <v>4891</v>
      </c>
      <c r="P49" t="n">
        <v>4832</v>
      </c>
      <c r="Q49" t="n">
        <v>4551</v>
      </c>
      <c r="R49" t="inlineStr">
        <is>
          <t>-</t>
        </is>
      </c>
      <c r="S49" t="n">
        <v>1992</v>
      </c>
      <c r="T49" t="n">
        <v>1937</v>
      </c>
      <c r="U49" t="n">
        <v>1708</v>
      </c>
      <c r="V49" t="n">
        <v>1541</v>
      </c>
      <c r="W49" t="inlineStr">
        <is>
          <t>-</t>
        </is>
      </c>
    </row>
    <row r="50">
      <c r="A50" s="5" t="inlineStr">
        <is>
          <t>Aufwand je Mitarbeiter in EUR</t>
        </is>
      </c>
      <c r="B50" s="5" t="inlineStr">
        <is>
          <t>Effort per employee</t>
        </is>
      </c>
      <c r="C50" t="n">
        <v>91018</v>
      </c>
      <c r="D50" t="n">
        <v>88932</v>
      </c>
      <c r="E50" t="n">
        <v>87467</v>
      </c>
      <c r="F50" t="n">
        <v>85337</v>
      </c>
      <c r="G50" t="n">
        <v>84026</v>
      </c>
      <c r="H50" t="n">
        <v>76346</v>
      </c>
      <c r="I50" t="n">
        <v>76760</v>
      </c>
      <c r="J50" t="n">
        <v>54932</v>
      </c>
      <c r="K50" t="n">
        <v>52234</v>
      </c>
      <c r="L50" t="n">
        <v>50416</v>
      </c>
      <c r="M50" t="n">
        <v>47861</v>
      </c>
      <c r="N50" t="n">
        <v>48609</v>
      </c>
      <c r="O50" t="n">
        <v>49158</v>
      </c>
      <c r="P50" t="n">
        <v>48181</v>
      </c>
      <c r="Q50" t="n">
        <v>46830</v>
      </c>
      <c r="R50" t="inlineStr">
        <is>
          <t>-</t>
        </is>
      </c>
      <c r="S50" t="n">
        <v>60207</v>
      </c>
      <c r="T50" t="n">
        <v>59718</v>
      </c>
      <c r="U50" t="n">
        <v>55974</v>
      </c>
      <c r="V50" t="n">
        <v>52774</v>
      </c>
      <c r="W50" t="inlineStr">
        <is>
          <t>-</t>
        </is>
      </c>
    </row>
    <row r="51">
      <c r="A51" s="5" t="inlineStr">
        <is>
          <t>Umsatz je Mitarbeiter in EUR</t>
        </is>
      </c>
      <c r="B51" s="5" t="inlineStr">
        <is>
          <t>Turnover per employee</t>
        </is>
      </c>
      <c r="C51" t="n">
        <v>359788</v>
      </c>
      <c r="D51" t="n">
        <v>330656</v>
      </c>
      <c r="E51" t="n">
        <v>328951</v>
      </c>
      <c r="F51" t="n">
        <v>316501</v>
      </c>
      <c r="G51" t="n">
        <v>298726</v>
      </c>
      <c r="H51" t="n">
        <v>297544</v>
      </c>
      <c r="I51" t="n">
        <v>293870</v>
      </c>
      <c r="J51" t="n">
        <v>312099</v>
      </c>
      <c r="K51" t="n">
        <v>293610</v>
      </c>
      <c r="L51" t="n">
        <v>299129</v>
      </c>
      <c r="M51" t="n">
        <v>279458</v>
      </c>
      <c r="N51" t="n">
        <v>280696</v>
      </c>
      <c r="O51" t="n">
        <v>281943</v>
      </c>
      <c r="P51" t="n">
        <v>282912</v>
      </c>
      <c r="Q51" t="n">
        <v>281032</v>
      </c>
      <c r="R51" t="n">
        <v>155984</v>
      </c>
      <c r="S51" t="n">
        <v>243244</v>
      </c>
      <c r="T51" t="n">
        <v>229621</v>
      </c>
      <c r="U51" t="n">
        <v>212623</v>
      </c>
      <c r="V51" t="n">
        <v>204212</v>
      </c>
      <c r="W51" t="inlineStr">
        <is>
          <t>-</t>
        </is>
      </c>
    </row>
    <row r="52">
      <c r="A52" s="5" t="inlineStr">
        <is>
          <t>Bruttoergebnis je Mitarbeiter in EUR</t>
        </is>
      </c>
      <c r="B52" s="5" t="inlineStr">
        <is>
          <t>Gross Profit per employee</t>
        </is>
      </c>
      <c r="C52" t="n">
        <v>255505</v>
      </c>
      <c r="D52" t="n">
        <v>232591</v>
      </c>
      <c r="E52" t="n">
        <v>230777</v>
      </c>
      <c r="F52" t="n">
        <v>224651</v>
      </c>
      <c r="G52" t="n">
        <v>207055</v>
      </c>
      <c r="H52" t="n">
        <v>203355</v>
      </c>
      <c r="I52" t="n">
        <v>199023</v>
      </c>
      <c r="J52" t="n">
        <v>221828</v>
      </c>
      <c r="K52" t="n">
        <v>212418</v>
      </c>
      <c r="L52" t="n">
        <v>229564</v>
      </c>
      <c r="M52" t="n">
        <v>218076</v>
      </c>
      <c r="N52" t="n">
        <v>218708</v>
      </c>
      <c r="O52" t="n">
        <v>217458</v>
      </c>
      <c r="P52" t="n">
        <v>218389</v>
      </c>
      <c r="Q52" t="n">
        <v>215546</v>
      </c>
      <c r="R52" t="n">
        <v>117069</v>
      </c>
      <c r="S52" t="n">
        <v>200085</v>
      </c>
      <c r="T52" t="n">
        <v>187138</v>
      </c>
      <c r="U52" t="n">
        <v>171561</v>
      </c>
      <c r="V52" t="n">
        <v>154829</v>
      </c>
      <c r="W52" t="inlineStr">
        <is>
          <t>-</t>
        </is>
      </c>
    </row>
    <row r="53">
      <c r="A53" s="5" t="inlineStr">
        <is>
          <t>Gewinn je Mitarbeiter in EUR</t>
        </is>
      </c>
      <c r="B53" s="5" t="inlineStr">
        <is>
          <t>Earnings per employee</t>
        </is>
      </c>
      <c r="C53" t="n">
        <v>27946</v>
      </c>
      <c r="D53" t="n">
        <v>41314</v>
      </c>
      <c r="E53" t="n">
        <v>79143</v>
      </c>
      <c r="F53" t="n">
        <v>44067</v>
      </c>
      <c r="G53" t="n">
        <v>37075</v>
      </c>
      <c r="H53" t="n">
        <v>38680</v>
      </c>
      <c r="I53" t="n">
        <v>33150</v>
      </c>
      <c r="J53" t="n">
        <v>44359</v>
      </c>
      <c r="K53" t="n">
        <v>50062</v>
      </c>
      <c r="L53" t="n">
        <v>53822</v>
      </c>
      <c r="M53" t="n">
        <v>50206</v>
      </c>
      <c r="N53" t="n">
        <v>39211</v>
      </c>
      <c r="O53" t="n">
        <v>52897</v>
      </c>
      <c r="P53" t="n">
        <v>39945</v>
      </c>
      <c r="Q53" t="n">
        <v>23235</v>
      </c>
      <c r="R53" t="n">
        <v>-37433</v>
      </c>
      <c r="S53" t="n">
        <v>62746</v>
      </c>
      <c r="T53" t="n">
        <v>54230</v>
      </c>
      <c r="U53" t="n">
        <v>51943</v>
      </c>
      <c r="V53" t="n">
        <v>33733</v>
      </c>
      <c r="W53" t="inlineStr">
        <is>
          <t>-</t>
        </is>
      </c>
    </row>
    <row r="54">
      <c r="A54" s="5" t="inlineStr">
        <is>
          <t>KGV (Kurs/Gewinn)</t>
        </is>
      </c>
      <c r="B54" s="5" t="inlineStr">
        <is>
          <t>PE (price/earnings)</t>
        </is>
      </c>
      <c r="C54" t="n">
        <v>40</v>
      </c>
      <c r="D54" t="n">
        <v>21.9</v>
      </c>
      <c r="E54" t="n">
        <v>10.7</v>
      </c>
      <c r="F54" t="n">
        <v>21</v>
      </c>
      <c r="G54" t="n">
        <v>24.3</v>
      </c>
      <c r="H54" t="n">
        <v>22.7</v>
      </c>
      <c r="I54" t="n">
        <v>27.4</v>
      </c>
      <c r="J54" t="n">
        <v>19</v>
      </c>
      <c r="K54" t="n">
        <v>13.2</v>
      </c>
      <c r="L54" t="n">
        <v>11.4</v>
      </c>
      <c r="M54" t="n">
        <v>13.7</v>
      </c>
      <c r="N54" t="n">
        <v>15.4</v>
      </c>
      <c r="O54" t="n">
        <v>16.1</v>
      </c>
      <c r="P54" t="n">
        <v>23.6</v>
      </c>
      <c r="Q54" t="n">
        <v>43.8</v>
      </c>
      <c r="R54" t="inlineStr">
        <is>
          <t>-</t>
        </is>
      </c>
      <c r="S54" t="n">
        <v>20.2</v>
      </c>
      <c r="T54" t="n">
        <v>24.1</v>
      </c>
      <c r="U54" t="n">
        <v>44.6</v>
      </c>
      <c r="V54" t="n">
        <v>54.2</v>
      </c>
      <c r="W54" t="n">
        <v>48.6</v>
      </c>
    </row>
    <row r="55">
      <c r="A55" s="5" t="inlineStr">
        <is>
          <t>KUV (Kurs/Umsatz)</t>
        </is>
      </c>
      <c r="B55" s="5" t="inlineStr">
        <is>
          <t>PS (price/sales)</t>
        </is>
      </c>
      <c r="C55" t="n">
        <v>3.11</v>
      </c>
      <c r="D55" t="n">
        <v>2.74</v>
      </c>
      <c r="E55" t="n">
        <v>2.57</v>
      </c>
      <c r="F55" t="n">
        <v>2.94</v>
      </c>
      <c r="G55" t="n">
        <v>3.01</v>
      </c>
      <c r="H55" t="n">
        <v>2.96</v>
      </c>
      <c r="I55" t="n">
        <v>3.1</v>
      </c>
      <c r="J55" t="n">
        <v>2.71</v>
      </c>
      <c r="K55" t="n">
        <v>2.28</v>
      </c>
      <c r="L55" t="n">
        <v>2.06</v>
      </c>
      <c r="M55" t="n">
        <v>2.48</v>
      </c>
      <c r="N55" t="n">
        <v>2.17</v>
      </c>
      <c r="O55" t="n">
        <v>3.07</v>
      </c>
      <c r="P55" t="n">
        <v>3.35</v>
      </c>
      <c r="Q55" t="n">
        <v>3.78</v>
      </c>
      <c r="R55" t="n">
        <v>3.56</v>
      </c>
      <c r="S55" t="n">
        <v>5.44</v>
      </c>
      <c r="T55" t="n">
        <v>5.73</v>
      </c>
      <c r="U55" t="n">
        <v>9.449999999999999</v>
      </c>
      <c r="V55" t="n">
        <v>8.710000000000001</v>
      </c>
      <c r="W55" t="inlineStr">
        <is>
          <t>-</t>
        </is>
      </c>
    </row>
    <row r="56">
      <c r="A56" s="5" t="inlineStr">
        <is>
          <t>KBV (Kurs/Buchwert)</t>
        </is>
      </c>
      <c r="B56" s="5" t="inlineStr">
        <is>
          <t>PB (price/book value)</t>
        </is>
      </c>
      <c r="C56" t="n">
        <v>1.91</v>
      </c>
      <c r="D56" t="n">
        <v>1.6</v>
      </c>
      <c r="E56" t="n">
        <v>1.55</v>
      </c>
      <c r="F56" t="n">
        <v>1.73</v>
      </c>
      <c r="G56" t="n">
        <v>1.79</v>
      </c>
      <c r="H56" t="n">
        <v>1.78</v>
      </c>
      <c r="I56" t="n">
        <v>1.8</v>
      </c>
      <c r="J56" t="n">
        <v>1.65</v>
      </c>
      <c r="K56" t="n">
        <v>1.35</v>
      </c>
      <c r="L56" t="n">
        <v>1.18</v>
      </c>
      <c r="M56" t="n">
        <v>1.5</v>
      </c>
      <c r="N56" t="n">
        <v>1.33</v>
      </c>
      <c r="O56" t="n">
        <v>1.93</v>
      </c>
      <c r="P56" t="n">
        <v>2.09</v>
      </c>
      <c r="Q56" t="n">
        <v>2.21</v>
      </c>
      <c r="R56" t="n">
        <v>1.5</v>
      </c>
      <c r="S56" t="n">
        <v>6.92</v>
      </c>
      <c r="T56" t="n">
        <v>7.07</v>
      </c>
      <c r="U56" t="n">
        <v>10.63</v>
      </c>
      <c r="V56" t="n">
        <v>12.07</v>
      </c>
      <c r="W56" t="inlineStr">
        <is>
          <t>-</t>
        </is>
      </c>
    </row>
    <row r="57">
      <c r="A57" s="5" t="inlineStr">
        <is>
          <t>KCV (Kurs/Cashflow)</t>
        </is>
      </c>
      <c r="B57" s="5" t="inlineStr">
        <is>
          <t>PC (price/cashflow)</t>
        </is>
      </c>
      <c r="C57" t="n">
        <v>14.51</v>
      </c>
      <c r="D57" t="n">
        <v>17.01</v>
      </c>
      <c r="E57" t="n">
        <v>12.21</v>
      </c>
      <c r="F57" t="n">
        <v>12.68</v>
      </c>
      <c r="G57" t="n">
        <v>11.67</v>
      </c>
      <c r="H57" t="n">
        <v>12.98</v>
      </c>
      <c r="I57" t="n">
        <v>14.69</v>
      </c>
      <c r="J57" t="n">
        <v>11.59</v>
      </c>
      <c r="K57" t="n">
        <v>8.17</v>
      </c>
      <c r="L57" t="n">
        <v>6.43</v>
      </c>
      <c r="M57" t="n">
        <v>8.529999999999999</v>
      </c>
      <c r="N57" t="n">
        <v>7.01</v>
      </c>
      <c r="O57" t="n">
        <v>12.11</v>
      </c>
      <c r="P57" t="n">
        <v>14.4</v>
      </c>
      <c r="Q57" t="n">
        <v>16.14</v>
      </c>
      <c r="R57" t="n">
        <v>13.29</v>
      </c>
      <c r="S57" t="n">
        <v>19.31</v>
      </c>
      <c r="T57" t="n">
        <v>25.45</v>
      </c>
      <c r="U57" t="n">
        <v>33.74</v>
      </c>
      <c r="V57" t="n">
        <v>43.31</v>
      </c>
      <c r="W57" t="inlineStr">
        <is>
          <t>-</t>
        </is>
      </c>
    </row>
    <row r="58">
      <c r="A58" s="5" t="inlineStr">
        <is>
          <t>Dividendenrendite in %</t>
        </is>
      </c>
      <c r="B58" s="5" t="inlineStr">
        <is>
          <t>Dividend Yield in %</t>
        </is>
      </c>
      <c r="C58" t="n">
        <v>3.51</v>
      </c>
      <c r="D58" t="n">
        <v>4.06</v>
      </c>
      <c r="E58" t="n">
        <v>4.22</v>
      </c>
      <c r="F58" t="n">
        <v>3.85</v>
      </c>
      <c r="G58" t="n">
        <v>3.68</v>
      </c>
      <c r="H58" t="n">
        <v>3.77</v>
      </c>
      <c r="I58" t="n">
        <v>3.63</v>
      </c>
      <c r="J58" t="n">
        <v>3.88</v>
      </c>
      <c r="K58" t="n">
        <v>4.67</v>
      </c>
      <c r="L58" t="n">
        <v>5.02</v>
      </c>
      <c r="M58" t="n">
        <v>4</v>
      </c>
      <c r="N58" t="n">
        <v>4.56</v>
      </c>
      <c r="O58" t="n">
        <v>2.78</v>
      </c>
      <c r="P58" t="n">
        <v>2.17</v>
      </c>
      <c r="Q58" t="n">
        <v>1.62</v>
      </c>
      <c r="R58" t="n">
        <v>1.73</v>
      </c>
      <c r="S58" t="n">
        <v>1.41</v>
      </c>
      <c r="T58" t="n">
        <v>1.13</v>
      </c>
      <c r="U58" t="n">
        <v>0.53</v>
      </c>
      <c r="V58" t="inlineStr">
        <is>
          <t>-</t>
        </is>
      </c>
      <c r="W58" t="inlineStr">
        <is>
          <t>-</t>
        </is>
      </c>
    </row>
    <row r="59">
      <c r="A59" s="5" t="inlineStr">
        <is>
          <t>Gewinnrendite in %</t>
        </is>
      </c>
      <c r="B59" s="5" t="inlineStr">
        <is>
          <t>Return on profit in %</t>
        </is>
      </c>
      <c r="C59" t="n">
        <v>2.5</v>
      </c>
      <c r="D59" t="n">
        <v>4.6</v>
      </c>
      <c r="E59" t="n">
        <v>9.300000000000001</v>
      </c>
      <c r="F59" t="n">
        <v>4.8</v>
      </c>
      <c r="G59" t="n">
        <v>4.1</v>
      </c>
      <c r="H59" t="n">
        <v>4.4</v>
      </c>
      <c r="I59" t="n">
        <v>3.6</v>
      </c>
      <c r="J59" t="n">
        <v>5.3</v>
      </c>
      <c r="K59" t="n">
        <v>7.6</v>
      </c>
      <c r="L59" t="n">
        <v>8.800000000000001</v>
      </c>
      <c r="M59" t="n">
        <v>7.3</v>
      </c>
      <c r="N59" t="n">
        <v>6.5</v>
      </c>
      <c r="O59" t="n">
        <v>6.2</v>
      </c>
      <c r="P59" t="n">
        <v>4.2</v>
      </c>
      <c r="Q59" t="n">
        <v>2.3</v>
      </c>
      <c r="R59" t="n">
        <v>-6.6</v>
      </c>
      <c r="S59" t="n">
        <v>4.9</v>
      </c>
      <c r="T59" t="n">
        <v>4.2</v>
      </c>
      <c r="U59" t="n">
        <v>2.2</v>
      </c>
      <c r="V59" t="n">
        <v>1.8</v>
      </c>
      <c r="W59" t="n">
        <v>2.1</v>
      </c>
    </row>
    <row r="60">
      <c r="A60" s="5" t="inlineStr">
        <is>
          <t>Eigenkapitalrendite in %</t>
        </is>
      </c>
      <c r="B60" s="5" t="inlineStr">
        <is>
          <t>Return on Equity in %</t>
        </is>
      </c>
      <c r="C60" t="n">
        <v>4.76</v>
      </c>
      <c r="D60" t="n">
        <v>7.31</v>
      </c>
      <c r="E60" t="n">
        <v>14.52</v>
      </c>
      <c r="F60" t="n">
        <v>8.18</v>
      </c>
      <c r="G60" t="n">
        <v>7.39</v>
      </c>
      <c r="H60" t="n">
        <v>7.82</v>
      </c>
      <c r="I60" t="n">
        <v>6.53</v>
      </c>
      <c r="J60" t="n">
        <v>8.66</v>
      </c>
      <c r="K60" t="n">
        <v>10.13</v>
      </c>
      <c r="L60" t="n">
        <v>10.3</v>
      </c>
      <c r="M60" t="n">
        <v>10.9</v>
      </c>
      <c r="N60" t="n">
        <v>8.58</v>
      </c>
      <c r="O60" t="n">
        <v>11.82</v>
      </c>
      <c r="P60" t="n">
        <v>8.789999999999999</v>
      </c>
      <c r="Q60" t="n">
        <v>4.84</v>
      </c>
      <c r="R60" t="n">
        <v>-10.14</v>
      </c>
      <c r="S60" t="n">
        <v>32.83</v>
      </c>
      <c r="T60" t="n">
        <v>29.15</v>
      </c>
      <c r="U60" t="n">
        <v>27.48</v>
      </c>
      <c r="V60" t="n">
        <v>22.89</v>
      </c>
      <c r="W60" t="n">
        <v>9.56</v>
      </c>
    </row>
    <row r="61">
      <c r="A61" s="5" t="inlineStr">
        <is>
          <t>Umsatzrendite in %</t>
        </is>
      </c>
      <c r="B61" s="5" t="inlineStr">
        <is>
          <t>Return on sales in %</t>
        </is>
      </c>
      <c r="C61" t="n">
        <v>7.77</v>
      </c>
      <c r="D61" t="n">
        <v>12.49</v>
      </c>
      <c r="E61" t="n">
        <v>24.06</v>
      </c>
      <c r="F61" t="n">
        <v>13.92</v>
      </c>
      <c r="G61" t="n">
        <v>12.41</v>
      </c>
      <c r="H61" t="n">
        <v>13</v>
      </c>
      <c r="I61" t="n">
        <v>11.28</v>
      </c>
      <c r="J61" t="n">
        <v>14.21</v>
      </c>
      <c r="K61" t="n">
        <v>17.05</v>
      </c>
      <c r="L61" t="n">
        <v>17.99</v>
      </c>
      <c r="M61" t="n">
        <v>17.97</v>
      </c>
      <c r="N61" t="n">
        <v>13.97</v>
      </c>
      <c r="O61" t="n">
        <v>18.76</v>
      </c>
      <c r="P61" t="n">
        <v>14.12</v>
      </c>
      <c r="Q61" t="n">
        <v>8.27</v>
      </c>
      <c r="R61" t="n">
        <v>-48</v>
      </c>
      <c r="S61" t="n">
        <v>25.8</v>
      </c>
      <c r="T61" t="n">
        <v>23.62</v>
      </c>
      <c r="U61" t="n">
        <v>24.43</v>
      </c>
      <c r="V61" t="n">
        <v>16.52</v>
      </c>
      <c r="W61" t="n">
        <v>12.87</v>
      </c>
    </row>
    <row r="62">
      <c r="A62" s="5" t="inlineStr">
        <is>
          <t>Gesamtkapitalrendite in %</t>
        </is>
      </c>
      <c r="B62" s="5" t="inlineStr">
        <is>
          <t>Total Return on Investment in %</t>
        </is>
      </c>
      <c r="C62" t="n">
        <v>2.88</v>
      </c>
      <c r="D62" t="n">
        <v>4.26</v>
      </c>
      <c r="E62" t="n">
        <v>8.869999999999999</v>
      </c>
      <c r="F62" t="n">
        <v>5.38</v>
      </c>
      <c r="G62" t="n">
        <v>4.74</v>
      </c>
      <c r="H62" t="n">
        <v>5.13</v>
      </c>
      <c r="I62" t="n">
        <v>4.51</v>
      </c>
      <c r="J62" t="n">
        <v>5.5</v>
      </c>
      <c r="K62" t="n">
        <v>6.23</v>
      </c>
      <c r="L62" t="n">
        <v>6.41</v>
      </c>
      <c r="M62" t="n">
        <v>6.58</v>
      </c>
      <c r="N62" t="n">
        <v>5.35</v>
      </c>
      <c r="O62" t="n">
        <v>7.32</v>
      </c>
      <c r="P62" t="n">
        <v>5.15</v>
      </c>
      <c r="Q62" t="n">
        <v>2.61</v>
      </c>
      <c r="R62" t="n">
        <v>-4.7</v>
      </c>
      <c r="S62" t="n">
        <v>21.29</v>
      </c>
      <c r="T62" t="n">
        <v>18.6</v>
      </c>
      <c r="U62" t="n">
        <v>15.9</v>
      </c>
      <c r="V62" t="n">
        <v>12.56</v>
      </c>
      <c r="W62" t="n">
        <v>5.01</v>
      </c>
    </row>
    <row r="63">
      <c r="A63" s="5" t="inlineStr">
        <is>
          <t>Return on Investment in %</t>
        </is>
      </c>
      <c r="B63" s="5" t="inlineStr">
        <is>
          <t>Return on Investment in %</t>
        </is>
      </c>
      <c r="C63" t="n">
        <v>2.49</v>
      </c>
      <c r="D63" t="n">
        <v>3.87</v>
      </c>
      <c r="E63" t="n">
        <v>8.449999999999999</v>
      </c>
      <c r="F63" t="n">
        <v>4.5</v>
      </c>
      <c r="G63" t="n">
        <v>4.19</v>
      </c>
      <c r="H63" t="n">
        <v>4.51</v>
      </c>
      <c r="I63" t="n">
        <v>3.87</v>
      </c>
      <c r="J63" t="n">
        <v>4.95</v>
      </c>
      <c r="K63" t="n">
        <v>5.68</v>
      </c>
      <c r="L63" t="n">
        <v>6.41</v>
      </c>
      <c r="M63" t="n">
        <v>6.58</v>
      </c>
      <c r="N63" t="n">
        <v>5.35</v>
      </c>
      <c r="O63" t="n">
        <v>7.32</v>
      </c>
      <c r="P63" t="n">
        <v>5.15</v>
      </c>
      <c r="Q63" t="n">
        <v>2.61</v>
      </c>
      <c r="R63" t="n">
        <v>-4.7</v>
      </c>
      <c r="S63" t="n">
        <v>21.29</v>
      </c>
      <c r="T63" t="n">
        <v>18.6</v>
      </c>
      <c r="U63" t="n">
        <v>15.9</v>
      </c>
      <c r="V63" t="n">
        <v>12.56</v>
      </c>
      <c r="W63" t="n">
        <v>5.01</v>
      </c>
    </row>
    <row r="64">
      <c r="A64" s="5" t="inlineStr">
        <is>
          <t>Arbeitsintensität in %</t>
        </is>
      </c>
      <c r="B64" s="5" t="inlineStr">
        <is>
          <t>Work Intensity in %</t>
        </is>
      </c>
      <c r="C64" t="n">
        <v>25.38</v>
      </c>
      <c r="D64" t="n">
        <v>22.06</v>
      </c>
      <c r="E64" t="n">
        <v>26.4</v>
      </c>
      <c r="F64" t="n">
        <v>25.5</v>
      </c>
      <c r="G64" t="n">
        <v>24.36</v>
      </c>
      <c r="H64" t="n">
        <v>24.05</v>
      </c>
      <c r="I64" t="n">
        <v>24.89</v>
      </c>
      <c r="J64" t="n">
        <v>22.71</v>
      </c>
      <c r="K64" t="n">
        <v>20.76</v>
      </c>
      <c r="L64" t="n">
        <v>23.51</v>
      </c>
      <c r="M64" t="n">
        <v>21.9</v>
      </c>
      <c r="N64" t="n">
        <v>21.4</v>
      </c>
      <c r="O64" t="n">
        <v>17.46</v>
      </c>
      <c r="P64" t="n">
        <v>15.64</v>
      </c>
      <c r="Q64" t="n">
        <v>15.14</v>
      </c>
      <c r="R64" t="n">
        <v>16.32</v>
      </c>
      <c r="S64" t="n">
        <v>67.34</v>
      </c>
      <c r="T64" t="n">
        <v>64.23999999999999</v>
      </c>
      <c r="U64" t="n">
        <v>72.23999999999999</v>
      </c>
      <c r="V64" t="n">
        <v>68.87</v>
      </c>
      <c r="W64" t="n">
        <v>68.04000000000001</v>
      </c>
    </row>
    <row r="65">
      <c r="A65" s="5" t="inlineStr">
        <is>
          <t>Eigenkapitalquote in %</t>
        </is>
      </c>
      <c r="B65" s="5" t="inlineStr">
        <is>
          <t>Equity Ratio in %</t>
        </is>
      </c>
      <c r="C65" t="n">
        <v>52.28</v>
      </c>
      <c r="D65" t="n">
        <v>52.85</v>
      </c>
      <c r="E65" t="n">
        <v>58.19</v>
      </c>
      <c r="F65" t="n">
        <v>54.99</v>
      </c>
      <c r="G65" t="n">
        <v>56.73</v>
      </c>
      <c r="H65" t="n">
        <v>57.62</v>
      </c>
      <c r="I65" t="n">
        <v>59.22</v>
      </c>
      <c r="J65" t="n">
        <v>57.11</v>
      </c>
      <c r="K65" t="n">
        <v>56.13</v>
      </c>
      <c r="L65" t="n">
        <v>62.27</v>
      </c>
      <c r="M65" t="n">
        <v>60.37</v>
      </c>
      <c r="N65" t="n">
        <v>62.33</v>
      </c>
      <c r="O65" t="n">
        <v>61.94</v>
      </c>
      <c r="P65" t="n">
        <v>58.64</v>
      </c>
      <c r="Q65" t="n">
        <v>53.82</v>
      </c>
      <c r="R65" t="n">
        <v>46.37</v>
      </c>
      <c r="S65" t="n">
        <v>64.86</v>
      </c>
      <c r="T65" t="n">
        <v>63.8</v>
      </c>
      <c r="U65" t="n">
        <v>57.87</v>
      </c>
      <c r="V65" t="n">
        <v>54.86</v>
      </c>
      <c r="W65" t="n">
        <v>52.43</v>
      </c>
    </row>
    <row r="66">
      <c r="A66" s="5" t="inlineStr">
        <is>
          <t>Fremdkapitalquote in %</t>
        </is>
      </c>
      <c r="B66" s="5" t="inlineStr">
        <is>
          <t>Debt Ratio in %</t>
        </is>
      </c>
      <c r="C66" t="n">
        <v>47.72</v>
      </c>
      <c r="D66" t="n">
        <v>47.15</v>
      </c>
      <c r="E66" t="n">
        <v>41.81</v>
      </c>
      <c r="F66" t="n">
        <v>45.01</v>
      </c>
      <c r="G66" t="n">
        <v>43.27</v>
      </c>
      <c r="H66" t="n">
        <v>42.38</v>
      </c>
      <c r="I66" t="n">
        <v>40.78</v>
      </c>
      <c r="J66" t="n">
        <v>42.89</v>
      </c>
      <c r="K66" t="n">
        <v>43.87</v>
      </c>
      <c r="L66" t="n">
        <v>37.73</v>
      </c>
      <c r="M66" t="n">
        <v>39.63</v>
      </c>
      <c r="N66" t="n">
        <v>37.67</v>
      </c>
      <c r="O66" t="n">
        <v>38.06</v>
      </c>
      <c r="P66" t="n">
        <v>41.36</v>
      </c>
      <c r="Q66" t="n">
        <v>46.18</v>
      </c>
      <c r="R66" t="n">
        <v>53.63</v>
      </c>
      <c r="S66" t="n">
        <v>35.14</v>
      </c>
      <c r="T66" t="n">
        <v>36.2</v>
      </c>
      <c r="U66" t="n">
        <v>42.13</v>
      </c>
      <c r="V66" t="n">
        <v>45.14</v>
      </c>
      <c r="W66" t="n">
        <v>47.57</v>
      </c>
    </row>
    <row r="67">
      <c r="A67" s="5" t="inlineStr">
        <is>
          <t>Verschuldungsgrad in %</t>
        </is>
      </c>
      <c r="B67" s="5" t="inlineStr">
        <is>
          <t>Finance Gearing in %</t>
        </is>
      </c>
      <c r="C67" t="n">
        <v>91.29000000000001</v>
      </c>
      <c r="D67" t="n">
        <v>89.22</v>
      </c>
      <c r="E67" t="n">
        <v>71.84999999999999</v>
      </c>
      <c r="F67" t="n">
        <v>81.87</v>
      </c>
      <c r="G67" t="n">
        <v>76.27</v>
      </c>
      <c r="H67" t="n">
        <v>73.54000000000001</v>
      </c>
      <c r="I67" t="n">
        <v>68.88</v>
      </c>
      <c r="J67" t="n">
        <v>75.11</v>
      </c>
      <c r="K67" t="n">
        <v>78.17</v>
      </c>
      <c r="L67" t="n">
        <v>60.58</v>
      </c>
      <c r="M67" t="n">
        <v>65.66</v>
      </c>
      <c r="N67" t="n">
        <v>60.45</v>
      </c>
      <c r="O67" t="n">
        <v>61.45</v>
      </c>
      <c r="P67" t="n">
        <v>70.53</v>
      </c>
      <c r="Q67" t="n">
        <v>85.81</v>
      </c>
      <c r="R67" t="n">
        <v>115.66</v>
      </c>
      <c r="S67" t="n">
        <v>54.18</v>
      </c>
      <c r="T67" t="n">
        <v>56.74</v>
      </c>
      <c r="U67" t="n">
        <v>72.8</v>
      </c>
      <c r="V67" t="n">
        <v>82.27</v>
      </c>
      <c r="W67" t="n">
        <v>90.72</v>
      </c>
    </row>
    <row r="68">
      <c r="A68" s="5" t="inlineStr">
        <is>
          <t>Bruttoergebnis Marge in %</t>
        </is>
      </c>
      <c r="B68" s="5" t="inlineStr">
        <is>
          <t>Gross Profit Marge in %</t>
        </is>
      </c>
      <c r="C68" t="n">
        <v>71.02</v>
      </c>
      <c r="D68" t="n">
        <v>70.34</v>
      </c>
      <c r="E68" t="n">
        <v>70.16</v>
      </c>
      <c r="F68" t="n">
        <v>70.98</v>
      </c>
      <c r="G68" t="n">
        <v>69.31</v>
      </c>
      <c r="H68" t="n">
        <v>68.34</v>
      </c>
      <c r="I68" t="n">
        <v>67.72</v>
      </c>
      <c r="J68" t="n">
        <v>71.08</v>
      </c>
      <c r="K68" t="n">
        <v>72.34999999999999</v>
      </c>
      <c r="L68" t="n">
        <v>76.73999999999999</v>
      </c>
      <c r="M68" t="n">
        <v>78.04000000000001</v>
      </c>
      <c r="N68" t="n">
        <v>77.92</v>
      </c>
      <c r="O68" t="n">
        <v>77.13</v>
      </c>
      <c r="P68" t="n">
        <v>77.19</v>
      </c>
      <c r="Q68" t="n">
        <v>76.7</v>
      </c>
      <c r="R68" t="n">
        <v>75.05</v>
      </c>
      <c r="S68" t="n">
        <v>82.26000000000001</v>
      </c>
      <c r="T68" t="n">
        <v>81.5</v>
      </c>
      <c r="U68" t="n">
        <v>80.69</v>
      </c>
      <c r="V68" t="n">
        <v>75.81999999999999</v>
      </c>
    </row>
    <row r="69">
      <c r="A69" s="5" t="inlineStr">
        <is>
          <t>Kurzfristige Vermögensquote in %</t>
        </is>
      </c>
      <c r="B69" s="5" t="inlineStr">
        <is>
          <t>Current Assets Ratio in %</t>
        </is>
      </c>
      <c r="C69" t="n">
        <v>25.38</v>
      </c>
      <c r="D69" t="n">
        <v>22.06</v>
      </c>
      <c r="E69" t="n">
        <v>26.4</v>
      </c>
      <c r="F69" t="n">
        <v>25.5</v>
      </c>
      <c r="G69" t="n">
        <v>24.36</v>
      </c>
      <c r="H69" t="n">
        <v>24.05</v>
      </c>
      <c r="I69" t="n">
        <v>24.89</v>
      </c>
      <c r="J69" t="n">
        <v>22.71</v>
      </c>
      <c r="K69" t="n">
        <v>20.76</v>
      </c>
      <c r="L69" t="n">
        <v>23.51</v>
      </c>
      <c r="M69" t="n">
        <v>21.9</v>
      </c>
      <c r="N69" t="n">
        <v>21.4</v>
      </c>
      <c r="O69" t="n">
        <v>17.46</v>
      </c>
      <c r="P69" t="n">
        <v>15.64</v>
      </c>
      <c r="Q69" t="n">
        <v>15.14</v>
      </c>
      <c r="R69" t="n">
        <v>16.32</v>
      </c>
      <c r="S69" t="n">
        <v>67.34</v>
      </c>
      <c r="T69" t="n">
        <v>64.23999999999999</v>
      </c>
      <c r="U69" t="n">
        <v>72.23999999999999</v>
      </c>
      <c r="V69" t="n">
        <v>68.87</v>
      </c>
    </row>
    <row r="70">
      <c r="A70" s="5" t="inlineStr">
        <is>
          <t>Nettogewinn Marge in %</t>
        </is>
      </c>
      <c r="B70" s="5" t="inlineStr">
        <is>
          <t>Net Profit Marge in %</t>
        </is>
      </c>
      <c r="C70" t="n">
        <v>7.77</v>
      </c>
      <c r="D70" t="n">
        <v>12.49</v>
      </c>
      <c r="E70" t="n">
        <v>24.06</v>
      </c>
      <c r="F70" t="n">
        <v>13.92</v>
      </c>
      <c r="G70" t="n">
        <v>12.41</v>
      </c>
      <c r="H70" t="n">
        <v>13</v>
      </c>
      <c r="I70" t="n">
        <v>11.28</v>
      </c>
      <c r="J70" t="n">
        <v>14.21</v>
      </c>
      <c r="K70" t="n">
        <v>17.05</v>
      </c>
      <c r="L70" t="n">
        <v>17.99</v>
      </c>
      <c r="M70" t="n">
        <v>17.97</v>
      </c>
      <c r="N70" t="n">
        <v>13.97</v>
      </c>
      <c r="O70" t="n">
        <v>18.76</v>
      </c>
      <c r="P70" t="n">
        <v>14.12</v>
      </c>
      <c r="Q70" t="n">
        <v>8.27</v>
      </c>
      <c r="R70" t="n">
        <v>-24</v>
      </c>
      <c r="S70" t="n">
        <v>25.8</v>
      </c>
      <c r="T70" t="n">
        <v>23.62</v>
      </c>
      <c r="U70" t="n">
        <v>24.43</v>
      </c>
      <c r="V70" t="n">
        <v>16.52</v>
      </c>
    </row>
    <row r="71">
      <c r="A71" s="5" t="inlineStr">
        <is>
          <t>Operative Ergebnis Marge in %</t>
        </is>
      </c>
      <c r="B71" s="5" t="inlineStr">
        <is>
          <t>EBIT Marge in %</t>
        </is>
      </c>
      <c r="C71" t="n">
        <v>8.65</v>
      </c>
      <c r="D71" t="n">
        <v>13.57</v>
      </c>
      <c r="E71" t="n">
        <v>16.55</v>
      </c>
      <c r="F71" t="n">
        <v>19.32</v>
      </c>
      <c r="G71" t="n">
        <v>16.28</v>
      </c>
      <c r="H71" t="n">
        <v>18.19</v>
      </c>
      <c r="I71" t="n">
        <v>15.5</v>
      </c>
      <c r="J71" t="n">
        <v>18.13</v>
      </c>
      <c r="K71" t="n">
        <v>17.16</v>
      </c>
      <c r="L71" t="n">
        <v>19.62</v>
      </c>
      <c r="M71" t="n">
        <v>21.72</v>
      </c>
      <c r="N71" t="n">
        <v>15.94</v>
      </c>
      <c r="O71" t="n">
        <v>21.07</v>
      </c>
      <c r="P71" t="n">
        <v>17.02</v>
      </c>
      <c r="Q71" t="n">
        <v>17.4</v>
      </c>
      <c r="R71" t="n">
        <v>-12.42</v>
      </c>
      <c r="S71" t="n">
        <v>36.61</v>
      </c>
      <c r="T71" t="n">
        <v>33.36</v>
      </c>
      <c r="U71" t="n">
        <v>31.41</v>
      </c>
      <c r="V71" t="n">
        <v>25.86</v>
      </c>
    </row>
    <row r="72">
      <c r="A72" s="5" t="inlineStr">
        <is>
          <t>Vermögensumsschlag in %</t>
        </is>
      </c>
      <c r="B72" s="5" t="inlineStr">
        <is>
          <t>Asset Turnover in %</t>
        </is>
      </c>
      <c r="C72" t="n">
        <v>32.04</v>
      </c>
      <c r="D72" t="n">
        <v>30.93</v>
      </c>
      <c r="E72" t="n">
        <v>35.12</v>
      </c>
      <c r="F72" t="n">
        <v>32.31</v>
      </c>
      <c r="G72" t="n">
        <v>33.76</v>
      </c>
      <c r="H72" t="n">
        <v>34.67</v>
      </c>
      <c r="I72" t="n">
        <v>34.3</v>
      </c>
      <c r="J72" t="n">
        <v>34.81</v>
      </c>
      <c r="K72" t="n">
        <v>33.33</v>
      </c>
      <c r="L72" t="n">
        <v>35.64</v>
      </c>
      <c r="M72" t="n">
        <v>36.61</v>
      </c>
      <c r="N72" t="n">
        <v>38.3</v>
      </c>
      <c r="O72" t="n">
        <v>39.01</v>
      </c>
      <c r="P72" t="n">
        <v>36.49</v>
      </c>
      <c r="Q72" t="n">
        <v>31.52</v>
      </c>
      <c r="R72" t="n">
        <v>19.6</v>
      </c>
      <c r="S72" t="n">
        <v>82.55</v>
      </c>
      <c r="T72" t="n">
        <v>78.73999999999999</v>
      </c>
      <c r="U72" t="n">
        <v>65.09</v>
      </c>
      <c r="V72" t="n">
        <v>76.01000000000001</v>
      </c>
    </row>
    <row r="73">
      <c r="A73" s="5" t="inlineStr">
        <is>
          <t>Langfristige Vermögensquote in %</t>
        </is>
      </c>
      <c r="B73" s="5" t="inlineStr">
        <is>
          <t>Non-Current Assets Ratio in %</t>
        </is>
      </c>
      <c r="C73" t="n">
        <v>74.62</v>
      </c>
      <c r="D73" t="n">
        <v>73.8</v>
      </c>
      <c r="E73" t="n">
        <v>69.3</v>
      </c>
      <c r="F73" t="n">
        <v>70.04000000000001</v>
      </c>
      <c r="G73" t="n">
        <v>71.03</v>
      </c>
      <c r="H73" t="n">
        <v>70.95999999999999</v>
      </c>
      <c r="I73" t="n">
        <v>70.78</v>
      </c>
      <c r="J73" t="n">
        <v>72.93000000000001</v>
      </c>
      <c r="K73" t="n">
        <v>75.62</v>
      </c>
      <c r="L73" t="n">
        <v>72.91</v>
      </c>
      <c r="M73" t="n">
        <v>74.45999999999999</v>
      </c>
      <c r="N73" t="n">
        <v>74.55</v>
      </c>
      <c r="O73" t="n">
        <v>78.5</v>
      </c>
      <c r="P73" t="n">
        <v>79.87</v>
      </c>
      <c r="Q73" t="n">
        <v>81.29000000000001</v>
      </c>
      <c r="R73" t="n">
        <v>81.17</v>
      </c>
      <c r="S73" t="n">
        <v>27.82</v>
      </c>
      <c r="T73" t="n">
        <v>30.65</v>
      </c>
      <c r="U73" t="n">
        <v>23.04</v>
      </c>
      <c r="V73" t="n">
        <v>26.07</v>
      </c>
    </row>
    <row r="74">
      <c r="A74" s="5" t="inlineStr">
        <is>
          <t>Gesamtkapitalrentabilität</t>
        </is>
      </c>
      <c r="B74" s="5" t="inlineStr">
        <is>
          <t>ROA Return on Assets in %</t>
        </is>
      </c>
      <c r="C74" t="n">
        <v>2.49</v>
      </c>
      <c r="D74" t="n">
        <v>3.87</v>
      </c>
      <c r="E74" t="n">
        <v>8.449999999999999</v>
      </c>
      <c r="F74" t="n">
        <v>4.5</v>
      </c>
      <c r="G74" t="n">
        <v>4.19</v>
      </c>
      <c r="H74" t="n">
        <v>4.51</v>
      </c>
      <c r="I74" t="n">
        <v>3.87</v>
      </c>
      <c r="J74" t="n">
        <v>4.95</v>
      </c>
      <c r="K74" t="n">
        <v>5.68</v>
      </c>
      <c r="L74" t="n">
        <v>6.41</v>
      </c>
      <c r="M74" t="n">
        <v>6.58</v>
      </c>
      <c r="N74" t="n">
        <v>5.35</v>
      </c>
      <c r="O74" t="n">
        <v>7.32</v>
      </c>
      <c r="P74" t="n">
        <v>5.15</v>
      </c>
      <c r="Q74" t="n">
        <v>2.61</v>
      </c>
      <c r="R74" t="n">
        <v>-4.7</v>
      </c>
      <c r="S74" t="n">
        <v>21.29</v>
      </c>
      <c r="T74" t="n">
        <v>18.6</v>
      </c>
      <c r="U74" t="n">
        <v>15.9</v>
      </c>
      <c r="V74" t="n">
        <v>12.56</v>
      </c>
    </row>
    <row r="75">
      <c r="A75" s="5" t="inlineStr">
        <is>
          <t>Ertrag des eingesetzten Kapitals</t>
        </is>
      </c>
      <c r="B75" s="5" t="inlineStr">
        <is>
          <t>ROCE Return on Cap. Empl. in %</t>
        </is>
      </c>
      <c r="C75" t="n">
        <v>3.38</v>
      </c>
      <c r="D75" t="n">
        <v>4.97</v>
      </c>
      <c r="E75" t="n">
        <v>6.88</v>
      </c>
      <c r="F75" t="n">
        <v>7.4</v>
      </c>
      <c r="G75" t="n">
        <v>6.58</v>
      </c>
      <c r="H75" t="n">
        <v>7.28</v>
      </c>
      <c r="I75" t="n">
        <v>6.22</v>
      </c>
      <c r="J75" t="n">
        <v>7.32</v>
      </c>
      <c r="K75" t="n">
        <v>6.62</v>
      </c>
      <c r="L75" t="n">
        <v>7.93</v>
      </c>
      <c r="M75" t="n">
        <v>9.210000000000001</v>
      </c>
      <c r="N75" t="n">
        <v>7.01</v>
      </c>
      <c r="O75" t="n">
        <v>9.5</v>
      </c>
      <c r="P75" t="n">
        <v>7.15</v>
      </c>
      <c r="Q75" t="n">
        <v>6.67</v>
      </c>
      <c r="R75" t="n">
        <v>-3.03</v>
      </c>
      <c r="S75" t="n">
        <v>41.16</v>
      </c>
      <c r="T75" t="n">
        <v>35.95</v>
      </c>
      <c r="U75" t="n">
        <v>29.24</v>
      </c>
      <c r="V75" t="n">
        <v>27.6</v>
      </c>
    </row>
    <row r="76">
      <c r="A76" s="5" t="inlineStr">
        <is>
          <t>Eigenkapital zu Anlagevermögen</t>
        </is>
      </c>
      <c r="B76" s="5" t="inlineStr">
        <is>
          <t>Equity to Fixed Assets in %</t>
        </is>
      </c>
      <c r="C76" t="n">
        <v>70.06</v>
      </c>
      <c r="D76" t="n">
        <v>71.61</v>
      </c>
      <c r="E76" t="n">
        <v>83.95999999999999</v>
      </c>
      <c r="F76" t="n">
        <v>78.5</v>
      </c>
      <c r="G76" t="n">
        <v>79.87</v>
      </c>
      <c r="H76" t="n">
        <v>81.20999999999999</v>
      </c>
      <c r="I76" t="n">
        <v>83.66</v>
      </c>
      <c r="J76" t="n">
        <v>78.3</v>
      </c>
      <c r="K76" t="n">
        <v>74.23</v>
      </c>
      <c r="L76" t="n">
        <v>85.41</v>
      </c>
      <c r="M76" t="n">
        <v>81.06999999999999</v>
      </c>
      <c r="N76" t="n">
        <v>83.61</v>
      </c>
      <c r="O76" t="n">
        <v>78.91</v>
      </c>
      <c r="P76" t="n">
        <v>73.42</v>
      </c>
      <c r="Q76" t="n">
        <v>66.20999999999999</v>
      </c>
      <c r="R76" t="n">
        <v>57.12</v>
      </c>
      <c r="S76" t="n">
        <v>233.15</v>
      </c>
      <c r="T76" t="n">
        <v>208.18</v>
      </c>
      <c r="U76" t="n">
        <v>251.22</v>
      </c>
      <c r="V76" t="n">
        <v>210.46</v>
      </c>
    </row>
    <row r="77">
      <c r="A77" s="5" t="inlineStr">
        <is>
          <t>Liquidität Dritten Grades</t>
        </is>
      </c>
      <c r="B77" s="5" t="inlineStr">
        <is>
          <t>Current Ratio in %</t>
        </is>
      </c>
      <c r="C77" t="n">
        <v>140.38</v>
      </c>
      <c r="D77" t="n">
        <v>141.45</v>
      </c>
      <c r="E77" t="n">
        <v>170.49</v>
      </c>
      <c r="F77" t="n">
        <v>162.39</v>
      </c>
      <c r="G77" t="n">
        <v>148.16</v>
      </c>
      <c r="H77" t="n">
        <v>179.77</v>
      </c>
      <c r="I77" t="n">
        <v>171.33</v>
      </c>
      <c r="J77" t="n">
        <v>164.5</v>
      </c>
      <c r="K77" t="n">
        <v>153.28</v>
      </c>
      <c r="L77" t="n">
        <v>198.7</v>
      </c>
      <c r="M77" t="n">
        <v>159.89</v>
      </c>
      <c r="N77" t="n">
        <v>164.83</v>
      </c>
      <c r="O77" t="n">
        <v>129.83</v>
      </c>
      <c r="P77" t="n">
        <v>118.31</v>
      </c>
      <c r="Q77" t="n">
        <v>85.09</v>
      </c>
      <c r="R77" t="n">
        <v>83.47</v>
      </c>
      <c r="S77" t="n">
        <v>253.28</v>
      </c>
      <c r="T77" t="n">
        <v>238.65</v>
      </c>
      <c r="U77" t="n">
        <v>240.32</v>
      </c>
      <c r="V77" t="n">
        <v>239.28</v>
      </c>
    </row>
    <row r="78">
      <c r="A78" s="5" t="inlineStr">
        <is>
          <t>Operativer Cashflow</t>
        </is>
      </c>
      <c r="B78" s="5" t="inlineStr">
        <is>
          <t>Operating Cashflow in M</t>
        </is>
      </c>
      <c r="C78" t="n">
        <v>18195.54</v>
      </c>
      <c r="D78" t="n">
        <v>21211.47</v>
      </c>
      <c r="E78" t="n">
        <v>15311.34</v>
      </c>
      <c r="F78" t="n">
        <v>16382.56</v>
      </c>
      <c r="G78" t="n">
        <v>15241.02</v>
      </c>
      <c r="H78" t="n">
        <v>17120.62</v>
      </c>
      <c r="I78" t="n">
        <v>19449.56</v>
      </c>
      <c r="J78" t="n">
        <v>15368.34</v>
      </c>
      <c r="K78" t="n">
        <v>10955.97</v>
      </c>
      <c r="L78" t="n">
        <v>8429.73</v>
      </c>
      <c r="M78" t="n">
        <v>11251.07</v>
      </c>
      <c r="N78" t="n">
        <v>9225.16</v>
      </c>
      <c r="O78" t="n">
        <v>16542.26</v>
      </c>
      <c r="P78" t="n">
        <v>19569.6</v>
      </c>
      <c r="Q78" t="n">
        <v>22531.44</v>
      </c>
      <c r="R78" t="n">
        <v>12097.887</v>
      </c>
      <c r="S78" t="n">
        <v>14150.368</v>
      </c>
      <c r="T78" t="n">
        <v>18639.58</v>
      </c>
      <c r="U78" t="n">
        <v>24697.68</v>
      </c>
      <c r="V78" t="n">
        <v>31676.934</v>
      </c>
    </row>
    <row r="79">
      <c r="A79" s="5" t="inlineStr">
        <is>
          <t>Aktienrückkauf</t>
        </is>
      </c>
      <c r="B79" s="5" t="inlineStr">
        <is>
          <t>Share Buyback in M</t>
        </is>
      </c>
      <c r="C79" t="n">
        <v>-7</v>
      </c>
      <c r="D79" t="n">
        <v>7</v>
      </c>
      <c r="E79" t="n">
        <v>38</v>
      </c>
      <c r="F79" t="n">
        <v>14</v>
      </c>
      <c r="G79" t="n">
        <v>13</v>
      </c>
      <c r="H79" t="n">
        <v>5</v>
      </c>
      <c r="I79" t="n">
        <v>2</v>
      </c>
      <c r="J79" t="n">
        <v>15</v>
      </c>
      <c r="K79" t="n">
        <v>-30</v>
      </c>
      <c r="L79" t="n">
        <v>8</v>
      </c>
      <c r="M79" t="n">
        <v>-3</v>
      </c>
      <c r="N79" t="n">
        <v>50</v>
      </c>
      <c r="O79" t="n">
        <v>-7</v>
      </c>
      <c r="P79" t="n">
        <v>37</v>
      </c>
      <c r="Q79" t="n">
        <v>-485.7</v>
      </c>
      <c r="R79" t="n">
        <v>-177.5</v>
      </c>
      <c r="S79" t="n">
        <v>-0.3999999999999773</v>
      </c>
      <c r="T79" t="n">
        <v>-0.3999999999999773</v>
      </c>
      <c r="U79" t="n">
        <v>-0.6000000000000227</v>
      </c>
      <c r="V79" t="inlineStr">
        <is>
          <t>-</t>
        </is>
      </c>
    </row>
    <row r="80">
      <c r="A80" s="5" t="inlineStr">
        <is>
          <t>Umsatzwachstum 1J in %</t>
        </is>
      </c>
      <c r="B80" s="5" t="inlineStr">
        <is>
          <t>Revenue Growth 1Y in %</t>
        </is>
      </c>
      <c r="C80" t="n">
        <v>4.83</v>
      </c>
      <c r="D80" t="n">
        <v>-1.69</v>
      </c>
      <c r="E80" t="n">
        <v>3.65</v>
      </c>
      <c r="F80" t="n">
        <v>-2.09</v>
      </c>
      <c r="G80" t="n">
        <v>2.29</v>
      </c>
      <c r="H80" t="n">
        <v>2.49</v>
      </c>
      <c r="I80" t="n">
        <v>-5.71</v>
      </c>
      <c r="J80" t="n">
        <v>4.67</v>
      </c>
      <c r="K80" t="n">
        <v>9.890000000000001</v>
      </c>
      <c r="L80" t="n">
        <v>3.68</v>
      </c>
      <c r="M80" t="n">
        <v>6.3</v>
      </c>
      <c r="N80" t="n">
        <v>-1.73</v>
      </c>
      <c r="O80" t="n">
        <v>-1.13</v>
      </c>
      <c r="P80" t="n">
        <v>3.89</v>
      </c>
      <c r="Q80" t="n">
        <v>81.55</v>
      </c>
      <c r="R80" t="n">
        <v>86.92</v>
      </c>
      <c r="S80" t="n">
        <v>8.06</v>
      </c>
      <c r="T80" t="n">
        <v>14.8</v>
      </c>
      <c r="U80" t="n">
        <v>8.800000000000001</v>
      </c>
      <c r="V80" t="n">
        <v>124.34</v>
      </c>
    </row>
    <row r="81">
      <c r="A81" s="5" t="inlineStr">
        <is>
          <t>Umsatzwachstum 3J in %</t>
        </is>
      </c>
      <c r="B81" s="5" t="inlineStr">
        <is>
          <t>Revenue Growth 3Y in %</t>
        </is>
      </c>
      <c r="C81" t="n">
        <v>2.26</v>
      </c>
      <c r="D81" t="n">
        <v>-0.04</v>
      </c>
      <c r="E81" t="n">
        <v>1.28</v>
      </c>
      <c r="F81" t="n">
        <v>0.9</v>
      </c>
      <c r="G81" t="n">
        <v>-0.31</v>
      </c>
      <c r="H81" t="n">
        <v>0.48</v>
      </c>
      <c r="I81" t="n">
        <v>2.95</v>
      </c>
      <c r="J81" t="n">
        <v>6.08</v>
      </c>
      <c r="K81" t="n">
        <v>6.62</v>
      </c>
      <c r="L81" t="n">
        <v>2.75</v>
      </c>
      <c r="M81" t="n">
        <v>1.15</v>
      </c>
      <c r="N81" t="n">
        <v>0.34</v>
      </c>
      <c r="O81" t="n">
        <v>28.1</v>
      </c>
      <c r="P81" t="n">
        <v>57.45</v>
      </c>
      <c r="Q81" t="n">
        <v>58.84</v>
      </c>
      <c r="R81" t="n">
        <v>36.59</v>
      </c>
      <c r="S81" t="n">
        <v>10.55</v>
      </c>
      <c r="T81" t="n">
        <v>49.31</v>
      </c>
      <c r="U81" t="inlineStr">
        <is>
          <t>-</t>
        </is>
      </c>
      <c r="V81" t="inlineStr">
        <is>
          <t>-</t>
        </is>
      </c>
    </row>
    <row r="82">
      <c r="A82" s="5" t="inlineStr">
        <is>
          <t>Umsatzwachstum 5J in %</t>
        </is>
      </c>
      <c r="B82" s="5" t="inlineStr">
        <is>
          <t>Revenue Growth 5Y in %</t>
        </is>
      </c>
      <c r="C82" t="n">
        <v>1.4</v>
      </c>
      <c r="D82" t="n">
        <v>0.93</v>
      </c>
      <c r="E82" t="n">
        <v>0.13</v>
      </c>
      <c r="F82" t="n">
        <v>0.33</v>
      </c>
      <c r="G82" t="n">
        <v>2.73</v>
      </c>
      <c r="H82" t="n">
        <v>3</v>
      </c>
      <c r="I82" t="n">
        <v>3.77</v>
      </c>
      <c r="J82" t="n">
        <v>4.56</v>
      </c>
      <c r="K82" t="n">
        <v>3.4</v>
      </c>
      <c r="L82" t="n">
        <v>2.2</v>
      </c>
      <c r="M82" t="n">
        <v>17.78</v>
      </c>
      <c r="N82" t="n">
        <v>33.9</v>
      </c>
      <c r="O82" t="n">
        <v>35.86</v>
      </c>
      <c r="P82" t="n">
        <v>39.04</v>
      </c>
      <c r="Q82" t="n">
        <v>40.03</v>
      </c>
      <c r="R82" t="n">
        <v>48.58</v>
      </c>
      <c r="S82" t="inlineStr">
        <is>
          <t>-</t>
        </is>
      </c>
      <c r="T82" t="inlineStr">
        <is>
          <t>-</t>
        </is>
      </c>
      <c r="U82" t="inlineStr">
        <is>
          <t>-</t>
        </is>
      </c>
      <c r="V82" t="inlineStr">
        <is>
          <t>-</t>
        </is>
      </c>
    </row>
    <row r="83">
      <c r="A83" s="5" t="inlineStr">
        <is>
          <t>Umsatzwachstum 10J in %</t>
        </is>
      </c>
      <c r="B83" s="5" t="inlineStr">
        <is>
          <t>Revenue Growth 10Y in %</t>
        </is>
      </c>
      <c r="C83" t="n">
        <v>2.2</v>
      </c>
      <c r="D83" t="n">
        <v>2.35</v>
      </c>
      <c r="E83" t="n">
        <v>2.34</v>
      </c>
      <c r="F83" t="n">
        <v>1.87</v>
      </c>
      <c r="G83" t="n">
        <v>2.46</v>
      </c>
      <c r="H83" t="n">
        <v>10.39</v>
      </c>
      <c r="I83" t="n">
        <v>18.83</v>
      </c>
      <c r="J83" t="n">
        <v>20.21</v>
      </c>
      <c r="K83" t="n">
        <v>21.22</v>
      </c>
      <c r="L83" t="n">
        <v>21.11</v>
      </c>
      <c r="M83" t="n">
        <v>33.18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-34.84</v>
      </c>
      <c r="D84" t="n">
        <v>-48.94</v>
      </c>
      <c r="E84" t="n">
        <v>79.09999999999999</v>
      </c>
      <c r="F84" t="n">
        <v>9.84</v>
      </c>
      <c r="G84" t="n">
        <v>-2.35</v>
      </c>
      <c r="H84" t="n">
        <v>18.11</v>
      </c>
      <c r="I84" t="n">
        <v>-25.17</v>
      </c>
      <c r="J84" t="n">
        <v>-12.75</v>
      </c>
      <c r="K84" t="n">
        <v>4.13</v>
      </c>
      <c r="L84" t="n">
        <v>3.84</v>
      </c>
      <c r="M84" t="n">
        <v>36.72</v>
      </c>
      <c r="N84" t="n">
        <v>-26.83</v>
      </c>
      <c r="O84" t="n">
        <v>31.38</v>
      </c>
      <c r="P84" t="n">
        <v>77.41</v>
      </c>
      <c r="Q84" t="n">
        <v>-162.55</v>
      </c>
      <c r="R84" t="n">
        <v>-273.89</v>
      </c>
      <c r="S84" t="n">
        <v>18.02</v>
      </c>
      <c r="T84" t="n">
        <v>10.98</v>
      </c>
      <c r="U84" t="n">
        <v>60.91</v>
      </c>
      <c r="V84" t="n">
        <v>188.01</v>
      </c>
    </row>
    <row r="85">
      <c r="A85" s="5" t="inlineStr">
        <is>
          <t>Gewinnwachstum 3J in %</t>
        </is>
      </c>
      <c r="B85" s="5" t="inlineStr">
        <is>
          <t>Earnings Growth 3Y in %</t>
        </is>
      </c>
      <c r="C85" t="n">
        <v>-1.56</v>
      </c>
      <c r="D85" t="n">
        <v>13.33</v>
      </c>
      <c r="E85" t="n">
        <v>28.86</v>
      </c>
      <c r="F85" t="n">
        <v>8.529999999999999</v>
      </c>
      <c r="G85" t="n">
        <v>-3.14</v>
      </c>
      <c r="H85" t="n">
        <v>-6.6</v>
      </c>
      <c r="I85" t="n">
        <v>-11.26</v>
      </c>
      <c r="J85" t="n">
        <v>-1.59</v>
      </c>
      <c r="K85" t="n">
        <v>14.9</v>
      </c>
      <c r="L85" t="n">
        <v>4.58</v>
      </c>
      <c r="M85" t="n">
        <v>13.76</v>
      </c>
      <c r="N85" t="n">
        <v>27.32</v>
      </c>
      <c r="O85" t="n">
        <v>-17.92</v>
      </c>
      <c r="P85" t="n">
        <v>-119.68</v>
      </c>
      <c r="Q85" t="n">
        <v>-139.47</v>
      </c>
      <c r="R85" t="n">
        <v>-81.63</v>
      </c>
      <c r="S85" t="n">
        <v>29.97</v>
      </c>
      <c r="T85" t="n">
        <v>86.63</v>
      </c>
      <c r="U85" t="inlineStr">
        <is>
          <t>-</t>
        </is>
      </c>
      <c r="V85" t="inlineStr">
        <is>
          <t>-</t>
        </is>
      </c>
    </row>
    <row r="86">
      <c r="A86" s="5" t="inlineStr">
        <is>
          <t>Gewinnwachstum 5J in %</t>
        </is>
      </c>
      <c r="B86" s="5" t="inlineStr">
        <is>
          <t>Earnings Growth 5Y in %</t>
        </is>
      </c>
      <c r="C86" t="n">
        <v>0.5600000000000001</v>
      </c>
      <c r="D86" t="n">
        <v>11.15</v>
      </c>
      <c r="E86" t="n">
        <v>15.91</v>
      </c>
      <c r="F86" t="n">
        <v>-2.46</v>
      </c>
      <c r="G86" t="n">
        <v>-3.61</v>
      </c>
      <c r="H86" t="n">
        <v>-2.37</v>
      </c>
      <c r="I86" t="n">
        <v>1.35</v>
      </c>
      <c r="J86" t="n">
        <v>1.02</v>
      </c>
      <c r="K86" t="n">
        <v>9.85</v>
      </c>
      <c r="L86" t="n">
        <v>24.5</v>
      </c>
      <c r="M86" t="n">
        <v>-8.77</v>
      </c>
      <c r="N86" t="n">
        <v>-70.90000000000001</v>
      </c>
      <c r="O86" t="n">
        <v>-61.93</v>
      </c>
      <c r="P86" t="n">
        <v>-66.01000000000001</v>
      </c>
      <c r="Q86" t="n">
        <v>-69.31</v>
      </c>
      <c r="R86" t="n">
        <v>0.8100000000000001</v>
      </c>
      <c r="S86" t="inlineStr">
        <is>
          <t>-</t>
        </is>
      </c>
      <c r="T86" t="inlineStr">
        <is>
          <t>-</t>
        </is>
      </c>
      <c r="U86" t="inlineStr">
        <is>
          <t>-</t>
        </is>
      </c>
      <c r="V86" t="inlineStr">
        <is>
          <t>-</t>
        </is>
      </c>
    </row>
    <row r="87">
      <c r="A87" s="5" t="inlineStr">
        <is>
          <t>Gewinnwachstum 10J in %</t>
        </is>
      </c>
      <c r="B87" s="5" t="inlineStr">
        <is>
          <t>Earnings Growth 10Y in %</t>
        </is>
      </c>
      <c r="C87" t="n">
        <v>-0.9</v>
      </c>
      <c r="D87" t="n">
        <v>6.25</v>
      </c>
      <c r="E87" t="n">
        <v>8.460000000000001</v>
      </c>
      <c r="F87" t="n">
        <v>3.69</v>
      </c>
      <c r="G87" t="n">
        <v>10.45</v>
      </c>
      <c r="H87" t="n">
        <v>-5.57</v>
      </c>
      <c r="I87" t="n">
        <v>-34.77</v>
      </c>
      <c r="J87" t="n">
        <v>-30.45</v>
      </c>
      <c r="K87" t="n">
        <v>-28.08</v>
      </c>
      <c r="L87" t="n">
        <v>-22.4</v>
      </c>
      <c r="M87" t="n">
        <v>-3.98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71.43000000000001</v>
      </c>
      <c r="D88" t="n">
        <v>1.96</v>
      </c>
      <c r="E88" t="n">
        <v>0.67</v>
      </c>
      <c r="F88" t="n">
        <v>-8.539999999999999</v>
      </c>
      <c r="G88" t="n">
        <v>-6.73</v>
      </c>
      <c r="H88" t="n">
        <v>-9.58</v>
      </c>
      <c r="I88" t="n">
        <v>20.3</v>
      </c>
      <c r="J88" t="n">
        <v>18.63</v>
      </c>
      <c r="K88" t="n">
        <v>1.34</v>
      </c>
      <c r="L88" t="n">
        <v>0.47</v>
      </c>
      <c r="M88" t="n">
        <v>-1.56</v>
      </c>
      <c r="N88" t="n">
        <v>-0.22</v>
      </c>
      <c r="O88" t="n">
        <v>-0.26</v>
      </c>
      <c r="P88" t="n">
        <v>-0.36</v>
      </c>
      <c r="Q88" t="n">
        <v>-0.63</v>
      </c>
      <c r="R88" t="inlineStr">
        <is>
          <t>-</t>
        </is>
      </c>
      <c r="S88" t="inlineStr">
        <is>
          <t>-</t>
        </is>
      </c>
      <c r="T88" t="inlineStr">
        <is>
          <t>-</t>
        </is>
      </c>
      <c r="U88" t="inlineStr">
        <is>
          <t>-</t>
        </is>
      </c>
      <c r="V88" t="inlineStr">
        <is>
          <t>-</t>
        </is>
      </c>
    </row>
    <row r="89">
      <c r="A89" s="5" t="inlineStr">
        <is>
          <t>EBIT-Wachstum 1J in %</t>
        </is>
      </c>
      <c r="B89" s="5" t="inlineStr">
        <is>
          <t>EBIT Growth 1Y in %</t>
        </is>
      </c>
      <c r="C89" t="n">
        <v>-33.17</v>
      </c>
      <c r="D89" t="n">
        <v>-19.42</v>
      </c>
      <c r="E89" t="n">
        <v>-11.19</v>
      </c>
      <c r="F89" t="n">
        <v>16.18</v>
      </c>
      <c r="G89" t="n">
        <v>-8.449999999999999</v>
      </c>
      <c r="H89" t="n">
        <v>20.31</v>
      </c>
      <c r="I89" t="n">
        <v>-19.43</v>
      </c>
      <c r="J89" t="n">
        <v>10.57</v>
      </c>
      <c r="K89" t="n">
        <v>-3.86</v>
      </c>
      <c r="L89" t="n">
        <v>-6.36</v>
      </c>
      <c r="M89" t="n">
        <v>44.88</v>
      </c>
      <c r="N89" t="n">
        <v>-25.66</v>
      </c>
      <c r="O89" t="n">
        <v>22.43</v>
      </c>
      <c r="P89" t="n">
        <v>1.58</v>
      </c>
      <c r="Q89" t="n">
        <v>-354.44</v>
      </c>
      <c r="R89" t="n">
        <v>-163.41</v>
      </c>
      <c r="S89" t="n">
        <v>18.55</v>
      </c>
      <c r="T89" t="n">
        <v>21.93</v>
      </c>
      <c r="U89" t="n">
        <v>32.17</v>
      </c>
      <c r="V89" t="n">
        <v>204.14</v>
      </c>
    </row>
    <row r="90">
      <c r="A90" s="5" t="inlineStr">
        <is>
          <t>EBIT-Wachstum 3J in %</t>
        </is>
      </c>
      <c r="B90" s="5" t="inlineStr">
        <is>
          <t>EBIT Growth 3Y in %</t>
        </is>
      </c>
      <c r="C90" t="n">
        <v>-21.26</v>
      </c>
      <c r="D90" t="n">
        <v>-4.81</v>
      </c>
      <c r="E90" t="n">
        <v>-1.15</v>
      </c>
      <c r="F90" t="n">
        <v>9.35</v>
      </c>
      <c r="G90" t="n">
        <v>-2.52</v>
      </c>
      <c r="H90" t="n">
        <v>3.82</v>
      </c>
      <c r="I90" t="n">
        <v>-4.24</v>
      </c>
      <c r="J90" t="n">
        <v>0.12</v>
      </c>
      <c r="K90" t="n">
        <v>11.55</v>
      </c>
      <c r="L90" t="n">
        <v>4.29</v>
      </c>
      <c r="M90" t="n">
        <v>13.88</v>
      </c>
      <c r="N90" t="n">
        <v>-0.55</v>
      </c>
      <c r="O90" t="n">
        <v>-110.14</v>
      </c>
      <c r="P90" t="n">
        <v>-172.09</v>
      </c>
      <c r="Q90" t="n">
        <v>-166.43</v>
      </c>
      <c r="R90" t="n">
        <v>-40.98</v>
      </c>
      <c r="S90" t="n">
        <v>24.22</v>
      </c>
      <c r="T90" t="n">
        <v>86.08</v>
      </c>
      <c r="U90" t="inlineStr">
        <is>
          <t>-</t>
        </is>
      </c>
      <c r="V90" t="inlineStr">
        <is>
          <t>-</t>
        </is>
      </c>
    </row>
    <row r="91">
      <c r="A91" s="5" t="inlineStr">
        <is>
          <t>EBIT-Wachstum 5J in %</t>
        </is>
      </c>
      <c r="B91" s="5" t="inlineStr">
        <is>
          <t>EBIT Growth 5Y in %</t>
        </is>
      </c>
      <c r="C91" t="n">
        <v>-11.21</v>
      </c>
      <c r="D91" t="n">
        <v>-0.51</v>
      </c>
      <c r="E91" t="n">
        <v>-0.52</v>
      </c>
      <c r="F91" t="n">
        <v>3.84</v>
      </c>
      <c r="G91" t="n">
        <v>-0.17</v>
      </c>
      <c r="H91" t="n">
        <v>0.25</v>
      </c>
      <c r="I91" t="n">
        <v>5.16</v>
      </c>
      <c r="J91" t="n">
        <v>3.91</v>
      </c>
      <c r="K91" t="n">
        <v>6.29</v>
      </c>
      <c r="L91" t="n">
        <v>7.37</v>
      </c>
      <c r="M91" t="n">
        <v>-62.24</v>
      </c>
      <c r="N91" t="n">
        <v>-103.9</v>
      </c>
      <c r="O91" t="n">
        <v>-95.06</v>
      </c>
      <c r="P91" t="n">
        <v>-95.16</v>
      </c>
      <c r="Q91" t="n">
        <v>-89.04000000000001</v>
      </c>
      <c r="R91" t="n">
        <v>22.68</v>
      </c>
      <c r="S91" t="inlineStr">
        <is>
          <t>-</t>
        </is>
      </c>
      <c r="T91" t="inlineStr">
        <is>
          <t>-</t>
        </is>
      </c>
      <c r="U91" t="inlineStr">
        <is>
          <t>-</t>
        </is>
      </c>
      <c r="V91" t="inlineStr">
        <is>
          <t>-</t>
        </is>
      </c>
    </row>
    <row r="92">
      <c r="A92" s="5" t="inlineStr">
        <is>
          <t>EBIT-Wachstum 10J in %</t>
        </is>
      </c>
      <c r="B92" s="5" t="inlineStr">
        <is>
          <t>EBIT Growth 10Y in %</t>
        </is>
      </c>
      <c r="C92" t="n">
        <v>-5.48</v>
      </c>
      <c r="D92" t="n">
        <v>2.32</v>
      </c>
      <c r="E92" t="n">
        <v>1.7</v>
      </c>
      <c r="F92" t="n">
        <v>5.06</v>
      </c>
      <c r="G92" t="n">
        <v>3.6</v>
      </c>
      <c r="H92" t="n">
        <v>-31</v>
      </c>
      <c r="I92" t="n">
        <v>-49.37</v>
      </c>
      <c r="J92" t="n">
        <v>-45.57</v>
      </c>
      <c r="K92" t="n">
        <v>-44.44</v>
      </c>
      <c r="L92" t="n">
        <v>-40.83</v>
      </c>
      <c r="M92" t="n">
        <v>-19.78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-14.7</v>
      </c>
      <c r="D93" t="n">
        <v>39.31</v>
      </c>
      <c r="E93" t="n">
        <v>-3.71</v>
      </c>
      <c r="F93" t="n">
        <v>8.65</v>
      </c>
      <c r="G93" t="n">
        <v>-10.09</v>
      </c>
      <c r="H93" t="n">
        <v>-11.64</v>
      </c>
      <c r="I93" t="n">
        <v>26.75</v>
      </c>
      <c r="J93" t="n">
        <v>41.86</v>
      </c>
      <c r="K93" t="n">
        <v>27.06</v>
      </c>
      <c r="L93" t="n">
        <v>-24.62</v>
      </c>
      <c r="M93" t="n">
        <v>21.68</v>
      </c>
      <c r="N93" t="n">
        <v>-42.11</v>
      </c>
      <c r="O93" t="n">
        <v>-15.9</v>
      </c>
      <c r="P93" t="n">
        <v>-10.78</v>
      </c>
      <c r="Q93" t="n">
        <v>21.44</v>
      </c>
      <c r="R93" t="n">
        <v>-31.18</v>
      </c>
      <c r="S93" t="n">
        <v>-24.13</v>
      </c>
      <c r="T93" t="n">
        <v>-24.57</v>
      </c>
      <c r="U93" t="n">
        <v>-22.1</v>
      </c>
      <c r="V93" t="inlineStr">
        <is>
          <t>-</t>
        </is>
      </c>
    </row>
    <row r="94">
      <c r="A94" s="5" t="inlineStr">
        <is>
          <t>Op.Cashflow Wachstum 3J in %</t>
        </is>
      </c>
      <c r="B94" s="5" t="inlineStr">
        <is>
          <t>Op.Cashflow Wachstum 3Y in %</t>
        </is>
      </c>
      <c r="C94" t="n">
        <v>6.97</v>
      </c>
      <c r="D94" t="n">
        <v>14.75</v>
      </c>
      <c r="E94" t="n">
        <v>-1.72</v>
      </c>
      <c r="F94" t="n">
        <v>-4.36</v>
      </c>
      <c r="G94" t="n">
        <v>1.67</v>
      </c>
      <c r="H94" t="n">
        <v>18.99</v>
      </c>
      <c r="I94" t="n">
        <v>31.89</v>
      </c>
      <c r="J94" t="n">
        <v>14.77</v>
      </c>
      <c r="K94" t="n">
        <v>8.039999999999999</v>
      </c>
      <c r="L94" t="n">
        <v>-15.02</v>
      </c>
      <c r="M94" t="n">
        <v>-12.11</v>
      </c>
      <c r="N94" t="n">
        <v>-22.93</v>
      </c>
      <c r="O94" t="n">
        <v>-1.75</v>
      </c>
      <c r="P94" t="n">
        <v>-6.84</v>
      </c>
      <c r="Q94" t="n">
        <v>-11.29</v>
      </c>
      <c r="R94" t="n">
        <v>-26.63</v>
      </c>
      <c r="S94" t="n">
        <v>-23.6</v>
      </c>
      <c r="T94" t="inlineStr">
        <is>
          <t>-</t>
        </is>
      </c>
      <c r="U94" t="inlineStr">
        <is>
          <t>-</t>
        </is>
      </c>
      <c r="V94" t="inlineStr">
        <is>
          <t>-</t>
        </is>
      </c>
    </row>
    <row r="95">
      <c r="A95" s="5" t="inlineStr">
        <is>
          <t>Op.Cashflow Wachstum 5J in %</t>
        </is>
      </c>
      <c r="B95" s="5" t="inlineStr">
        <is>
          <t>Op.Cashflow Wachstum 5Y in %</t>
        </is>
      </c>
      <c r="C95" t="n">
        <v>3.89</v>
      </c>
      <c r="D95" t="n">
        <v>4.5</v>
      </c>
      <c r="E95" t="n">
        <v>1.99</v>
      </c>
      <c r="F95" t="n">
        <v>11.11</v>
      </c>
      <c r="G95" t="n">
        <v>14.79</v>
      </c>
      <c r="H95" t="n">
        <v>11.88</v>
      </c>
      <c r="I95" t="n">
        <v>18.55</v>
      </c>
      <c r="J95" t="n">
        <v>4.77</v>
      </c>
      <c r="K95" t="n">
        <v>-6.78</v>
      </c>
      <c r="L95" t="n">
        <v>-14.35</v>
      </c>
      <c r="M95" t="n">
        <v>-5.13</v>
      </c>
      <c r="N95" t="n">
        <v>-15.71</v>
      </c>
      <c r="O95" t="n">
        <v>-12.11</v>
      </c>
      <c r="P95" t="n">
        <v>-13.84</v>
      </c>
      <c r="Q95" t="n">
        <v>-16.11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7.89</v>
      </c>
      <c r="D96" t="n">
        <v>11.53</v>
      </c>
      <c r="E96" t="n">
        <v>3.38</v>
      </c>
      <c r="F96" t="n">
        <v>2.16</v>
      </c>
      <c r="G96" t="n">
        <v>0.22</v>
      </c>
      <c r="H96" t="n">
        <v>3.37</v>
      </c>
      <c r="I96" t="n">
        <v>1.42</v>
      </c>
      <c r="J96" t="n">
        <v>-3.67</v>
      </c>
      <c r="K96" t="n">
        <v>-10.31</v>
      </c>
      <c r="L96" t="n">
        <v>-15.23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8230</v>
      </c>
      <c r="D97" t="n">
        <v>7203</v>
      </c>
      <c r="E97" t="n">
        <v>10895</v>
      </c>
      <c r="F97" t="n">
        <v>10253</v>
      </c>
      <c r="G97" t="n">
        <v>8103</v>
      </c>
      <c r="H97" t="n">
        <v>10395</v>
      </c>
      <c r="I97" t="n">
        <v>9955</v>
      </c>
      <c r="J97" t="n">
        <v>8940</v>
      </c>
      <c r="K97" t="n">
        <v>7227</v>
      </c>
      <c r="L97" t="n">
        <v>9956</v>
      </c>
      <c r="M97" t="n">
        <v>6567</v>
      </c>
      <c r="N97" t="n">
        <v>6058</v>
      </c>
      <c r="O97" t="n">
        <v>2884</v>
      </c>
      <c r="P97" t="n">
        <v>1882</v>
      </c>
      <c r="Q97" t="n">
        <v>-2299</v>
      </c>
      <c r="R97" t="n">
        <v>-2480</v>
      </c>
      <c r="S97" t="n">
        <v>3973</v>
      </c>
      <c r="T97" t="n">
        <v>3530</v>
      </c>
      <c r="U97" t="n">
        <v>4204</v>
      </c>
      <c r="V97" t="n">
        <v>3145</v>
      </c>
      <c r="W97" t="n">
        <v>2426</v>
      </c>
    </row>
  </sheetData>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SAP </t>
        </is>
      </c>
      <c r="B1" s="2" t="inlineStr">
        <is>
          <t>WKN: 716460  ISIN: DE0007164600  Symbol:SAP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1972</t>
        </is>
      </c>
      <c r="C4" s="5" t="inlineStr">
        <is>
          <t>Telefon / Phone</t>
        </is>
      </c>
      <c r="D4" s="5" t="inlineStr"/>
      <c r="E4" t="inlineStr">
        <is>
          <t>+49-6227-7-47474</t>
        </is>
      </c>
      <c r="G4" t="inlineStr">
        <is>
          <t>28.01.2020</t>
        </is>
      </c>
      <c r="H4" t="inlineStr">
        <is>
          <t>Preliminary Results</t>
        </is>
      </c>
      <c r="J4" t="inlineStr">
        <is>
          <t>Gründer</t>
        </is>
      </c>
      <c r="L4" t="inlineStr">
        <is>
          <t>11,00%</t>
        </is>
      </c>
    </row>
    <row r="5">
      <c r="A5" s="5" t="inlineStr">
        <is>
          <t>Ticker</t>
        </is>
      </c>
      <c r="B5" t="inlineStr">
        <is>
          <t>SAP</t>
        </is>
      </c>
      <c r="C5" s="5" t="inlineStr">
        <is>
          <t>Fax</t>
        </is>
      </c>
      <c r="D5" s="5" t="inlineStr"/>
      <c r="E5" t="inlineStr">
        <is>
          <t>+49-6227-7-57575</t>
        </is>
      </c>
      <c r="G5" t="inlineStr">
        <is>
          <t>27.02.2020</t>
        </is>
      </c>
      <c r="H5" t="inlineStr">
        <is>
          <t>Publication Of Annual Report</t>
        </is>
      </c>
      <c r="J5" t="inlineStr">
        <is>
          <t>eigene Aktien</t>
        </is>
      </c>
      <c r="L5" t="inlineStr">
        <is>
          <t>3,00%</t>
        </is>
      </c>
    </row>
    <row r="6">
      <c r="A6" s="5" t="inlineStr">
        <is>
          <t>Gelistet Seit / Listed Since</t>
        </is>
      </c>
      <c r="B6" t="inlineStr">
        <is>
          <t>04.11.1988</t>
        </is>
      </c>
      <c r="C6" s="5" t="inlineStr">
        <is>
          <t>Internet</t>
        </is>
      </c>
      <c r="D6" s="5" t="inlineStr"/>
      <c r="E6" t="inlineStr">
        <is>
          <t>http://www.sap.de</t>
        </is>
      </c>
      <c r="G6" t="inlineStr">
        <is>
          <t>21.04.2020</t>
        </is>
      </c>
      <c r="H6" t="inlineStr">
        <is>
          <t>Result Q1</t>
        </is>
      </c>
      <c r="J6" t="inlineStr">
        <is>
          <t>Hasso Plattner</t>
        </is>
      </c>
      <c r="L6" t="inlineStr">
        <is>
          <t>7,14%</t>
        </is>
      </c>
    </row>
    <row r="7">
      <c r="A7" s="5" t="inlineStr">
        <is>
          <t>Nominalwert / Nominal Value</t>
        </is>
      </c>
      <c r="B7" t="inlineStr">
        <is>
          <t>1,00</t>
        </is>
      </c>
      <c r="C7" s="5" t="inlineStr">
        <is>
          <t>E-Mail</t>
        </is>
      </c>
      <c r="D7" s="5" t="inlineStr"/>
      <c r="E7" t="inlineStr">
        <is>
          <t>info@sap.com</t>
        </is>
      </c>
      <c r="G7" t="inlineStr">
        <is>
          <t>20.05.2020</t>
        </is>
      </c>
      <c r="H7" t="inlineStr">
        <is>
          <t>Annual General Meeting</t>
        </is>
      </c>
      <c r="J7" t="inlineStr">
        <is>
          <t>BlackRock, Inc.</t>
        </is>
      </c>
      <c r="L7" t="inlineStr">
        <is>
          <t>5,10%</t>
        </is>
      </c>
    </row>
    <row r="8">
      <c r="A8" s="5" t="inlineStr">
        <is>
          <t>Land / Country</t>
        </is>
      </c>
      <c r="B8" t="inlineStr">
        <is>
          <t>Deutschland</t>
        </is>
      </c>
      <c r="C8" s="5" t="inlineStr">
        <is>
          <t>Inv. Relations Telefon / Phone</t>
        </is>
      </c>
      <c r="D8" s="5" t="inlineStr"/>
      <c r="E8" t="inlineStr">
        <is>
          <t>+49-6227-7-67336</t>
        </is>
      </c>
      <c r="G8" t="inlineStr">
        <is>
          <t>21.05.2020</t>
        </is>
      </c>
      <c r="H8" t="inlineStr">
        <is>
          <t>Ex Dividend</t>
        </is>
      </c>
      <c r="J8" t="inlineStr">
        <is>
          <t>Portika gGmbH</t>
        </is>
      </c>
      <c r="L8" t="inlineStr">
        <is>
          <t>2,96%</t>
        </is>
      </c>
    </row>
    <row r="9">
      <c r="A9" s="5" t="inlineStr">
        <is>
          <t>Währung / Currency</t>
        </is>
      </c>
      <c r="B9" t="inlineStr">
        <is>
          <t>EUR</t>
        </is>
      </c>
      <c r="C9" s="5" t="inlineStr">
        <is>
          <t>Inv. Relations E-Mail</t>
        </is>
      </c>
      <c r="D9" s="5" t="inlineStr"/>
      <c r="E9" t="inlineStr">
        <is>
          <t>investor@sap.com</t>
        </is>
      </c>
      <c r="G9" t="inlineStr">
        <is>
          <t>26.05.2020</t>
        </is>
      </c>
      <c r="H9" t="inlineStr">
        <is>
          <t>Dividend Payout</t>
        </is>
      </c>
      <c r="J9" t="inlineStr">
        <is>
          <t>Dietmar Hopp Stiftung GmbH</t>
        </is>
      </c>
      <c r="L9" t="inlineStr">
        <is>
          <t>5,52%</t>
        </is>
      </c>
    </row>
    <row r="10">
      <c r="A10" s="5" t="inlineStr">
        <is>
          <t>Branche / Industry</t>
        </is>
      </c>
      <c r="B10" t="inlineStr">
        <is>
          <t>Standard Software</t>
        </is>
      </c>
      <c r="C10" s="5" t="inlineStr">
        <is>
          <t>Kontaktperson / Contact Person</t>
        </is>
      </c>
      <c r="D10" s="5" t="inlineStr"/>
      <c r="E10" t="inlineStr">
        <is>
          <t>Stefan Gruber</t>
        </is>
      </c>
      <c r="G10" t="inlineStr">
        <is>
          <t>27.07.2020</t>
        </is>
      </c>
      <c r="H10" t="inlineStr">
        <is>
          <t>Score Half Year</t>
        </is>
      </c>
      <c r="J10" t="inlineStr">
        <is>
          <t>Freefloat</t>
        </is>
      </c>
      <c r="L10" t="inlineStr">
        <is>
          <t>65,28%</t>
        </is>
      </c>
    </row>
    <row r="11">
      <c r="A11" s="5" t="inlineStr">
        <is>
          <t>Sektor / Sector</t>
        </is>
      </c>
      <c r="B11" t="inlineStr">
        <is>
          <t>Software</t>
        </is>
      </c>
      <c r="C11" t="inlineStr">
        <is>
          <t>26.10.2020</t>
        </is>
      </c>
      <c r="D11" t="inlineStr">
        <is>
          <t>Q3 Earnings</t>
        </is>
      </c>
    </row>
    <row r="12">
      <c r="A12" s="5" t="inlineStr">
        <is>
          <t>Typ / Genre</t>
        </is>
      </c>
      <c r="B12" t="inlineStr">
        <is>
          <t>Inhaber-Stammaktie</t>
        </is>
      </c>
    </row>
    <row r="13">
      <c r="A13" s="5" t="inlineStr">
        <is>
          <t>Adresse / Address</t>
        </is>
      </c>
      <c r="B13" t="inlineStr">
        <is>
          <t>SAP SEDietmar-Hopp-Allee 16  D-69190 Walldorf</t>
        </is>
      </c>
    </row>
    <row r="14">
      <c r="A14" s="5" t="inlineStr">
        <is>
          <t>Management</t>
        </is>
      </c>
      <c r="B14" t="inlineStr">
        <is>
          <t>Christian Klein, Adaire Fox-Martin, Michael Kleinemeier, Luka Mucic, Jürgen Müller, Stefan Ries, Thomas Saueressig</t>
        </is>
      </c>
    </row>
    <row r="15">
      <c r="A15" s="5" t="inlineStr">
        <is>
          <t>Aufsichtsrat / Board</t>
        </is>
      </c>
      <c r="B15" t="inlineStr">
        <is>
          <t>Prof. Dr. Hasso Plattner, Margret Klein-Magar, Pekka Ala-Pietilä, Panagiotis Bissiritsas, Aicha Evans, Diane Greene, Prof. Dr. Gesche Joost, Monika Kovachka-Dimitrova, Lars Lamadé, Bernard Liautaud, Gerhard Oswald, Christine Regitz, Dr. Friederike Rotsch, Heike Steck, Christa Vergien-Knopf, Gunnar Wiedenfels, James Wright, Ralf Zeiger</t>
        </is>
      </c>
    </row>
    <row r="16">
      <c r="A16" s="5" t="inlineStr">
        <is>
          <t>Beschreibung</t>
        </is>
      </c>
      <c r="B16" t="inlineStr">
        <is>
          <t>Die SAP SE zählt weltweit zu den führenden Anbietern von Unternehmenssoftwarelösungen, die die verschiedenen Prozesse innerhalb der Unternehmen und über Unternehmensgrenzen hinweg organisieren. Das Portfolio umfasst Geschäftsanwendungen für große und mittelständische Betriebe sowie Standardlösungen für kleine und mittelgroße Firmen. Darüber hinaus unterstützt SAP mit branchenspezifischen Lösungen Kernprozesse in den Industriezweigen Handel, Finanzen, High-Tech, im Gesundheitswesen und öffentlichen Verwaltungen. Das Flaggschiff des Konzerns stellt dabei die SAP Business-Suite dar, die auf die jeweiligen Anforderungen und Geschäftsziele exakt zugeschnitten werden kann. Basis dieser Anwendung ist die von SAP entwickelte Datenbanktechnik Hana, bei der Daten nicht mehr auf der Festplatte, sondern im Arbeitsspeicher abgelegt werden und so schneller zur Verfügung stehen. Copyright 2014 FINANCE BASE AG</t>
        </is>
      </c>
    </row>
    <row r="17">
      <c r="A17" s="5" t="inlineStr">
        <is>
          <t>Profile</t>
        </is>
      </c>
      <c r="B17" t="inlineStr">
        <is>
          <t>The SAP SE ranks among the leading providers of business software solutions that organize the various processes within the enterprise and across corporate boundaries. The portfolio includes business applications for large and medium-sized businesses as well as standard solutions for small and medium-sized companies. In addition, SAP supports industry-specific solutions core processes in the industries of trade, finance, high-tech, healthcare and public administration. The flagship of the group here represents the SAP Business Suite, which can be tailored precisely to the respective requirements and business objectives. Based on this application is developed by SAP database technology Hana, are stored in the data is no longer on the hard disk, but in memory and are more quickly available.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27553</v>
      </c>
      <c r="D20" t="n">
        <v>24708</v>
      </c>
      <c r="E20" t="n">
        <v>23461</v>
      </c>
      <c r="F20" t="n">
        <v>22062</v>
      </c>
      <c r="G20" t="n">
        <v>20793</v>
      </c>
      <c r="H20" t="n">
        <v>17560</v>
      </c>
      <c r="I20" t="n">
        <v>16815</v>
      </c>
      <c r="J20" t="n">
        <v>16223</v>
      </c>
      <c r="K20" t="n">
        <v>14233</v>
      </c>
      <c r="L20" t="n">
        <v>12464</v>
      </c>
      <c r="M20" t="n">
        <v>10672</v>
      </c>
      <c r="N20" t="n">
        <v>11575</v>
      </c>
      <c r="O20" t="n">
        <v>10242</v>
      </c>
      <c r="P20" t="n">
        <v>9402</v>
      </c>
      <c r="Q20" t="n">
        <v>8512</v>
      </c>
      <c r="R20" t="n">
        <v>7515</v>
      </c>
      <c r="S20" t="n">
        <v>7025</v>
      </c>
      <c r="T20" t="n">
        <v>7413</v>
      </c>
      <c r="U20" t="n">
        <v>7341</v>
      </c>
      <c r="V20" t="n">
        <v>6265</v>
      </c>
      <c r="W20" t="n">
        <v>5110</v>
      </c>
    </row>
    <row r="21">
      <c r="A21" s="5" t="inlineStr">
        <is>
          <t>Operatives Ergebnis (EBIT)</t>
        </is>
      </c>
      <c r="B21" s="5" t="inlineStr">
        <is>
          <t>EBIT Earning Before Interest &amp; Tax</t>
        </is>
      </c>
      <c r="C21" t="n">
        <v>4473</v>
      </c>
      <c r="D21" t="n">
        <v>5703</v>
      </c>
      <c r="E21" t="n">
        <v>4877</v>
      </c>
      <c r="F21" t="n">
        <v>5135</v>
      </c>
      <c r="G21" t="n">
        <v>4252</v>
      </c>
      <c r="H21" t="n">
        <v>4331</v>
      </c>
      <c r="I21" t="n">
        <v>4479</v>
      </c>
      <c r="J21" t="n">
        <v>4065</v>
      </c>
      <c r="K21" t="n">
        <v>4881</v>
      </c>
      <c r="L21" t="n">
        <v>2591</v>
      </c>
      <c r="M21" t="n">
        <v>2588</v>
      </c>
      <c r="N21" t="n">
        <v>2701</v>
      </c>
      <c r="O21" t="n">
        <v>2732</v>
      </c>
      <c r="P21" t="n">
        <v>2565</v>
      </c>
      <c r="Q21" t="n">
        <v>2331</v>
      </c>
      <c r="R21" t="n">
        <v>2018</v>
      </c>
      <c r="S21" t="n">
        <v>1724</v>
      </c>
      <c r="T21" t="n">
        <v>1626</v>
      </c>
      <c r="U21" t="n">
        <v>1312</v>
      </c>
      <c r="V21" t="n">
        <v>802.7</v>
      </c>
      <c r="W21" t="n">
        <v>796.2</v>
      </c>
    </row>
    <row r="22">
      <c r="A22" s="5" t="inlineStr">
        <is>
          <t>Finanzergebnis</t>
        </is>
      </c>
      <c r="B22" s="5" t="inlineStr">
        <is>
          <t>Financial Result</t>
        </is>
      </c>
      <c r="C22" t="n">
        <v>123</v>
      </c>
      <c r="D22" t="n">
        <v>-103</v>
      </c>
      <c r="E22" t="n">
        <v>149</v>
      </c>
      <c r="F22" t="n">
        <v>-272</v>
      </c>
      <c r="G22" t="n">
        <v>-261</v>
      </c>
      <c r="H22" t="n">
        <v>24</v>
      </c>
      <c r="I22" t="n">
        <v>-83</v>
      </c>
      <c r="J22" t="n">
        <v>-241</v>
      </c>
      <c r="K22" t="n">
        <v>-113</v>
      </c>
      <c r="L22" t="n">
        <v>-253</v>
      </c>
      <c r="M22" t="n">
        <v>-153</v>
      </c>
      <c r="N22" t="n">
        <v>-77</v>
      </c>
      <c r="O22" t="n">
        <v>125</v>
      </c>
      <c r="P22" t="n">
        <v>109.4</v>
      </c>
      <c r="Q22" t="n">
        <v>-14.3</v>
      </c>
      <c r="R22" t="n">
        <v>54.2</v>
      </c>
      <c r="S22" t="n">
        <v>52.6</v>
      </c>
      <c r="T22" t="n">
        <v>-518</v>
      </c>
      <c r="U22" t="n">
        <v>-243.6</v>
      </c>
      <c r="V22" t="n">
        <v>228.8</v>
      </c>
      <c r="W22" t="n">
        <v>184.1</v>
      </c>
    </row>
    <row r="23">
      <c r="A23" s="5" t="inlineStr">
        <is>
          <t>Ergebnis vor Steuer (EBT)</t>
        </is>
      </c>
      <c r="B23" s="5" t="inlineStr">
        <is>
          <t>EBT Earning Before Tax</t>
        </is>
      </c>
      <c r="C23" t="n">
        <v>4596</v>
      </c>
      <c r="D23" t="n">
        <v>5600</v>
      </c>
      <c r="E23" t="n">
        <v>5026</v>
      </c>
      <c r="F23" t="n">
        <v>4863</v>
      </c>
      <c r="G23" t="n">
        <v>3991</v>
      </c>
      <c r="H23" t="n">
        <v>4355</v>
      </c>
      <c r="I23" t="n">
        <v>4396</v>
      </c>
      <c r="J23" t="n">
        <v>3824</v>
      </c>
      <c r="K23" t="n">
        <v>4768</v>
      </c>
      <c r="L23" t="n">
        <v>2338</v>
      </c>
      <c r="M23" t="n">
        <v>2435</v>
      </c>
      <c r="N23" t="n">
        <v>2624</v>
      </c>
      <c r="O23" t="n">
        <v>2857</v>
      </c>
      <c r="P23" t="n">
        <v>2675</v>
      </c>
      <c r="Q23" t="n">
        <v>2316</v>
      </c>
      <c r="R23" t="n">
        <v>2073</v>
      </c>
      <c r="S23" t="n">
        <v>1777</v>
      </c>
      <c r="T23" t="n">
        <v>1108</v>
      </c>
      <c r="U23" t="n">
        <v>1069</v>
      </c>
      <c r="V23" t="n">
        <v>1032</v>
      </c>
      <c r="W23" t="n">
        <v>980.3</v>
      </c>
    </row>
    <row r="24">
      <c r="A24" s="5" t="inlineStr">
        <is>
          <t>Steuern auf Einkommen und Ertrag</t>
        </is>
      </c>
      <c r="B24" s="5" t="inlineStr">
        <is>
          <t>Taxes on income and earnings</t>
        </is>
      </c>
      <c r="C24" t="n">
        <v>1226</v>
      </c>
      <c r="D24" t="n">
        <v>1511</v>
      </c>
      <c r="E24" t="n">
        <v>970</v>
      </c>
      <c r="F24" t="n">
        <v>1229</v>
      </c>
      <c r="G24" t="n">
        <v>935</v>
      </c>
      <c r="H24" t="n">
        <v>1075</v>
      </c>
      <c r="I24" t="n">
        <v>1071</v>
      </c>
      <c r="J24" t="n">
        <v>1000</v>
      </c>
      <c r="K24" t="n">
        <v>1329</v>
      </c>
      <c r="L24" t="n">
        <v>525</v>
      </c>
      <c r="M24" t="n">
        <v>685</v>
      </c>
      <c r="N24" t="n">
        <v>776</v>
      </c>
      <c r="O24" t="n">
        <v>921</v>
      </c>
      <c r="P24" t="n">
        <v>801.6</v>
      </c>
      <c r="Q24" t="n">
        <v>817.1</v>
      </c>
      <c r="R24" t="n">
        <v>757.3</v>
      </c>
      <c r="S24" t="n">
        <v>692.6</v>
      </c>
      <c r="T24" t="n">
        <v>598.7</v>
      </c>
      <c r="U24" t="n">
        <v>476.3</v>
      </c>
      <c r="V24" t="n">
        <v>391.8</v>
      </c>
      <c r="W24" t="n">
        <v>376.4</v>
      </c>
    </row>
    <row r="25">
      <c r="A25" s="5" t="inlineStr">
        <is>
          <t>Ergebnis nach Steuer</t>
        </is>
      </c>
      <c r="B25" s="5" t="inlineStr">
        <is>
          <t>Earnings after tax</t>
        </is>
      </c>
      <c r="C25" t="n">
        <v>3370</v>
      </c>
      <c r="D25" t="n">
        <v>4088</v>
      </c>
      <c r="E25" t="n">
        <v>4056</v>
      </c>
      <c r="F25" t="n">
        <v>3634</v>
      </c>
      <c r="G25" t="n">
        <v>3056</v>
      </c>
      <c r="H25" t="n">
        <v>3280</v>
      </c>
      <c r="I25" t="n">
        <v>3325</v>
      </c>
      <c r="J25" t="n">
        <v>2823</v>
      </c>
      <c r="K25" t="n">
        <v>3439</v>
      </c>
      <c r="L25" t="n">
        <v>1813</v>
      </c>
      <c r="M25" t="n">
        <v>1750</v>
      </c>
      <c r="N25" t="n">
        <v>1848</v>
      </c>
      <c r="O25" t="n">
        <v>1936</v>
      </c>
      <c r="P25" t="n">
        <v>1873</v>
      </c>
      <c r="Q25" t="n">
        <v>1499</v>
      </c>
      <c r="R25" t="n">
        <v>1315</v>
      </c>
      <c r="S25" t="n">
        <v>1084</v>
      </c>
      <c r="T25" t="n">
        <v>509</v>
      </c>
      <c r="U25" t="n">
        <v>592.4</v>
      </c>
      <c r="V25" t="n">
        <v>639.7</v>
      </c>
      <c r="W25" t="n">
        <v>603.9</v>
      </c>
    </row>
    <row r="26">
      <c r="A26" s="5" t="inlineStr">
        <is>
          <t>Minderheitenanteil</t>
        </is>
      </c>
      <c r="B26" s="5" t="inlineStr">
        <is>
          <t>Minority Share</t>
        </is>
      </c>
      <c r="C26" t="n">
        <v>-50</v>
      </c>
      <c r="D26" t="n">
        <v>-6</v>
      </c>
      <c r="E26" t="n">
        <v>-38</v>
      </c>
      <c r="F26" t="n">
        <v>13</v>
      </c>
      <c r="G26" t="n">
        <v>8</v>
      </c>
      <c r="H26" t="inlineStr">
        <is>
          <t>-</t>
        </is>
      </c>
      <c r="I26" t="n">
        <v>1</v>
      </c>
      <c r="J26" t="inlineStr">
        <is>
          <t>-</t>
        </is>
      </c>
      <c r="K26" t="n">
        <v>-1</v>
      </c>
      <c r="L26" t="n">
        <v>-2</v>
      </c>
      <c r="M26" t="n">
        <v>-2</v>
      </c>
      <c r="N26" t="n">
        <v>-1</v>
      </c>
      <c r="O26" t="n">
        <v>-2</v>
      </c>
      <c r="P26" t="n">
        <v>-1.8</v>
      </c>
      <c r="Q26" t="n">
        <v>-2.9</v>
      </c>
      <c r="R26" t="n">
        <v>-4.9</v>
      </c>
      <c r="S26" t="n">
        <v>-6.9</v>
      </c>
      <c r="T26" t="n">
        <v>-6.2</v>
      </c>
      <c r="U26" t="n">
        <v>-11.3</v>
      </c>
      <c r="V26" t="n">
        <v>-5.3</v>
      </c>
      <c r="W26" t="n">
        <v>-2.9</v>
      </c>
    </row>
    <row r="27">
      <c r="A27" s="5" t="inlineStr">
        <is>
          <t>Jahresüberschuss/-fehlbetrag</t>
        </is>
      </c>
      <c r="B27" s="5" t="inlineStr">
        <is>
          <t>Net Profit</t>
        </is>
      </c>
      <c r="C27" t="n">
        <v>3321</v>
      </c>
      <c r="D27" t="n">
        <v>4083</v>
      </c>
      <c r="E27" t="n">
        <v>4018</v>
      </c>
      <c r="F27" t="n">
        <v>3646</v>
      </c>
      <c r="G27" t="n">
        <v>3064</v>
      </c>
      <c r="H27" t="n">
        <v>3280</v>
      </c>
      <c r="I27" t="n">
        <v>3326</v>
      </c>
      <c r="J27" t="n">
        <v>2823</v>
      </c>
      <c r="K27" t="n">
        <v>3438</v>
      </c>
      <c r="L27" t="n">
        <v>1811</v>
      </c>
      <c r="M27" t="n">
        <v>1748</v>
      </c>
      <c r="N27" t="n">
        <v>1847</v>
      </c>
      <c r="O27" t="n">
        <v>1919</v>
      </c>
      <c r="P27" t="n">
        <v>1871</v>
      </c>
      <c r="Q27" t="n">
        <v>1496</v>
      </c>
      <c r="R27" t="n">
        <v>1311</v>
      </c>
      <c r="S27" t="n">
        <v>1077</v>
      </c>
      <c r="T27" t="n">
        <v>508.6</v>
      </c>
      <c r="U27" t="n">
        <v>581.1</v>
      </c>
      <c r="V27" t="n">
        <v>634.3</v>
      </c>
      <c r="W27" t="n">
        <v>601</v>
      </c>
    </row>
    <row r="28">
      <c r="A28" s="5" t="inlineStr">
        <is>
          <t>Summe Umlaufvermögen</t>
        </is>
      </c>
      <c r="B28" s="5" t="inlineStr">
        <is>
          <t>Current Assets</t>
        </is>
      </c>
      <c r="C28" t="n">
        <v>15213</v>
      </c>
      <c r="D28" t="n">
        <v>16620</v>
      </c>
      <c r="E28" t="n">
        <v>11930</v>
      </c>
      <c r="F28" t="n">
        <v>11564</v>
      </c>
      <c r="G28" t="n">
        <v>9739</v>
      </c>
      <c r="H28" t="n">
        <v>8980</v>
      </c>
      <c r="I28" t="n">
        <v>7352</v>
      </c>
      <c r="J28" t="n">
        <v>6998</v>
      </c>
      <c r="K28" t="n">
        <v>9669</v>
      </c>
      <c r="L28" t="n">
        <v>7143</v>
      </c>
      <c r="M28" t="n">
        <v>5255</v>
      </c>
      <c r="N28" t="n">
        <v>5571</v>
      </c>
      <c r="O28" t="n">
        <v>6408</v>
      </c>
      <c r="P28" t="n">
        <v>6324</v>
      </c>
      <c r="Q28" t="n">
        <v>6329</v>
      </c>
      <c r="R28" t="n">
        <v>5685</v>
      </c>
      <c r="S28" t="n">
        <v>4384</v>
      </c>
      <c r="T28" t="n">
        <v>3481</v>
      </c>
      <c r="U28" t="n">
        <v>3358</v>
      </c>
      <c r="V28" t="n">
        <v>3575</v>
      </c>
      <c r="W28" t="n">
        <v>2967</v>
      </c>
    </row>
    <row r="29">
      <c r="A29" s="5" t="inlineStr">
        <is>
          <t>Summe Anlagevermögen</t>
        </is>
      </c>
      <c r="B29" s="5" t="inlineStr">
        <is>
          <t>Fixed Assets</t>
        </is>
      </c>
      <c r="C29" t="n">
        <v>45002</v>
      </c>
      <c r="D29" t="n">
        <v>34871</v>
      </c>
      <c r="E29" t="n">
        <v>30567</v>
      </c>
      <c r="F29" t="n">
        <v>32713</v>
      </c>
      <c r="G29" t="n">
        <v>31651</v>
      </c>
      <c r="H29" t="n">
        <v>29527</v>
      </c>
      <c r="I29" t="n">
        <v>19742</v>
      </c>
      <c r="J29" t="n">
        <v>19837</v>
      </c>
      <c r="K29" t="n">
        <v>13556</v>
      </c>
      <c r="L29" t="n">
        <v>13698</v>
      </c>
      <c r="M29" t="n">
        <v>8119</v>
      </c>
      <c r="N29" t="n">
        <v>8329</v>
      </c>
      <c r="O29" t="n">
        <v>3958</v>
      </c>
      <c r="P29" t="n">
        <v>3179</v>
      </c>
      <c r="Q29" t="n">
        <v>2395</v>
      </c>
      <c r="R29" t="n">
        <v>1624</v>
      </c>
      <c r="S29" t="n">
        <v>1609</v>
      </c>
      <c r="T29" t="n">
        <v>1639</v>
      </c>
      <c r="U29" t="n">
        <v>2204</v>
      </c>
      <c r="V29" t="n">
        <v>1591</v>
      </c>
      <c r="W29" t="n">
        <v>1524</v>
      </c>
    </row>
    <row r="30">
      <c r="A30" s="5" t="inlineStr">
        <is>
          <t>Summe Aktiva</t>
        </is>
      </c>
      <c r="B30" s="5" t="inlineStr">
        <is>
          <t>Total Assets</t>
        </is>
      </c>
      <c r="C30" t="n">
        <v>60215</v>
      </c>
      <c r="D30" t="n">
        <v>51491</v>
      </c>
      <c r="E30" t="n">
        <v>42497</v>
      </c>
      <c r="F30" t="n">
        <v>44277</v>
      </c>
      <c r="G30" t="n">
        <v>41390</v>
      </c>
      <c r="H30" t="n">
        <v>38507</v>
      </c>
      <c r="I30" t="n">
        <v>27094</v>
      </c>
      <c r="J30" t="n">
        <v>26835</v>
      </c>
      <c r="K30" t="n">
        <v>23225</v>
      </c>
      <c r="L30" t="n">
        <v>20841</v>
      </c>
      <c r="M30" t="n">
        <v>13374</v>
      </c>
      <c r="N30" t="n">
        <v>13900</v>
      </c>
      <c r="O30" t="n">
        <v>10366</v>
      </c>
      <c r="P30" t="n">
        <v>9503</v>
      </c>
      <c r="Q30" t="n">
        <v>9063</v>
      </c>
      <c r="R30" t="n">
        <v>7586</v>
      </c>
      <c r="S30" t="n">
        <v>6326</v>
      </c>
      <c r="T30" t="n">
        <v>5610</v>
      </c>
      <c r="U30" t="n">
        <v>6196</v>
      </c>
      <c r="V30" t="n">
        <v>5586</v>
      </c>
      <c r="W30" t="n">
        <v>4827</v>
      </c>
    </row>
    <row r="31">
      <c r="A31" s="5" t="inlineStr">
        <is>
          <t>Summe kurzfristiges Fremdkapital</t>
        </is>
      </c>
      <c r="B31" s="5" t="inlineStr">
        <is>
          <t>Short-Term Debt</t>
        </is>
      </c>
      <c r="C31" t="n">
        <v>14462</v>
      </c>
      <c r="D31" t="n">
        <v>10481</v>
      </c>
      <c r="E31" t="n">
        <v>10210</v>
      </c>
      <c r="F31" t="n">
        <v>9674</v>
      </c>
      <c r="G31" t="n">
        <v>7867</v>
      </c>
      <c r="H31" t="n">
        <v>8544</v>
      </c>
      <c r="I31" t="n">
        <v>6347</v>
      </c>
      <c r="J31" t="n">
        <v>6641</v>
      </c>
      <c r="K31" t="n">
        <v>6266</v>
      </c>
      <c r="L31" t="n">
        <v>5149</v>
      </c>
      <c r="M31" t="n">
        <v>3416</v>
      </c>
      <c r="N31" t="n">
        <v>5812</v>
      </c>
      <c r="O31" t="n">
        <v>3199</v>
      </c>
      <c r="P31" t="n">
        <v>2773</v>
      </c>
      <c r="Q31" t="inlineStr">
        <is>
          <t>-</t>
        </is>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14931</v>
      </c>
      <c r="D32" t="n">
        <v>12133</v>
      </c>
      <c r="E32" t="n">
        <v>6747</v>
      </c>
      <c r="F32" t="n">
        <v>8205</v>
      </c>
      <c r="G32" t="n">
        <v>10228</v>
      </c>
      <c r="H32" t="n">
        <v>10366</v>
      </c>
      <c r="I32" t="n">
        <v>4699</v>
      </c>
      <c r="J32" t="n">
        <v>6023</v>
      </c>
      <c r="K32" t="n">
        <v>4252</v>
      </c>
      <c r="L32" t="n">
        <v>5868</v>
      </c>
      <c r="M32" t="n">
        <v>1467</v>
      </c>
      <c r="N32" t="n">
        <v>905</v>
      </c>
      <c r="O32" t="n">
        <v>663</v>
      </c>
      <c r="P32" t="n">
        <v>584.1</v>
      </c>
      <c r="Q32" t="inlineStr">
        <is>
          <t>-</t>
        </is>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29393</v>
      </c>
      <c r="D33" t="n">
        <v>22614</v>
      </c>
      <c r="E33" t="n">
        <v>16958</v>
      </c>
      <c r="F33" t="n">
        <v>17879</v>
      </c>
      <c r="G33" t="n">
        <v>18095</v>
      </c>
      <c r="H33" t="n">
        <v>18909</v>
      </c>
      <c r="I33" t="n">
        <v>11046</v>
      </c>
      <c r="J33" t="n">
        <v>12664</v>
      </c>
      <c r="K33" t="n">
        <v>10518</v>
      </c>
      <c r="L33" t="n">
        <v>11017</v>
      </c>
      <c r="M33" t="n">
        <v>4883</v>
      </c>
      <c r="N33" t="n">
        <v>6717</v>
      </c>
      <c r="O33" t="n">
        <v>3862</v>
      </c>
      <c r="P33" t="n">
        <v>3357</v>
      </c>
      <c r="Q33" t="n">
        <v>3273</v>
      </c>
      <c r="R33" t="n">
        <v>2969</v>
      </c>
      <c r="S33" t="n">
        <v>2558</v>
      </c>
      <c r="T33" t="n">
        <v>2682</v>
      </c>
      <c r="U33" t="n">
        <v>3023</v>
      </c>
      <c r="V33" t="n">
        <v>2631</v>
      </c>
      <c r="W33" t="n">
        <v>2259</v>
      </c>
    </row>
    <row r="34">
      <c r="A34" s="5" t="inlineStr">
        <is>
          <t>Minderheitenanteil</t>
        </is>
      </c>
      <c r="B34" s="5" t="inlineStr">
        <is>
          <t>Minority Share</t>
        </is>
      </c>
      <c r="C34" t="n">
        <v>76</v>
      </c>
      <c r="D34" t="n">
        <v>45</v>
      </c>
      <c r="E34" t="n">
        <v>31</v>
      </c>
      <c r="F34" t="n">
        <v>21</v>
      </c>
      <c r="G34" t="n">
        <v>28</v>
      </c>
      <c r="H34" t="n">
        <v>94</v>
      </c>
      <c r="I34" t="n">
        <v>8</v>
      </c>
      <c r="J34" t="n">
        <v>8</v>
      </c>
      <c r="K34" t="n">
        <v>8</v>
      </c>
      <c r="L34" t="n">
        <v>17</v>
      </c>
      <c r="M34" t="n">
        <v>14</v>
      </c>
      <c r="N34" t="n">
        <v>2</v>
      </c>
      <c r="O34" t="n">
        <v>1</v>
      </c>
      <c r="P34" t="n">
        <v>9.5</v>
      </c>
      <c r="Q34" t="n">
        <v>7.6</v>
      </c>
      <c r="R34" t="n">
        <v>22</v>
      </c>
      <c r="S34" t="n">
        <v>58.7</v>
      </c>
      <c r="T34" t="n">
        <v>56.2</v>
      </c>
      <c r="U34" t="n">
        <v>62.8</v>
      </c>
      <c r="V34" t="n">
        <v>61.2</v>
      </c>
      <c r="W34" t="n">
        <v>8.699999999999999</v>
      </c>
    </row>
    <row r="35">
      <c r="A35" s="5" t="inlineStr">
        <is>
          <t>Summe Eigenkapital</t>
        </is>
      </c>
      <c r="B35" s="5" t="inlineStr">
        <is>
          <t>Equity</t>
        </is>
      </c>
      <c r="C35" t="n">
        <v>30746</v>
      </c>
      <c r="D35" t="n">
        <v>28832</v>
      </c>
      <c r="E35" t="n">
        <v>25509</v>
      </c>
      <c r="F35" t="n">
        <v>26376</v>
      </c>
      <c r="G35" t="n">
        <v>23267</v>
      </c>
      <c r="H35" t="n">
        <v>19504</v>
      </c>
      <c r="I35" t="n">
        <v>16040</v>
      </c>
      <c r="J35" t="n">
        <v>14163</v>
      </c>
      <c r="K35" t="n">
        <v>12699</v>
      </c>
      <c r="L35" t="n">
        <v>9807</v>
      </c>
      <c r="M35" t="n">
        <v>8477</v>
      </c>
      <c r="N35" t="n">
        <v>7181</v>
      </c>
      <c r="O35" t="n">
        <v>6503</v>
      </c>
      <c r="P35" t="n">
        <v>6136</v>
      </c>
      <c r="Q35" t="n">
        <v>5782</v>
      </c>
      <c r="R35" t="n">
        <v>4594</v>
      </c>
      <c r="S35" t="n">
        <v>3709</v>
      </c>
      <c r="T35" t="n">
        <v>2872</v>
      </c>
      <c r="U35" t="n">
        <v>3110</v>
      </c>
      <c r="V35" t="n">
        <v>2484</v>
      </c>
      <c r="W35" t="n">
        <v>2559</v>
      </c>
    </row>
    <row r="36">
      <c r="A36" s="5" t="inlineStr">
        <is>
          <t>Summe Passiva</t>
        </is>
      </c>
      <c r="B36" s="5" t="inlineStr">
        <is>
          <t>Liabilities &amp; Shareholder Equity</t>
        </is>
      </c>
      <c r="C36" t="n">
        <v>60215</v>
      </c>
      <c r="D36" t="n">
        <v>51491</v>
      </c>
      <c r="E36" t="n">
        <v>42497</v>
      </c>
      <c r="F36" t="n">
        <v>44277</v>
      </c>
      <c r="G36" t="n">
        <v>41390</v>
      </c>
      <c r="H36" t="n">
        <v>38507</v>
      </c>
      <c r="I36" t="n">
        <v>27094</v>
      </c>
      <c r="J36" t="n">
        <v>26835</v>
      </c>
      <c r="K36" t="n">
        <v>23225</v>
      </c>
      <c r="L36" t="n">
        <v>20841</v>
      </c>
      <c r="M36" t="n">
        <v>13374</v>
      </c>
      <c r="N36" t="n">
        <v>13900</v>
      </c>
      <c r="O36" t="n">
        <v>10366</v>
      </c>
      <c r="P36" t="n">
        <v>9503</v>
      </c>
      <c r="Q36" t="n">
        <v>9063</v>
      </c>
      <c r="R36" t="n">
        <v>7586</v>
      </c>
      <c r="S36" t="n">
        <v>6326</v>
      </c>
      <c r="T36" t="n">
        <v>5610</v>
      </c>
      <c r="U36" t="n">
        <v>6196</v>
      </c>
      <c r="V36" t="n">
        <v>5586</v>
      </c>
      <c r="W36" t="n">
        <v>4827</v>
      </c>
    </row>
    <row r="37">
      <c r="A37" s="5" t="inlineStr">
        <is>
          <t>Mio.Aktien im Umlauf</t>
        </is>
      </c>
      <c r="B37" s="5" t="inlineStr">
        <is>
          <t>Million shares outstanding</t>
        </is>
      </c>
      <c r="C37" t="n">
        <v>1229</v>
      </c>
      <c r="D37" t="n">
        <v>1229</v>
      </c>
      <c r="E37" t="n">
        <v>1229</v>
      </c>
      <c r="F37" t="n">
        <v>1229</v>
      </c>
      <c r="G37" t="n">
        <v>1229</v>
      </c>
      <c r="H37" t="n">
        <v>1229</v>
      </c>
      <c r="I37" t="n">
        <v>1229</v>
      </c>
      <c r="J37" t="n">
        <v>1229</v>
      </c>
      <c r="K37" t="n">
        <v>1228</v>
      </c>
      <c r="L37" t="n">
        <v>1227</v>
      </c>
      <c r="M37" t="n">
        <v>1226</v>
      </c>
      <c r="N37" t="n">
        <v>1226</v>
      </c>
      <c r="O37" t="n">
        <v>1246</v>
      </c>
      <c r="P37" t="n">
        <v>1268</v>
      </c>
      <c r="Q37" t="n">
        <v>1266</v>
      </c>
      <c r="R37" t="n">
        <v>1264</v>
      </c>
      <c r="S37" t="n">
        <v>1262</v>
      </c>
      <c r="T37" t="n">
        <v>1260</v>
      </c>
      <c r="U37" t="n">
        <v>1259</v>
      </c>
      <c r="V37" t="n">
        <v>1259</v>
      </c>
      <c r="W37" t="n">
        <v>1071</v>
      </c>
    </row>
    <row r="38">
      <c r="A38" s="5" t="inlineStr">
        <is>
          <t>Mio.Aktien im Umlauf</t>
        </is>
      </c>
      <c r="B38" s="5" t="inlineStr">
        <is>
          <t>Million shares outstanding</t>
        </is>
      </c>
      <c r="C38" t="n">
        <v>1229</v>
      </c>
      <c r="D38" t="n">
        <v>1229</v>
      </c>
      <c r="E38" t="n">
        <v>1229</v>
      </c>
      <c r="F38" t="n">
        <v>1229</v>
      </c>
      <c r="G38" t="n">
        <v>1229</v>
      </c>
      <c r="H38" t="n">
        <v>1229</v>
      </c>
      <c r="I38" t="n">
        <v>1229</v>
      </c>
      <c r="J38" t="n">
        <v>1229</v>
      </c>
      <c r="K38" t="n">
        <v>1228</v>
      </c>
      <c r="L38" t="n">
        <v>1227</v>
      </c>
      <c r="M38" t="n">
        <v>1226</v>
      </c>
      <c r="N38" t="n">
        <v>1226</v>
      </c>
      <c r="O38" t="n">
        <v>1246</v>
      </c>
      <c r="P38" t="n">
        <v>1268</v>
      </c>
      <c r="Q38" t="n">
        <v>1266</v>
      </c>
      <c r="R38" t="n">
        <v>1264</v>
      </c>
      <c r="S38" t="n">
        <v>1262</v>
      </c>
      <c r="T38" t="n">
        <v>1260</v>
      </c>
      <c r="U38" t="n">
        <v>1259</v>
      </c>
      <c r="V38" t="n">
        <v>732</v>
      </c>
      <c r="W38" t="n">
        <v>732</v>
      </c>
    </row>
    <row r="39">
      <c r="A39" s="5" t="inlineStr">
        <is>
          <t>Gezeichnetes Kapital (in Mio.)</t>
        </is>
      </c>
      <c r="B39" s="5" t="inlineStr">
        <is>
          <t>Subscribed Capital in M</t>
        </is>
      </c>
      <c r="C39" t="n">
        <v>1229</v>
      </c>
      <c r="D39" t="n">
        <v>1229</v>
      </c>
      <c r="E39" t="n">
        <v>1229</v>
      </c>
      <c r="F39" t="n">
        <v>1229</v>
      </c>
      <c r="G39" t="n">
        <v>1229</v>
      </c>
      <c r="H39" t="n">
        <v>1229</v>
      </c>
      <c r="I39" t="n">
        <v>1229</v>
      </c>
      <c r="J39" t="n">
        <v>1229</v>
      </c>
      <c r="K39" t="n">
        <v>1228</v>
      </c>
      <c r="L39" t="n">
        <v>1227</v>
      </c>
      <c r="M39" t="n">
        <v>1226</v>
      </c>
      <c r="N39" t="n">
        <v>1226</v>
      </c>
      <c r="O39" t="n">
        <v>1246</v>
      </c>
      <c r="P39" t="n">
        <v>1268</v>
      </c>
      <c r="Q39" t="n">
        <v>1266</v>
      </c>
      <c r="R39" t="n">
        <v>1264</v>
      </c>
      <c r="S39" t="n">
        <v>1262</v>
      </c>
      <c r="T39" t="n">
        <v>1260</v>
      </c>
      <c r="U39" t="n">
        <v>1259</v>
      </c>
      <c r="V39" t="n">
        <v>1259</v>
      </c>
      <c r="W39" t="n">
        <v>1071</v>
      </c>
    </row>
    <row r="40">
      <c r="A40" s="5" t="inlineStr">
        <is>
          <t>Ergebnis je Aktie (brutto)</t>
        </is>
      </c>
      <c r="B40" s="5" t="inlineStr">
        <is>
          <t>Earnings per share</t>
        </is>
      </c>
      <c r="C40" t="n">
        <v>3.74</v>
      </c>
      <c r="D40" t="n">
        <v>4.56</v>
      </c>
      <c r="E40" t="n">
        <v>4.09</v>
      </c>
      <c r="F40" t="n">
        <v>3.96</v>
      </c>
      <c r="G40" t="n">
        <v>3.25</v>
      </c>
      <c r="H40" t="n">
        <v>3.54</v>
      </c>
      <c r="I40" t="n">
        <v>3.58</v>
      </c>
      <c r="J40" t="n">
        <v>3.11</v>
      </c>
      <c r="K40" t="n">
        <v>3.88</v>
      </c>
      <c r="L40" t="n">
        <v>1.91</v>
      </c>
      <c r="M40" t="n">
        <v>1.99</v>
      </c>
      <c r="N40" t="n">
        <v>2.14</v>
      </c>
      <c r="O40" t="n">
        <v>2.29</v>
      </c>
      <c r="P40" t="n">
        <v>2.11</v>
      </c>
      <c r="Q40" t="n">
        <v>1.83</v>
      </c>
      <c r="R40" t="n">
        <v>1.64</v>
      </c>
      <c r="S40" t="n">
        <v>1.41</v>
      </c>
      <c r="T40" t="n">
        <v>0.88</v>
      </c>
      <c r="U40" t="n">
        <v>0.85</v>
      </c>
      <c r="V40" t="n">
        <v>0.82</v>
      </c>
      <c r="W40" t="n">
        <v>0.92</v>
      </c>
    </row>
    <row r="41">
      <c r="A41" s="5" t="inlineStr">
        <is>
          <t>Ergebnis je Aktie (unverwässert)</t>
        </is>
      </c>
      <c r="B41" s="5" t="inlineStr">
        <is>
          <t>Basic Earnings per share</t>
        </is>
      </c>
      <c r="C41" t="n">
        <v>2.78</v>
      </c>
      <c r="D41" t="n">
        <v>3.42</v>
      </c>
      <c r="E41" t="n">
        <v>3.36</v>
      </c>
      <c r="F41" t="n">
        <v>3.04</v>
      </c>
      <c r="G41" t="n">
        <v>2.56</v>
      </c>
      <c r="H41" t="n">
        <v>2.75</v>
      </c>
      <c r="I41" t="n">
        <v>2.79</v>
      </c>
      <c r="J41" t="n">
        <v>2.37</v>
      </c>
      <c r="K41" t="n">
        <v>2.89</v>
      </c>
      <c r="L41" t="n">
        <v>1.52</v>
      </c>
      <c r="M41" t="n">
        <v>1.47</v>
      </c>
      <c r="N41" t="n">
        <v>1.55</v>
      </c>
      <c r="O41" t="n">
        <v>1.59</v>
      </c>
      <c r="P41" t="n">
        <v>1.53</v>
      </c>
      <c r="Q41" t="n">
        <v>1.21</v>
      </c>
      <c r="R41" t="n">
        <v>1.06</v>
      </c>
      <c r="S41" t="n">
        <v>0.87</v>
      </c>
      <c r="T41" t="n">
        <v>0.41</v>
      </c>
      <c r="U41" t="n">
        <v>0.46</v>
      </c>
      <c r="V41" t="n">
        <v>0.5</v>
      </c>
      <c r="W41" t="n">
        <v>0.48</v>
      </c>
    </row>
    <row r="42">
      <c r="A42" s="5" t="inlineStr">
        <is>
          <t>Ergebnis je Aktie (verwässert)</t>
        </is>
      </c>
      <c r="B42" s="5" t="inlineStr">
        <is>
          <t>Diluted Earnings per share</t>
        </is>
      </c>
      <c r="C42" t="n">
        <v>2.78</v>
      </c>
      <c r="D42" t="n">
        <v>3.42</v>
      </c>
      <c r="E42" t="n">
        <v>3.35</v>
      </c>
      <c r="F42" t="n">
        <v>3.04</v>
      </c>
      <c r="G42" t="n">
        <v>2.56</v>
      </c>
      <c r="H42" t="n">
        <v>2.74</v>
      </c>
      <c r="I42" t="n">
        <v>2.78</v>
      </c>
      <c r="J42" t="n">
        <v>2.37</v>
      </c>
      <c r="K42" t="n">
        <v>2.89</v>
      </c>
      <c r="L42" t="n">
        <v>1.52</v>
      </c>
      <c r="M42" t="n">
        <v>1.47</v>
      </c>
      <c r="N42" t="n">
        <v>1.55</v>
      </c>
      <c r="O42" t="n">
        <v>1.59</v>
      </c>
      <c r="P42" t="n">
        <v>1.52</v>
      </c>
      <c r="Q42" t="n">
        <v>1.2</v>
      </c>
      <c r="R42" t="n">
        <v>1.05</v>
      </c>
      <c r="S42" t="n">
        <v>0.87</v>
      </c>
      <c r="T42" t="n">
        <v>0.41</v>
      </c>
      <c r="U42" t="n">
        <v>0.46</v>
      </c>
      <c r="V42" t="n">
        <v>0.5</v>
      </c>
      <c r="W42" t="n">
        <v>0.48</v>
      </c>
    </row>
    <row r="43">
      <c r="A43" s="5" t="inlineStr">
        <is>
          <t>Dividende je Aktie</t>
        </is>
      </c>
      <c r="B43" s="5" t="inlineStr">
        <is>
          <t>Dividend per share</t>
        </is>
      </c>
      <c r="C43" t="n">
        <v>1.58</v>
      </c>
      <c r="D43" t="n">
        <v>1.5</v>
      </c>
      <c r="E43" t="n">
        <v>1.4</v>
      </c>
      <c r="F43" t="n">
        <v>1.25</v>
      </c>
      <c r="G43" t="n">
        <v>1.15</v>
      </c>
      <c r="H43" t="n">
        <v>1.1</v>
      </c>
      <c r="I43" t="n">
        <v>1</v>
      </c>
      <c r="J43" t="n">
        <v>0.85</v>
      </c>
      <c r="K43" t="n">
        <v>1.1</v>
      </c>
      <c r="L43" t="n">
        <v>0.6</v>
      </c>
      <c r="M43" t="n">
        <v>0.5</v>
      </c>
      <c r="N43" t="n">
        <v>0.5</v>
      </c>
      <c r="O43" t="n">
        <v>0.5</v>
      </c>
      <c r="P43" t="n">
        <v>0.46</v>
      </c>
      <c r="Q43" t="n">
        <v>0.36</v>
      </c>
      <c r="R43" t="n">
        <v>0.28</v>
      </c>
      <c r="S43" t="n">
        <v>0.2</v>
      </c>
      <c r="T43" t="n">
        <v>0.15</v>
      </c>
      <c r="U43" t="n">
        <v>0.15</v>
      </c>
      <c r="V43" t="n">
        <v>0.14</v>
      </c>
      <c r="W43" t="n">
        <v>0.13</v>
      </c>
    </row>
    <row r="44">
      <c r="A44" s="5" t="inlineStr">
        <is>
          <t>Dividendenausschüttung in Mio</t>
        </is>
      </c>
      <c r="B44" s="5" t="inlineStr">
        <is>
          <t>Dividend Payment in M</t>
        </is>
      </c>
      <c r="C44" t="n">
        <v>1886</v>
      </c>
      <c r="D44" t="n">
        <v>1790</v>
      </c>
      <c r="E44" t="n">
        <v>1671</v>
      </c>
      <c r="F44" t="n">
        <v>1498</v>
      </c>
      <c r="G44" t="n">
        <v>1378</v>
      </c>
      <c r="H44" t="n">
        <v>1315</v>
      </c>
      <c r="I44" t="n">
        <v>1194</v>
      </c>
      <c r="J44" t="n">
        <v>1013</v>
      </c>
      <c r="K44" t="n">
        <v>1309</v>
      </c>
      <c r="L44" t="n">
        <v>713</v>
      </c>
      <c r="M44" t="n">
        <v>594</v>
      </c>
      <c r="N44" t="n">
        <v>594</v>
      </c>
      <c r="O44" t="n">
        <v>587</v>
      </c>
      <c r="P44" t="n">
        <v>560</v>
      </c>
      <c r="Q44" t="n">
        <v>449</v>
      </c>
      <c r="R44" t="n">
        <v>341.7</v>
      </c>
      <c r="S44" t="n">
        <v>248.7</v>
      </c>
      <c r="T44" t="n">
        <v>186.9</v>
      </c>
      <c r="U44" t="n">
        <v>182.7</v>
      </c>
      <c r="V44" t="n">
        <v>180.4</v>
      </c>
      <c r="W44" t="n">
        <v>165.8</v>
      </c>
    </row>
    <row r="45">
      <c r="A45" s="5" t="inlineStr">
        <is>
          <t>Umsatz</t>
        </is>
      </c>
      <c r="B45" s="5" t="inlineStr">
        <is>
          <t>Revenue</t>
        </is>
      </c>
      <c r="C45" t="n">
        <v>22.43</v>
      </c>
      <c r="D45" t="n">
        <v>20.11</v>
      </c>
      <c r="E45" t="n">
        <v>19.1</v>
      </c>
      <c r="F45" t="n">
        <v>17.96</v>
      </c>
      <c r="G45" t="n">
        <v>16.93</v>
      </c>
      <c r="H45" t="n">
        <v>14.29</v>
      </c>
      <c r="I45" t="n">
        <v>13.69</v>
      </c>
      <c r="J45" t="n">
        <v>13.21</v>
      </c>
      <c r="K45" t="n">
        <v>11.59</v>
      </c>
      <c r="L45" t="n">
        <v>10.16</v>
      </c>
      <c r="M45" t="n">
        <v>8.699999999999999</v>
      </c>
      <c r="N45" t="n">
        <v>9.44</v>
      </c>
      <c r="O45" t="n">
        <v>8.220000000000001</v>
      </c>
      <c r="P45" t="n">
        <v>7.42</v>
      </c>
      <c r="Q45" t="n">
        <v>6.72</v>
      </c>
      <c r="R45" t="n">
        <v>5.95</v>
      </c>
      <c r="S45" t="n">
        <v>5.57</v>
      </c>
      <c r="T45" t="n">
        <v>5.88</v>
      </c>
      <c r="U45" t="n">
        <v>5.83</v>
      </c>
      <c r="V45" t="n">
        <v>4.98</v>
      </c>
      <c r="W45" t="n">
        <v>4.77</v>
      </c>
    </row>
    <row r="46">
      <c r="A46" s="5" t="inlineStr">
        <is>
          <t>Buchwert je Aktie</t>
        </is>
      </c>
      <c r="B46" s="5" t="inlineStr">
        <is>
          <t>Book value per share</t>
        </is>
      </c>
      <c r="C46" t="n">
        <v>25.03</v>
      </c>
      <c r="D46" t="n">
        <v>23.47</v>
      </c>
      <c r="E46" t="n">
        <v>20.76</v>
      </c>
      <c r="F46" t="n">
        <v>21.47</v>
      </c>
      <c r="G46" t="n">
        <v>18.94</v>
      </c>
      <c r="H46" t="n">
        <v>15.88</v>
      </c>
      <c r="I46" t="n">
        <v>13.06</v>
      </c>
      <c r="J46" t="n">
        <v>11.53</v>
      </c>
      <c r="K46" t="n">
        <v>10.34</v>
      </c>
      <c r="L46" t="n">
        <v>7.99</v>
      </c>
      <c r="M46" t="n">
        <v>6.91</v>
      </c>
      <c r="N46" t="n">
        <v>5.86</v>
      </c>
      <c r="O46" t="n">
        <v>5.22</v>
      </c>
      <c r="P46" t="n">
        <v>4.84</v>
      </c>
      <c r="Q46" t="n">
        <v>4.57</v>
      </c>
      <c r="R46" t="n">
        <v>3.63</v>
      </c>
      <c r="S46" t="n">
        <v>2.94</v>
      </c>
      <c r="T46" t="n">
        <v>2.28</v>
      </c>
      <c r="U46" t="n">
        <v>2.47</v>
      </c>
      <c r="V46" t="n">
        <v>1.97</v>
      </c>
      <c r="W46" t="n">
        <v>2.39</v>
      </c>
    </row>
    <row r="47">
      <c r="A47" s="5" t="inlineStr">
        <is>
          <t>Cashflow je Aktie</t>
        </is>
      </c>
      <c r="B47" s="5" t="inlineStr">
        <is>
          <t>Cashflow per share</t>
        </is>
      </c>
      <c r="C47" t="n">
        <v>2.85</v>
      </c>
      <c r="D47" t="n">
        <v>3.5</v>
      </c>
      <c r="E47" t="n">
        <v>4.11</v>
      </c>
      <c r="F47" t="n">
        <v>3.77</v>
      </c>
      <c r="G47" t="n">
        <v>2.96</v>
      </c>
      <c r="H47" t="n">
        <v>2.85</v>
      </c>
      <c r="I47" t="n">
        <v>3.12</v>
      </c>
      <c r="J47" t="n">
        <v>3.11</v>
      </c>
      <c r="K47" t="n">
        <v>3.07</v>
      </c>
      <c r="L47" t="n">
        <v>2.39</v>
      </c>
      <c r="M47" t="n">
        <v>2.46</v>
      </c>
      <c r="N47" t="n">
        <v>1.76</v>
      </c>
      <c r="O47" t="n">
        <v>1.56</v>
      </c>
      <c r="P47" t="n">
        <v>1.46</v>
      </c>
      <c r="Q47" t="n">
        <v>1.27</v>
      </c>
      <c r="R47" t="n">
        <v>1.45</v>
      </c>
      <c r="S47" t="n">
        <v>1.19</v>
      </c>
      <c r="T47" t="n">
        <v>1.34</v>
      </c>
      <c r="U47" t="n">
        <v>0.79</v>
      </c>
      <c r="V47" t="n">
        <v>0.54</v>
      </c>
      <c r="W47" t="n">
        <v>0.5</v>
      </c>
    </row>
    <row r="48">
      <c r="A48" s="5" t="inlineStr">
        <is>
          <t>Bilanzsumme je Aktie</t>
        </is>
      </c>
      <c r="B48" s="5" t="inlineStr">
        <is>
          <t>Total assets per share</t>
        </is>
      </c>
      <c r="C48" t="n">
        <v>49.01</v>
      </c>
      <c r="D48" t="n">
        <v>41.91</v>
      </c>
      <c r="E48" t="n">
        <v>34.59</v>
      </c>
      <c r="F48" t="n">
        <v>36.04</v>
      </c>
      <c r="G48" t="n">
        <v>33.69</v>
      </c>
      <c r="H48" t="n">
        <v>31.34</v>
      </c>
      <c r="I48" t="n">
        <v>22.05</v>
      </c>
      <c r="J48" t="n">
        <v>21.84</v>
      </c>
      <c r="K48" t="n">
        <v>18.91</v>
      </c>
      <c r="L48" t="n">
        <v>16.99</v>
      </c>
      <c r="M48" t="n">
        <v>10.91</v>
      </c>
      <c r="N48" t="n">
        <v>11.34</v>
      </c>
      <c r="O48" t="n">
        <v>8.32</v>
      </c>
      <c r="P48" t="n">
        <v>7.5</v>
      </c>
      <c r="Q48" t="n">
        <v>7.16</v>
      </c>
      <c r="R48" t="n">
        <v>6</v>
      </c>
      <c r="S48" t="n">
        <v>5.01</v>
      </c>
      <c r="T48" t="n">
        <v>4.45</v>
      </c>
      <c r="U48" t="n">
        <v>4.92</v>
      </c>
      <c r="V48" t="n">
        <v>4.44</v>
      </c>
      <c r="W48" t="inlineStr">
        <is>
          <t>-</t>
        </is>
      </c>
    </row>
    <row r="49">
      <c r="A49" s="5" t="inlineStr">
        <is>
          <t>Personal am Ende des Jahres</t>
        </is>
      </c>
      <c r="B49" s="5" t="inlineStr">
        <is>
          <t>Staff at the end of year</t>
        </is>
      </c>
      <c r="C49" t="n">
        <v>100330</v>
      </c>
      <c r="D49" t="n">
        <v>96498</v>
      </c>
      <c r="E49" t="n">
        <v>88543</v>
      </c>
      <c r="F49" t="n">
        <v>84183</v>
      </c>
      <c r="G49" t="n">
        <v>76986</v>
      </c>
      <c r="H49" t="n">
        <v>74406</v>
      </c>
      <c r="I49" t="n">
        <v>66572</v>
      </c>
      <c r="J49" t="n">
        <v>64422</v>
      </c>
      <c r="K49" t="n">
        <v>55765</v>
      </c>
      <c r="L49" t="n">
        <v>53513</v>
      </c>
      <c r="M49" t="n">
        <v>47584</v>
      </c>
      <c r="N49" t="n">
        <v>51536</v>
      </c>
      <c r="O49" t="n">
        <v>42129</v>
      </c>
      <c r="P49" t="n">
        <v>39355</v>
      </c>
      <c r="Q49" t="n">
        <v>35873</v>
      </c>
      <c r="R49" t="n">
        <v>32205</v>
      </c>
      <c r="S49" t="n">
        <v>29610</v>
      </c>
      <c r="T49" t="n">
        <v>28797</v>
      </c>
      <c r="U49" t="n">
        <v>28410</v>
      </c>
      <c r="V49" t="n">
        <v>24177</v>
      </c>
      <c r="W49" t="n">
        <v>21699</v>
      </c>
    </row>
    <row r="50">
      <c r="A50" s="5" t="inlineStr">
        <is>
          <t>Personalaufwand in Mio. EUR</t>
        </is>
      </c>
      <c r="B50" s="5" t="inlineStr">
        <is>
          <t>Personnel expenses in M</t>
        </is>
      </c>
      <c r="C50" t="n">
        <v>14870</v>
      </c>
      <c r="D50" t="n">
        <v>11595</v>
      </c>
      <c r="E50" t="n">
        <v>11643</v>
      </c>
      <c r="F50" t="n">
        <v>10229</v>
      </c>
      <c r="G50" t="n">
        <v>10170</v>
      </c>
      <c r="H50" t="n">
        <v>7877</v>
      </c>
      <c r="I50" t="n">
        <v>7489</v>
      </c>
      <c r="J50" t="n">
        <v>7262</v>
      </c>
      <c r="K50" t="n">
        <v>5884</v>
      </c>
      <c r="L50" t="n">
        <v>5261</v>
      </c>
      <c r="M50" t="n">
        <v>4776</v>
      </c>
      <c r="N50" t="n">
        <v>4894</v>
      </c>
      <c r="O50" t="n">
        <v>4174</v>
      </c>
      <c r="P50" t="n">
        <v>3833</v>
      </c>
      <c r="Q50" t="n">
        <v>3372</v>
      </c>
      <c r="R50" t="n">
        <v>2968</v>
      </c>
      <c r="S50" t="n">
        <v>2937</v>
      </c>
      <c r="T50" t="n">
        <v>2965</v>
      </c>
      <c r="U50" t="n">
        <v>2908</v>
      </c>
      <c r="V50" t="n">
        <v>2813</v>
      </c>
      <c r="W50" t="n">
        <v>2032</v>
      </c>
    </row>
    <row r="51">
      <c r="A51" s="5" t="inlineStr">
        <is>
          <t>Aufwand je Mitarbeiter in EUR</t>
        </is>
      </c>
      <c r="B51" s="5" t="inlineStr">
        <is>
          <t>Effort per employee</t>
        </is>
      </c>
      <c r="C51" t="n">
        <v>148211</v>
      </c>
      <c r="D51" t="n">
        <v>120158</v>
      </c>
      <c r="E51" t="n">
        <v>131495</v>
      </c>
      <c r="F51" t="n">
        <v>121509</v>
      </c>
      <c r="G51" t="n">
        <v>132102</v>
      </c>
      <c r="H51" t="n">
        <v>105865</v>
      </c>
      <c r="I51" t="n">
        <v>112495</v>
      </c>
      <c r="J51" t="n">
        <v>112725</v>
      </c>
      <c r="K51" t="n">
        <v>105514</v>
      </c>
      <c r="L51" t="n">
        <v>98313</v>
      </c>
      <c r="M51" t="n">
        <v>100370</v>
      </c>
      <c r="N51" t="n">
        <v>94963</v>
      </c>
      <c r="O51" t="n">
        <v>99077</v>
      </c>
      <c r="P51" t="n">
        <v>97396</v>
      </c>
      <c r="Q51" t="n">
        <v>93998</v>
      </c>
      <c r="R51" t="n">
        <v>92160</v>
      </c>
      <c r="S51" t="n">
        <v>99176</v>
      </c>
      <c r="T51" t="n">
        <v>102969</v>
      </c>
      <c r="U51" t="n">
        <v>102362</v>
      </c>
      <c r="V51" t="n">
        <v>116342</v>
      </c>
      <c r="W51" t="inlineStr">
        <is>
          <t>-</t>
        </is>
      </c>
    </row>
    <row r="52">
      <c r="A52" s="5" t="inlineStr">
        <is>
          <t>Umsatz je Aktie</t>
        </is>
      </c>
      <c r="B52" s="5" t="inlineStr">
        <is>
          <t>Revenue per share</t>
        </is>
      </c>
      <c r="C52" t="n">
        <v>274624</v>
      </c>
      <c r="D52" t="n">
        <v>256047</v>
      </c>
      <c r="E52" t="n">
        <v>264967</v>
      </c>
      <c r="F52" t="n">
        <v>262072</v>
      </c>
      <c r="G52" t="n">
        <v>270088</v>
      </c>
      <c r="H52" t="n">
        <v>236002</v>
      </c>
      <c r="I52" t="n">
        <v>252584</v>
      </c>
      <c r="J52" t="n">
        <v>251824</v>
      </c>
      <c r="K52" t="n">
        <v>255231</v>
      </c>
      <c r="L52" t="n">
        <v>232915</v>
      </c>
      <c r="M52" t="n">
        <v>224277</v>
      </c>
      <c r="N52" t="n">
        <v>224445</v>
      </c>
      <c r="O52" t="n">
        <v>243110</v>
      </c>
      <c r="P52" t="n">
        <v>238904</v>
      </c>
      <c r="Q52" t="n">
        <v>237292</v>
      </c>
      <c r="R52" t="n">
        <v>233333</v>
      </c>
      <c r="S52" t="n">
        <v>237237</v>
      </c>
      <c r="T52" t="n">
        <v>257415</v>
      </c>
      <c r="U52" t="n">
        <v>258387</v>
      </c>
      <c r="V52" t="n">
        <v>259114</v>
      </c>
      <c r="W52" t="n">
        <v>235503</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33101</v>
      </c>
      <c r="D54" t="n">
        <v>42312</v>
      </c>
      <c r="E54" t="n">
        <v>45379</v>
      </c>
      <c r="F54" t="n">
        <v>43310</v>
      </c>
      <c r="G54" t="n">
        <v>39799</v>
      </c>
      <c r="H54" t="n">
        <v>44082</v>
      </c>
      <c r="I54" t="n">
        <v>49961</v>
      </c>
      <c r="J54" t="n">
        <v>43820</v>
      </c>
      <c r="K54" t="n">
        <v>61652</v>
      </c>
      <c r="L54" t="n">
        <v>33842</v>
      </c>
      <c r="M54" t="n">
        <v>36735</v>
      </c>
      <c r="N54" t="n">
        <v>35839</v>
      </c>
      <c r="O54" t="n">
        <v>45551</v>
      </c>
      <c r="P54" t="n">
        <v>47552</v>
      </c>
      <c r="Q54" t="n">
        <v>41714</v>
      </c>
      <c r="R54" t="n">
        <v>40692</v>
      </c>
      <c r="S54" t="n">
        <v>36376</v>
      </c>
      <c r="T54" t="n">
        <v>17662</v>
      </c>
      <c r="U54" t="n">
        <v>20454</v>
      </c>
      <c r="V54" t="n">
        <v>26236</v>
      </c>
      <c r="W54" t="n">
        <v>27697</v>
      </c>
    </row>
    <row r="55">
      <c r="A55" s="5" t="inlineStr">
        <is>
          <t>KGV (Kurs/Gewinn)</t>
        </is>
      </c>
      <c r="B55" s="5" t="inlineStr">
        <is>
          <t>PE (price/earnings)</t>
        </is>
      </c>
      <c r="C55" t="n">
        <v>43.3</v>
      </c>
      <c r="D55" t="n">
        <v>25.4</v>
      </c>
      <c r="E55" t="n">
        <v>27.8</v>
      </c>
      <c r="F55" t="n">
        <v>27.2</v>
      </c>
      <c r="G55" t="n">
        <v>28.7</v>
      </c>
      <c r="H55" t="n">
        <v>21.2</v>
      </c>
      <c r="I55" t="n">
        <v>22.3</v>
      </c>
      <c r="J55" t="n">
        <v>25.6</v>
      </c>
      <c r="K55" t="n">
        <v>14.1</v>
      </c>
      <c r="L55" t="n">
        <v>25.1</v>
      </c>
      <c r="M55" t="n">
        <v>22.4</v>
      </c>
      <c r="N55" t="n">
        <v>16.3</v>
      </c>
      <c r="O55" t="n">
        <v>22.3</v>
      </c>
      <c r="P55" t="n">
        <v>26.3</v>
      </c>
      <c r="Q55" t="n">
        <v>31.6</v>
      </c>
      <c r="R55" t="n">
        <v>31</v>
      </c>
      <c r="S55" t="n">
        <v>38.3</v>
      </c>
      <c r="T55" t="n">
        <v>46</v>
      </c>
      <c r="U55" t="n">
        <v>80</v>
      </c>
      <c r="V55" t="n">
        <v>61.9</v>
      </c>
      <c r="W55" t="n">
        <v>84.2</v>
      </c>
    </row>
    <row r="56">
      <c r="A56" s="5" t="inlineStr">
        <is>
          <t>KUV (Kurs/Umsatz)</t>
        </is>
      </c>
      <c r="B56" s="5" t="inlineStr">
        <is>
          <t>PS (price/sales)</t>
        </is>
      </c>
      <c r="C56" t="n">
        <v>5.36</v>
      </c>
      <c r="D56" t="n">
        <v>4.32</v>
      </c>
      <c r="E56" t="n">
        <v>4.89</v>
      </c>
      <c r="F56" t="n">
        <v>4.61</v>
      </c>
      <c r="G56" t="n">
        <v>4.34</v>
      </c>
      <c r="H56" t="n">
        <v>4.08</v>
      </c>
      <c r="I56" t="n">
        <v>4.55</v>
      </c>
      <c r="J56" t="n">
        <v>4.6</v>
      </c>
      <c r="K56" t="n">
        <v>3.52</v>
      </c>
      <c r="L56" t="n">
        <v>3.75</v>
      </c>
      <c r="M56" t="n">
        <v>3.79</v>
      </c>
      <c r="N56" t="n">
        <v>2.67</v>
      </c>
      <c r="O56" t="n">
        <v>4.32</v>
      </c>
      <c r="P56" t="n">
        <v>5.43</v>
      </c>
      <c r="Q56" t="n">
        <v>5.69</v>
      </c>
      <c r="R56" t="n">
        <v>5.53</v>
      </c>
      <c r="S56" t="n">
        <v>5.98</v>
      </c>
      <c r="T56" t="n">
        <v>3.21</v>
      </c>
      <c r="U56" t="n">
        <v>6.31</v>
      </c>
      <c r="V56" t="n">
        <v>6.22</v>
      </c>
      <c r="W56" t="n">
        <v>8.470000000000001</v>
      </c>
    </row>
    <row r="57">
      <c r="A57" s="5" t="inlineStr">
        <is>
          <t>KBV (Kurs/Buchwert)</t>
        </is>
      </c>
      <c r="B57" s="5" t="inlineStr">
        <is>
          <t>PB (price/book value)</t>
        </is>
      </c>
      <c r="C57" t="n">
        <v>4.81</v>
      </c>
      <c r="D57" t="n">
        <v>3.7</v>
      </c>
      <c r="E57" t="n">
        <v>4.5</v>
      </c>
      <c r="F57" t="n">
        <v>3.86</v>
      </c>
      <c r="G57" t="n">
        <v>3.87</v>
      </c>
      <c r="H57" t="n">
        <v>3.67</v>
      </c>
      <c r="I57" t="n">
        <v>4.77</v>
      </c>
      <c r="J57" t="n">
        <v>5.26</v>
      </c>
      <c r="K57" t="n">
        <v>3.95</v>
      </c>
      <c r="L57" t="n">
        <v>4.77</v>
      </c>
      <c r="M57" t="n">
        <v>4.77</v>
      </c>
      <c r="N57" t="n">
        <v>4.31</v>
      </c>
      <c r="O57" t="n">
        <v>6.81</v>
      </c>
      <c r="P57" t="n">
        <v>8.32</v>
      </c>
      <c r="Q57" t="n">
        <v>8.380000000000001</v>
      </c>
      <c r="R57" t="n">
        <v>9.039999999999999</v>
      </c>
      <c r="S57" t="n">
        <v>11.32</v>
      </c>
      <c r="T57" t="n">
        <v>8.279999999999999</v>
      </c>
      <c r="U57" t="n">
        <v>14.9</v>
      </c>
      <c r="V57" t="n">
        <v>15.68</v>
      </c>
      <c r="W57" t="n">
        <v>16.92</v>
      </c>
    </row>
    <row r="58">
      <c r="A58" s="5" t="inlineStr">
        <is>
          <t>KCV (Kurs/Cashflow)</t>
        </is>
      </c>
      <c r="B58" s="5" t="inlineStr">
        <is>
          <t>PC (price/cashflow)</t>
        </is>
      </c>
      <c r="C58" t="n">
        <v>42.28</v>
      </c>
      <c r="D58" t="n">
        <v>24.82</v>
      </c>
      <c r="E58" t="n">
        <v>22.76</v>
      </c>
      <c r="F58" t="n">
        <v>21.98</v>
      </c>
      <c r="G58" t="n">
        <v>24.78</v>
      </c>
      <c r="H58" t="n">
        <v>20.46</v>
      </c>
      <c r="I58" t="n">
        <v>19.98</v>
      </c>
      <c r="J58" t="n">
        <v>19.51</v>
      </c>
      <c r="K58" t="n">
        <v>13.29</v>
      </c>
      <c r="L58" t="n">
        <v>15.94</v>
      </c>
      <c r="M58" t="n">
        <v>13.42</v>
      </c>
      <c r="N58" t="n">
        <v>14.34</v>
      </c>
      <c r="O58" t="n">
        <v>22.71</v>
      </c>
      <c r="P58" t="n">
        <v>27.63</v>
      </c>
      <c r="Q58" t="n">
        <v>30.15</v>
      </c>
      <c r="R58" t="n">
        <v>22.73</v>
      </c>
      <c r="S58" t="n">
        <v>27.91</v>
      </c>
      <c r="T58" t="n">
        <v>14.1</v>
      </c>
      <c r="U58" t="n">
        <v>46.86</v>
      </c>
      <c r="V58" t="n">
        <v>57.29</v>
      </c>
      <c r="W58" t="n">
        <v>81.42</v>
      </c>
    </row>
    <row r="59">
      <c r="A59" s="5" t="inlineStr">
        <is>
          <t>Dividendenrendite in %</t>
        </is>
      </c>
      <c r="B59" s="5" t="inlineStr">
        <is>
          <t>Dividend Yield in %</t>
        </is>
      </c>
      <c r="C59" t="n">
        <v>1.31</v>
      </c>
      <c r="D59" t="n">
        <v>1.73</v>
      </c>
      <c r="E59" t="n">
        <v>1.5</v>
      </c>
      <c r="F59" t="n">
        <v>1.51</v>
      </c>
      <c r="G59" t="n">
        <v>1.57</v>
      </c>
      <c r="H59" t="n">
        <v>1.89</v>
      </c>
      <c r="I59" t="n">
        <v>1.6</v>
      </c>
      <c r="J59" t="n">
        <v>1.4</v>
      </c>
      <c r="K59" t="n">
        <v>2.69</v>
      </c>
      <c r="L59" t="n">
        <v>1.57</v>
      </c>
      <c r="M59" t="n">
        <v>1.52</v>
      </c>
      <c r="N59" t="n">
        <v>1.98</v>
      </c>
      <c r="O59" t="n">
        <v>1.41</v>
      </c>
      <c r="P59" t="n">
        <v>1.14</v>
      </c>
      <c r="Q59" t="n">
        <v>0.9399999999999999</v>
      </c>
      <c r="R59" t="n">
        <v>0.85</v>
      </c>
      <c r="S59" t="n">
        <v>0.6</v>
      </c>
      <c r="T59" t="n">
        <v>0.79</v>
      </c>
      <c r="U59" t="n">
        <v>0.41</v>
      </c>
      <c r="V59" t="n">
        <v>0.45</v>
      </c>
      <c r="W59" t="n">
        <v>0.32</v>
      </c>
    </row>
    <row r="60">
      <c r="A60" s="5" t="inlineStr">
        <is>
          <t>Gewinnrendite in %</t>
        </is>
      </c>
      <c r="B60" s="5" t="inlineStr">
        <is>
          <t>Return on profit in %</t>
        </is>
      </c>
      <c r="C60" t="n">
        <v>2.3</v>
      </c>
      <c r="D60" t="n">
        <v>3.9</v>
      </c>
      <c r="E60" t="n">
        <v>3.6</v>
      </c>
      <c r="F60" t="n">
        <v>3.7</v>
      </c>
      <c r="G60" t="n">
        <v>3.5</v>
      </c>
      <c r="H60" t="n">
        <v>4.7</v>
      </c>
      <c r="I60" t="n">
        <v>4.5</v>
      </c>
      <c r="J60" t="n">
        <v>3.9</v>
      </c>
      <c r="K60" t="n">
        <v>7.1</v>
      </c>
      <c r="L60" t="n">
        <v>4</v>
      </c>
      <c r="M60" t="n">
        <v>4.5</v>
      </c>
      <c r="N60" t="n">
        <v>6.1</v>
      </c>
      <c r="O60" t="n">
        <v>4.5</v>
      </c>
      <c r="P60" t="n">
        <v>3.8</v>
      </c>
      <c r="Q60" t="n">
        <v>3.2</v>
      </c>
      <c r="R60" t="n">
        <v>3.2</v>
      </c>
      <c r="S60" t="n">
        <v>2.6</v>
      </c>
      <c r="T60" t="n">
        <v>2.2</v>
      </c>
      <c r="U60" t="n">
        <v>1.3</v>
      </c>
      <c r="V60" t="n">
        <v>1.6</v>
      </c>
      <c r="W60" t="n">
        <v>1.2</v>
      </c>
    </row>
    <row r="61">
      <c r="A61" s="5" t="inlineStr">
        <is>
          <t>Eigenkapitalrendite in %</t>
        </is>
      </c>
      <c r="B61" s="5" t="inlineStr">
        <is>
          <t>Return on Equity in %</t>
        </is>
      </c>
      <c r="C61" t="n">
        <v>10.8</v>
      </c>
      <c r="D61" t="n">
        <v>14.16</v>
      </c>
      <c r="E61" t="n">
        <v>15.75</v>
      </c>
      <c r="F61" t="n">
        <v>13.82</v>
      </c>
      <c r="G61" t="n">
        <v>13.17</v>
      </c>
      <c r="H61" t="n">
        <v>16.82</v>
      </c>
      <c r="I61" t="n">
        <v>20.74</v>
      </c>
      <c r="J61" t="n">
        <v>19.93</v>
      </c>
      <c r="K61" t="n">
        <v>27.07</v>
      </c>
      <c r="L61" t="n">
        <v>18.47</v>
      </c>
      <c r="M61" t="n">
        <v>20.62</v>
      </c>
      <c r="N61" t="n">
        <v>25.72</v>
      </c>
      <c r="O61" t="n">
        <v>29.51</v>
      </c>
      <c r="P61" t="n">
        <v>30.5</v>
      </c>
      <c r="Q61" t="n">
        <v>25.88</v>
      </c>
      <c r="R61" t="n">
        <v>28.52</v>
      </c>
      <c r="S61" t="n">
        <v>29.04</v>
      </c>
      <c r="T61" t="n">
        <v>17.71</v>
      </c>
      <c r="U61" t="n">
        <v>18.69</v>
      </c>
      <c r="V61" t="n">
        <v>25.53</v>
      </c>
      <c r="W61" t="n">
        <v>23.48</v>
      </c>
    </row>
    <row r="62">
      <c r="A62" s="5" t="inlineStr">
        <is>
          <t>Umsatzrendite in %</t>
        </is>
      </c>
      <c r="B62" s="5" t="inlineStr">
        <is>
          <t>Return on sales in %</t>
        </is>
      </c>
      <c r="C62" t="n">
        <v>12.05</v>
      </c>
      <c r="D62" t="n">
        <v>16.53</v>
      </c>
      <c r="E62" t="n">
        <v>17.13</v>
      </c>
      <c r="F62" t="n">
        <v>16.53</v>
      </c>
      <c r="G62" t="n">
        <v>14.74</v>
      </c>
      <c r="H62" t="n">
        <v>18.68</v>
      </c>
      <c r="I62" t="n">
        <v>19.78</v>
      </c>
      <c r="J62" t="n">
        <v>17.4</v>
      </c>
      <c r="K62" t="n">
        <v>24.16</v>
      </c>
      <c r="L62" t="n">
        <v>14.53</v>
      </c>
      <c r="M62" t="n">
        <v>16.38</v>
      </c>
      <c r="N62" t="n">
        <v>15.96</v>
      </c>
      <c r="O62" t="n">
        <v>18.74</v>
      </c>
      <c r="P62" t="n">
        <v>19.9</v>
      </c>
      <c r="Q62" t="n">
        <v>17.58</v>
      </c>
      <c r="R62" t="n">
        <v>17.44</v>
      </c>
      <c r="S62" t="n">
        <v>15.33</v>
      </c>
      <c r="T62" t="n">
        <v>6.86</v>
      </c>
      <c r="U62" t="n">
        <v>7.92</v>
      </c>
      <c r="V62" t="n">
        <v>10.13</v>
      </c>
      <c r="W62" t="n">
        <v>11.76</v>
      </c>
    </row>
    <row r="63">
      <c r="A63" s="5" t="inlineStr">
        <is>
          <t>Gesamtkapitalrendite in %</t>
        </is>
      </c>
      <c r="B63" s="5" t="inlineStr">
        <is>
          <t>Total Return on Investment in %</t>
        </is>
      </c>
      <c r="C63" t="n">
        <v>6.49</v>
      </c>
      <c r="D63" t="n">
        <v>8.74</v>
      </c>
      <c r="E63" t="n">
        <v>10.11</v>
      </c>
      <c r="F63" t="n">
        <v>8.84</v>
      </c>
      <c r="G63" t="n">
        <v>8</v>
      </c>
      <c r="H63" t="n">
        <v>8.91</v>
      </c>
      <c r="I63" t="n">
        <v>12.94</v>
      </c>
      <c r="J63" t="n">
        <v>11.17</v>
      </c>
      <c r="K63" t="n">
        <v>14.8</v>
      </c>
      <c r="L63" t="n">
        <v>8.69</v>
      </c>
      <c r="M63" t="n">
        <v>13.07</v>
      </c>
      <c r="N63" t="n">
        <v>13.29</v>
      </c>
      <c r="O63" t="n">
        <v>18.51</v>
      </c>
      <c r="P63" t="n">
        <v>19.69</v>
      </c>
      <c r="Q63" t="n">
        <v>16.51</v>
      </c>
      <c r="R63" t="n">
        <v>17.28</v>
      </c>
      <c r="S63" t="n">
        <v>17.03</v>
      </c>
      <c r="T63" t="n">
        <v>9.07</v>
      </c>
      <c r="U63" t="n">
        <v>9.380000000000001</v>
      </c>
      <c r="V63" t="n">
        <v>11.35</v>
      </c>
      <c r="W63" t="n">
        <v>12.45</v>
      </c>
    </row>
    <row r="64">
      <c r="A64" s="5" t="inlineStr">
        <is>
          <t>Return on Investment in %</t>
        </is>
      </c>
      <c r="B64" s="5" t="inlineStr">
        <is>
          <t>Return on Investment in %</t>
        </is>
      </c>
      <c r="C64" t="n">
        <v>5.52</v>
      </c>
      <c r="D64" t="n">
        <v>7.93</v>
      </c>
      <c r="E64" t="n">
        <v>9.449999999999999</v>
      </c>
      <c r="F64" t="n">
        <v>8.23</v>
      </c>
      <c r="G64" t="n">
        <v>7.4</v>
      </c>
      <c r="H64" t="n">
        <v>8.52</v>
      </c>
      <c r="I64" t="n">
        <v>12.28</v>
      </c>
      <c r="J64" t="n">
        <v>10.52</v>
      </c>
      <c r="K64" t="n">
        <v>14.8</v>
      </c>
      <c r="L64" t="n">
        <v>8.69</v>
      </c>
      <c r="M64" t="n">
        <v>13.07</v>
      </c>
      <c r="N64" t="n">
        <v>13.29</v>
      </c>
      <c r="O64" t="n">
        <v>18.51</v>
      </c>
      <c r="P64" t="n">
        <v>19.69</v>
      </c>
      <c r="Q64" t="n">
        <v>16.51</v>
      </c>
      <c r="R64" t="n">
        <v>17.28</v>
      </c>
      <c r="S64" t="n">
        <v>17.03</v>
      </c>
      <c r="T64" t="n">
        <v>9.07</v>
      </c>
      <c r="U64" t="n">
        <v>9.380000000000001</v>
      </c>
      <c r="V64" t="n">
        <v>11.35</v>
      </c>
      <c r="W64" t="n">
        <v>12.45</v>
      </c>
    </row>
    <row r="65">
      <c r="A65" s="5" t="inlineStr">
        <is>
          <t>Arbeitsintensität in %</t>
        </is>
      </c>
      <c r="B65" s="5" t="inlineStr">
        <is>
          <t>Work Intensity in %</t>
        </is>
      </c>
      <c r="C65" t="n">
        <v>25.26</v>
      </c>
      <c r="D65" t="n">
        <v>32.28</v>
      </c>
      <c r="E65" t="n">
        <v>28.07</v>
      </c>
      <c r="F65" t="n">
        <v>26.12</v>
      </c>
      <c r="G65" t="n">
        <v>23.53</v>
      </c>
      <c r="H65" t="n">
        <v>23.32</v>
      </c>
      <c r="I65" t="n">
        <v>27.14</v>
      </c>
      <c r="J65" t="n">
        <v>26.08</v>
      </c>
      <c r="K65" t="n">
        <v>41.63</v>
      </c>
      <c r="L65" t="n">
        <v>34.27</v>
      </c>
      <c r="M65" t="n">
        <v>39.29</v>
      </c>
      <c r="N65" t="n">
        <v>40.08</v>
      </c>
      <c r="O65" t="n">
        <v>61.82</v>
      </c>
      <c r="P65" t="n">
        <v>66.55</v>
      </c>
      <c r="Q65" t="n">
        <v>69.84</v>
      </c>
      <c r="R65" t="n">
        <v>74.95</v>
      </c>
      <c r="S65" t="n">
        <v>69.31</v>
      </c>
      <c r="T65" t="n">
        <v>62.05</v>
      </c>
      <c r="U65" t="n">
        <v>54.2</v>
      </c>
      <c r="V65" t="n">
        <v>64</v>
      </c>
      <c r="W65" t="n">
        <v>61.47</v>
      </c>
    </row>
    <row r="66">
      <c r="A66" s="5" t="inlineStr">
        <is>
          <t>Eigenkapitalquote in %</t>
        </is>
      </c>
      <c r="B66" s="5" t="inlineStr">
        <is>
          <t>Equity Ratio in %</t>
        </is>
      </c>
      <c r="C66" t="n">
        <v>51.06</v>
      </c>
      <c r="D66" t="n">
        <v>55.99</v>
      </c>
      <c r="E66" t="n">
        <v>60.03</v>
      </c>
      <c r="F66" t="n">
        <v>59.57</v>
      </c>
      <c r="G66" t="n">
        <v>56.21</v>
      </c>
      <c r="H66" t="n">
        <v>50.65</v>
      </c>
      <c r="I66" t="n">
        <v>59.2</v>
      </c>
      <c r="J66" t="n">
        <v>52.78</v>
      </c>
      <c r="K66" t="n">
        <v>54.68</v>
      </c>
      <c r="L66" t="n">
        <v>47.06</v>
      </c>
      <c r="M66" t="n">
        <v>63.38</v>
      </c>
      <c r="N66" t="n">
        <v>51.66</v>
      </c>
      <c r="O66" t="n">
        <v>62.73</v>
      </c>
      <c r="P66" t="n">
        <v>64.56999999999999</v>
      </c>
      <c r="Q66" t="n">
        <v>63.8</v>
      </c>
      <c r="R66" t="n">
        <v>60.57</v>
      </c>
      <c r="S66" t="n">
        <v>58.64</v>
      </c>
      <c r="T66" t="n">
        <v>51.2</v>
      </c>
      <c r="U66" t="n">
        <v>50.19</v>
      </c>
      <c r="V66" t="n">
        <v>44.47</v>
      </c>
      <c r="W66" t="n">
        <v>53.02</v>
      </c>
    </row>
    <row r="67">
      <c r="A67" s="5" t="inlineStr">
        <is>
          <t>Fremdkapitalquote in %</t>
        </is>
      </c>
      <c r="B67" s="5" t="inlineStr">
        <is>
          <t>Debt Ratio in %</t>
        </is>
      </c>
      <c r="C67" t="n">
        <v>48.94</v>
      </c>
      <c r="D67" t="n">
        <v>44.01</v>
      </c>
      <c r="E67" t="n">
        <v>39.97</v>
      </c>
      <c r="F67" t="n">
        <v>40.43</v>
      </c>
      <c r="G67" t="n">
        <v>43.79</v>
      </c>
      <c r="H67" t="n">
        <v>49.35</v>
      </c>
      <c r="I67" t="n">
        <v>40.8</v>
      </c>
      <c r="J67" t="n">
        <v>47.22</v>
      </c>
      <c r="K67" t="n">
        <v>45.32</v>
      </c>
      <c r="L67" t="n">
        <v>52.94</v>
      </c>
      <c r="M67" t="n">
        <v>36.62</v>
      </c>
      <c r="N67" t="n">
        <v>48.34</v>
      </c>
      <c r="O67" t="n">
        <v>37.27</v>
      </c>
      <c r="P67" t="n">
        <v>35.43</v>
      </c>
      <c r="Q67" t="n">
        <v>36.2</v>
      </c>
      <c r="R67" t="n">
        <v>39.43</v>
      </c>
      <c r="S67" t="n">
        <v>41.36</v>
      </c>
      <c r="T67" t="n">
        <v>48.8</v>
      </c>
      <c r="U67" t="n">
        <v>49.81</v>
      </c>
      <c r="V67" t="n">
        <v>55.53</v>
      </c>
      <c r="W67" t="n">
        <v>46.98</v>
      </c>
    </row>
    <row r="68">
      <c r="A68" s="5" t="inlineStr">
        <is>
          <t>Verschuldungsgrad in %</t>
        </is>
      </c>
      <c r="B68" s="5" t="inlineStr">
        <is>
          <t>Finance Gearing in %</t>
        </is>
      </c>
      <c r="C68" t="n">
        <v>95.84999999999999</v>
      </c>
      <c r="D68" t="n">
        <v>78.59</v>
      </c>
      <c r="E68" t="n">
        <v>66.59999999999999</v>
      </c>
      <c r="F68" t="n">
        <v>67.87</v>
      </c>
      <c r="G68" t="n">
        <v>77.89</v>
      </c>
      <c r="H68" t="n">
        <v>97.43000000000001</v>
      </c>
      <c r="I68" t="n">
        <v>68.92</v>
      </c>
      <c r="J68" t="n">
        <v>89.47</v>
      </c>
      <c r="K68" t="n">
        <v>82.89</v>
      </c>
      <c r="L68" t="n">
        <v>112.51</v>
      </c>
      <c r="M68" t="n">
        <v>57.77</v>
      </c>
      <c r="N68" t="n">
        <v>93.56999999999999</v>
      </c>
      <c r="O68" t="n">
        <v>59.4</v>
      </c>
      <c r="P68" t="n">
        <v>54.87</v>
      </c>
      <c r="Q68" t="n">
        <v>56.73</v>
      </c>
      <c r="R68" t="n">
        <v>65.11</v>
      </c>
      <c r="S68" t="n">
        <v>70.54000000000001</v>
      </c>
      <c r="T68" t="n">
        <v>95.31999999999999</v>
      </c>
      <c r="U68" t="n">
        <v>99.25</v>
      </c>
      <c r="V68" t="n">
        <v>124.85</v>
      </c>
      <c r="W68" t="n">
        <v>88.59</v>
      </c>
    </row>
    <row r="69">
      <c r="A69" s="5" t="inlineStr"/>
      <c r="B69" s="5" t="inlineStr"/>
    </row>
    <row r="70">
      <c r="A70" s="5" t="inlineStr">
        <is>
          <t>Kurzfristige Vermögensquote in %</t>
        </is>
      </c>
      <c r="B70" s="5" t="inlineStr">
        <is>
          <t>Current Assets Ratio in %</t>
        </is>
      </c>
      <c r="C70" t="n">
        <v>25.26</v>
      </c>
      <c r="D70" t="n">
        <v>32.28</v>
      </c>
      <c r="E70" t="n">
        <v>28.07</v>
      </c>
      <c r="F70" t="n">
        <v>26.12</v>
      </c>
      <c r="G70" t="n">
        <v>23.53</v>
      </c>
      <c r="H70" t="n">
        <v>23.32</v>
      </c>
      <c r="I70" t="n">
        <v>27.14</v>
      </c>
      <c r="J70" t="n">
        <v>26.08</v>
      </c>
      <c r="K70" t="n">
        <v>41.63</v>
      </c>
      <c r="L70" t="n">
        <v>34.27</v>
      </c>
      <c r="M70" t="n">
        <v>39.29</v>
      </c>
      <c r="N70" t="n">
        <v>40.08</v>
      </c>
      <c r="O70" t="n">
        <v>61.82</v>
      </c>
      <c r="P70" t="n">
        <v>66.55</v>
      </c>
      <c r="Q70" t="n">
        <v>69.83</v>
      </c>
      <c r="R70" t="n">
        <v>74.94</v>
      </c>
      <c r="S70" t="n">
        <v>69.3</v>
      </c>
      <c r="T70" t="n">
        <v>62.05</v>
      </c>
      <c r="U70" t="n">
        <v>54.2</v>
      </c>
      <c r="V70" t="n">
        <v>64</v>
      </c>
    </row>
    <row r="71">
      <c r="A71" s="5" t="inlineStr">
        <is>
          <t>Nettogewinn Marge in %</t>
        </is>
      </c>
      <c r="B71" s="5" t="inlineStr">
        <is>
          <t>Net Profit Marge in %</t>
        </is>
      </c>
      <c r="C71" t="n">
        <v>14806.06</v>
      </c>
      <c r="D71" t="n">
        <v>20303.33</v>
      </c>
      <c r="E71" t="n">
        <v>21036.65</v>
      </c>
      <c r="F71" t="n">
        <v>20300.67</v>
      </c>
      <c r="G71" t="n">
        <v>18098.05</v>
      </c>
      <c r="H71" t="n">
        <v>22953.11</v>
      </c>
      <c r="I71" t="n">
        <v>24295.11</v>
      </c>
      <c r="J71" t="n">
        <v>21370.17</v>
      </c>
      <c r="K71" t="n">
        <v>29663.5</v>
      </c>
      <c r="L71" t="n">
        <v>17824.8</v>
      </c>
      <c r="M71" t="n">
        <v>20091.95</v>
      </c>
      <c r="N71" t="n">
        <v>19565.68</v>
      </c>
      <c r="O71" t="n">
        <v>23345.5</v>
      </c>
      <c r="P71" t="n">
        <v>25215.63</v>
      </c>
      <c r="Q71" t="n">
        <v>22261.9</v>
      </c>
      <c r="R71" t="n">
        <v>22033.61</v>
      </c>
      <c r="S71" t="n">
        <v>19335.73</v>
      </c>
      <c r="T71" t="n">
        <v>8649.66</v>
      </c>
      <c r="U71" t="n">
        <v>9967.41</v>
      </c>
      <c r="V71" t="n">
        <v>12736.95</v>
      </c>
    </row>
    <row r="72">
      <c r="A72" s="5" t="inlineStr">
        <is>
          <t>Operative Ergebnis Marge in %</t>
        </is>
      </c>
      <c r="B72" s="5" t="inlineStr">
        <is>
          <t>EBIT Marge in %</t>
        </is>
      </c>
      <c r="C72" t="n">
        <v>19942.04</v>
      </c>
      <c r="D72" t="n">
        <v>28359.03</v>
      </c>
      <c r="E72" t="n">
        <v>25534.03</v>
      </c>
      <c r="F72" t="n">
        <v>28591.31</v>
      </c>
      <c r="G72" t="n">
        <v>25115.18</v>
      </c>
      <c r="H72" t="n">
        <v>30307.91</v>
      </c>
      <c r="I72" t="n">
        <v>32717.31</v>
      </c>
      <c r="J72" t="n">
        <v>30772.14</v>
      </c>
      <c r="K72" t="n">
        <v>42113.89</v>
      </c>
      <c r="L72" t="n">
        <v>25501.97</v>
      </c>
      <c r="M72" t="n">
        <v>29747.13</v>
      </c>
      <c r="N72" t="n">
        <v>28612.29</v>
      </c>
      <c r="O72" t="n">
        <v>33236.01</v>
      </c>
      <c r="P72" t="n">
        <v>34568.73</v>
      </c>
      <c r="Q72" t="n">
        <v>34687.5</v>
      </c>
      <c r="R72" t="n">
        <v>33915.97</v>
      </c>
      <c r="S72" t="n">
        <v>30951.53</v>
      </c>
      <c r="T72" t="n">
        <v>27653.06</v>
      </c>
      <c r="U72" t="n">
        <v>22504.29</v>
      </c>
      <c r="V72" t="n">
        <v>16118.47</v>
      </c>
    </row>
    <row r="73">
      <c r="A73" s="5" t="inlineStr">
        <is>
          <t>Vermögensumsschlag in %</t>
        </is>
      </c>
      <c r="B73" s="5" t="inlineStr">
        <is>
          <t>Asset Turnover in %</t>
        </is>
      </c>
      <c r="C73" t="n">
        <v>0.04</v>
      </c>
      <c r="D73" t="n">
        <v>0.04</v>
      </c>
      <c r="E73" t="n">
        <v>0.04</v>
      </c>
      <c r="F73" t="n">
        <v>0.04</v>
      </c>
      <c r="G73" t="n">
        <v>0.04</v>
      </c>
      <c r="H73" t="n">
        <v>0.04</v>
      </c>
      <c r="I73" t="n">
        <v>0.05</v>
      </c>
      <c r="J73" t="n">
        <v>0.05</v>
      </c>
      <c r="K73" t="n">
        <v>0.05</v>
      </c>
      <c r="L73" t="n">
        <v>0.05</v>
      </c>
      <c r="M73" t="n">
        <v>0.07000000000000001</v>
      </c>
      <c r="N73" t="n">
        <v>0.07000000000000001</v>
      </c>
      <c r="O73" t="n">
        <v>0.08</v>
      </c>
      <c r="P73" t="n">
        <v>0.08</v>
      </c>
      <c r="Q73" t="n">
        <v>0.07000000000000001</v>
      </c>
      <c r="R73" t="n">
        <v>0.08</v>
      </c>
      <c r="S73" t="n">
        <v>0.09</v>
      </c>
      <c r="T73" t="n">
        <v>0.1</v>
      </c>
      <c r="U73" t="n">
        <v>0.09</v>
      </c>
      <c r="V73" t="n">
        <v>0.09</v>
      </c>
    </row>
    <row r="74">
      <c r="A74" s="5" t="inlineStr">
        <is>
          <t>Langfristige Vermögensquote in %</t>
        </is>
      </c>
      <c r="B74" s="5" t="inlineStr">
        <is>
          <t>Non-Current Assets Ratio in %</t>
        </is>
      </c>
      <c r="C74" t="n">
        <v>74.73999999999999</v>
      </c>
      <c r="D74" t="n">
        <v>67.72</v>
      </c>
      <c r="E74" t="n">
        <v>71.93000000000001</v>
      </c>
      <c r="F74" t="n">
        <v>73.88</v>
      </c>
      <c r="G74" t="n">
        <v>76.47</v>
      </c>
      <c r="H74" t="n">
        <v>76.68000000000001</v>
      </c>
      <c r="I74" t="n">
        <v>72.86</v>
      </c>
      <c r="J74" t="n">
        <v>73.92</v>
      </c>
      <c r="K74" t="n">
        <v>58.37</v>
      </c>
      <c r="L74" t="n">
        <v>65.73</v>
      </c>
      <c r="M74" t="n">
        <v>60.71</v>
      </c>
      <c r="N74" t="n">
        <v>59.92</v>
      </c>
      <c r="O74" t="n">
        <v>38.18</v>
      </c>
      <c r="P74" t="n">
        <v>33.45</v>
      </c>
      <c r="Q74" t="n">
        <v>26.43</v>
      </c>
      <c r="R74" t="n">
        <v>21.41</v>
      </c>
      <c r="S74" t="n">
        <v>25.43</v>
      </c>
      <c r="T74" t="n">
        <v>29.22</v>
      </c>
      <c r="U74" t="n">
        <v>35.57</v>
      </c>
      <c r="V74" t="n">
        <v>28.48</v>
      </c>
    </row>
    <row r="75">
      <c r="A75" s="5" t="inlineStr">
        <is>
          <t>Gesamtkapitalrentabilität</t>
        </is>
      </c>
      <c r="B75" s="5" t="inlineStr">
        <is>
          <t>ROA Return on Assets in %</t>
        </is>
      </c>
      <c r="C75" t="n">
        <v>5.52</v>
      </c>
      <c r="D75" t="n">
        <v>7.93</v>
      </c>
      <c r="E75" t="n">
        <v>9.449999999999999</v>
      </c>
      <c r="F75" t="n">
        <v>8.23</v>
      </c>
      <c r="G75" t="n">
        <v>7.4</v>
      </c>
      <c r="H75" t="n">
        <v>8.52</v>
      </c>
      <c r="I75" t="n">
        <v>12.28</v>
      </c>
      <c r="J75" t="n">
        <v>10.52</v>
      </c>
      <c r="K75" t="n">
        <v>14.8</v>
      </c>
      <c r="L75" t="n">
        <v>8.69</v>
      </c>
      <c r="M75" t="n">
        <v>13.07</v>
      </c>
      <c r="N75" t="n">
        <v>13.29</v>
      </c>
      <c r="O75" t="n">
        <v>18.51</v>
      </c>
      <c r="P75" t="n">
        <v>19.69</v>
      </c>
      <c r="Q75" t="n">
        <v>16.51</v>
      </c>
      <c r="R75" t="n">
        <v>17.28</v>
      </c>
      <c r="S75" t="n">
        <v>17.02</v>
      </c>
      <c r="T75" t="n">
        <v>9.07</v>
      </c>
      <c r="U75" t="n">
        <v>9.380000000000001</v>
      </c>
      <c r="V75" t="n">
        <v>11.36</v>
      </c>
    </row>
    <row r="76">
      <c r="A76" s="5" t="inlineStr">
        <is>
          <t>Ertrag des eingesetzten Kapitals</t>
        </is>
      </c>
      <c r="B76" s="5" t="inlineStr">
        <is>
          <t>ROCE Return on Cap. Empl. in %</t>
        </is>
      </c>
      <c r="C76" t="n">
        <v>9.779999999999999</v>
      </c>
      <c r="D76" t="n">
        <v>13.91</v>
      </c>
      <c r="E76" t="n">
        <v>15.11</v>
      </c>
      <c r="F76" t="n">
        <v>14.84</v>
      </c>
      <c r="G76" t="n">
        <v>12.68</v>
      </c>
      <c r="H76" t="n">
        <v>14.45</v>
      </c>
      <c r="I76" t="n">
        <v>21.59</v>
      </c>
      <c r="J76" t="n">
        <v>20.13</v>
      </c>
      <c r="K76" t="n">
        <v>28.78</v>
      </c>
      <c r="L76" t="n">
        <v>16.51</v>
      </c>
      <c r="M76" t="n">
        <v>25.99</v>
      </c>
      <c r="N76" t="n">
        <v>33.4</v>
      </c>
      <c r="O76" t="n">
        <v>38.12</v>
      </c>
      <c r="P76" t="n">
        <v>38.11</v>
      </c>
      <c r="Q76" t="inlineStr">
        <is>
          <t>-</t>
        </is>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68.31999999999999</v>
      </c>
      <c r="D77" t="n">
        <v>82.68000000000001</v>
      </c>
      <c r="E77" t="n">
        <v>83.45</v>
      </c>
      <c r="F77" t="n">
        <v>80.63</v>
      </c>
      <c r="G77" t="n">
        <v>73.51000000000001</v>
      </c>
      <c r="H77" t="n">
        <v>66.05</v>
      </c>
      <c r="I77" t="n">
        <v>81.25</v>
      </c>
      <c r="J77" t="n">
        <v>71.40000000000001</v>
      </c>
      <c r="K77" t="n">
        <v>93.68000000000001</v>
      </c>
      <c r="L77" t="n">
        <v>71.59</v>
      </c>
      <c r="M77" t="n">
        <v>104.41</v>
      </c>
      <c r="N77" t="n">
        <v>86.22</v>
      </c>
      <c r="O77" t="n">
        <v>164.3</v>
      </c>
      <c r="P77" t="n">
        <v>193.02</v>
      </c>
      <c r="Q77" t="n">
        <v>241.42</v>
      </c>
      <c r="R77" t="n">
        <v>282.88</v>
      </c>
      <c r="S77" t="n">
        <v>230.52</v>
      </c>
      <c r="T77" t="n">
        <v>175.23</v>
      </c>
      <c r="U77" t="n">
        <v>141.11</v>
      </c>
      <c r="V77" t="n">
        <v>156.13</v>
      </c>
    </row>
    <row r="78">
      <c r="A78" s="5" t="inlineStr">
        <is>
          <t>Liquidität Dritten Grades</t>
        </is>
      </c>
      <c r="B78" s="5" t="inlineStr">
        <is>
          <t>Current Ratio in %</t>
        </is>
      </c>
      <c r="C78" t="n">
        <v>105.19</v>
      </c>
      <c r="D78" t="n">
        <v>158.57</v>
      </c>
      <c r="E78" t="n">
        <v>116.85</v>
      </c>
      <c r="F78" t="n">
        <v>119.54</v>
      </c>
      <c r="G78" t="n">
        <v>123.8</v>
      </c>
      <c r="H78" t="n">
        <v>105.1</v>
      </c>
      <c r="I78" t="n">
        <v>115.83</v>
      </c>
      <c r="J78" t="n">
        <v>105.38</v>
      </c>
      <c r="K78" t="n">
        <v>154.31</v>
      </c>
      <c r="L78" t="n">
        <v>138.73</v>
      </c>
      <c r="M78" t="n">
        <v>153.83</v>
      </c>
      <c r="N78" t="n">
        <v>95.84999999999999</v>
      </c>
      <c r="O78" t="n">
        <v>200.31</v>
      </c>
      <c r="P78" t="n">
        <v>228.06</v>
      </c>
      <c r="Q78" t="inlineStr">
        <is>
          <t>-</t>
        </is>
      </c>
      <c r="R78" t="inlineStr">
        <is>
          <t>-</t>
        </is>
      </c>
      <c r="S78" t="inlineStr">
        <is>
          <t>-</t>
        </is>
      </c>
      <c r="T78" t="inlineStr">
        <is>
          <t>-</t>
        </is>
      </c>
      <c r="U78" t="inlineStr">
        <is>
          <t>-</t>
        </is>
      </c>
      <c r="V78" t="inlineStr">
        <is>
          <t>-</t>
        </is>
      </c>
    </row>
    <row r="79">
      <c r="A79" s="5" t="inlineStr">
        <is>
          <t>Operativer Cashflow</t>
        </is>
      </c>
      <c r="B79" s="5" t="inlineStr">
        <is>
          <t>Operating Cashflow in M</t>
        </is>
      </c>
      <c r="C79" t="n">
        <v>51962.12</v>
      </c>
      <c r="D79" t="n">
        <v>30503.78</v>
      </c>
      <c r="E79" t="n">
        <v>27972.04</v>
      </c>
      <c r="F79" t="n">
        <v>27013.42</v>
      </c>
      <c r="G79" t="n">
        <v>30454.62</v>
      </c>
      <c r="H79" t="n">
        <v>25145.34</v>
      </c>
      <c r="I79" t="n">
        <v>24555.42</v>
      </c>
      <c r="J79" t="n">
        <v>23977.79</v>
      </c>
      <c r="K79" t="n">
        <v>16320.12</v>
      </c>
      <c r="L79" t="n">
        <v>19558.38</v>
      </c>
      <c r="M79" t="n">
        <v>16452.92</v>
      </c>
      <c r="N79" t="n">
        <v>17580.84</v>
      </c>
      <c r="O79" t="n">
        <v>28296.66</v>
      </c>
      <c r="P79" t="n">
        <v>35034.84</v>
      </c>
      <c r="Q79" t="n">
        <v>38169.9</v>
      </c>
      <c r="R79" t="n">
        <v>28730.72</v>
      </c>
      <c r="S79" t="n">
        <v>35222.42</v>
      </c>
      <c r="T79" t="n">
        <v>17766</v>
      </c>
      <c r="U79" t="n">
        <v>58996.74</v>
      </c>
      <c r="V79" t="n">
        <v>41936.28</v>
      </c>
    </row>
    <row r="80">
      <c r="A80" s="5" t="inlineStr">
        <is>
          <t>Aktienrückkauf</t>
        </is>
      </c>
      <c r="B80" s="5" t="inlineStr">
        <is>
          <t>Share Buyback in M</t>
        </is>
      </c>
      <c r="C80" t="n">
        <v>0</v>
      </c>
      <c r="D80" t="n">
        <v>0</v>
      </c>
      <c r="E80" t="n">
        <v>0</v>
      </c>
      <c r="F80" t="n">
        <v>0</v>
      </c>
      <c r="G80" t="n">
        <v>0</v>
      </c>
      <c r="H80" t="n">
        <v>0</v>
      </c>
      <c r="I80" t="n">
        <v>0</v>
      </c>
      <c r="J80" t="n">
        <v>-1</v>
      </c>
      <c r="K80" t="n">
        <v>-1</v>
      </c>
      <c r="L80" t="n">
        <v>-1</v>
      </c>
      <c r="M80" t="n">
        <v>0</v>
      </c>
      <c r="N80" t="n">
        <v>20</v>
      </c>
      <c r="O80" t="n">
        <v>22</v>
      </c>
      <c r="P80" t="n">
        <v>-2</v>
      </c>
      <c r="Q80" t="n">
        <v>-2</v>
      </c>
      <c r="R80" t="n">
        <v>-2</v>
      </c>
      <c r="S80" t="n">
        <v>-2</v>
      </c>
      <c r="T80" t="n">
        <v>-1</v>
      </c>
      <c r="U80" t="n">
        <v>-527</v>
      </c>
      <c r="V80" t="n">
        <v>0</v>
      </c>
    </row>
    <row r="81">
      <c r="A81" s="5" t="inlineStr">
        <is>
          <t>Umsatzwachstum 1J in %</t>
        </is>
      </c>
      <c r="B81" s="5" t="inlineStr">
        <is>
          <t>Revenue Growth 1Y in %</t>
        </is>
      </c>
      <c r="C81" t="n">
        <v>11.54</v>
      </c>
      <c r="D81" t="n">
        <v>5.29</v>
      </c>
      <c r="E81" t="n">
        <v>6.35</v>
      </c>
      <c r="F81" t="n">
        <v>6.08</v>
      </c>
      <c r="G81" t="n">
        <v>18.47</v>
      </c>
      <c r="H81" t="n">
        <v>4.38</v>
      </c>
      <c r="I81" t="n">
        <v>3.63</v>
      </c>
      <c r="J81" t="n">
        <v>13.98</v>
      </c>
      <c r="K81" t="n">
        <v>14.07</v>
      </c>
      <c r="L81" t="n">
        <v>16.78</v>
      </c>
      <c r="M81" t="n">
        <v>-7.84</v>
      </c>
      <c r="N81" t="n">
        <v>14.84</v>
      </c>
      <c r="O81" t="n">
        <v>10.78</v>
      </c>
      <c r="P81" t="n">
        <v>10.42</v>
      </c>
      <c r="Q81" t="n">
        <v>12.94</v>
      </c>
      <c r="R81" t="n">
        <v>6.82</v>
      </c>
      <c r="S81" t="n">
        <v>-5.27</v>
      </c>
      <c r="T81" t="n">
        <v>0.86</v>
      </c>
      <c r="U81" t="n">
        <v>17.07</v>
      </c>
      <c r="V81" t="n">
        <v>4.4</v>
      </c>
    </row>
    <row r="82">
      <c r="A82" s="5" t="inlineStr">
        <is>
          <t>Umsatzwachstum 3J in %</t>
        </is>
      </c>
      <c r="B82" s="5" t="inlineStr">
        <is>
          <t>Revenue Growth 3Y in %</t>
        </is>
      </c>
      <c r="C82" t="n">
        <v>7.73</v>
      </c>
      <c r="D82" t="n">
        <v>5.91</v>
      </c>
      <c r="E82" t="n">
        <v>10.3</v>
      </c>
      <c r="F82" t="n">
        <v>9.640000000000001</v>
      </c>
      <c r="G82" t="n">
        <v>8.83</v>
      </c>
      <c r="H82" t="n">
        <v>7.33</v>
      </c>
      <c r="I82" t="n">
        <v>10.56</v>
      </c>
      <c r="J82" t="n">
        <v>14.94</v>
      </c>
      <c r="K82" t="n">
        <v>7.67</v>
      </c>
      <c r="L82" t="n">
        <v>7.93</v>
      </c>
      <c r="M82" t="n">
        <v>5.93</v>
      </c>
      <c r="N82" t="n">
        <v>12.01</v>
      </c>
      <c r="O82" t="n">
        <v>11.38</v>
      </c>
      <c r="P82" t="n">
        <v>10.06</v>
      </c>
      <c r="Q82" t="n">
        <v>4.83</v>
      </c>
      <c r="R82" t="n">
        <v>0.8</v>
      </c>
      <c r="S82" t="n">
        <v>4.22</v>
      </c>
      <c r="T82" t="n">
        <v>7.44</v>
      </c>
      <c r="U82" t="inlineStr">
        <is>
          <t>-</t>
        </is>
      </c>
      <c r="V82" t="inlineStr">
        <is>
          <t>-</t>
        </is>
      </c>
    </row>
    <row r="83">
      <c r="A83" s="5" t="inlineStr">
        <is>
          <t>Umsatzwachstum 5J in %</t>
        </is>
      </c>
      <c r="B83" s="5" t="inlineStr">
        <is>
          <t>Revenue Growth 5Y in %</t>
        </is>
      </c>
      <c r="C83" t="n">
        <v>9.550000000000001</v>
      </c>
      <c r="D83" t="n">
        <v>8.109999999999999</v>
      </c>
      <c r="E83" t="n">
        <v>7.78</v>
      </c>
      <c r="F83" t="n">
        <v>9.31</v>
      </c>
      <c r="G83" t="n">
        <v>10.91</v>
      </c>
      <c r="H83" t="n">
        <v>10.57</v>
      </c>
      <c r="I83" t="n">
        <v>8.119999999999999</v>
      </c>
      <c r="J83" t="n">
        <v>10.37</v>
      </c>
      <c r="K83" t="n">
        <v>9.73</v>
      </c>
      <c r="L83" t="n">
        <v>9</v>
      </c>
      <c r="M83" t="n">
        <v>8.23</v>
      </c>
      <c r="N83" t="n">
        <v>11.16</v>
      </c>
      <c r="O83" t="n">
        <v>7.14</v>
      </c>
      <c r="P83" t="n">
        <v>5.15</v>
      </c>
      <c r="Q83" t="n">
        <v>6.48</v>
      </c>
      <c r="R83" t="n">
        <v>4.78</v>
      </c>
      <c r="S83" t="inlineStr">
        <is>
          <t>-</t>
        </is>
      </c>
      <c r="T83" t="inlineStr">
        <is>
          <t>-</t>
        </is>
      </c>
      <c r="U83" t="inlineStr">
        <is>
          <t>-</t>
        </is>
      </c>
      <c r="V83" t="inlineStr">
        <is>
          <t>-</t>
        </is>
      </c>
    </row>
    <row r="84">
      <c r="A84" s="5" t="inlineStr">
        <is>
          <t>Umsatzwachstum 10J in %</t>
        </is>
      </c>
      <c r="B84" s="5" t="inlineStr">
        <is>
          <t>Revenue Growth 10Y in %</t>
        </is>
      </c>
      <c r="C84" t="n">
        <v>10.06</v>
      </c>
      <c r="D84" t="n">
        <v>8.119999999999999</v>
      </c>
      <c r="E84" t="n">
        <v>9.07</v>
      </c>
      <c r="F84" t="n">
        <v>9.52</v>
      </c>
      <c r="G84" t="n">
        <v>9.949999999999999</v>
      </c>
      <c r="H84" t="n">
        <v>9.4</v>
      </c>
      <c r="I84" t="n">
        <v>9.640000000000001</v>
      </c>
      <c r="J84" t="n">
        <v>8.75</v>
      </c>
      <c r="K84" t="n">
        <v>7.44</v>
      </c>
      <c r="L84" t="n">
        <v>7.74</v>
      </c>
      <c r="M84" t="n">
        <v>6.5</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-18.66</v>
      </c>
      <c r="D85" t="n">
        <v>1.62</v>
      </c>
      <c r="E85" t="n">
        <v>10.2</v>
      </c>
      <c r="F85" t="n">
        <v>18.99</v>
      </c>
      <c r="G85" t="n">
        <v>-6.59</v>
      </c>
      <c r="H85" t="n">
        <v>-1.38</v>
      </c>
      <c r="I85" t="n">
        <v>17.82</v>
      </c>
      <c r="J85" t="n">
        <v>-17.89</v>
      </c>
      <c r="K85" t="n">
        <v>89.84</v>
      </c>
      <c r="L85" t="n">
        <v>3.6</v>
      </c>
      <c r="M85" t="n">
        <v>-5.36</v>
      </c>
      <c r="N85" t="n">
        <v>-3.75</v>
      </c>
      <c r="O85" t="n">
        <v>2.57</v>
      </c>
      <c r="P85" t="n">
        <v>25.07</v>
      </c>
      <c r="Q85" t="n">
        <v>14.11</v>
      </c>
      <c r="R85" t="n">
        <v>21.73</v>
      </c>
      <c r="S85" t="n">
        <v>111.76</v>
      </c>
      <c r="T85" t="n">
        <v>-12.48</v>
      </c>
      <c r="U85" t="n">
        <v>-8.390000000000001</v>
      </c>
      <c r="V85" t="n">
        <v>5.54</v>
      </c>
    </row>
    <row r="86">
      <c r="A86" s="5" t="inlineStr">
        <is>
          <t>Gewinnwachstum 3J in %</t>
        </is>
      </c>
      <c r="B86" s="5" t="inlineStr">
        <is>
          <t>Earnings Growth 3Y in %</t>
        </is>
      </c>
      <c r="C86" t="n">
        <v>-2.28</v>
      </c>
      <c r="D86" t="n">
        <v>10.27</v>
      </c>
      <c r="E86" t="n">
        <v>7.53</v>
      </c>
      <c r="F86" t="n">
        <v>3.67</v>
      </c>
      <c r="G86" t="n">
        <v>3.28</v>
      </c>
      <c r="H86" t="n">
        <v>-0.48</v>
      </c>
      <c r="I86" t="n">
        <v>29.92</v>
      </c>
      <c r="J86" t="n">
        <v>25.18</v>
      </c>
      <c r="K86" t="n">
        <v>29.36</v>
      </c>
      <c r="L86" t="n">
        <v>-1.84</v>
      </c>
      <c r="M86" t="n">
        <v>-2.18</v>
      </c>
      <c r="N86" t="n">
        <v>7.96</v>
      </c>
      <c r="O86" t="n">
        <v>13.92</v>
      </c>
      <c r="P86" t="n">
        <v>20.3</v>
      </c>
      <c r="Q86" t="n">
        <v>49.2</v>
      </c>
      <c r="R86" t="n">
        <v>40.34</v>
      </c>
      <c r="S86" t="n">
        <v>30.3</v>
      </c>
      <c r="T86" t="n">
        <v>-5.11</v>
      </c>
      <c r="U86" t="inlineStr">
        <is>
          <t>-</t>
        </is>
      </c>
      <c r="V86" t="inlineStr">
        <is>
          <t>-</t>
        </is>
      </c>
    </row>
    <row r="87">
      <c r="A87" s="5" t="inlineStr">
        <is>
          <t>Gewinnwachstum 5J in %</t>
        </is>
      </c>
      <c r="B87" s="5" t="inlineStr">
        <is>
          <t>Earnings Growth 5Y in %</t>
        </is>
      </c>
      <c r="C87" t="n">
        <v>1.11</v>
      </c>
      <c r="D87" t="n">
        <v>4.57</v>
      </c>
      <c r="E87" t="n">
        <v>7.81</v>
      </c>
      <c r="F87" t="n">
        <v>2.19</v>
      </c>
      <c r="G87" t="n">
        <v>16.36</v>
      </c>
      <c r="H87" t="n">
        <v>18.4</v>
      </c>
      <c r="I87" t="n">
        <v>17.6</v>
      </c>
      <c r="J87" t="n">
        <v>13.29</v>
      </c>
      <c r="K87" t="n">
        <v>17.38</v>
      </c>
      <c r="L87" t="n">
        <v>4.43</v>
      </c>
      <c r="M87" t="n">
        <v>6.53</v>
      </c>
      <c r="N87" t="n">
        <v>11.95</v>
      </c>
      <c r="O87" t="n">
        <v>35.05</v>
      </c>
      <c r="P87" t="n">
        <v>32.04</v>
      </c>
      <c r="Q87" t="n">
        <v>25.35</v>
      </c>
      <c r="R87" t="n">
        <v>23.63</v>
      </c>
      <c r="S87" t="inlineStr">
        <is>
          <t>-</t>
        </is>
      </c>
      <c r="T87" t="inlineStr">
        <is>
          <t>-</t>
        </is>
      </c>
      <c r="U87" t="inlineStr">
        <is>
          <t>-</t>
        </is>
      </c>
      <c r="V87" t="inlineStr">
        <is>
          <t>-</t>
        </is>
      </c>
    </row>
    <row r="88">
      <c r="A88" s="5" t="inlineStr">
        <is>
          <t>Gewinnwachstum 10J in %</t>
        </is>
      </c>
      <c r="B88" s="5" t="inlineStr">
        <is>
          <t>Earnings Growth 10Y in %</t>
        </is>
      </c>
      <c r="C88" t="n">
        <v>9.75</v>
      </c>
      <c r="D88" t="n">
        <v>11.08</v>
      </c>
      <c r="E88" t="n">
        <v>10.55</v>
      </c>
      <c r="F88" t="n">
        <v>9.789999999999999</v>
      </c>
      <c r="G88" t="n">
        <v>10.39</v>
      </c>
      <c r="H88" t="n">
        <v>12.46</v>
      </c>
      <c r="I88" t="n">
        <v>14.77</v>
      </c>
      <c r="J88" t="n">
        <v>24.17</v>
      </c>
      <c r="K88" t="n">
        <v>24.71</v>
      </c>
      <c r="L88" t="n">
        <v>14.89</v>
      </c>
      <c r="M88" t="n">
        <v>15.08</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39.01</v>
      </c>
      <c r="D89" t="n">
        <v>5.56</v>
      </c>
      <c r="E89" t="n">
        <v>3.56</v>
      </c>
      <c r="F89" t="n">
        <v>12.42</v>
      </c>
      <c r="G89" t="n">
        <v>1.75</v>
      </c>
      <c r="H89" t="n">
        <v>1.15</v>
      </c>
      <c r="I89" t="n">
        <v>1.27</v>
      </c>
      <c r="J89" t="n">
        <v>1.93</v>
      </c>
      <c r="K89" t="n">
        <v>0.8100000000000001</v>
      </c>
      <c r="L89" t="n">
        <v>5.67</v>
      </c>
      <c r="M89" t="n">
        <v>3.43</v>
      </c>
      <c r="N89" t="n">
        <v>1.36</v>
      </c>
      <c r="O89" t="n">
        <v>0.64</v>
      </c>
      <c r="P89" t="n">
        <v>0.82</v>
      </c>
      <c r="Q89" t="n">
        <v>1.25</v>
      </c>
      <c r="R89" t="n">
        <v>1.31</v>
      </c>
      <c r="S89" t="inlineStr">
        <is>
          <t>-</t>
        </is>
      </c>
      <c r="T89" t="inlineStr">
        <is>
          <t>-</t>
        </is>
      </c>
      <c r="U89" t="inlineStr">
        <is>
          <t>-</t>
        </is>
      </c>
      <c r="V89" t="inlineStr">
        <is>
          <t>-</t>
        </is>
      </c>
    </row>
    <row r="90">
      <c r="A90" s="5" t="inlineStr">
        <is>
          <t>EBIT-Wachstum 1J in %</t>
        </is>
      </c>
      <c r="B90" s="5" t="inlineStr">
        <is>
          <t>EBIT Growth 1Y in %</t>
        </is>
      </c>
      <c r="C90" t="n">
        <v>-21.57</v>
      </c>
      <c r="D90" t="n">
        <v>16.94</v>
      </c>
      <c r="E90" t="n">
        <v>-5.02</v>
      </c>
      <c r="F90" t="n">
        <v>20.77</v>
      </c>
      <c r="G90" t="n">
        <v>-1.82</v>
      </c>
      <c r="H90" t="n">
        <v>-3.3</v>
      </c>
      <c r="I90" t="n">
        <v>10.18</v>
      </c>
      <c r="J90" t="n">
        <v>-16.72</v>
      </c>
      <c r="K90" t="n">
        <v>88.38</v>
      </c>
      <c r="L90" t="n">
        <v>0.12</v>
      </c>
      <c r="M90" t="n">
        <v>-4.18</v>
      </c>
      <c r="N90" t="n">
        <v>-1.13</v>
      </c>
      <c r="O90" t="n">
        <v>6.51</v>
      </c>
      <c r="P90" t="n">
        <v>10.04</v>
      </c>
      <c r="Q90" t="n">
        <v>15.51</v>
      </c>
      <c r="R90" t="n">
        <v>17.05</v>
      </c>
      <c r="S90" t="n">
        <v>6.03</v>
      </c>
      <c r="T90" t="n">
        <v>23.93</v>
      </c>
      <c r="U90" t="n">
        <v>63.45</v>
      </c>
      <c r="V90" t="n">
        <v>0.82</v>
      </c>
    </row>
    <row r="91">
      <c r="A91" s="5" t="inlineStr">
        <is>
          <t>EBIT-Wachstum 3J in %</t>
        </is>
      </c>
      <c r="B91" s="5" t="inlineStr">
        <is>
          <t>EBIT Growth 3Y in %</t>
        </is>
      </c>
      <c r="C91" t="n">
        <v>-3.22</v>
      </c>
      <c r="D91" t="n">
        <v>10.9</v>
      </c>
      <c r="E91" t="n">
        <v>4.64</v>
      </c>
      <c r="F91" t="n">
        <v>5.22</v>
      </c>
      <c r="G91" t="n">
        <v>1.69</v>
      </c>
      <c r="H91" t="n">
        <v>-3.28</v>
      </c>
      <c r="I91" t="n">
        <v>27.28</v>
      </c>
      <c r="J91" t="n">
        <v>23.93</v>
      </c>
      <c r="K91" t="n">
        <v>28.11</v>
      </c>
      <c r="L91" t="n">
        <v>-1.73</v>
      </c>
      <c r="M91" t="n">
        <v>0.4</v>
      </c>
      <c r="N91" t="n">
        <v>5.14</v>
      </c>
      <c r="O91" t="n">
        <v>10.69</v>
      </c>
      <c r="P91" t="n">
        <v>14.2</v>
      </c>
      <c r="Q91" t="n">
        <v>12.86</v>
      </c>
      <c r="R91" t="n">
        <v>15.67</v>
      </c>
      <c r="S91" t="n">
        <v>31.14</v>
      </c>
      <c r="T91" t="n">
        <v>29.4</v>
      </c>
      <c r="U91" t="inlineStr">
        <is>
          <t>-</t>
        </is>
      </c>
      <c r="V91" t="inlineStr">
        <is>
          <t>-</t>
        </is>
      </c>
    </row>
    <row r="92">
      <c r="A92" s="5" t="inlineStr">
        <is>
          <t>EBIT-Wachstum 5J in %</t>
        </is>
      </c>
      <c r="B92" s="5" t="inlineStr">
        <is>
          <t>EBIT Growth 5Y in %</t>
        </is>
      </c>
      <c r="C92" t="n">
        <v>1.86</v>
      </c>
      <c r="D92" t="n">
        <v>5.51</v>
      </c>
      <c r="E92" t="n">
        <v>4.16</v>
      </c>
      <c r="F92" t="n">
        <v>1.82</v>
      </c>
      <c r="G92" t="n">
        <v>15.34</v>
      </c>
      <c r="H92" t="n">
        <v>15.73</v>
      </c>
      <c r="I92" t="n">
        <v>15.56</v>
      </c>
      <c r="J92" t="n">
        <v>13.29</v>
      </c>
      <c r="K92" t="n">
        <v>17.94</v>
      </c>
      <c r="L92" t="n">
        <v>2.27</v>
      </c>
      <c r="M92" t="n">
        <v>5.35</v>
      </c>
      <c r="N92" t="n">
        <v>9.6</v>
      </c>
      <c r="O92" t="n">
        <v>11.03</v>
      </c>
      <c r="P92" t="n">
        <v>14.51</v>
      </c>
      <c r="Q92" t="n">
        <v>25.19</v>
      </c>
      <c r="R92" t="n">
        <v>22.26</v>
      </c>
      <c r="S92" t="inlineStr">
        <is>
          <t>-</t>
        </is>
      </c>
      <c r="T92" t="inlineStr">
        <is>
          <t>-</t>
        </is>
      </c>
      <c r="U92" t="inlineStr">
        <is>
          <t>-</t>
        </is>
      </c>
      <c r="V92" t="inlineStr">
        <is>
          <t>-</t>
        </is>
      </c>
    </row>
    <row r="93">
      <c r="A93" s="5" t="inlineStr">
        <is>
          <t>EBIT-Wachstum 10J in %</t>
        </is>
      </c>
      <c r="B93" s="5" t="inlineStr">
        <is>
          <t>EBIT Growth 10Y in %</t>
        </is>
      </c>
      <c r="C93" t="n">
        <v>8.800000000000001</v>
      </c>
      <c r="D93" t="n">
        <v>10.54</v>
      </c>
      <c r="E93" t="n">
        <v>8.73</v>
      </c>
      <c r="F93" t="n">
        <v>9.880000000000001</v>
      </c>
      <c r="G93" t="n">
        <v>8.81</v>
      </c>
      <c r="H93" t="n">
        <v>10.54</v>
      </c>
      <c r="I93" t="n">
        <v>12.58</v>
      </c>
      <c r="J93" t="n">
        <v>12.16</v>
      </c>
      <c r="K93" t="n">
        <v>16.23</v>
      </c>
      <c r="L93" t="n">
        <v>13.73</v>
      </c>
      <c r="M93" t="n">
        <v>13.8</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70.34999999999999</v>
      </c>
      <c r="D94" t="n">
        <v>9.050000000000001</v>
      </c>
      <c r="E94" t="n">
        <v>3.55</v>
      </c>
      <c r="F94" t="n">
        <v>-11.3</v>
      </c>
      <c r="G94" t="n">
        <v>21.11</v>
      </c>
      <c r="H94" t="n">
        <v>2.4</v>
      </c>
      <c r="I94" t="n">
        <v>2.41</v>
      </c>
      <c r="J94" t="n">
        <v>46.8</v>
      </c>
      <c r="K94" t="n">
        <v>-16.62</v>
      </c>
      <c r="L94" t="n">
        <v>18.78</v>
      </c>
      <c r="M94" t="n">
        <v>-6.42</v>
      </c>
      <c r="N94" t="n">
        <v>-36.86</v>
      </c>
      <c r="O94" t="n">
        <v>-17.81</v>
      </c>
      <c r="P94" t="n">
        <v>-8.359999999999999</v>
      </c>
      <c r="Q94" t="n">
        <v>32.64</v>
      </c>
      <c r="R94" t="n">
        <v>-18.56</v>
      </c>
      <c r="S94" t="n">
        <v>97.94</v>
      </c>
      <c r="T94" t="n">
        <v>-69.91</v>
      </c>
      <c r="U94" t="n">
        <v>-18.21</v>
      </c>
      <c r="V94" t="n">
        <v>-29.64</v>
      </c>
    </row>
    <row r="95">
      <c r="A95" s="5" t="inlineStr">
        <is>
          <t>Op.Cashflow Wachstum 3J in %</t>
        </is>
      </c>
      <c r="B95" s="5" t="inlineStr">
        <is>
          <t>Op.Cashflow Wachstum 3Y in %</t>
        </is>
      </c>
      <c r="C95" t="n">
        <v>27.65</v>
      </c>
      <c r="D95" t="n">
        <v>0.43</v>
      </c>
      <c r="E95" t="n">
        <v>4.45</v>
      </c>
      <c r="F95" t="n">
        <v>4.07</v>
      </c>
      <c r="G95" t="n">
        <v>8.640000000000001</v>
      </c>
      <c r="H95" t="n">
        <v>17.2</v>
      </c>
      <c r="I95" t="n">
        <v>10.86</v>
      </c>
      <c r="J95" t="n">
        <v>16.32</v>
      </c>
      <c r="K95" t="n">
        <v>-1.42</v>
      </c>
      <c r="L95" t="n">
        <v>-8.17</v>
      </c>
      <c r="M95" t="n">
        <v>-20.36</v>
      </c>
      <c r="N95" t="n">
        <v>-21.01</v>
      </c>
      <c r="O95" t="n">
        <v>2.16</v>
      </c>
      <c r="P95" t="n">
        <v>1.91</v>
      </c>
      <c r="Q95" t="n">
        <v>37.34</v>
      </c>
      <c r="R95" t="n">
        <v>3.16</v>
      </c>
      <c r="S95" t="n">
        <v>3.27</v>
      </c>
      <c r="T95" t="n">
        <v>-39.25</v>
      </c>
      <c r="U95" t="inlineStr">
        <is>
          <t>-</t>
        </is>
      </c>
      <c r="V95" t="inlineStr">
        <is>
          <t>-</t>
        </is>
      </c>
    </row>
    <row r="96">
      <c r="A96" s="5" t="inlineStr">
        <is>
          <t>Op.Cashflow Wachstum 5J in %</t>
        </is>
      </c>
      <c r="B96" s="5" t="inlineStr">
        <is>
          <t>Op.Cashflow Wachstum 5Y in %</t>
        </is>
      </c>
      <c r="C96" t="n">
        <v>18.55</v>
      </c>
      <c r="D96" t="n">
        <v>4.96</v>
      </c>
      <c r="E96" t="n">
        <v>3.63</v>
      </c>
      <c r="F96" t="n">
        <v>12.28</v>
      </c>
      <c r="G96" t="n">
        <v>11.22</v>
      </c>
      <c r="H96" t="n">
        <v>10.75</v>
      </c>
      <c r="I96" t="n">
        <v>8.99</v>
      </c>
      <c r="J96" t="n">
        <v>1.14</v>
      </c>
      <c r="K96" t="n">
        <v>-11.79</v>
      </c>
      <c r="L96" t="n">
        <v>-10.13</v>
      </c>
      <c r="M96" t="n">
        <v>-7.36</v>
      </c>
      <c r="N96" t="n">
        <v>-9.789999999999999</v>
      </c>
      <c r="O96" t="n">
        <v>17.17</v>
      </c>
      <c r="P96" t="n">
        <v>6.75</v>
      </c>
      <c r="Q96" t="n">
        <v>4.78</v>
      </c>
      <c r="R96" t="n">
        <v>-7.68</v>
      </c>
      <c r="S96" t="inlineStr">
        <is>
          <t>-</t>
        </is>
      </c>
      <c r="T96" t="inlineStr">
        <is>
          <t>-</t>
        </is>
      </c>
      <c r="U96" t="inlineStr">
        <is>
          <t>-</t>
        </is>
      </c>
      <c r="V96" t="inlineStr">
        <is>
          <t>-</t>
        </is>
      </c>
    </row>
    <row r="97">
      <c r="A97" s="5" t="inlineStr">
        <is>
          <t>Op.Cashflow Wachstum 10J in %</t>
        </is>
      </c>
      <c r="B97" s="5" t="inlineStr">
        <is>
          <t>Op.Cashflow Wachstum 10Y in %</t>
        </is>
      </c>
      <c r="C97" t="n">
        <v>14.65</v>
      </c>
      <c r="D97" t="n">
        <v>6.98</v>
      </c>
      <c r="E97" t="n">
        <v>2.38</v>
      </c>
      <c r="F97" t="n">
        <v>0.25</v>
      </c>
      <c r="G97" t="n">
        <v>0.54</v>
      </c>
      <c r="H97" t="n">
        <v>1.7</v>
      </c>
      <c r="I97" t="n">
        <v>-0.4</v>
      </c>
      <c r="J97" t="n">
        <v>9.15</v>
      </c>
      <c r="K97" t="n">
        <v>-2.52</v>
      </c>
      <c r="L97" t="n">
        <v>-2.68</v>
      </c>
      <c r="M97" t="n">
        <v>-7.52</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751</v>
      </c>
      <c r="D98" t="n">
        <v>6139</v>
      </c>
      <c r="E98" t="n">
        <v>1720</v>
      </c>
      <c r="F98" t="n">
        <v>1890</v>
      </c>
      <c r="G98" t="n">
        <v>1872</v>
      </c>
      <c r="H98" t="n">
        <v>436</v>
      </c>
      <c r="I98" t="n">
        <v>1005</v>
      </c>
      <c r="J98" t="n">
        <v>357</v>
      </c>
      <c r="K98" t="n">
        <v>3403</v>
      </c>
      <c r="L98" t="n">
        <v>1994</v>
      </c>
      <c r="M98" t="n">
        <v>1839</v>
      </c>
      <c r="N98" t="n">
        <v>-241</v>
      </c>
      <c r="O98" t="n">
        <v>3209</v>
      </c>
      <c r="P98" t="n">
        <v>3551</v>
      </c>
      <c r="Q98" t="n">
        <v>6329</v>
      </c>
      <c r="R98" t="n">
        <v>5685</v>
      </c>
      <c r="S98" t="n">
        <v>4384</v>
      </c>
      <c r="T98" t="n">
        <v>3481</v>
      </c>
      <c r="U98" t="n">
        <v>3358</v>
      </c>
      <c r="V98" t="n">
        <v>3575</v>
      </c>
      <c r="W98" t="n">
        <v>2967</v>
      </c>
    </row>
  </sheetData>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R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19"/>
    <col customWidth="1" max="16" min="16" width="8"/>
    <col customWidth="1" max="17" min="17" width="8"/>
    <col customWidth="1" max="18" min="18" width="8"/>
  </cols>
  <sheetData>
    <row r="1">
      <c r="A1" s="1" t="inlineStr">
        <is>
          <t xml:space="preserve">SCHNEIDER ELECTRIC </t>
        </is>
      </c>
      <c r="B1" s="2" t="inlineStr">
        <is>
          <t>WKN: 860180  ISIN: FR0000121972  US-Symbol:SBGSF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1838</t>
        </is>
      </c>
      <c r="C4" s="5" t="inlineStr">
        <is>
          <t>Telefon / Phone</t>
        </is>
      </c>
      <c r="D4" s="5" t="inlineStr"/>
      <c r="E4" t="inlineStr">
        <is>
          <t>+33-1-4129-7000</t>
        </is>
      </c>
      <c r="G4" t="inlineStr">
        <is>
          <t>20.02.2020</t>
        </is>
      </c>
      <c r="H4" t="inlineStr">
        <is>
          <t>Q4 Result</t>
        </is>
      </c>
      <c r="J4" t="inlineStr">
        <is>
          <t>Sun Life Financial, Inc.</t>
        </is>
      </c>
      <c r="L4" t="inlineStr">
        <is>
          <t>8,50%</t>
        </is>
      </c>
    </row>
    <row r="5">
      <c r="A5" s="5" t="inlineStr">
        <is>
          <t>Ticker</t>
        </is>
      </c>
      <c r="B5" t="inlineStr">
        <is>
          <t>SND</t>
        </is>
      </c>
      <c r="C5" s="5" t="inlineStr">
        <is>
          <t>Fax</t>
        </is>
      </c>
      <c r="D5" s="5" t="inlineStr"/>
      <c r="E5" t="inlineStr">
        <is>
          <t>+33-1-4129-7100</t>
        </is>
      </c>
      <c r="G5" t="inlineStr">
        <is>
          <t>19.03.2020</t>
        </is>
      </c>
      <c r="H5" t="inlineStr">
        <is>
          <t>Publication Of Annual Report</t>
        </is>
      </c>
      <c r="J5" t="inlineStr">
        <is>
          <t>BlackRock Inc.</t>
        </is>
      </c>
      <c r="L5" t="inlineStr">
        <is>
          <t>6,20%</t>
        </is>
      </c>
    </row>
    <row r="6">
      <c r="A6" s="5" t="inlineStr">
        <is>
          <t>Gelistet Seit / Listed Since</t>
        </is>
      </c>
      <c r="B6" t="inlineStr">
        <is>
          <t>-</t>
        </is>
      </c>
      <c r="C6" s="5" t="inlineStr">
        <is>
          <t>Internet</t>
        </is>
      </c>
      <c r="D6" s="5" t="inlineStr"/>
      <c r="E6" t="inlineStr">
        <is>
          <t>http://www.se.com/</t>
        </is>
      </c>
      <c r="G6" t="inlineStr">
        <is>
          <t>23.04.2020</t>
        </is>
      </c>
      <c r="H6" t="inlineStr">
        <is>
          <t>Result Q1</t>
        </is>
      </c>
      <c r="J6" t="inlineStr">
        <is>
          <t>eigene Aktien</t>
        </is>
      </c>
      <c r="L6" t="inlineStr">
        <is>
          <t>5,30%</t>
        </is>
      </c>
    </row>
    <row r="7">
      <c r="A7" s="5" t="inlineStr">
        <is>
          <t>Nominalwert / Nominal Value</t>
        </is>
      </c>
      <c r="B7" t="inlineStr">
        <is>
          <t>4,00</t>
        </is>
      </c>
      <c r="C7" s="5" t="inlineStr">
        <is>
          <t>Inv. Relations Telefon / Phone</t>
        </is>
      </c>
      <c r="D7" s="5" t="inlineStr"/>
      <c r="E7" t="inlineStr">
        <is>
          <t>+33-1-4129-8329</t>
        </is>
      </c>
      <c r="G7" t="inlineStr">
        <is>
          <t>28.04.2020</t>
        </is>
      </c>
      <c r="H7" t="inlineStr">
        <is>
          <t>Ex Dividend</t>
        </is>
      </c>
      <c r="J7" t="inlineStr">
        <is>
          <t>Mitarbeiter</t>
        </is>
      </c>
      <c r="L7" t="inlineStr">
        <is>
          <t>3,70%</t>
        </is>
      </c>
    </row>
    <row r="8">
      <c r="A8" s="5" t="inlineStr">
        <is>
          <t>Land / Country</t>
        </is>
      </c>
      <c r="B8" t="inlineStr">
        <is>
          <t>Frankreich</t>
        </is>
      </c>
      <c r="C8" s="5" t="inlineStr">
        <is>
          <t>Kontaktperson / Contact Person</t>
        </is>
      </c>
      <c r="D8" s="5" t="inlineStr"/>
      <c r="E8" t="inlineStr">
        <is>
          <t>Anthony Song</t>
        </is>
      </c>
      <c r="G8" t="inlineStr">
        <is>
          <t>04.05.2020</t>
        </is>
      </c>
      <c r="H8" t="inlineStr">
        <is>
          <t>Dividend Payout</t>
        </is>
      </c>
      <c r="J8" t="inlineStr">
        <is>
          <t>Freefloat</t>
        </is>
      </c>
      <c r="L8" t="inlineStr">
        <is>
          <t>76,30%</t>
        </is>
      </c>
    </row>
    <row r="9">
      <c r="A9" s="5" t="inlineStr">
        <is>
          <t>Währung / Currency</t>
        </is>
      </c>
      <c r="B9" t="inlineStr">
        <is>
          <t>EUR</t>
        </is>
      </c>
      <c r="C9" s="5" t="inlineStr">
        <is>
          <t>23.07.2020</t>
        </is>
      </c>
      <c r="D9" s="5" t="inlineStr">
        <is>
          <t>Score Half Year</t>
        </is>
      </c>
    </row>
    <row r="10">
      <c r="A10" s="5" t="inlineStr">
        <is>
          <t>Branche / Industry</t>
        </is>
      </c>
      <c r="B10" t="inlineStr">
        <is>
          <t>Electrotechnology</t>
        </is>
      </c>
      <c r="C10" s="5" t="inlineStr">
        <is>
          <t>23.10.2020</t>
        </is>
      </c>
      <c r="D10" s="5" t="inlineStr">
        <is>
          <t>Q3 Earnings</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Schneider Electric SE35 rue Joseph Monier  F-92506 Rueil Malmaison</t>
        </is>
      </c>
    </row>
    <row r="14">
      <c r="A14" s="5" t="inlineStr">
        <is>
          <t>Management</t>
        </is>
      </c>
      <c r="B14" t="inlineStr">
        <is>
          <t>Jean-Pascal Tricoire, Emmanuel Babeau, Oliver Blum, Annette Clayton, Hervé Coureil, Emmanuel Lagarrigue, Chris Leong, Mourad Tamoud, Christel Heydemann, Barbara Frei, Leonid Mukhamedov, Luc Rémont, Zheng Yin, Frédéric Abbal, Philippe Delorme, Peter Herweck</t>
        </is>
      </c>
    </row>
    <row r="15">
      <c r="A15" s="5" t="inlineStr">
        <is>
          <t>Aufsichtsrat / Board</t>
        </is>
      </c>
      <c r="B15" t="inlineStr">
        <is>
          <t>Jean-Pascal Tricoire, Léo Apotheker, Cécile Cabanis, Carolina Dybeck Happe, Fred Kindle, Willy R. Kissling, Linda Knoll, Xiaoyun Ma, Xuezheng Ma, Patrick Montier, Fleur Pellerin, Anders Runevad, Gregory Spierkel, Lip-Bu Tan</t>
        </is>
      </c>
    </row>
    <row r="16">
      <c r="A16" s="5" t="inlineStr">
        <is>
          <t>Beschreibung</t>
        </is>
      </c>
      <c r="B16" t="inlineStr">
        <is>
          <t>Schneider Electric SA ist auf die Herstellung von Produkten in den Bereichen elektrische Energieverteilung und industrielle Automation spezialisiert. Zum Unternehmen gehören die weltweit bekannten Marken SQUARE D und Merlin Gerin. Die Gesellschaft agiert hauptsächlich in den Feldern Energie und Infrastruktur, Netzwerk- und Datenindustrie sowie industrielle und private Gebäudetechnik und stellt dabei Erneuerbare Energien, Utility Management (u. a. Beleuchtung, Ventilation, Aufzüge und Alarmsysteme), Intelligente Stromversorgung, Prozessautomation, Energieversorgung, Kühlsysteme und Sicherheitstechnik zur Verfügung. Copyright 2014 FINANCE BASE AG</t>
        </is>
      </c>
    </row>
    <row r="17">
      <c r="A17" s="5" t="inlineStr">
        <is>
          <t>Profile</t>
        </is>
      </c>
      <c r="B17" t="inlineStr">
        <is>
          <t>Schneider Electric SA specializes in the manufacture of products in the fields of electrical power distribution and industrial automation. The company's world famous brands SQUARE D and Merlin Gerin belong. The company operates mainly in the fields of energy and infrastructure, network and data industry as well as industrial and residential building and focuses on renewable energy, utility management (including lighting, ventilation, elevators and alarm systems), Intelligent power supply, process automation, power supply, cooling systems and safety technology available.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27158</v>
      </c>
      <c r="D20" t="n">
        <v>25720</v>
      </c>
      <c r="E20" t="n">
        <v>24743</v>
      </c>
      <c r="F20" t="n">
        <v>24693</v>
      </c>
      <c r="G20" t="n">
        <v>26640</v>
      </c>
      <c r="H20" t="n">
        <v>24939</v>
      </c>
      <c r="I20" t="n">
        <v>23551</v>
      </c>
      <c r="J20" t="n">
        <v>23946</v>
      </c>
      <c r="K20" t="n">
        <v>22387</v>
      </c>
      <c r="L20" t="n">
        <v>19580</v>
      </c>
      <c r="M20" t="n">
        <v>15793</v>
      </c>
      <c r="N20" t="n">
        <v>18311</v>
      </c>
      <c r="O20" t="n">
        <v>17309</v>
      </c>
      <c r="P20" t="inlineStr">
        <is>
          <t>-</t>
        </is>
      </c>
      <c r="Q20" t="inlineStr">
        <is>
          <t>-</t>
        </is>
      </c>
      <c r="R20" t="inlineStr">
        <is>
          <t>-</t>
        </is>
      </c>
    </row>
    <row r="21">
      <c r="A21" s="5" t="inlineStr">
        <is>
          <t>Bruttoergebnis vom Umsatz</t>
        </is>
      </c>
      <c r="B21" s="5" t="inlineStr">
        <is>
          <t>Gross Profit</t>
        </is>
      </c>
      <c r="C21" t="n">
        <v>10735</v>
      </c>
      <c r="D21" t="n">
        <v>10043</v>
      </c>
      <c r="E21" t="n">
        <v>9498</v>
      </c>
      <c r="F21" t="n">
        <v>9390</v>
      </c>
      <c r="G21" t="n">
        <v>9845</v>
      </c>
      <c r="H21" t="n">
        <v>9407</v>
      </c>
      <c r="I21" t="n">
        <v>8891</v>
      </c>
      <c r="J21" t="n">
        <v>9057</v>
      </c>
      <c r="K21" t="n">
        <v>8429</v>
      </c>
      <c r="L21" t="n">
        <v>7738</v>
      </c>
      <c r="M21" t="n">
        <v>6221</v>
      </c>
      <c r="N21" t="n">
        <v>7415</v>
      </c>
      <c r="O21" t="n">
        <v>7099</v>
      </c>
      <c r="P21" t="inlineStr">
        <is>
          <t>-</t>
        </is>
      </c>
      <c r="Q21" t="inlineStr">
        <is>
          <t>-</t>
        </is>
      </c>
      <c r="R21" t="inlineStr">
        <is>
          <t>-</t>
        </is>
      </c>
    </row>
    <row r="22">
      <c r="A22" s="5" t="inlineStr">
        <is>
          <t>Operatives Ergebnis (EBIT)</t>
        </is>
      </c>
      <c r="B22" s="5" t="inlineStr">
        <is>
          <t>EBIT Earning Before Interest &amp; Tax</t>
        </is>
      </c>
      <c r="C22" t="n">
        <v>3399</v>
      </c>
      <c r="D22" t="n">
        <v>3396</v>
      </c>
      <c r="E22" t="n">
        <v>3210</v>
      </c>
      <c r="F22" t="n">
        <v>2951</v>
      </c>
      <c r="G22" t="n">
        <v>2229</v>
      </c>
      <c r="H22" t="n">
        <v>2896</v>
      </c>
      <c r="I22" t="n">
        <v>3091</v>
      </c>
      <c r="J22" t="n">
        <v>2866</v>
      </c>
      <c r="K22" t="n">
        <v>2853</v>
      </c>
      <c r="L22" t="n">
        <v>2703</v>
      </c>
      <c r="M22" t="n">
        <v>1592</v>
      </c>
      <c r="N22" t="n">
        <v>2580</v>
      </c>
      <c r="O22" t="n">
        <v>2483</v>
      </c>
      <c r="P22" t="inlineStr">
        <is>
          <t>-</t>
        </is>
      </c>
      <c r="Q22" t="inlineStr">
        <is>
          <t>-</t>
        </is>
      </c>
      <c r="R22" t="inlineStr">
        <is>
          <t>-</t>
        </is>
      </c>
    </row>
    <row r="23">
      <c r="A23" s="5" t="inlineStr">
        <is>
          <t>Finanzergebnis</t>
        </is>
      </c>
      <c r="B23" s="5" t="inlineStr">
        <is>
          <t>Financial Result</t>
        </is>
      </c>
      <c r="C23" t="n">
        <v>-261</v>
      </c>
      <c r="D23" t="n">
        <v>-310</v>
      </c>
      <c r="E23" t="n">
        <v>-367</v>
      </c>
      <c r="F23" t="n">
        <v>-462</v>
      </c>
      <c r="G23" t="n">
        <v>-446</v>
      </c>
      <c r="H23" t="n">
        <v>-467</v>
      </c>
      <c r="I23" t="n">
        <v>-483</v>
      </c>
      <c r="J23" t="n">
        <v>-405</v>
      </c>
      <c r="K23" t="n">
        <v>-415</v>
      </c>
      <c r="L23" t="n">
        <v>-347</v>
      </c>
      <c r="M23" t="n">
        <v>-405</v>
      </c>
      <c r="N23" t="n">
        <v>-302</v>
      </c>
      <c r="O23" t="n">
        <v>-262</v>
      </c>
      <c r="P23" t="inlineStr">
        <is>
          <t>-</t>
        </is>
      </c>
      <c r="Q23" t="inlineStr">
        <is>
          <t>-</t>
        </is>
      </c>
      <c r="R23" t="inlineStr">
        <is>
          <t>-</t>
        </is>
      </c>
    </row>
    <row r="24">
      <c r="A24" s="5" t="inlineStr">
        <is>
          <t>Ergebnis vor Steuer (EBT)</t>
        </is>
      </c>
      <c r="B24" s="5" t="inlineStr">
        <is>
          <t>EBT Earning Before Tax</t>
        </is>
      </c>
      <c r="C24" t="n">
        <v>3138</v>
      </c>
      <c r="D24" t="n">
        <v>3086</v>
      </c>
      <c r="E24" t="n">
        <v>2843</v>
      </c>
      <c r="F24" t="n">
        <v>2489</v>
      </c>
      <c r="G24" t="n">
        <v>1783</v>
      </c>
      <c r="H24" t="n">
        <v>2429</v>
      </c>
      <c r="I24" t="n">
        <v>2608</v>
      </c>
      <c r="J24" t="n">
        <v>2461</v>
      </c>
      <c r="K24" t="n">
        <v>2438</v>
      </c>
      <c r="L24" t="n">
        <v>2356</v>
      </c>
      <c r="M24" t="n">
        <v>1187</v>
      </c>
      <c r="N24" t="n">
        <v>2278</v>
      </c>
      <c r="O24" t="n">
        <v>2221</v>
      </c>
      <c r="P24" t="inlineStr">
        <is>
          <t>-</t>
        </is>
      </c>
      <c r="Q24" t="inlineStr">
        <is>
          <t>-</t>
        </is>
      </c>
      <c r="R24" t="inlineStr">
        <is>
          <t>-</t>
        </is>
      </c>
    </row>
    <row r="25">
      <c r="A25" s="5" t="inlineStr">
        <is>
          <t>Steuern auf Einkommen und Ertrag</t>
        </is>
      </c>
      <c r="B25" s="5" t="inlineStr">
        <is>
          <t>Taxes on income and earnings</t>
        </is>
      </c>
      <c r="C25" t="n">
        <v>690</v>
      </c>
      <c r="D25" t="n">
        <v>693</v>
      </c>
      <c r="E25" t="n">
        <v>600</v>
      </c>
      <c r="F25" t="n">
        <v>712</v>
      </c>
      <c r="G25" t="n">
        <v>389</v>
      </c>
      <c r="H25" t="n">
        <v>551</v>
      </c>
      <c r="I25" t="n">
        <v>665</v>
      </c>
      <c r="J25" t="n">
        <v>568</v>
      </c>
      <c r="K25" t="n">
        <v>562</v>
      </c>
      <c r="L25" t="n">
        <v>566</v>
      </c>
      <c r="M25" t="n">
        <v>293</v>
      </c>
      <c r="N25" t="n">
        <v>555</v>
      </c>
      <c r="O25" t="n">
        <v>600</v>
      </c>
      <c r="P25" t="inlineStr">
        <is>
          <t>-</t>
        </is>
      </c>
      <c r="Q25" t="inlineStr">
        <is>
          <t>-</t>
        </is>
      </c>
      <c r="R25" t="inlineStr">
        <is>
          <t>-</t>
        </is>
      </c>
    </row>
    <row r="26">
      <c r="A26" s="5" t="inlineStr">
        <is>
          <t>Ergebnis nach Steuer</t>
        </is>
      </c>
      <c r="B26" s="5" t="inlineStr">
        <is>
          <t>Earnings after tax</t>
        </is>
      </c>
      <c r="C26" t="n">
        <v>2448</v>
      </c>
      <c r="D26" t="n">
        <v>2393</v>
      </c>
      <c r="E26" t="n">
        <v>2243</v>
      </c>
      <c r="F26" t="n">
        <v>1777</v>
      </c>
      <c r="G26" t="n">
        <v>1394</v>
      </c>
      <c r="H26" t="n">
        <v>1878</v>
      </c>
      <c r="I26" t="n">
        <v>1943</v>
      </c>
      <c r="J26" t="n">
        <v>1893</v>
      </c>
      <c r="K26" t="n">
        <v>1876</v>
      </c>
      <c r="L26" t="n">
        <v>1790</v>
      </c>
      <c r="M26" t="n">
        <v>894</v>
      </c>
      <c r="N26" t="n">
        <v>1723</v>
      </c>
      <c r="O26" t="n">
        <v>1621</v>
      </c>
      <c r="P26" t="inlineStr">
        <is>
          <t>-</t>
        </is>
      </c>
      <c r="Q26" t="inlineStr">
        <is>
          <t>-</t>
        </is>
      </c>
      <c r="R26" t="inlineStr">
        <is>
          <t>-</t>
        </is>
      </c>
    </row>
    <row r="27">
      <c r="A27" s="5" t="inlineStr">
        <is>
          <t>Minderheitenanteil</t>
        </is>
      </c>
      <c r="B27" s="5" t="inlineStr">
        <is>
          <t>Minority Share</t>
        </is>
      </c>
      <c r="C27" t="n">
        <v>-110</v>
      </c>
      <c r="D27" t="n">
        <v>-97</v>
      </c>
      <c r="E27" t="n">
        <v>-60</v>
      </c>
      <c r="F27" t="n">
        <v>-61</v>
      </c>
      <c r="G27" t="n">
        <v>-96</v>
      </c>
      <c r="H27" t="n">
        <v>-120</v>
      </c>
      <c r="I27" t="n">
        <v>-77</v>
      </c>
      <c r="J27" t="n">
        <v>-87</v>
      </c>
      <c r="K27" t="n">
        <v>-84</v>
      </c>
      <c r="L27" t="n">
        <v>-76</v>
      </c>
      <c r="M27" t="n">
        <v>-42</v>
      </c>
      <c r="N27" t="n">
        <v>-41</v>
      </c>
      <c r="O27" t="n">
        <v>-38</v>
      </c>
      <c r="P27" t="inlineStr">
        <is>
          <t>-</t>
        </is>
      </c>
      <c r="Q27" t="inlineStr">
        <is>
          <t>-</t>
        </is>
      </c>
      <c r="R27" t="inlineStr">
        <is>
          <t>-</t>
        </is>
      </c>
    </row>
    <row r="28">
      <c r="A28" s="5" t="inlineStr">
        <is>
          <t>Jahresüberschuss/-fehlbetrag</t>
        </is>
      </c>
      <c r="B28" s="5" t="inlineStr">
        <is>
          <t>Net Profit</t>
        </is>
      </c>
      <c r="C28" t="n">
        <v>2413</v>
      </c>
      <c r="D28" t="n">
        <v>2334</v>
      </c>
      <c r="E28" t="n">
        <v>2150</v>
      </c>
      <c r="F28" t="n">
        <v>1750</v>
      </c>
      <c r="G28" t="n">
        <v>1407</v>
      </c>
      <c r="H28" t="n">
        <v>1941</v>
      </c>
      <c r="I28" t="n">
        <v>1888</v>
      </c>
      <c r="J28" t="n">
        <v>1840</v>
      </c>
      <c r="K28" t="n">
        <v>1820</v>
      </c>
      <c r="L28" t="n">
        <v>1720</v>
      </c>
      <c r="M28" t="n">
        <v>852</v>
      </c>
      <c r="N28" t="n">
        <v>1682</v>
      </c>
      <c r="O28" t="n">
        <v>1583</v>
      </c>
      <c r="P28" t="inlineStr">
        <is>
          <t>-</t>
        </is>
      </c>
      <c r="Q28" t="inlineStr">
        <is>
          <t>-</t>
        </is>
      </c>
      <c r="R28" t="inlineStr">
        <is>
          <t>-</t>
        </is>
      </c>
    </row>
    <row r="29">
      <c r="A29" s="5" t="inlineStr">
        <is>
          <t>Summe Umlaufvermögen</t>
        </is>
      </c>
      <c r="B29" s="5" t="inlineStr">
        <is>
          <t>Current Assets</t>
        </is>
      </c>
      <c r="C29" t="n">
        <v>14492</v>
      </c>
      <c r="D29" t="n">
        <v>13196</v>
      </c>
      <c r="E29" t="n">
        <v>13377</v>
      </c>
      <c r="F29" t="n">
        <v>13137</v>
      </c>
      <c r="G29" t="n">
        <v>13777</v>
      </c>
      <c r="H29" t="n">
        <v>13437</v>
      </c>
      <c r="I29" t="n">
        <v>15040</v>
      </c>
      <c r="J29" t="n">
        <v>13534</v>
      </c>
      <c r="K29" t="n">
        <v>13346</v>
      </c>
      <c r="L29" t="n">
        <v>12219</v>
      </c>
      <c r="M29" t="n">
        <v>9731</v>
      </c>
      <c r="N29" t="n">
        <v>8778</v>
      </c>
      <c r="O29" t="n">
        <v>8250</v>
      </c>
      <c r="P29" t="inlineStr">
        <is>
          <t>-</t>
        </is>
      </c>
      <c r="Q29" t="inlineStr">
        <is>
          <t>-</t>
        </is>
      </c>
      <c r="R29" t="inlineStr">
        <is>
          <t>-</t>
        </is>
      </c>
    </row>
    <row r="30">
      <c r="A30" s="5" t="inlineStr">
        <is>
          <t>Summe Anlagevermögen</t>
        </is>
      </c>
      <c r="B30" s="5" t="inlineStr">
        <is>
          <t>Fixed Assets</t>
        </is>
      </c>
      <c r="C30" t="n">
        <v>30511</v>
      </c>
      <c r="D30" t="n">
        <v>29063</v>
      </c>
      <c r="E30" t="n">
        <v>26472</v>
      </c>
      <c r="F30" t="n">
        <v>28714</v>
      </c>
      <c r="G30" t="n">
        <v>28800</v>
      </c>
      <c r="H30" t="n">
        <v>27721</v>
      </c>
      <c r="I30" t="n">
        <v>21948</v>
      </c>
      <c r="J30" t="n">
        <v>22622</v>
      </c>
      <c r="K30" t="n">
        <v>22540</v>
      </c>
      <c r="L30" t="n">
        <v>18832</v>
      </c>
      <c r="M30" t="n">
        <v>15918</v>
      </c>
      <c r="N30" t="n">
        <v>16029</v>
      </c>
      <c r="O30" t="n">
        <v>15018</v>
      </c>
      <c r="P30" t="inlineStr">
        <is>
          <t>-</t>
        </is>
      </c>
      <c r="Q30" t="inlineStr">
        <is>
          <t>-</t>
        </is>
      </c>
      <c r="R30" t="inlineStr">
        <is>
          <t>-</t>
        </is>
      </c>
    </row>
    <row r="31">
      <c r="A31" s="5" t="inlineStr">
        <is>
          <t>Summe Aktiva</t>
        </is>
      </c>
      <c r="B31" s="5" t="inlineStr">
        <is>
          <t>Total Assets</t>
        </is>
      </c>
      <c r="C31" t="n">
        <v>45003</v>
      </c>
      <c r="D31" t="n">
        <v>42259</v>
      </c>
      <c r="E31" t="n">
        <v>39849</v>
      </c>
      <c r="F31" t="n">
        <v>41851</v>
      </c>
      <c r="G31" t="n">
        <v>42577</v>
      </c>
      <c r="H31" t="n">
        <v>41158</v>
      </c>
      <c r="I31" t="n">
        <v>36988</v>
      </c>
      <c r="J31" t="n">
        <v>36156</v>
      </c>
      <c r="K31" t="n">
        <v>35886</v>
      </c>
      <c r="L31" t="n">
        <v>31051</v>
      </c>
      <c r="M31" t="n">
        <v>25649</v>
      </c>
      <c r="N31" t="n">
        <v>24807</v>
      </c>
      <c r="O31" t="n">
        <v>23268</v>
      </c>
      <c r="P31" t="inlineStr">
        <is>
          <t>-</t>
        </is>
      </c>
      <c r="Q31" t="inlineStr">
        <is>
          <t>-</t>
        </is>
      </c>
      <c r="R31" t="inlineStr">
        <is>
          <t>-</t>
        </is>
      </c>
    </row>
    <row r="32">
      <c r="A32" s="5" t="inlineStr">
        <is>
          <t>Summe kurzfristiges Fremdkapital</t>
        </is>
      </c>
      <c r="B32" s="5" t="inlineStr">
        <is>
          <t>Short-Term Debt</t>
        </is>
      </c>
      <c r="C32" t="n">
        <v>10563</v>
      </c>
      <c r="D32" t="n">
        <v>10020</v>
      </c>
      <c r="E32" t="n">
        <v>9949</v>
      </c>
      <c r="F32" t="n">
        <v>10044</v>
      </c>
      <c r="G32" t="n">
        <v>10127</v>
      </c>
      <c r="H32" t="n">
        <v>11228</v>
      </c>
      <c r="I32" t="n">
        <v>10259</v>
      </c>
      <c r="J32" t="n">
        <v>8964</v>
      </c>
      <c r="K32" t="n">
        <v>9287</v>
      </c>
      <c r="L32" t="n">
        <v>7875</v>
      </c>
      <c r="M32" t="n">
        <v>6162</v>
      </c>
      <c r="N32" t="n">
        <v>6444</v>
      </c>
      <c r="O32" t="n">
        <v>6921</v>
      </c>
      <c r="P32" t="inlineStr">
        <is>
          <t>-</t>
        </is>
      </c>
      <c r="Q32" t="inlineStr">
        <is>
          <t>-</t>
        </is>
      </c>
      <c r="R32" t="inlineStr">
        <is>
          <t>-</t>
        </is>
      </c>
    </row>
    <row r="33">
      <c r="A33" s="5" t="inlineStr">
        <is>
          <t>Summe langfristiges Fremdkapital</t>
        </is>
      </c>
      <c r="B33" s="5" t="inlineStr">
        <is>
          <t>Long-Term Debt</t>
        </is>
      </c>
      <c r="C33" t="n">
        <v>11055</v>
      </c>
      <c r="D33" t="n">
        <v>9891</v>
      </c>
      <c r="E33" t="n">
        <v>9870</v>
      </c>
      <c r="F33" t="n">
        <v>11154</v>
      </c>
      <c r="G33" t="n">
        <v>11161</v>
      </c>
      <c r="H33" t="n">
        <v>9775</v>
      </c>
      <c r="I33" t="n">
        <v>9366</v>
      </c>
      <c r="J33" t="n">
        <v>10376</v>
      </c>
      <c r="K33" t="n">
        <v>10509</v>
      </c>
      <c r="L33" t="n">
        <v>8187</v>
      </c>
      <c r="M33" t="n">
        <v>7599</v>
      </c>
      <c r="N33" t="n">
        <v>7312</v>
      </c>
      <c r="O33" t="n">
        <v>6033</v>
      </c>
      <c r="P33" t="inlineStr">
        <is>
          <t>-</t>
        </is>
      </c>
      <c r="Q33" t="inlineStr">
        <is>
          <t>-</t>
        </is>
      </c>
      <c r="R33" t="inlineStr">
        <is>
          <t>-</t>
        </is>
      </c>
    </row>
    <row r="34">
      <c r="A34" s="5" t="inlineStr">
        <is>
          <t>Summe Fremdkapital</t>
        </is>
      </c>
      <c r="B34" s="5" t="inlineStr">
        <is>
          <t>Total Liabilities</t>
        </is>
      </c>
      <c r="C34" t="n">
        <v>21863</v>
      </c>
      <c r="D34" t="n">
        <v>19995</v>
      </c>
      <c r="E34" t="n">
        <v>19907</v>
      </c>
      <c r="F34" t="n">
        <v>21198</v>
      </c>
      <c r="G34" t="n">
        <v>21288</v>
      </c>
      <c r="H34" t="n">
        <v>21007</v>
      </c>
      <c r="I34" t="n">
        <v>19625</v>
      </c>
      <c r="J34" t="n">
        <v>19340</v>
      </c>
      <c r="K34" t="n">
        <v>19796</v>
      </c>
      <c r="L34" t="n">
        <v>16062</v>
      </c>
      <c r="M34" t="n">
        <v>13761</v>
      </c>
      <c r="N34" t="n">
        <v>13756</v>
      </c>
      <c r="O34" t="n">
        <v>12954</v>
      </c>
      <c r="P34" t="inlineStr">
        <is>
          <t>-</t>
        </is>
      </c>
      <c r="Q34" t="inlineStr">
        <is>
          <t>-</t>
        </is>
      </c>
      <c r="R34" t="inlineStr">
        <is>
          <t>-</t>
        </is>
      </c>
    </row>
    <row r="35">
      <c r="A35" s="5" t="inlineStr">
        <is>
          <t>Minderheitenanteil</t>
        </is>
      </c>
      <c r="B35" s="5" t="inlineStr">
        <is>
          <t>Minority Share</t>
        </is>
      </c>
      <c r="C35" t="n">
        <v>1579</v>
      </c>
      <c r="D35" t="n">
        <v>1482</v>
      </c>
      <c r="E35" t="n">
        <v>145</v>
      </c>
      <c r="F35" t="n">
        <v>159</v>
      </c>
      <c r="G35" t="n">
        <v>441</v>
      </c>
      <c r="H35" t="n">
        <v>419</v>
      </c>
      <c r="I35" t="n">
        <v>151</v>
      </c>
      <c r="J35" t="n">
        <v>174</v>
      </c>
      <c r="K35" t="n">
        <v>192</v>
      </c>
      <c r="L35" t="n">
        <v>204</v>
      </c>
      <c r="M35" t="n">
        <v>131</v>
      </c>
      <c r="N35" t="n">
        <v>145</v>
      </c>
      <c r="O35" t="n">
        <v>129</v>
      </c>
      <c r="P35" t="inlineStr">
        <is>
          <t>-</t>
        </is>
      </c>
      <c r="Q35" t="inlineStr">
        <is>
          <t>-</t>
        </is>
      </c>
      <c r="R35" t="inlineStr">
        <is>
          <t>-</t>
        </is>
      </c>
    </row>
    <row r="36">
      <c r="A36" s="5" t="inlineStr">
        <is>
          <t>Summe Eigenkapital</t>
        </is>
      </c>
      <c r="B36" s="5" t="inlineStr">
        <is>
          <t>Equity</t>
        </is>
      </c>
      <c r="C36" t="n">
        <v>21561</v>
      </c>
      <c r="D36" t="n">
        <v>20782</v>
      </c>
      <c r="E36" t="n">
        <v>19797</v>
      </c>
      <c r="F36" t="n">
        <v>20494</v>
      </c>
      <c r="G36" t="n">
        <v>20848</v>
      </c>
      <c r="H36" t="n">
        <v>19732</v>
      </c>
      <c r="I36" t="n">
        <v>17212</v>
      </c>
      <c r="J36" t="n">
        <v>16642</v>
      </c>
      <c r="K36" t="n">
        <v>15898</v>
      </c>
      <c r="L36" t="n">
        <v>14785</v>
      </c>
      <c r="M36" t="n">
        <v>11757</v>
      </c>
      <c r="N36" t="n">
        <v>10906</v>
      </c>
      <c r="O36" t="n">
        <v>10185</v>
      </c>
      <c r="P36" t="inlineStr">
        <is>
          <t>-</t>
        </is>
      </c>
      <c r="Q36" t="inlineStr">
        <is>
          <t>-</t>
        </is>
      </c>
      <c r="R36" t="inlineStr">
        <is>
          <t>-</t>
        </is>
      </c>
    </row>
    <row r="37">
      <c r="A37" s="5" t="inlineStr">
        <is>
          <t>Summe Passiva</t>
        </is>
      </c>
      <c r="B37" s="5" t="inlineStr">
        <is>
          <t>Liabilities &amp; Shareholder Equity</t>
        </is>
      </c>
      <c r="C37" t="n">
        <v>45003</v>
      </c>
      <c r="D37" t="n">
        <v>42259</v>
      </c>
      <c r="E37" t="n">
        <v>39849</v>
      </c>
      <c r="F37" t="n">
        <v>41851</v>
      </c>
      <c r="G37" t="n">
        <v>42577</v>
      </c>
      <c r="H37" t="n">
        <v>41158</v>
      </c>
      <c r="I37" t="n">
        <v>36988</v>
      </c>
      <c r="J37" t="n">
        <v>36156</v>
      </c>
      <c r="K37" t="n">
        <v>35886</v>
      </c>
      <c r="L37" t="n">
        <v>31051</v>
      </c>
      <c r="M37" t="n">
        <v>25649</v>
      </c>
      <c r="N37" t="n">
        <v>24807</v>
      </c>
      <c r="O37" t="n">
        <v>23268</v>
      </c>
      <c r="P37" t="inlineStr">
        <is>
          <t>-</t>
        </is>
      </c>
      <c r="Q37" t="inlineStr">
        <is>
          <t>-</t>
        </is>
      </c>
      <c r="R37" t="inlineStr">
        <is>
          <t>-</t>
        </is>
      </c>
    </row>
    <row r="38">
      <c r="A38" s="5" t="inlineStr">
        <is>
          <t>Mio.Aktien im Umlauf</t>
        </is>
      </c>
      <c r="B38" s="5" t="inlineStr">
        <is>
          <t>Million shares outstanding</t>
        </is>
      </c>
      <c r="C38" t="n">
        <v>582.0700000000001</v>
      </c>
      <c r="D38" t="n">
        <v>579.17</v>
      </c>
      <c r="E38" t="n">
        <v>596.92</v>
      </c>
      <c r="F38" t="n">
        <v>592.5</v>
      </c>
      <c r="G38" t="n">
        <v>588.73</v>
      </c>
      <c r="H38" t="n">
        <v>584.6900000000001</v>
      </c>
      <c r="I38" t="n">
        <v>561.96</v>
      </c>
      <c r="J38" t="n">
        <v>555.42</v>
      </c>
      <c r="K38" t="n">
        <v>548.9400000000001</v>
      </c>
      <c r="L38" t="n">
        <v>544</v>
      </c>
      <c r="M38" t="n">
        <v>525.6</v>
      </c>
      <c r="N38" t="n">
        <v>494.8</v>
      </c>
      <c r="O38" t="n">
        <v>490.6</v>
      </c>
      <c r="P38" t="inlineStr">
        <is>
          <t>-</t>
        </is>
      </c>
      <c r="Q38" t="inlineStr">
        <is>
          <t>-</t>
        </is>
      </c>
      <c r="R38" t="inlineStr">
        <is>
          <t>-</t>
        </is>
      </c>
    </row>
    <row r="39">
      <c r="A39" s="5" t="inlineStr">
        <is>
          <t>Gezeichnetes Kapital (in Mio.)</t>
        </is>
      </c>
      <c r="B39" s="5" t="inlineStr">
        <is>
          <t>Subscribed Capital in M</t>
        </is>
      </c>
      <c r="C39" t="n">
        <v>2328</v>
      </c>
      <c r="D39" t="n">
        <v>2317</v>
      </c>
      <c r="E39" t="n">
        <v>2388</v>
      </c>
      <c r="F39" t="n">
        <v>2370</v>
      </c>
      <c r="G39" t="n">
        <v>2355</v>
      </c>
      <c r="H39" t="n">
        <v>2339</v>
      </c>
      <c r="I39" t="n">
        <v>2248</v>
      </c>
      <c r="J39" t="n">
        <v>2222</v>
      </c>
      <c r="K39" t="n">
        <v>2196</v>
      </c>
      <c r="L39" t="n">
        <v>2176</v>
      </c>
      <c r="M39" t="n">
        <v>2102</v>
      </c>
      <c r="N39" t="n">
        <v>1979</v>
      </c>
      <c r="O39" t="n">
        <v>1962</v>
      </c>
      <c r="P39" t="inlineStr">
        <is>
          <t>-</t>
        </is>
      </c>
      <c r="Q39" t="inlineStr">
        <is>
          <t>-</t>
        </is>
      </c>
      <c r="R39" t="inlineStr">
        <is>
          <t>-</t>
        </is>
      </c>
    </row>
    <row r="40">
      <c r="A40" s="5" t="inlineStr">
        <is>
          <t>Ergebnis je Aktie (brutto)</t>
        </is>
      </c>
      <c r="B40" s="5" t="inlineStr">
        <is>
          <t>Earnings per share</t>
        </is>
      </c>
      <c r="C40" t="n">
        <v>5.39</v>
      </c>
      <c r="D40" t="n">
        <v>5.33</v>
      </c>
      <c r="E40" t="n">
        <v>4.76</v>
      </c>
      <c r="F40" t="n">
        <v>4.2</v>
      </c>
      <c r="G40" t="n">
        <v>3.03</v>
      </c>
      <c r="H40" t="n">
        <v>4.15</v>
      </c>
      <c r="I40" t="n">
        <v>4.64</v>
      </c>
      <c r="J40" t="n">
        <v>4.43</v>
      </c>
      <c r="K40" t="n">
        <v>4.44</v>
      </c>
      <c r="L40" t="n">
        <v>4.33</v>
      </c>
      <c r="M40" t="n">
        <v>2.26</v>
      </c>
      <c r="N40" t="n">
        <v>4.6</v>
      </c>
      <c r="O40" t="n">
        <v>4.53</v>
      </c>
      <c r="P40" t="inlineStr">
        <is>
          <t>-</t>
        </is>
      </c>
      <c r="Q40" t="inlineStr">
        <is>
          <t>-</t>
        </is>
      </c>
      <c r="R40" t="inlineStr">
        <is>
          <t>-</t>
        </is>
      </c>
    </row>
    <row r="41">
      <c r="A41" s="5" t="inlineStr">
        <is>
          <t>Ergebnis je Aktie (unverwässert)</t>
        </is>
      </c>
      <c r="B41" s="5" t="inlineStr">
        <is>
          <t>Basic Earnings per share</t>
        </is>
      </c>
      <c r="C41" t="n">
        <v>4.38</v>
      </c>
      <c r="D41" t="n">
        <v>4.21</v>
      </c>
      <c r="E41" t="n">
        <v>3.85</v>
      </c>
      <c r="F41" t="n">
        <v>3.12</v>
      </c>
      <c r="G41" t="n">
        <v>2.47</v>
      </c>
      <c r="H41" t="n">
        <v>3.39</v>
      </c>
      <c r="I41" t="n">
        <v>3.43</v>
      </c>
      <c r="J41" t="n">
        <v>3.39</v>
      </c>
      <c r="K41" t="n">
        <v>3.39</v>
      </c>
      <c r="L41" t="n">
        <v>3.3</v>
      </c>
      <c r="M41" t="n">
        <v>1.72</v>
      </c>
      <c r="N41" t="n">
        <v>3.51</v>
      </c>
      <c r="O41" t="n">
        <v>3.39</v>
      </c>
      <c r="P41" t="n">
        <v>2.98</v>
      </c>
      <c r="Q41" t="n">
        <v>2.28</v>
      </c>
      <c r="R41" t="n">
        <v>1.87</v>
      </c>
    </row>
    <row r="42">
      <c r="A42" s="5" t="inlineStr">
        <is>
          <t>Ergebnis je Aktie (verwässert)</t>
        </is>
      </c>
      <c r="B42" s="5" t="inlineStr">
        <is>
          <t>Diluted Earnings per share</t>
        </is>
      </c>
      <c r="C42" t="n">
        <v>4.33</v>
      </c>
      <c r="D42" t="n">
        <v>4.16</v>
      </c>
      <c r="E42" t="n">
        <v>3.81</v>
      </c>
      <c r="F42" t="n">
        <v>3.09</v>
      </c>
      <c r="G42" t="n">
        <v>2.46</v>
      </c>
      <c r="H42" t="n">
        <v>3.37</v>
      </c>
      <c r="I42" t="n">
        <v>3.4</v>
      </c>
      <c r="J42" t="n">
        <v>3.36</v>
      </c>
      <c r="K42" t="n">
        <v>3.35</v>
      </c>
      <c r="L42" t="n">
        <v>3.28</v>
      </c>
      <c r="M42" t="n">
        <v>1.72</v>
      </c>
      <c r="N42" t="n">
        <v>3.5</v>
      </c>
      <c r="O42" t="n">
        <v>3.35</v>
      </c>
      <c r="P42" t="n">
        <v>2.98</v>
      </c>
      <c r="Q42" t="n">
        <v>2.28</v>
      </c>
      <c r="R42" t="n">
        <v>1.87</v>
      </c>
    </row>
    <row r="43">
      <c r="A43" s="5" t="inlineStr">
        <is>
          <t>Dividende je Aktie</t>
        </is>
      </c>
      <c r="B43" s="5" t="inlineStr">
        <is>
          <t>Dividend per share</t>
        </is>
      </c>
      <c r="C43" t="n">
        <v>2.55</v>
      </c>
      <c r="D43" t="n">
        <v>2.35</v>
      </c>
      <c r="E43" t="n">
        <v>2.2</v>
      </c>
      <c r="F43" t="n">
        <v>2.04</v>
      </c>
      <c r="G43" t="n">
        <v>2</v>
      </c>
      <c r="H43" t="n">
        <v>1.92</v>
      </c>
      <c r="I43" t="n">
        <v>1.87</v>
      </c>
      <c r="J43" t="n">
        <v>1.87</v>
      </c>
      <c r="K43" t="n">
        <v>1.7</v>
      </c>
      <c r="L43" t="n">
        <v>1.6</v>
      </c>
      <c r="M43" t="n">
        <v>1.03</v>
      </c>
      <c r="N43" t="n">
        <v>1.73</v>
      </c>
      <c r="O43" t="n">
        <v>1.65</v>
      </c>
      <c r="P43" t="n">
        <v>1.5</v>
      </c>
      <c r="Q43" t="n">
        <v>1.13</v>
      </c>
      <c r="R43" t="n">
        <v>0.9</v>
      </c>
    </row>
    <row r="44">
      <c r="A44" s="5" t="inlineStr">
        <is>
          <t>Dividendenausschüttung in Mio</t>
        </is>
      </c>
      <c r="B44" s="5" t="inlineStr">
        <is>
          <t>Dividend Payment in M</t>
        </is>
      </c>
      <c r="C44" t="n">
        <v>1415</v>
      </c>
      <c r="D44" t="n">
        <v>1361</v>
      </c>
      <c r="E44" t="n">
        <v>1313</v>
      </c>
      <c r="F44" t="n">
        <v>1209</v>
      </c>
      <c r="G44" t="n">
        <v>1177</v>
      </c>
      <c r="H44" t="n">
        <v>1123</v>
      </c>
      <c r="I44" t="n">
        <v>1083</v>
      </c>
      <c r="J44" t="n">
        <v>1039</v>
      </c>
      <c r="K44" t="n">
        <v>933.2</v>
      </c>
      <c r="L44" t="n">
        <v>870.27</v>
      </c>
      <c r="M44" t="n">
        <v>538.64</v>
      </c>
      <c r="N44" t="n">
        <v>853.62</v>
      </c>
      <c r="O44" t="n">
        <v>809.5</v>
      </c>
      <c r="P44" t="n">
        <v>670</v>
      </c>
      <c r="Q44" t="inlineStr">
        <is>
          <t>-</t>
        </is>
      </c>
      <c r="R44" t="inlineStr">
        <is>
          <t>-</t>
        </is>
      </c>
    </row>
    <row r="45">
      <c r="A45" s="5" t="inlineStr">
        <is>
          <t>Umsatz je Aktie</t>
        </is>
      </c>
      <c r="B45" s="5" t="inlineStr">
        <is>
          <t>Revenue per share</t>
        </is>
      </c>
      <c r="C45" t="n">
        <v>46.66</v>
      </c>
      <c r="D45" t="n">
        <v>44.41</v>
      </c>
      <c r="E45" t="n">
        <v>41.45</v>
      </c>
      <c r="F45" t="n">
        <v>41.68</v>
      </c>
      <c r="G45" t="n">
        <v>45.25</v>
      </c>
      <c r="H45" t="n">
        <v>42.65</v>
      </c>
      <c r="I45" t="n">
        <v>41.91</v>
      </c>
      <c r="J45" t="n">
        <v>43.11</v>
      </c>
      <c r="K45" t="n">
        <v>40.78</v>
      </c>
      <c r="L45" t="n">
        <v>35.99</v>
      </c>
      <c r="M45" t="n">
        <v>30.05</v>
      </c>
      <c r="N45" t="n">
        <v>37.01</v>
      </c>
      <c r="O45" t="n">
        <v>35.28</v>
      </c>
      <c r="P45" t="inlineStr">
        <is>
          <t>-</t>
        </is>
      </c>
      <c r="Q45" t="inlineStr">
        <is>
          <t>-</t>
        </is>
      </c>
      <c r="R45" t="inlineStr">
        <is>
          <t>-</t>
        </is>
      </c>
    </row>
    <row r="46">
      <c r="A46" s="5" t="inlineStr">
        <is>
          <t>Buchwert je Aktie</t>
        </is>
      </c>
      <c r="B46" s="5" t="inlineStr">
        <is>
          <t>Book value per share</t>
        </is>
      </c>
      <c r="C46" t="n">
        <v>37.04</v>
      </c>
      <c r="D46" t="n">
        <v>35.88</v>
      </c>
      <c r="E46" t="n">
        <v>33.17</v>
      </c>
      <c r="F46" t="n">
        <v>34.59</v>
      </c>
      <c r="G46" t="n">
        <v>35.41</v>
      </c>
      <c r="H46" t="n">
        <v>33.75</v>
      </c>
      <c r="I46" t="n">
        <v>30.63</v>
      </c>
      <c r="J46" t="n">
        <v>29.96</v>
      </c>
      <c r="K46" t="n">
        <v>28.96</v>
      </c>
      <c r="L46" t="n">
        <v>27.18</v>
      </c>
      <c r="M46" t="n">
        <v>22.37</v>
      </c>
      <c r="N46" t="n">
        <v>22.04</v>
      </c>
      <c r="O46" t="n">
        <v>20.76</v>
      </c>
      <c r="P46" t="inlineStr">
        <is>
          <t>-</t>
        </is>
      </c>
      <c r="Q46" t="inlineStr">
        <is>
          <t>-</t>
        </is>
      </c>
      <c r="R46" t="inlineStr">
        <is>
          <t>-</t>
        </is>
      </c>
    </row>
    <row r="47">
      <c r="A47" s="5" t="inlineStr">
        <is>
          <t>Cashflow je Aktie</t>
        </is>
      </c>
      <c r="B47" s="5" t="inlineStr">
        <is>
          <t>Cashflow per share</t>
        </is>
      </c>
      <c r="C47" t="n">
        <v>6.89</v>
      </c>
      <c r="D47" t="n">
        <v>5.88</v>
      </c>
      <c r="E47" t="n">
        <v>5.06</v>
      </c>
      <c r="F47" t="n">
        <v>5.01</v>
      </c>
      <c r="G47" t="n">
        <v>4.81</v>
      </c>
      <c r="H47" t="n">
        <v>4.33</v>
      </c>
      <c r="I47" t="n">
        <v>4.76</v>
      </c>
      <c r="J47" t="n">
        <v>5.04</v>
      </c>
      <c r="K47" t="n">
        <v>4.1</v>
      </c>
      <c r="L47" t="n">
        <v>4.16</v>
      </c>
      <c r="M47" t="n">
        <v>4.85</v>
      </c>
      <c r="N47" t="n">
        <v>4.91</v>
      </c>
      <c r="O47" t="n">
        <v>4.26</v>
      </c>
      <c r="P47" t="inlineStr">
        <is>
          <t>-</t>
        </is>
      </c>
      <c r="Q47" t="inlineStr">
        <is>
          <t>-</t>
        </is>
      </c>
      <c r="R47" t="inlineStr">
        <is>
          <t>-</t>
        </is>
      </c>
    </row>
    <row r="48">
      <c r="A48" s="5" t="inlineStr">
        <is>
          <t>Bilanzsumme je Aktie</t>
        </is>
      </c>
      <c r="B48" s="5" t="inlineStr">
        <is>
          <t>Total assets per share</t>
        </is>
      </c>
      <c r="C48" t="n">
        <v>77.31999999999999</v>
      </c>
      <c r="D48" t="n">
        <v>72.95999999999999</v>
      </c>
      <c r="E48" t="n">
        <v>66.76000000000001</v>
      </c>
      <c r="F48" t="n">
        <v>70.63</v>
      </c>
      <c r="G48" t="n">
        <v>72.31999999999999</v>
      </c>
      <c r="H48" t="n">
        <v>70.39</v>
      </c>
      <c r="I48" t="n">
        <v>65.81999999999999</v>
      </c>
      <c r="J48" t="n">
        <v>65.09999999999999</v>
      </c>
      <c r="K48" t="n">
        <v>65.37</v>
      </c>
      <c r="L48" t="n">
        <v>57.08</v>
      </c>
      <c r="M48" t="n">
        <v>48.8</v>
      </c>
      <c r="N48" t="n">
        <v>50.14</v>
      </c>
      <c r="O48" t="n">
        <v>47.43</v>
      </c>
      <c r="P48" t="inlineStr">
        <is>
          <t>-</t>
        </is>
      </c>
      <c r="Q48" t="inlineStr">
        <is>
          <t>-</t>
        </is>
      </c>
      <c r="R48" t="inlineStr">
        <is>
          <t>-</t>
        </is>
      </c>
    </row>
    <row r="49">
      <c r="A49" s="5" t="inlineStr">
        <is>
          <t>Personal am Ende des Jahres</t>
        </is>
      </c>
      <c r="B49" s="5" t="inlineStr">
        <is>
          <t>Staff at the end of year</t>
        </is>
      </c>
      <c r="C49" t="n">
        <v>135307</v>
      </c>
      <c r="D49" t="n">
        <v>137534</v>
      </c>
      <c r="E49" t="n">
        <v>142013</v>
      </c>
      <c r="F49" t="n">
        <v>143901</v>
      </c>
      <c r="G49" t="n">
        <v>160843</v>
      </c>
      <c r="H49" t="n">
        <v>167124</v>
      </c>
      <c r="I49" t="n">
        <v>163033</v>
      </c>
      <c r="J49" t="n">
        <v>152384</v>
      </c>
      <c r="K49" t="n">
        <v>140489</v>
      </c>
      <c r="L49" t="n">
        <v>123482</v>
      </c>
      <c r="M49" t="n">
        <v>116065</v>
      </c>
      <c r="N49" t="n">
        <v>126481</v>
      </c>
      <c r="O49" t="n">
        <v>119340</v>
      </c>
      <c r="P49" t="inlineStr">
        <is>
          <t>-</t>
        </is>
      </c>
      <c r="Q49" t="inlineStr">
        <is>
          <t>-</t>
        </is>
      </c>
      <c r="R49" t="inlineStr">
        <is>
          <t>-</t>
        </is>
      </c>
    </row>
    <row r="50">
      <c r="A50" s="5" t="inlineStr">
        <is>
          <t>Personalaufwand in Mio. EUR</t>
        </is>
      </c>
      <c r="B50" s="5" t="inlineStr">
        <is>
          <t>Personnel expenses in M</t>
        </is>
      </c>
      <c r="C50" t="n">
        <v>7333</v>
      </c>
      <c r="D50" t="n">
        <v>6281</v>
      </c>
      <c r="E50" t="n">
        <v>6212</v>
      </c>
      <c r="F50" t="n">
        <v>6264</v>
      </c>
      <c r="G50" t="n">
        <v>6870</v>
      </c>
      <c r="H50" t="n">
        <v>6346</v>
      </c>
      <c r="I50" t="n">
        <v>6106</v>
      </c>
      <c r="J50" t="n">
        <v>6040</v>
      </c>
      <c r="K50" t="n">
        <v>5492</v>
      </c>
      <c r="L50" t="n">
        <v>4748</v>
      </c>
      <c r="M50" t="n">
        <v>4401</v>
      </c>
      <c r="N50" t="n">
        <v>4931</v>
      </c>
      <c r="O50" t="n">
        <v>4621</v>
      </c>
      <c r="P50" t="inlineStr">
        <is>
          <t>-</t>
        </is>
      </c>
      <c r="Q50" t="inlineStr">
        <is>
          <t>-</t>
        </is>
      </c>
      <c r="R50" t="inlineStr">
        <is>
          <t>-</t>
        </is>
      </c>
    </row>
    <row r="51">
      <c r="A51" s="5" t="inlineStr">
        <is>
          <t>Aufwand je Mitarbeiter in EUR</t>
        </is>
      </c>
      <c r="B51" s="5" t="inlineStr">
        <is>
          <t>Effort per employee</t>
        </is>
      </c>
      <c r="C51" t="n">
        <v>54195</v>
      </c>
      <c r="D51" t="n">
        <v>45669</v>
      </c>
      <c r="E51" t="n">
        <v>43742</v>
      </c>
      <c r="F51" t="n">
        <v>43530</v>
      </c>
      <c r="G51" t="n">
        <v>42712</v>
      </c>
      <c r="H51" t="n">
        <v>37972</v>
      </c>
      <c r="I51" t="n">
        <v>37453</v>
      </c>
      <c r="J51" t="n">
        <v>39637</v>
      </c>
      <c r="K51" t="n">
        <v>39092</v>
      </c>
      <c r="L51" t="n">
        <v>38451</v>
      </c>
      <c r="M51" t="n">
        <v>37918</v>
      </c>
      <c r="N51" t="n">
        <v>38986</v>
      </c>
      <c r="O51" t="n">
        <v>38721</v>
      </c>
      <c r="P51" t="inlineStr">
        <is>
          <t>-</t>
        </is>
      </c>
      <c r="Q51" t="inlineStr">
        <is>
          <t>-</t>
        </is>
      </c>
      <c r="R51" t="inlineStr">
        <is>
          <t>-</t>
        </is>
      </c>
    </row>
    <row r="52">
      <c r="A52" s="5" t="inlineStr">
        <is>
          <t>Umsatz je Mitarbeiter in EUR</t>
        </is>
      </c>
      <c r="B52" s="5" t="inlineStr">
        <is>
          <t>Turnover per employee</t>
        </is>
      </c>
      <c r="C52" t="n">
        <v>200714</v>
      </c>
      <c r="D52" t="n">
        <v>187008</v>
      </c>
      <c r="E52" t="n">
        <v>174231</v>
      </c>
      <c r="F52" t="n">
        <v>171597</v>
      </c>
      <c r="G52" t="n">
        <v>165627</v>
      </c>
      <c r="H52" t="n">
        <v>131170</v>
      </c>
      <c r="I52" t="n">
        <v>144455</v>
      </c>
      <c r="J52" t="n">
        <v>157142</v>
      </c>
      <c r="K52" t="n">
        <v>159351</v>
      </c>
      <c r="L52" t="n">
        <v>158566</v>
      </c>
      <c r="M52" t="n">
        <v>136070</v>
      </c>
      <c r="N52" t="n">
        <v>144772</v>
      </c>
      <c r="O52" t="n">
        <v>145039</v>
      </c>
      <c r="P52" t="inlineStr">
        <is>
          <t>-</t>
        </is>
      </c>
      <c r="Q52" t="inlineStr">
        <is>
          <t>-</t>
        </is>
      </c>
      <c r="R52" t="inlineStr">
        <is>
          <t>-</t>
        </is>
      </c>
    </row>
    <row r="53">
      <c r="A53" s="5" t="inlineStr">
        <is>
          <t>Bruttoergebnis je Mitarbeiter in EUR</t>
        </is>
      </c>
      <c r="B53" s="5" t="inlineStr">
        <is>
          <t>Gross Profit per employee</t>
        </is>
      </c>
      <c r="C53" t="n">
        <v>79338</v>
      </c>
      <c r="D53" t="n">
        <v>73022</v>
      </c>
      <c r="E53" t="n">
        <v>66881</v>
      </c>
      <c r="F53" t="n">
        <v>65253</v>
      </c>
      <c r="G53" t="n">
        <v>61209</v>
      </c>
      <c r="H53" t="n">
        <v>56288</v>
      </c>
      <c r="I53" t="n">
        <v>54535</v>
      </c>
      <c r="J53" t="n">
        <v>59435</v>
      </c>
      <c r="K53" t="n">
        <v>59998</v>
      </c>
      <c r="L53" t="n">
        <v>62665</v>
      </c>
      <c r="M53" t="n">
        <v>53599</v>
      </c>
      <c r="N53" t="n">
        <v>58625</v>
      </c>
      <c r="O53" t="n">
        <v>59486</v>
      </c>
      <c r="P53" t="inlineStr">
        <is>
          <t>-</t>
        </is>
      </c>
      <c r="Q53" t="inlineStr">
        <is>
          <t>-</t>
        </is>
      </c>
      <c r="R53" t="inlineStr">
        <is>
          <t>-</t>
        </is>
      </c>
    </row>
    <row r="54">
      <c r="A54" s="5" t="inlineStr">
        <is>
          <t>Gewinn je Mitarbeiter in EUR</t>
        </is>
      </c>
      <c r="B54" s="5" t="inlineStr">
        <is>
          <t>Earnings per employee</t>
        </is>
      </c>
      <c r="C54" t="n">
        <v>17834</v>
      </c>
      <c r="D54" t="n">
        <v>16970</v>
      </c>
      <c r="E54" t="n">
        <v>15139</v>
      </c>
      <c r="F54" t="n">
        <v>12161</v>
      </c>
      <c r="G54" t="n">
        <v>8748</v>
      </c>
      <c r="H54" t="n">
        <v>11614</v>
      </c>
      <c r="I54" t="n">
        <v>11580</v>
      </c>
      <c r="J54" t="n">
        <v>12075</v>
      </c>
      <c r="K54" t="n">
        <v>12955</v>
      </c>
      <c r="L54" t="n">
        <v>13929</v>
      </c>
      <c r="M54" t="n">
        <v>7341</v>
      </c>
      <c r="N54" t="n">
        <v>13298</v>
      </c>
      <c r="O54" t="n">
        <v>13265</v>
      </c>
      <c r="P54" t="inlineStr">
        <is>
          <t>-</t>
        </is>
      </c>
      <c r="Q54" t="inlineStr">
        <is>
          <t>-</t>
        </is>
      </c>
      <c r="R54" t="inlineStr">
        <is>
          <t>-</t>
        </is>
      </c>
    </row>
    <row r="55">
      <c r="A55" s="5" t="inlineStr">
        <is>
          <t>KGV (Kurs/Gewinn)</t>
        </is>
      </c>
      <c r="B55" s="5" t="inlineStr">
        <is>
          <t>PE (price/earnings)</t>
        </is>
      </c>
      <c r="C55" t="n">
        <v>20.9</v>
      </c>
      <c r="D55" t="n">
        <v>14.2</v>
      </c>
      <c r="E55" t="n">
        <v>18.4</v>
      </c>
      <c r="F55" t="n">
        <v>21.2</v>
      </c>
      <c r="G55" t="n">
        <v>21.3</v>
      </c>
      <c r="H55" t="n">
        <v>17.9</v>
      </c>
      <c r="I55" t="n">
        <v>18.5</v>
      </c>
      <c r="J55" t="n">
        <v>16.2</v>
      </c>
      <c r="K55" t="n">
        <v>12</v>
      </c>
      <c r="L55" t="n">
        <v>17</v>
      </c>
      <c r="M55" t="n">
        <v>23.8</v>
      </c>
      <c r="N55" t="n">
        <v>7.5</v>
      </c>
      <c r="O55" t="n">
        <v>13.7</v>
      </c>
      <c r="P55" t="n">
        <v>27.17</v>
      </c>
      <c r="Q55" t="n">
        <v>33.38</v>
      </c>
      <c r="R55" t="n">
        <v>28.24</v>
      </c>
    </row>
    <row r="56">
      <c r="A56" s="5" t="inlineStr">
        <is>
          <t>KUV (Kurs/Umsatz)</t>
        </is>
      </c>
      <c r="B56" s="5" t="inlineStr">
        <is>
          <t>PS (price/sales)</t>
        </is>
      </c>
      <c r="C56" t="n">
        <v>1.96</v>
      </c>
      <c r="D56" t="n">
        <v>1.34</v>
      </c>
      <c r="E56" t="n">
        <v>1.71</v>
      </c>
      <c r="F56" t="n">
        <v>1.59</v>
      </c>
      <c r="G56" t="n">
        <v>1.16</v>
      </c>
      <c r="H56" t="n">
        <v>1.42</v>
      </c>
      <c r="I56" t="n">
        <v>1.51</v>
      </c>
      <c r="J56" t="n">
        <v>1.27</v>
      </c>
      <c r="K56" t="n">
        <v>1</v>
      </c>
      <c r="L56" t="n">
        <v>1.56</v>
      </c>
      <c r="M56" t="n">
        <v>1.36</v>
      </c>
      <c r="N56" t="n">
        <v>0.72</v>
      </c>
      <c r="O56" t="n">
        <v>1.31</v>
      </c>
      <c r="P56" t="inlineStr">
        <is>
          <t>-</t>
        </is>
      </c>
      <c r="Q56" t="inlineStr">
        <is>
          <t>-</t>
        </is>
      </c>
      <c r="R56" t="inlineStr">
        <is>
          <t>-</t>
        </is>
      </c>
    </row>
    <row r="57">
      <c r="A57" s="5" t="inlineStr">
        <is>
          <t>KBV (Kurs/Buchwert)</t>
        </is>
      </c>
      <c r="B57" s="5" t="inlineStr">
        <is>
          <t>PB (price/book value)</t>
        </is>
      </c>
      <c r="C57" t="n">
        <v>2.47</v>
      </c>
      <c r="D57" t="n">
        <v>1.66</v>
      </c>
      <c r="E57" t="n">
        <v>2.14</v>
      </c>
      <c r="F57" t="n">
        <v>1.91</v>
      </c>
      <c r="G57" t="n">
        <v>1.48</v>
      </c>
      <c r="H57" t="n">
        <v>1.8</v>
      </c>
      <c r="I57" t="n">
        <v>2.07</v>
      </c>
      <c r="J57" t="n">
        <v>1.83</v>
      </c>
      <c r="K57" t="n">
        <v>1.4</v>
      </c>
      <c r="L57" t="n">
        <v>2.06</v>
      </c>
      <c r="M57" t="n">
        <v>1.83</v>
      </c>
      <c r="N57" t="n">
        <v>1.2</v>
      </c>
      <c r="O57" t="n">
        <v>2.23</v>
      </c>
      <c r="P57" t="inlineStr">
        <is>
          <t>-</t>
        </is>
      </c>
      <c r="Q57" t="inlineStr">
        <is>
          <t>-</t>
        </is>
      </c>
      <c r="R57" t="inlineStr">
        <is>
          <t>-</t>
        </is>
      </c>
    </row>
    <row r="58">
      <c r="A58" s="5" t="inlineStr">
        <is>
          <t>KCV (Kurs/Cashflow)</t>
        </is>
      </c>
      <c r="B58" s="5" t="inlineStr">
        <is>
          <t>PC (price/cashflow)</t>
        </is>
      </c>
      <c r="C58" t="n">
        <v>13.28</v>
      </c>
      <c r="D58" t="n">
        <v>10.16</v>
      </c>
      <c r="E58" t="n">
        <v>14.01</v>
      </c>
      <c r="F58" t="n">
        <v>13.19</v>
      </c>
      <c r="G58" t="n">
        <v>10.93</v>
      </c>
      <c r="H58" t="n">
        <v>13.99</v>
      </c>
      <c r="I58" t="n">
        <v>13.33</v>
      </c>
      <c r="J58" t="n">
        <v>10.87</v>
      </c>
      <c r="K58" t="n">
        <v>9.92</v>
      </c>
      <c r="L58" t="n">
        <v>13.47</v>
      </c>
      <c r="M58" t="n">
        <v>8.44</v>
      </c>
      <c r="N58" t="n">
        <v>5.4</v>
      </c>
      <c r="O58" t="n">
        <v>10.88</v>
      </c>
      <c r="P58" t="inlineStr">
        <is>
          <t>-</t>
        </is>
      </c>
      <c r="Q58" t="inlineStr">
        <is>
          <t>-</t>
        </is>
      </c>
      <c r="R58" t="inlineStr">
        <is>
          <t>-</t>
        </is>
      </c>
    </row>
    <row r="59">
      <c r="A59" s="5" t="inlineStr">
        <is>
          <t>Dividendenrendite in %</t>
        </is>
      </c>
      <c r="B59" s="5" t="inlineStr">
        <is>
          <t>Dividend Yield in %</t>
        </is>
      </c>
      <c r="C59" t="n">
        <v>2.79</v>
      </c>
      <c r="D59" t="n">
        <v>3.94</v>
      </c>
      <c r="E59" t="n">
        <v>3.1</v>
      </c>
      <c r="F59" t="n">
        <v>3.09</v>
      </c>
      <c r="G59" t="n">
        <v>3.81</v>
      </c>
      <c r="H59" t="n">
        <v>3.17</v>
      </c>
      <c r="I59" t="n">
        <v>2.95</v>
      </c>
      <c r="J59" t="n">
        <v>3.41</v>
      </c>
      <c r="K59" t="n">
        <v>4.18</v>
      </c>
      <c r="L59" t="n">
        <v>2.86</v>
      </c>
      <c r="M59" t="n">
        <v>2.52</v>
      </c>
      <c r="N59" t="n">
        <v>6.53</v>
      </c>
      <c r="O59" t="n">
        <v>3.56</v>
      </c>
      <c r="P59" t="n">
        <v>1.85</v>
      </c>
      <c r="Q59" t="n">
        <v>1.48</v>
      </c>
      <c r="R59" t="n">
        <v>1.7</v>
      </c>
    </row>
    <row r="60">
      <c r="A60" s="5" t="inlineStr">
        <is>
          <t>Gewinnrendite in %</t>
        </is>
      </c>
      <c r="B60" s="5" t="inlineStr">
        <is>
          <t>Return on profit in %</t>
        </is>
      </c>
      <c r="C60" t="n">
        <v>4.8</v>
      </c>
      <c r="D60" t="n">
        <v>7</v>
      </c>
      <c r="E60" t="n">
        <v>5.4</v>
      </c>
      <c r="F60" t="n">
        <v>4.7</v>
      </c>
      <c r="G60" t="n">
        <v>4.7</v>
      </c>
      <c r="H60" t="n">
        <v>5.6</v>
      </c>
      <c r="I60" t="n">
        <v>5.4</v>
      </c>
      <c r="J60" t="n">
        <v>6.2</v>
      </c>
      <c r="K60" t="n">
        <v>8.300000000000001</v>
      </c>
      <c r="L60" t="n">
        <v>5.9</v>
      </c>
      <c r="M60" t="n">
        <v>4.2</v>
      </c>
      <c r="N60" t="n">
        <v>13.2</v>
      </c>
      <c r="O60" t="n">
        <v>7.3</v>
      </c>
      <c r="P60" t="inlineStr">
        <is>
          <t>-</t>
        </is>
      </c>
      <c r="Q60" t="inlineStr">
        <is>
          <t>-</t>
        </is>
      </c>
      <c r="R60" t="inlineStr">
        <is>
          <t>-</t>
        </is>
      </c>
    </row>
    <row r="61">
      <c r="A61" s="5" t="inlineStr">
        <is>
          <t>Eigenkapitalrendite in %</t>
        </is>
      </c>
      <c r="B61" s="5" t="inlineStr">
        <is>
          <t>Return on Equity in %</t>
        </is>
      </c>
      <c r="C61" t="n">
        <v>11.19</v>
      </c>
      <c r="D61" t="n">
        <v>11.23</v>
      </c>
      <c r="E61" t="n">
        <v>10.86</v>
      </c>
      <c r="F61" t="n">
        <v>8.539999999999999</v>
      </c>
      <c r="G61" t="n">
        <v>6.75</v>
      </c>
      <c r="H61" t="n">
        <v>9.84</v>
      </c>
      <c r="I61" t="n">
        <v>10.97</v>
      </c>
      <c r="J61" t="n">
        <v>11.06</v>
      </c>
      <c r="K61" t="n">
        <v>11.45</v>
      </c>
      <c r="L61" t="n">
        <v>11.63</v>
      </c>
      <c r="M61" t="n">
        <v>7.25</v>
      </c>
      <c r="N61" t="n">
        <v>15.42</v>
      </c>
      <c r="O61" t="n">
        <v>15.54</v>
      </c>
      <c r="P61" t="inlineStr">
        <is>
          <t>-</t>
        </is>
      </c>
      <c r="Q61" t="inlineStr">
        <is>
          <t>-</t>
        </is>
      </c>
      <c r="R61" t="inlineStr">
        <is>
          <t>-</t>
        </is>
      </c>
    </row>
    <row r="62">
      <c r="A62" s="5" t="inlineStr">
        <is>
          <t>Umsatzrendite in %</t>
        </is>
      </c>
      <c r="B62" s="5" t="inlineStr">
        <is>
          <t>Return on sales in %</t>
        </is>
      </c>
      <c r="C62" t="n">
        <v>8.890000000000001</v>
      </c>
      <c r="D62" t="n">
        <v>9.07</v>
      </c>
      <c r="E62" t="n">
        <v>8.69</v>
      </c>
      <c r="F62" t="n">
        <v>7.09</v>
      </c>
      <c r="G62" t="n">
        <v>5.28</v>
      </c>
      <c r="H62" t="n">
        <v>7.78</v>
      </c>
      <c r="I62" t="n">
        <v>8.02</v>
      </c>
      <c r="J62" t="n">
        <v>7.68</v>
      </c>
      <c r="K62" t="n">
        <v>8.130000000000001</v>
      </c>
      <c r="L62" t="n">
        <v>8.779999999999999</v>
      </c>
      <c r="M62" t="n">
        <v>5.39</v>
      </c>
      <c r="N62" t="n">
        <v>9.19</v>
      </c>
      <c r="O62" t="n">
        <v>9.15</v>
      </c>
      <c r="P62" t="inlineStr">
        <is>
          <t>-</t>
        </is>
      </c>
      <c r="Q62" t="inlineStr">
        <is>
          <t>-</t>
        </is>
      </c>
      <c r="R62" t="inlineStr">
        <is>
          <t>-</t>
        </is>
      </c>
    </row>
    <row r="63">
      <c r="A63" s="5" t="inlineStr">
        <is>
          <t>Gesamtkapitalrendite in %</t>
        </is>
      </c>
      <c r="B63" s="5" t="inlineStr">
        <is>
          <t>Total Return on Investment in %</t>
        </is>
      </c>
      <c r="C63" t="n">
        <v>5.74</v>
      </c>
      <c r="D63" t="n">
        <v>6.08</v>
      </c>
      <c r="E63" t="n">
        <v>6.07</v>
      </c>
      <c r="F63" t="n">
        <v>4.93</v>
      </c>
      <c r="G63" t="n">
        <v>4.09</v>
      </c>
      <c r="H63" t="n">
        <v>5.54</v>
      </c>
      <c r="I63" t="n">
        <v>6.1</v>
      </c>
      <c r="J63" t="n">
        <v>6.15</v>
      </c>
      <c r="K63" t="n">
        <v>5.99</v>
      </c>
      <c r="L63" t="n">
        <v>6.52</v>
      </c>
      <c r="M63" t="n">
        <v>4.48</v>
      </c>
      <c r="N63" t="n">
        <v>7.77</v>
      </c>
      <c r="O63" t="n">
        <v>7.86</v>
      </c>
      <c r="P63" t="inlineStr">
        <is>
          <t>-</t>
        </is>
      </c>
      <c r="Q63" t="inlineStr">
        <is>
          <t>-</t>
        </is>
      </c>
      <c r="R63" t="inlineStr">
        <is>
          <t>-</t>
        </is>
      </c>
    </row>
    <row r="64">
      <c r="A64" s="5" t="inlineStr">
        <is>
          <t>Return on Investment in %</t>
        </is>
      </c>
      <c r="B64" s="5" t="inlineStr">
        <is>
          <t>Return on Investment in %</t>
        </is>
      </c>
      <c r="C64" t="n">
        <v>5.36</v>
      </c>
      <c r="D64" t="n">
        <v>5.52</v>
      </c>
      <c r="E64" t="n">
        <v>5.4</v>
      </c>
      <c r="F64" t="n">
        <v>4.18</v>
      </c>
      <c r="G64" t="n">
        <v>3.3</v>
      </c>
      <c r="H64" t="n">
        <v>4.72</v>
      </c>
      <c r="I64" t="n">
        <v>5.1</v>
      </c>
      <c r="J64" t="n">
        <v>5.09</v>
      </c>
      <c r="K64" t="n">
        <v>5.07</v>
      </c>
      <c r="L64" t="n">
        <v>5.54</v>
      </c>
      <c r="M64" t="n">
        <v>3.32</v>
      </c>
      <c r="N64" t="n">
        <v>6.78</v>
      </c>
      <c r="O64" t="n">
        <v>6.8</v>
      </c>
      <c r="P64" t="inlineStr">
        <is>
          <t>-</t>
        </is>
      </c>
      <c r="Q64" t="inlineStr">
        <is>
          <t>-</t>
        </is>
      </c>
      <c r="R64" t="inlineStr">
        <is>
          <t>-</t>
        </is>
      </c>
    </row>
    <row r="65">
      <c r="A65" s="5" t="inlineStr">
        <is>
          <t>Arbeitsintensität in %</t>
        </is>
      </c>
      <c r="B65" s="5" t="inlineStr">
        <is>
          <t>Work Intensity in %</t>
        </is>
      </c>
      <c r="C65" t="n">
        <v>32.2</v>
      </c>
      <c r="D65" t="n">
        <v>31.23</v>
      </c>
      <c r="E65" t="n">
        <v>33.57</v>
      </c>
      <c r="F65" t="n">
        <v>31.39</v>
      </c>
      <c r="G65" t="n">
        <v>32.36</v>
      </c>
      <c r="H65" t="n">
        <v>32.65</v>
      </c>
      <c r="I65" t="n">
        <v>40.66</v>
      </c>
      <c r="J65" t="n">
        <v>37.43</v>
      </c>
      <c r="K65" t="n">
        <v>37.19</v>
      </c>
      <c r="L65" t="n">
        <v>39.35</v>
      </c>
      <c r="M65" t="n">
        <v>37.94</v>
      </c>
      <c r="N65" t="n">
        <v>35.39</v>
      </c>
      <c r="O65" t="n">
        <v>35.46</v>
      </c>
      <c r="P65" t="inlineStr">
        <is>
          <t>-</t>
        </is>
      </c>
      <c r="Q65" t="inlineStr">
        <is>
          <t>-</t>
        </is>
      </c>
      <c r="R65" t="inlineStr">
        <is>
          <t>-</t>
        </is>
      </c>
    </row>
    <row r="66">
      <c r="A66" s="5" t="inlineStr">
        <is>
          <t>Eigenkapitalquote in %</t>
        </is>
      </c>
      <c r="B66" s="5" t="inlineStr">
        <is>
          <t>Equity Ratio in %</t>
        </is>
      </c>
      <c r="C66" t="n">
        <v>47.91</v>
      </c>
      <c r="D66" t="n">
        <v>49.18</v>
      </c>
      <c r="E66" t="n">
        <v>49.68</v>
      </c>
      <c r="F66" t="n">
        <v>48.97</v>
      </c>
      <c r="G66" t="n">
        <v>48.97</v>
      </c>
      <c r="H66" t="n">
        <v>47.94</v>
      </c>
      <c r="I66" t="n">
        <v>46.53</v>
      </c>
      <c r="J66" t="n">
        <v>46.03</v>
      </c>
      <c r="K66" t="n">
        <v>44.3</v>
      </c>
      <c r="L66" t="n">
        <v>47.62</v>
      </c>
      <c r="M66" t="n">
        <v>45.84</v>
      </c>
      <c r="N66" t="n">
        <v>43.96</v>
      </c>
      <c r="O66" t="n">
        <v>43.77</v>
      </c>
      <c r="P66" t="inlineStr">
        <is>
          <t>-</t>
        </is>
      </c>
      <c r="Q66" t="inlineStr">
        <is>
          <t>-</t>
        </is>
      </c>
      <c r="R66" t="inlineStr">
        <is>
          <t>-</t>
        </is>
      </c>
    </row>
    <row r="67">
      <c r="A67" s="5" t="inlineStr">
        <is>
          <t>Fremdkapitalquote in %</t>
        </is>
      </c>
      <c r="B67" s="5" t="inlineStr">
        <is>
          <t>Debt Ratio in %</t>
        </is>
      </c>
      <c r="C67" t="n">
        <v>52.09</v>
      </c>
      <c r="D67" t="n">
        <v>50.82</v>
      </c>
      <c r="E67" t="n">
        <v>50.32</v>
      </c>
      <c r="F67" t="n">
        <v>51.03</v>
      </c>
      <c r="G67" t="n">
        <v>51.03</v>
      </c>
      <c r="H67" t="n">
        <v>52.06</v>
      </c>
      <c r="I67" t="n">
        <v>53.47</v>
      </c>
      <c r="J67" t="n">
        <v>53.97</v>
      </c>
      <c r="K67" t="n">
        <v>55.7</v>
      </c>
      <c r="L67" t="n">
        <v>52.38</v>
      </c>
      <c r="M67" t="n">
        <v>54.16</v>
      </c>
      <c r="N67" t="n">
        <v>56.04</v>
      </c>
      <c r="O67" t="n">
        <v>56.23</v>
      </c>
      <c r="P67" t="inlineStr">
        <is>
          <t>-</t>
        </is>
      </c>
      <c r="Q67" t="inlineStr">
        <is>
          <t>-</t>
        </is>
      </c>
      <c r="R67" t="inlineStr">
        <is>
          <t>-</t>
        </is>
      </c>
    </row>
    <row r="68">
      <c r="A68" s="5" t="inlineStr">
        <is>
          <t>Verschuldungsgrad in %</t>
        </is>
      </c>
      <c r="B68" s="5" t="inlineStr">
        <is>
          <t>Finance Gearing in %</t>
        </is>
      </c>
      <c r="C68" t="n">
        <v>108.72</v>
      </c>
      <c r="D68" t="n">
        <v>103.34</v>
      </c>
      <c r="E68" t="n">
        <v>101.29</v>
      </c>
      <c r="F68" t="n">
        <v>104.21</v>
      </c>
      <c r="G68" t="n">
        <v>104.23</v>
      </c>
      <c r="H68" t="n">
        <v>108.59</v>
      </c>
      <c r="I68" t="n">
        <v>114.9</v>
      </c>
      <c r="J68" t="n">
        <v>117.26</v>
      </c>
      <c r="K68" t="n">
        <v>125.73</v>
      </c>
      <c r="L68" t="n">
        <v>110.02</v>
      </c>
      <c r="M68" t="n">
        <v>118.16</v>
      </c>
      <c r="N68" t="n">
        <v>127.46</v>
      </c>
      <c r="O68" t="n">
        <v>128.45</v>
      </c>
      <c r="P68" t="inlineStr">
        <is>
          <t>-</t>
        </is>
      </c>
      <c r="Q68" t="inlineStr">
        <is>
          <t>-</t>
        </is>
      </c>
      <c r="R68" t="inlineStr">
        <is>
          <t>-</t>
        </is>
      </c>
    </row>
    <row r="69">
      <c r="A69" s="5" t="inlineStr">
        <is>
          <t>Bruttoergebnis Marge in %</t>
        </is>
      </c>
      <c r="B69" s="5" t="inlineStr">
        <is>
          <t>Gross Profit Marge in %</t>
        </is>
      </c>
      <c r="C69" t="n">
        <v>39.53</v>
      </c>
      <c r="D69" t="n">
        <v>39.05</v>
      </c>
      <c r="E69" t="n">
        <v>38.39</v>
      </c>
      <c r="F69" t="n">
        <v>38.03</v>
      </c>
      <c r="G69" t="n">
        <v>36.96</v>
      </c>
      <c r="H69" t="n">
        <v>37.72</v>
      </c>
      <c r="I69" t="n">
        <v>37.75</v>
      </c>
      <c r="J69" t="n">
        <v>37.82</v>
      </c>
      <c r="K69" t="n">
        <v>37.65</v>
      </c>
      <c r="L69" t="n">
        <v>39.52</v>
      </c>
      <c r="M69" t="n">
        <v>39.39</v>
      </c>
      <c r="N69" t="n">
        <v>40.49</v>
      </c>
      <c r="O69" t="n">
        <v>41.01</v>
      </c>
      <c r="P69" t="inlineStr">
        <is>
          <t>-</t>
        </is>
      </c>
      <c r="Q69" t="inlineStr">
        <is>
          <t>-</t>
        </is>
      </c>
    </row>
    <row r="70">
      <c r="A70" s="5" t="inlineStr">
        <is>
          <t>Kurzfristige Vermögensquote in %</t>
        </is>
      </c>
      <c r="B70" s="5" t="inlineStr">
        <is>
          <t>Current Assets Ratio in %</t>
        </is>
      </c>
      <c r="C70" t="n">
        <v>32.2</v>
      </c>
      <c r="D70" t="n">
        <v>31.23</v>
      </c>
      <c r="E70" t="n">
        <v>33.57</v>
      </c>
      <c r="F70" t="n">
        <v>31.39</v>
      </c>
      <c r="G70" t="n">
        <v>32.36</v>
      </c>
      <c r="H70" t="n">
        <v>32.65</v>
      </c>
      <c r="I70" t="n">
        <v>40.66</v>
      </c>
      <c r="J70" t="n">
        <v>37.43</v>
      </c>
      <c r="K70" t="n">
        <v>37.19</v>
      </c>
      <c r="L70" t="n">
        <v>39.35</v>
      </c>
      <c r="M70" t="n">
        <v>37.94</v>
      </c>
      <c r="N70" t="n">
        <v>35.39</v>
      </c>
      <c r="O70" t="n">
        <v>35.46</v>
      </c>
      <c r="P70" t="inlineStr">
        <is>
          <t>-</t>
        </is>
      </c>
      <c r="Q70" t="inlineStr">
        <is>
          <t>-</t>
        </is>
      </c>
    </row>
    <row r="71">
      <c r="A71" s="5" t="inlineStr">
        <is>
          <t>Nettogewinn Marge in %</t>
        </is>
      </c>
      <c r="B71" s="5" t="inlineStr">
        <is>
          <t>Net Profit Marge in %</t>
        </is>
      </c>
      <c r="C71" t="n">
        <v>8.890000000000001</v>
      </c>
      <c r="D71" t="n">
        <v>9.07</v>
      </c>
      <c r="E71" t="n">
        <v>8.69</v>
      </c>
      <c r="F71" t="n">
        <v>7.09</v>
      </c>
      <c r="G71" t="n">
        <v>5.28</v>
      </c>
      <c r="H71" t="n">
        <v>7.78</v>
      </c>
      <c r="I71" t="n">
        <v>8.02</v>
      </c>
      <c r="J71" t="n">
        <v>7.68</v>
      </c>
      <c r="K71" t="n">
        <v>8.130000000000001</v>
      </c>
      <c r="L71" t="n">
        <v>8.779999999999999</v>
      </c>
      <c r="M71" t="n">
        <v>5.39</v>
      </c>
      <c r="N71" t="n">
        <v>9.19</v>
      </c>
      <c r="O71" t="n">
        <v>9.15</v>
      </c>
      <c r="P71" t="inlineStr">
        <is>
          <t>-</t>
        </is>
      </c>
      <c r="Q71" t="inlineStr">
        <is>
          <t>-</t>
        </is>
      </c>
    </row>
    <row r="72">
      <c r="A72" s="5" t="inlineStr">
        <is>
          <t>Operative Ergebnis Marge in %</t>
        </is>
      </c>
      <c r="B72" s="5" t="inlineStr">
        <is>
          <t>EBIT Marge in %</t>
        </is>
      </c>
      <c r="C72" t="n">
        <v>12.52</v>
      </c>
      <c r="D72" t="n">
        <v>13.2</v>
      </c>
      <c r="E72" t="n">
        <v>12.97</v>
      </c>
      <c r="F72" t="n">
        <v>11.95</v>
      </c>
      <c r="G72" t="n">
        <v>8.369999999999999</v>
      </c>
      <c r="H72" t="n">
        <v>11.61</v>
      </c>
      <c r="I72" t="n">
        <v>13.12</v>
      </c>
      <c r="J72" t="n">
        <v>11.97</v>
      </c>
      <c r="K72" t="n">
        <v>12.74</v>
      </c>
      <c r="L72" t="n">
        <v>13.8</v>
      </c>
      <c r="M72" t="n">
        <v>10.08</v>
      </c>
      <c r="N72" t="n">
        <v>14.09</v>
      </c>
      <c r="O72" t="n">
        <v>14.35</v>
      </c>
      <c r="P72" t="inlineStr">
        <is>
          <t>-</t>
        </is>
      </c>
      <c r="Q72" t="inlineStr">
        <is>
          <t>-</t>
        </is>
      </c>
    </row>
    <row r="73">
      <c r="A73" s="5" t="inlineStr">
        <is>
          <t>Vermögensumsschlag in %</t>
        </is>
      </c>
      <c r="B73" s="5" t="inlineStr">
        <is>
          <t>Asset Turnover in %</t>
        </is>
      </c>
      <c r="C73" t="n">
        <v>60.35</v>
      </c>
      <c r="D73" t="n">
        <v>60.86</v>
      </c>
      <c r="E73" t="n">
        <v>62.09</v>
      </c>
      <c r="F73" t="n">
        <v>59</v>
      </c>
      <c r="G73" t="n">
        <v>62.57</v>
      </c>
      <c r="H73" t="n">
        <v>60.59</v>
      </c>
      <c r="I73" t="n">
        <v>63.67</v>
      </c>
      <c r="J73" t="n">
        <v>66.23</v>
      </c>
      <c r="K73" t="n">
        <v>62.38</v>
      </c>
      <c r="L73" t="n">
        <v>63.06</v>
      </c>
      <c r="M73" t="n">
        <v>61.57</v>
      </c>
      <c r="N73" t="n">
        <v>73.81</v>
      </c>
      <c r="O73" t="n">
        <v>74.39</v>
      </c>
      <c r="P73" t="inlineStr">
        <is>
          <t>-</t>
        </is>
      </c>
      <c r="Q73" t="inlineStr">
        <is>
          <t>-</t>
        </is>
      </c>
    </row>
    <row r="74">
      <c r="A74" s="5" t="inlineStr">
        <is>
          <t>Langfristige Vermögensquote in %</t>
        </is>
      </c>
      <c r="B74" s="5" t="inlineStr">
        <is>
          <t>Non-Current Assets Ratio in %</t>
        </is>
      </c>
      <c r="C74" t="n">
        <v>67.8</v>
      </c>
      <c r="D74" t="n">
        <v>68.77</v>
      </c>
      <c r="E74" t="n">
        <v>66.43000000000001</v>
      </c>
      <c r="F74" t="n">
        <v>68.61</v>
      </c>
      <c r="G74" t="n">
        <v>67.64</v>
      </c>
      <c r="H74" t="n">
        <v>67.34999999999999</v>
      </c>
      <c r="I74" t="n">
        <v>59.34</v>
      </c>
      <c r="J74" t="n">
        <v>62.57</v>
      </c>
      <c r="K74" t="n">
        <v>62.81</v>
      </c>
      <c r="L74" t="n">
        <v>60.65</v>
      </c>
      <c r="M74" t="n">
        <v>62.06</v>
      </c>
      <c r="N74" t="n">
        <v>64.61</v>
      </c>
      <c r="O74" t="n">
        <v>64.54000000000001</v>
      </c>
      <c r="P74" t="inlineStr">
        <is>
          <t>-</t>
        </is>
      </c>
      <c r="Q74" t="inlineStr">
        <is>
          <t>-</t>
        </is>
      </c>
    </row>
    <row r="75">
      <c r="A75" s="5" t="inlineStr">
        <is>
          <t>Gesamtkapitalrentabilität</t>
        </is>
      </c>
      <c r="B75" s="5" t="inlineStr">
        <is>
          <t>ROA Return on Assets in %</t>
        </is>
      </c>
      <c r="C75" t="n">
        <v>5.36</v>
      </c>
      <c r="D75" t="n">
        <v>5.52</v>
      </c>
      <c r="E75" t="n">
        <v>5.4</v>
      </c>
      <c r="F75" t="n">
        <v>4.18</v>
      </c>
      <c r="G75" t="n">
        <v>3.3</v>
      </c>
      <c r="H75" t="n">
        <v>4.72</v>
      </c>
      <c r="I75" t="n">
        <v>5.1</v>
      </c>
      <c r="J75" t="n">
        <v>5.09</v>
      </c>
      <c r="K75" t="n">
        <v>5.07</v>
      </c>
      <c r="L75" t="n">
        <v>5.54</v>
      </c>
      <c r="M75" t="n">
        <v>3.32</v>
      </c>
      <c r="N75" t="n">
        <v>6.78</v>
      </c>
      <c r="O75" t="n">
        <v>6.8</v>
      </c>
      <c r="P75" t="inlineStr">
        <is>
          <t>-</t>
        </is>
      </c>
      <c r="Q75" t="inlineStr">
        <is>
          <t>-</t>
        </is>
      </c>
    </row>
    <row r="76">
      <c r="A76" s="5" t="inlineStr">
        <is>
          <t>Ertrag des eingesetzten Kapitals</t>
        </is>
      </c>
      <c r="B76" s="5" t="inlineStr">
        <is>
          <t>ROCE Return on Cap. Empl. in %</t>
        </is>
      </c>
      <c r="C76" t="n">
        <v>9.869999999999999</v>
      </c>
      <c r="D76" t="n">
        <v>10.53</v>
      </c>
      <c r="E76" t="n">
        <v>10.74</v>
      </c>
      <c r="F76" t="n">
        <v>9.279999999999999</v>
      </c>
      <c r="G76" t="n">
        <v>6.87</v>
      </c>
      <c r="H76" t="n">
        <v>9.68</v>
      </c>
      <c r="I76" t="n">
        <v>11.56</v>
      </c>
      <c r="J76" t="n">
        <v>10.54</v>
      </c>
      <c r="K76" t="n">
        <v>10.73</v>
      </c>
      <c r="L76" t="n">
        <v>11.66</v>
      </c>
      <c r="M76" t="n">
        <v>8.17</v>
      </c>
      <c r="N76" t="n">
        <v>14.05</v>
      </c>
      <c r="O76" t="n">
        <v>15.19</v>
      </c>
      <c r="P76" t="inlineStr">
        <is>
          <t>-</t>
        </is>
      </c>
      <c r="Q76" t="inlineStr">
        <is>
          <t>-</t>
        </is>
      </c>
    </row>
    <row r="77">
      <c r="A77" s="5" t="inlineStr">
        <is>
          <t>Eigenkapital zu Anlagevermögen</t>
        </is>
      </c>
      <c r="B77" s="5" t="inlineStr">
        <is>
          <t>Equity to Fixed Assets in %</t>
        </is>
      </c>
      <c r="C77" t="n">
        <v>70.67</v>
      </c>
      <c r="D77" t="n">
        <v>71.51000000000001</v>
      </c>
      <c r="E77" t="n">
        <v>74.78</v>
      </c>
      <c r="F77" t="n">
        <v>71.37</v>
      </c>
      <c r="G77" t="n">
        <v>72.39</v>
      </c>
      <c r="H77" t="n">
        <v>71.18000000000001</v>
      </c>
      <c r="I77" t="n">
        <v>78.42</v>
      </c>
      <c r="J77" t="n">
        <v>73.56999999999999</v>
      </c>
      <c r="K77" t="n">
        <v>70.53</v>
      </c>
      <c r="L77" t="n">
        <v>78.51000000000001</v>
      </c>
      <c r="M77" t="n">
        <v>73.86</v>
      </c>
      <c r="N77" t="n">
        <v>68.04000000000001</v>
      </c>
      <c r="O77" t="n">
        <v>67.81999999999999</v>
      </c>
      <c r="P77" t="inlineStr">
        <is>
          <t>-</t>
        </is>
      </c>
      <c r="Q77" t="inlineStr">
        <is>
          <t>-</t>
        </is>
      </c>
    </row>
    <row r="78">
      <c r="A78" s="5" t="inlineStr">
        <is>
          <t>Liquidität Dritten Grades</t>
        </is>
      </c>
      <c r="B78" s="5" t="inlineStr">
        <is>
          <t>Current Ratio in %</t>
        </is>
      </c>
      <c r="C78" t="n">
        <v>137.2</v>
      </c>
      <c r="D78" t="n">
        <v>131.7</v>
      </c>
      <c r="E78" t="n">
        <v>134.46</v>
      </c>
      <c r="F78" t="n">
        <v>130.79</v>
      </c>
      <c r="G78" t="n">
        <v>136.04</v>
      </c>
      <c r="H78" t="n">
        <v>119.67</v>
      </c>
      <c r="I78" t="n">
        <v>146.6</v>
      </c>
      <c r="J78" t="n">
        <v>150.98</v>
      </c>
      <c r="K78" t="n">
        <v>143.71</v>
      </c>
      <c r="L78" t="n">
        <v>155.16</v>
      </c>
      <c r="M78" t="n">
        <v>157.92</v>
      </c>
      <c r="N78" t="n">
        <v>136.22</v>
      </c>
      <c r="O78" t="n">
        <v>119.2</v>
      </c>
      <c r="P78" t="inlineStr">
        <is>
          <t>-</t>
        </is>
      </c>
      <c r="Q78" t="inlineStr">
        <is>
          <t>-</t>
        </is>
      </c>
    </row>
    <row r="79">
      <c r="A79" s="5" t="inlineStr">
        <is>
          <t>Operativer Cashflow</t>
        </is>
      </c>
      <c r="B79" s="5" t="inlineStr">
        <is>
          <t>Operating Cashflow in M</t>
        </is>
      </c>
      <c r="C79" t="n">
        <v>7729.8896</v>
      </c>
      <c r="D79" t="n">
        <v>5884.3672</v>
      </c>
      <c r="E79" t="n">
        <v>8362.849199999999</v>
      </c>
      <c r="F79" t="n">
        <v>7815.075</v>
      </c>
      <c r="G79" t="n">
        <v>6434.8189</v>
      </c>
      <c r="H79" t="n">
        <v>8179.813100000001</v>
      </c>
      <c r="I79" t="n">
        <v>7490.9268</v>
      </c>
      <c r="J79" t="n">
        <v>6037.415399999999</v>
      </c>
      <c r="K79" t="n">
        <v>5445.4848</v>
      </c>
      <c r="L79" t="n">
        <v>7327.68</v>
      </c>
      <c r="M79" t="n">
        <v>4436.064</v>
      </c>
      <c r="N79" t="n">
        <v>2671.92</v>
      </c>
      <c r="O79" t="n">
        <v>5337.728000000001</v>
      </c>
      <c r="P79" t="inlineStr">
        <is>
          <t>-</t>
        </is>
      </c>
      <c r="Q79" t="inlineStr">
        <is>
          <t>-</t>
        </is>
      </c>
    </row>
    <row r="80">
      <c r="A80" s="5" t="inlineStr">
        <is>
          <t>Aktienrückkauf</t>
        </is>
      </c>
      <c r="B80" s="5" t="inlineStr">
        <is>
          <t>Share Buyback in M</t>
        </is>
      </c>
      <c r="C80" t="n">
        <v>-2.900000000000091</v>
      </c>
      <c r="D80" t="n">
        <v>17.75</v>
      </c>
      <c r="E80" t="n">
        <v>-4.419999999999959</v>
      </c>
      <c r="F80" t="n">
        <v>-3.769999999999982</v>
      </c>
      <c r="G80" t="n">
        <v>-4.039999999999964</v>
      </c>
      <c r="H80" t="n">
        <v>-22.73000000000002</v>
      </c>
      <c r="I80" t="n">
        <v>-6.540000000000077</v>
      </c>
      <c r="J80" t="n">
        <v>-6.479999999999905</v>
      </c>
      <c r="K80" t="n">
        <v>-4.940000000000055</v>
      </c>
      <c r="L80" t="n">
        <v>-18.39999999999998</v>
      </c>
      <c r="M80" t="n">
        <v>-30.80000000000001</v>
      </c>
      <c r="N80" t="n">
        <v>-4.199999999999989</v>
      </c>
      <c r="O80" t="inlineStr">
        <is>
          <t>-</t>
        </is>
      </c>
      <c r="P80" t="inlineStr">
        <is>
          <t>-</t>
        </is>
      </c>
      <c r="Q80" t="inlineStr">
        <is>
          <t>-</t>
        </is>
      </c>
    </row>
    <row r="81">
      <c r="A81" s="5" t="inlineStr">
        <is>
          <t>Umsatzwachstum 1J in %</t>
        </is>
      </c>
      <c r="B81" s="5" t="inlineStr">
        <is>
          <t>Revenue Growth 1Y in %</t>
        </is>
      </c>
      <c r="C81" t="n">
        <v>5.59</v>
      </c>
      <c r="D81" t="n">
        <v>3.95</v>
      </c>
      <c r="E81" t="n">
        <v>0.2</v>
      </c>
      <c r="F81" t="n">
        <v>-7.31</v>
      </c>
      <c r="G81" t="n">
        <v>6.82</v>
      </c>
      <c r="H81" t="n">
        <v>5.89</v>
      </c>
      <c r="I81" t="n">
        <v>-1.65</v>
      </c>
      <c r="J81" t="n">
        <v>6.96</v>
      </c>
      <c r="K81" t="n">
        <v>14.34</v>
      </c>
      <c r="L81" t="n">
        <v>23.98</v>
      </c>
      <c r="M81" t="n">
        <v>-13.75</v>
      </c>
      <c r="N81" t="n">
        <v>5.79</v>
      </c>
      <c r="O81" t="inlineStr">
        <is>
          <t>-</t>
        </is>
      </c>
      <c r="P81" t="inlineStr">
        <is>
          <t>-</t>
        </is>
      </c>
      <c r="Q81" t="inlineStr">
        <is>
          <t>-</t>
        </is>
      </c>
    </row>
    <row r="82">
      <c r="A82" s="5" t="inlineStr">
        <is>
          <t>Umsatzwachstum 3J in %</t>
        </is>
      </c>
      <c r="B82" s="5" t="inlineStr">
        <is>
          <t>Revenue Growth 3Y in %</t>
        </is>
      </c>
      <c r="C82" t="n">
        <v>3.25</v>
      </c>
      <c r="D82" t="n">
        <v>-1.05</v>
      </c>
      <c r="E82" t="n">
        <v>-0.1</v>
      </c>
      <c r="F82" t="n">
        <v>1.8</v>
      </c>
      <c r="G82" t="n">
        <v>3.69</v>
      </c>
      <c r="H82" t="n">
        <v>3.73</v>
      </c>
      <c r="I82" t="n">
        <v>6.55</v>
      </c>
      <c r="J82" t="n">
        <v>15.09</v>
      </c>
      <c r="K82" t="n">
        <v>8.19</v>
      </c>
      <c r="L82" t="n">
        <v>5.34</v>
      </c>
      <c r="M82" t="inlineStr">
        <is>
          <t>-</t>
        </is>
      </c>
      <c r="N82" t="inlineStr">
        <is>
          <t>-</t>
        </is>
      </c>
      <c r="O82" t="inlineStr">
        <is>
          <t>-</t>
        </is>
      </c>
      <c r="P82" t="inlineStr">
        <is>
          <t>-</t>
        </is>
      </c>
      <c r="Q82" t="inlineStr">
        <is>
          <t>-</t>
        </is>
      </c>
    </row>
    <row r="83">
      <c r="A83" s="5" t="inlineStr">
        <is>
          <t>Umsatzwachstum 5J in %</t>
        </is>
      </c>
      <c r="B83" s="5" t="inlineStr">
        <is>
          <t>Revenue Growth 5Y in %</t>
        </is>
      </c>
      <c r="C83" t="n">
        <v>1.85</v>
      </c>
      <c r="D83" t="n">
        <v>1.91</v>
      </c>
      <c r="E83" t="n">
        <v>0.79</v>
      </c>
      <c r="F83" t="n">
        <v>2.14</v>
      </c>
      <c r="G83" t="n">
        <v>6.47</v>
      </c>
      <c r="H83" t="n">
        <v>9.9</v>
      </c>
      <c r="I83" t="n">
        <v>5.98</v>
      </c>
      <c r="J83" t="n">
        <v>7.46</v>
      </c>
      <c r="K83" t="inlineStr">
        <is>
          <t>-</t>
        </is>
      </c>
      <c r="L83" t="inlineStr">
        <is>
          <t>-</t>
        </is>
      </c>
      <c r="M83" t="inlineStr">
        <is>
          <t>-</t>
        </is>
      </c>
      <c r="N83" t="inlineStr">
        <is>
          <t>-</t>
        </is>
      </c>
      <c r="O83" t="inlineStr">
        <is>
          <t>-</t>
        </is>
      </c>
      <c r="P83" t="inlineStr">
        <is>
          <t>-</t>
        </is>
      </c>
      <c r="Q83" t="inlineStr">
        <is>
          <t>-</t>
        </is>
      </c>
    </row>
    <row r="84">
      <c r="A84" s="5" t="inlineStr">
        <is>
          <t>Umsatzwachstum 10J in %</t>
        </is>
      </c>
      <c r="B84" s="5" t="inlineStr">
        <is>
          <t>Revenue Growth 10Y in %</t>
        </is>
      </c>
      <c r="C84" t="n">
        <v>5.88</v>
      </c>
      <c r="D84" t="n">
        <v>3.94</v>
      </c>
      <c r="E84" t="n">
        <v>4.13</v>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c r="P84" t="inlineStr">
        <is>
          <t>-</t>
        </is>
      </c>
      <c r="Q84" t="inlineStr">
        <is>
          <t>-</t>
        </is>
      </c>
    </row>
    <row r="85">
      <c r="A85" s="5" t="inlineStr">
        <is>
          <t>Gewinnwachstum 1J in %</t>
        </is>
      </c>
      <c r="B85" s="5" t="inlineStr">
        <is>
          <t>Earnings Growth 1Y in %</t>
        </is>
      </c>
      <c r="C85" t="n">
        <v>3.38</v>
      </c>
      <c r="D85" t="n">
        <v>8.56</v>
      </c>
      <c r="E85" t="n">
        <v>22.86</v>
      </c>
      <c r="F85" t="n">
        <v>24.38</v>
      </c>
      <c r="G85" t="n">
        <v>-27.51</v>
      </c>
      <c r="H85" t="n">
        <v>2.81</v>
      </c>
      <c r="I85" t="n">
        <v>2.61</v>
      </c>
      <c r="J85" t="n">
        <v>1.1</v>
      </c>
      <c r="K85" t="n">
        <v>5.81</v>
      </c>
      <c r="L85" t="n">
        <v>101.88</v>
      </c>
      <c r="M85" t="n">
        <v>-49.35</v>
      </c>
      <c r="N85" t="n">
        <v>6.25</v>
      </c>
      <c r="O85" t="inlineStr">
        <is>
          <t>-</t>
        </is>
      </c>
      <c r="P85" t="inlineStr">
        <is>
          <t>-</t>
        </is>
      </c>
      <c r="Q85" t="inlineStr">
        <is>
          <t>-</t>
        </is>
      </c>
    </row>
    <row r="86">
      <c r="A86" s="5" t="inlineStr">
        <is>
          <t>Gewinnwachstum 3J in %</t>
        </is>
      </c>
      <c r="B86" s="5" t="inlineStr">
        <is>
          <t>Earnings Growth 3Y in %</t>
        </is>
      </c>
      <c r="C86" t="n">
        <v>11.6</v>
      </c>
      <c r="D86" t="n">
        <v>18.6</v>
      </c>
      <c r="E86" t="n">
        <v>6.58</v>
      </c>
      <c r="F86" t="n">
        <v>-0.11</v>
      </c>
      <c r="G86" t="n">
        <v>-7.36</v>
      </c>
      <c r="H86" t="n">
        <v>2.17</v>
      </c>
      <c r="I86" t="n">
        <v>3.17</v>
      </c>
      <c r="J86" t="n">
        <v>36.26</v>
      </c>
      <c r="K86" t="n">
        <v>19.45</v>
      </c>
      <c r="L86" t="n">
        <v>19.59</v>
      </c>
      <c r="M86" t="inlineStr">
        <is>
          <t>-</t>
        </is>
      </c>
      <c r="N86" t="inlineStr">
        <is>
          <t>-</t>
        </is>
      </c>
      <c r="O86" t="inlineStr">
        <is>
          <t>-</t>
        </is>
      </c>
      <c r="P86" t="inlineStr">
        <is>
          <t>-</t>
        </is>
      </c>
      <c r="Q86" t="inlineStr">
        <is>
          <t>-</t>
        </is>
      </c>
    </row>
    <row r="87">
      <c r="A87" s="5" t="inlineStr">
        <is>
          <t>Gewinnwachstum 5J in %</t>
        </is>
      </c>
      <c r="B87" s="5" t="inlineStr">
        <is>
          <t>Earnings Growth 5Y in %</t>
        </is>
      </c>
      <c r="C87" t="n">
        <v>6.33</v>
      </c>
      <c r="D87" t="n">
        <v>6.22</v>
      </c>
      <c r="E87" t="n">
        <v>5.03</v>
      </c>
      <c r="F87" t="n">
        <v>0.68</v>
      </c>
      <c r="G87" t="n">
        <v>-3.04</v>
      </c>
      <c r="H87" t="n">
        <v>22.84</v>
      </c>
      <c r="I87" t="n">
        <v>12.41</v>
      </c>
      <c r="J87" t="n">
        <v>13.14</v>
      </c>
      <c r="K87" t="inlineStr">
        <is>
          <t>-</t>
        </is>
      </c>
      <c r="L87" t="inlineStr">
        <is>
          <t>-</t>
        </is>
      </c>
      <c r="M87" t="inlineStr">
        <is>
          <t>-</t>
        </is>
      </c>
      <c r="N87" t="inlineStr">
        <is>
          <t>-</t>
        </is>
      </c>
      <c r="O87" t="inlineStr">
        <is>
          <t>-</t>
        </is>
      </c>
      <c r="P87" t="inlineStr">
        <is>
          <t>-</t>
        </is>
      </c>
      <c r="Q87" t="inlineStr">
        <is>
          <t>-</t>
        </is>
      </c>
    </row>
    <row r="88">
      <c r="A88" s="5" t="inlineStr">
        <is>
          <t>Gewinnwachstum 10J in %</t>
        </is>
      </c>
      <c r="B88" s="5" t="inlineStr">
        <is>
          <t>Earnings Growth 10Y in %</t>
        </is>
      </c>
      <c r="C88" t="n">
        <v>14.59</v>
      </c>
      <c r="D88" t="n">
        <v>9.32</v>
      </c>
      <c r="E88" t="n">
        <v>9.08</v>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row>
    <row r="89">
      <c r="A89" s="5" t="inlineStr">
        <is>
          <t>PEG Ratio</t>
        </is>
      </c>
      <c r="B89" s="5" t="inlineStr">
        <is>
          <t>KGW Kurs/Gewinn/Wachstum</t>
        </is>
      </c>
      <c r="C89" t="n">
        <v>3.3</v>
      </c>
      <c r="D89" t="n">
        <v>2.28</v>
      </c>
      <c r="E89" t="n">
        <v>3.66</v>
      </c>
      <c r="F89" t="n">
        <v>31.18</v>
      </c>
      <c r="G89" t="n">
        <v>-7.01</v>
      </c>
      <c r="H89" t="n">
        <v>0.78</v>
      </c>
      <c r="I89" t="n">
        <v>1.49</v>
      </c>
      <c r="J89" t="n">
        <v>1.23</v>
      </c>
      <c r="K89" t="inlineStr">
        <is>
          <t>-</t>
        </is>
      </c>
      <c r="L89" t="inlineStr">
        <is>
          <t>-</t>
        </is>
      </c>
      <c r="M89" t="inlineStr">
        <is>
          <t>-</t>
        </is>
      </c>
      <c r="N89" t="inlineStr">
        <is>
          <t>-</t>
        </is>
      </c>
      <c r="O89" t="inlineStr">
        <is>
          <t>-</t>
        </is>
      </c>
      <c r="P89" t="inlineStr">
        <is>
          <t>-</t>
        </is>
      </c>
      <c r="Q89" t="inlineStr">
        <is>
          <t>-</t>
        </is>
      </c>
    </row>
    <row r="90">
      <c r="A90" s="5" t="inlineStr">
        <is>
          <t>EBIT-Wachstum 1J in %</t>
        </is>
      </c>
      <c r="B90" s="5" t="inlineStr">
        <is>
          <t>EBIT Growth 1Y in %</t>
        </is>
      </c>
      <c r="C90" t="n">
        <v>0.09</v>
      </c>
      <c r="D90" t="n">
        <v>5.79</v>
      </c>
      <c r="E90" t="n">
        <v>8.779999999999999</v>
      </c>
      <c r="F90" t="n">
        <v>32.39</v>
      </c>
      <c r="G90" t="n">
        <v>-23.03</v>
      </c>
      <c r="H90" t="n">
        <v>-6.31</v>
      </c>
      <c r="I90" t="n">
        <v>7.85</v>
      </c>
      <c r="J90" t="n">
        <v>0.46</v>
      </c>
      <c r="K90" t="n">
        <v>5.55</v>
      </c>
      <c r="L90" t="n">
        <v>69.79000000000001</v>
      </c>
      <c r="M90" t="n">
        <v>-38.29</v>
      </c>
      <c r="N90" t="n">
        <v>3.91</v>
      </c>
      <c r="O90" t="inlineStr">
        <is>
          <t>-</t>
        </is>
      </c>
      <c r="P90" t="inlineStr">
        <is>
          <t>-</t>
        </is>
      </c>
      <c r="Q90" t="inlineStr">
        <is>
          <t>-</t>
        </is>
      </c>
    </row>
    <row r="91">
      <c r="A91" s="5" t="inlineStr">
        <is>
          <t>EBIT-Wachstum 3J in %</t>
        </is>
      </c>
      <c r="B91" s="5" t="inlineStr">
        <is>
          <t>EBIT Growth 3Y in %</t>
        </is>
      </c>
      <c r="C91" t="n">
        <v>4.89</v>
      </c>
      <c r="D91" t="n">
        <v>15.65</v>
      </c>
      <c r="E91" t="n">
        <v>6.05</v>
      </c>
      <c r="F91" t="n">
        <v>1.02</v>
      </c>
      <c r="G91" t="n">
        <v>-7.16</v>
      </c>
      <c r="H91" t="n">
        <v>0.67</v>
      </c>
      <c r="I91" t="n">
        <v>4.62</v>
      </c>
      <c r="J91" t="n">
        <v>25.27</v>
      </c>
      <c r="K91" t="n">
        <v>12.35</v>
      </c>
      <c r="L91" t="n">
        <v>11.8</v>
      </c>
      <c r="M91" t="inlineStr">
        <is>
          <t>-</t>
        </is>
      </c>
      <c r="N91" t="inlineStr">
        <is>
          <t>-</t>
        </is>
      </c>
      <c r="O91" t="inlineStr">
        <is>
          <t>-</t>
        </is>
      </c>
      <c r="P91" t="inlineStr">
        <is>
          <t>-</t>
        </is>
      </c>
      <c r="Q91" t="inlineStr">
        <is>
          <t>-</t>
        </is>
      </c>
    </row>
    <row r="92">
      <c r="A92" s="5" t="inlineStr">
        <is>
          <t>EBIT-Wachstum 5J in %</t>
        </is>
      </c>
      <c r="B92" s="5" t="inlineStr">
        <is>
          <t>EBIT Growth 5Y in %</t>
        </is>
      </c>
      <c r="C92" t="n">
        <v>4.8</v>
      </c>
      <c r="D92" t="n">
        <v>3.52</v>
      </c>
      <c r="E92" t="n">
        <v>3.94</v>
      </c>
      <c r="F92" t="n">
        <v>2.27</v>
      </c>
      <c r="G92" t="n">
        <v>-3.1</v>
      </c>
      <c r="H92" t="n">
        <v>15.47</v>
      </c>
      <c r="I92" t="n">
        <v>9.07</v>
      </c>
      <c r="J92" t="n">
        <v>8.279999999999999</v>
      </c>
      <c r="K92" t="inlineStr">
        <is>
          <t>-</t>
        </is>
      </c>
      <c r="L92" t="inlineStr">
        <is>
          <t>-</t>
        </is>
      </c>
      <c r="M92" t="inlineStr">
        <is>
          <t>-</t>
        </is>
      </c>
      <c r="N92" t="inlineStr">
        <is>
          <t>-</t>
        </is>
      </c>
      <c r="O92" t="inlineStr">
        <is>
          <t>-</t>
        </is>
      </c>
      <c r="P92" t="inlineStr">
        <is>
          <t>-</t>
        </is>
      </c>
      <c r="Q92" t="inlineStr">
        <is>
          <t>-</t>
        </is>
      </c>
    </row>
    <row r="93">
      <c r="A93" s="5" t="inlineStr">
        <is>
          <t>EBIT-Wachstum 10J in %</t>
        </is>
      </c>
      <c r="B93" s="5" t="inlineStr">
        <is>
          <t>EBIT Growth 10Y in %</t>
        </is>
      </c>
      <c r="C93" t="n">
        <v>10.14</v>
      </c>
      <c r="D93" t="n">
        <v>6.3</v>
      </c>
      <c r="E93" t="n">
        <v>6.11</v>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c r="P93" t="inlineStr">
        <is>
          <t>-</t>
        </is>
      </c>
      <c r="Q93" t="inlineStr">
        <is>
          <t>-</t>
        </is>
      </c>
    </row>
    <row r="94">
      <c r="A94" s="5" t="inlineStr">
        <is>
          <t>Op.Cashflow Wachstum 1J in %</t>
        </is>
      </c>
      <c r="B94" s="5" t="inlineStr">
        <is>
          <t>Op.Cashflow Wachstum 1Y in %</t>
        </is>
      </c>
      <c r="C94" t="n">
        <v>30.71</v>
      </c>
      <c r="D94" t="n">
        <v>-27.48</v>
      </c>
      <c r="E94" t="n">
        <v>6.22</v>
      </c>
      <c r="F94" t="n">
        <v>20.68</v>
      </c>
      <c r="G94" t="n">
        <v>-21.87</v>
      </c>
      <c r="H94" t="n">
        <v>4.95</v>
      </c>
      <c r="I94" t="n">
        <v>22.63</v>
      </c>
      <c r="J94" t="n">
        <v>9.58</v>
      </c>
      <c r="K94" t="n">
        <v>-26.35</v>
      </c>
      <c r="L94" t="n">
        <v>59.6</v>
      </c>
      <c r="M94" t="n">
        <v>56.3</v>
      </c>
      <c r="N94" t="n">
        <v>-50.37</v>
      </c>
      <c r="O94" t="inlineStr">
        <is>
          <t>-</t>
        </is>
      </c>
      <c r="P94" t="inlineStr">
        <is>
          <t>-</t>
        </is>
      </c>
      <c r="Q94" t="inlineStr">
        <is>
          <t>-</t>
        </is>
      </c>
    </row>
    <row r="95">
      <c r="A95" s="5" t="inlineStr">
        <is>
          <t>Op.Cashflow Wachstum 3J in %</t>
        </is>
      </c>
      <c r="B95" s="5" t="inlineStr">
        <is>
          <t>Op.Cashflow Wachstum 3Y in %</t>
        </is>
      </c>
      <c r="C95" t="n">
        <v>3.15</v>
      </c>
      <c r="D95" t="n">
        <v>-0.19</v>
      </c>
      <c r="E95" t="n">
        <v>1.68</v>
      </c>
      <c r="F95" t="n">
        <v>1.25</v>
      </c>
      <c r="G95" t="n">
        <v>1.9</v>
      </c>
      <c r="H95" t="n">
        <v>12.39</v>
      </c>
      <c r="I95" t="n">
        <v>1.95</v>
      </c>
      <c r="J95" t="n">
        <v>14.28</v>
      </c>
      <c r="K95" t="n">
        <v>29.85</v>
      </c>
      <c r="L95" t="n">
        <v>21.84</v>
      </c>
      <c r="M95" t="inlineStr">
        <is>
          <t>-</t>
        </is>
      </c>
      <c r="N95" t="inlineStr">
        <is>
          <t>-</t>
        </is>
      </c>
      <c r="O95" t="inlineStr">
        <is>
          <t>-</t>
        </is>
      </c>
      <c r="P95" t="inlineStr">
        <is>
          <t>-</t>
        </is>
      </c>
      <c r="Q95" t="inlineStr">
        <is>
          <t>-</t>
        </is>
      </c>
    </row>
    <row r="96">
      <c r="A96" s="5" t="inlineStr">
        <is>
          <t>Op.Cashflow Wachstum 5J in %</t>
        </is>
      </c>
      <c r="B96" s="5" t="inlineStr">
        <is>
          <t>Op.Cashflow Wachstum 5Y in %</t>
        </is>
      </c>
      <c r="C96" t="n">
        <v>1.65</v>
      </c>
      <c r="D96" t="n">
        <v>-3.5</v>
      </c>
      <c r="E96" t="n">
        <v>6.52</v>
      </c>
      <c r="F96" t="n">
        <v>7.19</v>
      </c>
      <c r="G96" t="n">
        <v>-2.21</v>
      </c>
      <c r="H96" t="n">
        <v>14.08</v>
      </c>
      <c r="I96" t="n">
        <v>24.35</v>
      </c>
      <c r="J96" t="n">
        <v>9.75</v>
      </c>
      <c r="K96" t="inlineStr">
        <is>
          <t>-</t>
        </is>
      </c>
      <c r="L96" t="inlineStr">
        <is>
          <t>-</t>
        </is>
      </c>
      <c r="M96" t="inlineStr">
        <is>
          <t>-</t>
        </is>
      </c>
      <c r="N96" t="inlineStr">
        <is>
          <t>-</t>
        </is>
      </c>
      <c r="O96" t="inlineStr">
        <is>
          <t>-</t>
        </is>
      </c>
      <c r="P96" t="inlineStr">
        <is>
          <t>-</t>
        </is>
      </c>
      <c r="Q96" t="inlineStr">
        <is>
          <t>-</t>
        </is>
      </c>
    </row>
    <row r="97">
      <c r="A97" s="5" t="inlineStr">
        <is>
          <t>Op.Cashflow Wachstum 10J in %</t>
        </is>
      </c>
      <c r="B97" s="5" t="inlineStr">
        <is>
          <t>Op.Cashflow Wachstum 10Y in %</t>
        </is>
      </c>
      <c r="C97" t="n">
        <v>7.87</v>
      </c>
      <c r="D97" t="n">
        <v>10.43</v>
      </c>
      <c r="E97" t="n">
        <v>8.140000000000001</v>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c r="P97" t="inlineStr">
        <is>
          <t>-</t>
        </is>
      </c>
      <c r="Q97" t="inlineStr">
        <is>
          <t>-</t>
        </is>
      </c>
    </row>
    <row r="98">
      <c r="A98" s="5" t="inlineStr">
        <is>
          <t>Working Capital in Mio</t>
        </is>
      </c>
      <c r="B98" s="5" t="inlineStr">
        <is>
          <t>Working Capital in M</t>
        </is>
      </c>
      <c r="C98" t="n">
        <v>3929</v>
      </c>
      <c r="D98" t="n">
        <v>3176</v>
      </c>
      <c r="E98" t="n">
        <v>3428</v>
      </c>
      <c r="F98" t="n">
        <v>3093</v>
      </c>
      <c r="G98" t="n">
        <v>3650</v>
      </c>
      <c r="H98" t="n">
        <v>2209</v>
      </c>
      <c r="I98" t="n">
        <v>4781</v>
      </c>
      <c r="J98" t="n">
        <v>4570</v>
      </c>
      <c r="K98" t="n">
        <v>4059</v>
      </c>
      <c r="L98" t="n">
        <v>4344</v>
      </c>
      <c r="M98" t="n">
        <v>3569</v>
      </c>
      <c r="N98" t="n">
        <v>2334</v>
      </c>
      <c r="O98" t="n">
        <v>1329</v>
      </c>
      <c r="P98" t="inlineStr">
        <is>
          <t>-</t>
        </is>
      </c>
      <c r="Q98" t="inlineStr">
        <is>
          <t>-</t>
        </is>
      </c>
      <c r="R98" t="inlineStr">
        <is>
          <t>-</t>
        </is>
      </c>
    </row>
  </sheetData>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21"/>
    <col customWidth="1" max="16" min="16" width="10"/>
    <col customWidth="1" max="17" min="17" width="21"/>
    <col customWidth="1" max="18" min="18" width="22"/>
    <col customWidth="1" max="19" min="19" width="21"/>
    <col customWidth="1" max="20" min="20" width="19"/>
    <col customWidth="1" max="21" min="21" width="21"/>
    <col customWidth="1" max="22" min="22" width="10"/>
    <col customWidth="1" max="23" min="23" width="10"/>
  </cols>
  <sheetData>
    <row r="1">
      <c r="A1" s="1" t="inlineStr">
        <is>
          <t xml:space="preserve">SIEMENS </t>
        </is>
      </c>
      <c r="B1" s="2" t="inlineStr">
        <is>
          <t>WKN: 723610  ISIN: DE0007236101  Symbol:SIE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1847</t>
        </is>
      </c>
      <c r="C4" s="5" t="inlineStr">
        <is>
          <t>Telefon / Phone</t>
        </is>
      </c>
      <c r="D4" s="5" t="inlineStr"/>
      <c r="E4" t="inlineStr">
        <is>
          <t>+49-89-636-00</t>
        </is>
      </c>
      <c r="G4" t="inlineStr">
        <is>
          <t>05.02.2020</t>
        </is>
      </c>
      <c r="H4" t="inlineStr">
        <is>
          <t>Annual General Meeting</t>
        </is>
      </c>
      <c r="J4" t="inlineStr">
        <is>
          <t>Familie Siemens</t>
        </is>
      </c>
      <c r="L4" t="inlineStr">
        <is>
          <t>6,00%</t>
        </is>
      </c>
    </row>
    <row r="5">
      <c r="A5" s="5" t="inlineStr">
        <is>
          <t>Ticker</t>
        </is>
      </c>
      <c r="B5" t="inlineStr">
        <is>
          <t>SIE</t>
        </is>
      </c>
      <c r="C5" s="5" t="inlineStr">
        <is>
          <t>Fax</t>
        </is>
      </c>
      <c r="D5" s="5" t="inlineStr"/>
      <c r="E5" t="inlineStr">
        <is>
          <t>+49-69-6682-6664</t>
        </is>
      </c>
      <c r="G5" t="inlineStr">
        <is>
          <t>06.02.2020</t>
        </is>
      </c>
      <c r="H5" t="inlineStr">
        <is>
          <t>Ex Dividend</t>
        </is>
      </c>
      <c r="J5" t="inlineStr">
        <is>
          <t>eigene Aktien</t>
        </is>
      </c>
      <c r="L5" t="inlineStr">
        <is>
          <t>5,02%</t>
        </is>
      </c>
    </row>
    <row r="6">
      <c r="A6" s="5" t="inlineStr">
        <is>
          <t>Gelistet Seit / Listed Since</t>
        </is>
      </c>
      <c r="B6" t="inlineStr">
        <is>
          <t>08.03.1899</t>
        </is>
      </c>
      <c r="C6" s="5" t="inlineStr">
        <is>
          <t>Internet</t>
        </is>
      </c>
      <c r="D6" s="5" t="inlineStr"/>
      <c r="E6" t="inlineStr">
        <is>
          <t>http://www.siemens.com</t>
        </is>
      </c>
      <c r="G6" t="inlineStr">
        <is>
          <t>10.02.2020</t>
        </is>
      </c>
      <c r="H6" t="inlineStr">
        <is>
          <t>Dividend Payout</t>
        </is>
      </c>
      <c r="J6" t="inlineStr">
        <is>
          <t>BlackRock, Inc.</t>
        </is>
      </c>
      <c r="L6" t="inlineStr">
        <is>
          <t>5,13%</t>
        </is>
      </c>
    </row>
    <row r="7">
      <c r="A7" s="5" t="inlineStr">
        <is>
          <t>Nominalwert / Nominal Value</t>
        </is>
      </c>
      <c r="B7" t="inlineStr">
        <is>
          <t>3,00</t>
        </is>
      </c>
      <c r="C7" s="5" t="inlineStr">
        <is>
          <t>E-Mail</t>
        </is>
      </c>
      <c r="D7" s="5" t="inlineStr"/>
      <c r="E7" t="inlineStr">
        <is>
          <t>contact@siemens.com</t>
        </is>
      </c>
      <c r="G7" t="inlineStr">
        <is>
          <t>08.05.2020</t>
        </is>
      </c>
      <c r="H7" t="inlineStr">
        <is>
          <t>Score Half Year</t>
        </is>
      </c>
      <c r="J7" t="inlineStr">
        <is>
          <t>DIC Company Limited</t>
        </is>
      </c>
      <c r="L7" t="inlineStr">
        <is>
          <t>3,04%</t>
        </is>
      </c>
    </row>
    <row r="8">
      <c r="A8" s="5" t="inlineStr">
        <is>
          <t>Land / Country</t>
        </is>
      </c>
      <c r="B8" t="inlineStr">
        <is>
          <t>Deutschland</t>
        </is>
      </c>
      <c r="C8" s="5" t="inlineStr">
        <is>
          <t>Inv. Relations Telefon / Phone</t>
        </is>
      </c>
      <c r="D8" s="5" t="inlineStr"/>
      <c r="E8" t="inlineStr">
        <is>
          <t>+49-89-636-35755</t>
        </is>
      </c>
      <c r="G8" t="inlineStr">
        <is>
          <t>06.08.2020</t>
        </is>
      </c>
      <c r="H8" t="inlineStr">
        <is>
          <t>Q3 Earnings</t>
        </is>
      </c>
      <c r="J8" t="inlineStr">
        <is>
          <t>Freefloat</t>
        </is>
      </c>
      <c r="L8" t="inlineStr">
        <is>
          <t>80,81%</t>
        </is>
      </c>
    </row>
    <row r="9">
      <c r="A9" s="5" t="inlineStr">
        <is>
          <t>Währung / Currency</t>
        </is>
      </c>
      <c r="B9" t="inlineStr">
        <is>
          <t>EUR</t>
        </is>
      </c>
      <c r="C9" s="5" t="inlineStr">
        <is>
          <t>Inv. Relations E-Mail</t>
        </is>
      </c>
      <c r="D9" s="5" t="inlineStr"/>
      <c r="E9" t="inlineStr">
        <is>
          <t>sabine.reichel@siemens.com</t>
        </is>
      </c>
      <c r="G9" t="inlineStr">
        <is>
          <t>12.11.2020</t>
        </is>
      </c>
      <c r="H9" t="inlineStr">
        <is>
          <t>Q4 Result</t>
        </is>
      </c>
    </row>
    <row r="10">
      <c r="A10" s="5" t="inlineStr">
        <is>
          <t>Branche / Industry</t>
        </is>
      </c>
      <c r="B10" t="inlineStr">
        <is>
          <t>Electrotechnology</t>
        </is>
      </c>
      <c r="C10" s="5" t="inlineStr">
        <is>
          <t>Kontaktperson / Contact Person</t>
        </is>
      </c>
      <c r="D10" s="5" t="inlineStr"/>
      <c r="E10" t="inlineStr">
        <is>
          <t>Sabine Reichel</t>
        </is>
      </c>
    </row>
    <row r="11">
      <c r="A11" s="5" t="inlineStr">
        <is>
          <t>Sektor / Sector</t>
        </is>
      </c>
      <c r="B11" t="inlineStr">
        <is>
          <t>Technology</t>
        </is>
      </c>
    </row>
    <row r="12">
      <c r="A12" s="5" t="inlineStr">
        <is>
          <t>Typ / Genre</t>
        </is>
      </c>
      <c r="B12" t="inlineStr">
        <is>
          <t>Namens-Stammaktie</t>
        </is>
      </c>
    </row>
    <row r="13">
      <c r="A13" s="5" t="inlineStr">
        <is>
          <t>Adresse / Address</t>
        </is>
      </c>
      <c r="B13" t="inlineStr">
        <is>
          <t>Siemens AGWerner-von-Siemens-Straße 1  D-80333 München</t>
        </is>
      </c>
    </row>
    <row r="14">
      <c r="A14" s="5" t="inlineStr">
        <is>
          <t>Management</t>
        </is>
      </c>
      <c r="B14" t="inlineStr">
        <is>
          <t>Joe Kaeser (bis 3.02.2021), Dr. Roland Busch (CEO ab 3.02.2021), Lisa Davis, Klaus Helmrich, Janina Kugel, Cedrik Neike, Michael Sen, Prof. Dr. Ralf P. Thomas</t>
        </is>
      </c>
    </row>
    <row r="15">
      <c r="A15" s="5" t="inlineStr">
        <is>
          <t>Aufsichtsrat / Board</t>
        </is>
      </c>
      <c r="B15" t="inlineStr">
        <is>
          <t>Jim Hagemann Snabe, Birgit Steinborn, Werner Wenning, Dr. Werner Brandt, Michael Diekmann, Dr. Andrea Fehrmann, Bettina Haller, Robert Kensbock, Harald Kern, Jürgen Kerner, Dr. Nicola Leibinger-Kammüller, Benoît Potier, Hagen Reimer, Dr. Norbert Reithofer, Dame Nemat Talaat Shafik, Dr. Nathalie von Siemens, Michael Sigmund, Dorothea Simon, Matthias Zachert, Gunnar Zukunft</t>
        </is>
      </c>
    </row>
    <row r="16">
      <c r="A16" s="5" t="inlineStr">
        <is>
          <t>Beschreibung</t>
        </is>
      </c>
      <c r="B16" t="inlineStr">
        <is>
          <t>Die Siemens AG ist ein weltweit führendes Unternehmen der Elektronik und Elektrotechnik. Der Konzern bedient mit seinen Produkten Kunden aus der Industrie-, Energie- und Gesundheitsbranche. Weltweit entwickelt und vertreibt das Unternehmen Produkte und Dienstleistungen für das Produktions- und Transportwesen, für Gebäudetechnik und Energieverteiler, die Gas- und Ölindustrie oder die städtische Infrastruktur. Siemens ist führender Produzent in der Energie- und Automatisierungstechnik sowie der Prozessleittechnik für Kraftwerke. Mit der US-amerikanischen Tochter Dresser-Rand ist Siemens außerdem als Ölindustrieausrüster tätig. Die Produkte von Siemens finden weltweit bei Großunternehmen wie auch Privathaushalten Anwendung und sind in beinahe allen elektrotechnischen Industriezweigen anzutreffen. 2015 zog sich das Unternehmen aus der Haushaltsgerätesparte zurück und verkaufte seinen 50-prozentigen Anteil am Joint-Venture BSH an Bosch. Das Medizintechnikgeschäft wurde 2018 als eigenes Unternehmen unter dem Namen Siemens Healthineers AG börsennotiert. Copyright 2014 FINANCE BASE AG</t>
        </is>
      </c>
    </row>
    <row r="17">
      <c r="A17" s="5" t="inlineStr">
        <is>
          <t>Profile</t>
        </is>
      </c>
      <c r="B17" t="inlineStr">
        <is>
          <t>Siemens AG is a global powerhouse in electronics and electrical engineering. The Group supplies its products to customers in the industrial, energy and healthcare industry. Worldwide, the company develops and sells products and services for the production and transport services, for building and energy distribution, gas and oil industry or urban infrastructure. Siemens is a leading producer in the power and automation technology and process control systems for power plants. With the US subsidiary Dresser-Rand, Siemens is also active as oil industry equipment. The Siemens products are used worldwide for large enterprises as well as households use and can be found all electrotechnical industries in almost. 2015, the company moved from the home appliances division back and sold his 50 percent stake in the joint venture BSH Bosch on. The medical business was listed in 2018 as a separate company under the name of Siemens AG Healthineers.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86849</v>
      </c>
      <c r="D20" t="n">
        <v>83044</v>
      </c>
      <c r="E20" t="n">
        <v>83049</v>
      </c>
      <c r="F20" t="n">
        <v>79644</v>
      </c>
      <c r="G20" t="n">
        <v>75636</v>
      </c>
      <c r="H20" t="n">
        <v>71920</v>
      </c>
      <c r="I20" t="n">
        <v>75882</v>
      </c>
      <c r="J20" t="n">
        <v>78296</v>
      </c>
      <c r="K20" t="n">
        <v>73515</v>
      </c>
      <c r="L20" t="n">
        <v>75978</v>
      </c>
      <c r="M20" t="n">
        <v>76651</v>
      </c>
      <c r="N20" t="n">
        <v>77327</v>
      </c>
      <c r="O20" t="n">
        <v>72448</v>
      </c>
      <c r="P20" t="n">
        <v>87325</v>
      </c>
      <c r="Q20" t="n">
        <v>75445</v>
      </c>
      <c r="R20" t="n">
        <v>75167</v>
      </c>
      <c r="S20" t="n">
        <v>74233</v>
      </c>
      <c r="T20" t="n">
        <v>84016</v>
      </c>
      <c r="U20" t="n">
        <v>87000</v>
      </c>
      <c r="V20" t="n">
        <v>77484</v>
      </c>
      <c r="W20" t="n">
        <v>68582</v>
      </c>
    </row>
    <row r="21">
      <c r="A21" s="5" t="inlineStr">
        <is>
          <t>Bruttoergebnis vom Umsatz</t>
        </is>
      </c>
      <c r="B21" s="5" t="inlineStr">
        <is>
          <t>Gross Profit</t>
        </is>
      </c>
      <c r="C21" t="n">
        <v>25927</v>
      </c>
      <c r="D21" t="n">
        <v>24863</v>
      </c>
      <c r="E21" t="n">
        <v>25029</v>
      </c>
      <c r="F21" t="n">
        <v>23819</v>
      </c>
      <c r="G21" t="n">
        <v>21847</v>
      </c>
      <c r="H21" t="n">
        <v>20755</v>
      </c>
      <c r="I21" t="n">
        <v>20829</v>
      </c>
      <c r="J21" t="n">
        <v>22204</v>
      </c>
      <c r="K21" t="n">
        <v>22127</v>
      </c>
      <c r="L21" t="n">
        <v>21647</v>
      </c>
      <c r="M21" t="n">
        <v>20710</v>
      </c>
      <c r="N21" t="n">
        <v>21043</v>
      </c>
      <c r="O21" t="n">
        <v>20876</v>
      </c>
      <c r="P21" t="n">
        <v>23513</v>
      </c>
      <c r="Q21" t="n">
        <v>21943</v>
      </c>
      <c r="R21" t="n">
        <v>21645</v>
      </c>
      <c r="S21" t="n">
        <v>20883</v>
      </c>
      <c r="T21" t="n">
        <v>23206</v>
      </c>
      <c r="U21" t="n">
        <v>23105</v>
      </c>
      <c r="V21" t="n">
        <v>21535</v>
      </c>
      <c r="W21" t="n">
        <v>19491</v>
      </c>
    </row>
    <row r="22">
      <c r="A22" s="5" t="inlineStr">
        <is>
          <t>Operatives Ergebnis (EBIT)</t>
        </is>
      </c>
      <c r="B22" s="5" t="inlineStr">
        <is>
          <t>EBIT Earning Before Interest &amp; Tax</t>
        </is>
      </c>
      <c r="C22" t="n">
        <v>7087</v>
      </c>
      <c r="D22" t="n">
        <v>6183</v>
      </c>
      <c r="E22" t="n">
        <v>7735</v>
      </c>
      <c r="F22" t="n">
        <v>7452</v>
      </c>
      <c r="G22" t="n">
        <v>7276</v>
      </c>
      <c r="H22" t="n">
        <v>7310</v>
      </c>
      <c r="I22" t="n">
        <v>5838</v>
      </c>
      <c r="J22" t="n">
        <v>6778</v>
      </c>
      <c r="K22" t="n">
        <v>8105</v>
      </c>
      <c r="L22" t="n">
        <v>5876</v>
      </c>
      <c r="M22" t="n">
        <v>4401</v>
      </c>
      <c r="N22" t="n">
        <v>2752</v>
      </c>
      <c r="O22" t="n">
        <v>5109</v>
      </c>
      <c r="P22" t="n">
        <v>3871</v>
      </c>
      <c r="Q22" t="n">
        <v>3679</v>
      </c>
      <c r="R22" t="n">
        <v>3890</v>
      </c>
      <c r="S22" t="n">
        <v>3066</v>
      </c>
      <c r="T22" t="n">
        <v>3139</v>
      </c>
      <c r="U22" t="n">
        <v>2494</v>
      </c>
      <c r="V22" t="n">
        <v>4268</v>
      </c>
      <c r="W22" t="n">
        <v>2543</v>
      </c>
    </row>
    <row r="23">
      <c r="A23" s="5" t="inlineStr">
        <is>
          <t>Finanzergebnis</t>
        </is>
      </c>
      <c r="B23" s="5" t="inlineStr">
        <is>
          <t>Financial Result</t>
        </is>
      </c>
      <c r="C23" t="n">
        <v>431</v>
      </c>
      <c r="D23" t="n">
        <v>1867</v>
      </c>
      <c r="E23" t="n">
        <v>571</v>
      </c>
      <c r="F23" t="n">
        <v>-48</v>
      </c>
      <c r="G23" t="n">
        <v>-58</v>
      </c>
      <c r="H23" t="n">
        <v>117</v>
      </c>
      <c r="I23" t="n">
        <v>5</v>
      </c>
      <c r="J23" t="n">
        <v>501</v>
      </c>
      <c r="K23" t="n">
        <v>1137</v>
      </c>
      <c r="L23" t="n">
        <v>-65</v>
      </c>
      <c r="M23" t="n">
        <v>-510</v>
      </c>
      <c r="N23" t="n">
        <v>122</v>
      </c>
      <c r="O23" t="n">
        <v>-8</v>
      </c>
      <c r="P23" t="n">
        <v>500</v>
      </c>
      <c r="Q23" t="n">
        <v>506</v>
      </c>
      <c r="R23" t="n">
        <v>342</v>
      </c>
      <c r="S23" t="n">
        <v>306</v>
      </c>
      <c r="T23" t="n">
        <v>336</v>
      </c>
      <c r="U23" t="n">
        <v>184</v>
      </c>
      <c r="V23" t="n">
        <v>7971</v>
      </c>
      <c r="W23" t="n">
        <v>327</v>
      </c>
    </row>
    <row r="24">
      <c r="A24" s="5" t="inlineStr">
        <is>
          <t>Ergebnis vor Steuer (EBT)</t>
        </is>
      </c>
      <c r="B24" s="5" t="inlineStr">
        <is>
          <t>EBT Earning Before Tax</t>
        </is>
      </c>
      <c r="C24" t="n">
        <v>7518</v>
      </c>
      <c r="D24" t="n">
        <v>8050</v>
      </c>
      <c r="E24" t="n">
        <v>8306</v>
      </c>
      <c r="F24" t="n">
        <v>7404</v>
      </c>
      <c r="G24" t="n">
        <v>7218</v>
      </c>
      <c r="H24" t="n">
        <v>7427</v>
      </c>
      <c r="I24" t="n">
        <v>5843</v>
      </c>
      <c r="J24" t="n">
        <v>7279</v>
      </c>
      <c r="K24" t="n">
        <v>9242</v>
      </c>
      <c r="L24" t="n">
        <v>5811</v>
      </c>
      <c r="M24" t="n">
        <v>3891</v>
      </c>
      <c r="N24" t="n">
        <v>2874</v>
      </c>
      <c r="O24" t="n">
        <v>5101</v>
      </c>
      <c r="P24" t="n">
        <v>4371</v>
      </c>
      <c r="Q24" t="n">
        <v>4185</v>
      </c>
      <c r="R24" t="n">
        <v>4232</v>
      </c>
      <c r="S24" t="n">
        <v>3372</v>
      </c>
      <c r="T24" t="n">
        <v>3475</v>
      </c>
      <c r="U24" t="n">
        <v>2678</v>
      </c>
      <c r="V24" t="n">
        <v>12239</v>
      </c>
      <c r="W24" t="n">
        <v>2870</v>
      </c>
    </row>
    <row r="25">
      <c r="A25" s="5" t="inlineStr">
        <is>
          <t>Steuern auf Einkommen und Ertrag</t>
        </is>
      </c>
      <c r="B25" s="5" t="inlineStr">
        <is>
          <t>Taxes on income and earnings</t>
        </is>
      </c>
      <c r="C25" t="n">
        <v>1872</v>
      </c>
      <c r="D25" t="n">
        <v>2054</v>
      </c>
      <c r="E25" t="n">
        <v>2180</v>
      </c>
      <c r="F25" t="n">
        <v>2008</v>
      </c>
      <c r="G25" t="n">
        <v>1869</v>
      </c>
      <c r="H25" t="n">
        <v>2028</v>
      </c>
      <c r="I25" t="n">
        <v>1630</v>
      </c>
      <c r="J25" t="n">
        <v>2094</v>
      </c>
      <c r="K25" t="n">
        <v>2231</v>
      </c>
      <c r="L25" t="n">
        <v>1699</v>
      </c>
      <c r="M25" t="n">
        <v>1434</v>
      </c>
      <c r="N25" t="n">
        <v>1015</v>
      </c>
      <c r="O25" t="n">
        <v>1192</v>
      </c>
      <c r="P25" t="n">
        <v>1078</v>
      </c>
      <c r="Q25" t="n">
        <v>979</v>
      </c>
      <c r="R25" t="n">
        <v>661</v>
      </c>
      <c r="S25" t="n">
        <v>867</v>
      </c>
      <c r="T25" t="n">
        <v>849</v>
      </c>
      <c r="U25" t="n">
        <v>781</v>
      </c>
      <c r="V25" t="n">
        <v>3017</v>
      </c>
      <c r="W25" t="n">
        <v>1005</v>
      </c>
    </row>
    <row r="26">
      <c r="A26" s="5" t="inlineStr">
        <is>
          <t>Ergebnis nach Steuer</t>
        </is>
      </c>
      <c r="B26" s="5" t="inlineStr">
        <is>
          <t>Earnings after tax</t>
        </is>
      </c>
      <c r="C26" t="n">
        <v>5646</v>
      </c>
      <c r="D26" t="n">
        <v>5996</v>
      </c>
      <c r="E26" t="n">
        <v>6126</v>
      </c>
      <c r="F26" t="n">
        <v>5396</v>
      </c>
      <c r="G26" t="n">
        <v>5349</v>
      </c>
      <c r="H26" t="n">
        <v>5400</v>
      </c>
      <c r="I26" t="n">
        <v>4212</v>
      </c>
      <c r="J26" t="n">
        <v>5184</v>
      </c>
      <c r="K26" t="n">
        <v>7011</v>
      </c>
      <c r="L26" t="n">
        <v>4112</v>
      </c>
      <c r="M26" t="n">
        <v>2457</v>
      </c>
      <c r="N26" t="n">
        <v>1859</v>
      </c>
      <c r="O26" t="n">
        <v>3909</v>
      </c>
      <c r="P26" t="n">
        <v>3293</v>
      </c>
      <c r="Q26" t="n">
        <v>3206</v>
      </c>
      <c r="R26" t="n">
        <v>3571</v>
      </c>
      <c r="S26" t="n">
        <v>2505</v>
      </c>
      <c r="T26" t="n">
        <v>2626</v>
      </c>
      <c r="U26" t="n">
        <v>1897</v>
      </c>
      <c r="V26" t="n">
        <v>9222</v>
      </c>
      <c r="W26" t="n">
        <v>1865</v>
      </c>
    </row>
    <row r="27">
      <c r="A27" s="5" t="inlineStr">
        <is>
          <t>Minderheitenanteil</t>
        </is>
      </c>
      <c r="B27" s="5" t="inlineStr">
        <is>
          <t>Minority Share</t>
        </is>
      </c>
      <c r="C27" t="n">
        <v>-474</v>
      </c>
      <c r="D27" t="n">
        <v>-313</v>
      </c>
      <c r="E27" t="n">
        <v>-133</v>
      </c>
      <c r="F27" t="n">
        <v>-134</v>
      </c>
      <c r="G27" t="n">
        <v>-98</v>
      </c>
      <c r="H27" t="n">
        <v>-134</v>
      </c>
      <c r="I27" t="n">
        <v>-126</v>
      </c>
      <c r="J27" t="n">
        <v>-132</v>
      </c>
      <c r="K27" t="n">
        <v>-176</v>
      </c>
      <c r="L27" t="n">
        <v>-169</v>
      </c>
      <c r="M27" t="n">
        <v>-205</v>
      </c>
      <c r="N27" t="n">
        <v>-161</v>
      </c>
      <c r="O27" t="n">
        <v>-232</v>
      </c>
      <c r="P27" t="n">
        <v>-206</v>
      </c>
      <c r="Q27" t="n">
        <v>-148</v>
      </c>
      <c r="R27" t="n">
        <v>-166</v>
      </c>
      <c r="S27" t="n">
        <v>-96</v>
      </c>
      <c r="T27" t="n">
        <v>-29</v>
      </c>
      <c r="U27" t="n">
        <v>191</v>
      </c>
      <c r="V27" t="n">
        <v>-362</v>
      </c>
      <c r="W27" t="inlineStr">
        <is>
          <t>-</t>
        </is>
      </c>
    </row>
    <row r="28">
      <c r="A28" s="5" t="inlineStr">
        <is>
          <t>Jahresüberschuss/-fehlbetrag</t>
        </is>
      </c>
      <c r="B28" s="5" t="inlineStr">
        <is>
          <t>Net Profit</t>
        </is>
      </c>
      <c r="C28" t="n">
        <v>5174</v>
      </c>
      <c r="D28" t="n">
        <v>5807</v>
      </c>
      <c r="E28" t="n">
        <v>6046</v>
      </c>
      <c r="F28" t="n">
        <v>5450</v>
      </c>
      <c r="G28" t="n">
        <v>7282</v>
      </c>
      <c r="H28" t="n">
        <v>5373</v>
      </c>
      <c r="I28" t="n">
        <v>4284</v>
      </c>
      <c r="J28" t="n">
        <v>4458</v>
      </c>
      <c r="K28" t="n">
        <v>6145</v>
      </c>
      <c r="L28" t="n">
        <v>3899</v>
      </c>
      <c r="M28" t="n">
        <v>2292</v>
      </c>
      <c r="N28" t="n">
        <v>5725</v>
      </c>
      <c r="O28" t="n">
        <v>3806</v>
      </c>
      <c r="P28" t="n">
        <v>3033</v>
      </c>
      <c r="Q28" t="n">
        <v>2248</v>
      </c>
      <c r="R28" t="n">
        <v>3405</v>
      </c>
      <c r="S28" t="n">
        <v>2445</v>
      </c>
      <c r="T28" t="n">
        <v>2597</v>
      </c>
      <c r="U28" t="n">
        <v>2088</v>
      </c>
      <c r="V28" t="n">
        <v>8860</v>
      </c>
      <c r="W28" t="n">
        <v>1865</v>
      </c>
    </row>
    <row r="29">
      <c r="A29" s="5" t="inlineStr">
        <is>
          <t>Summe Umlaufvermögen</t>
        </is>
      </c>
      <c r="B29" s="5" t="inlineStr">
        <is>
          <t>Current Assets</t>
        </is>
      </c>
      <c r="C29" t="n">
        <v>70370</v>
      </c>
      <c r="D29" t="n">
        <v>64570</v>
      </c>
      <c r="E29" t="n">
        <v>58429</v>
      </c>
      <c r="F29" t="n">
        <v>55329</v>
      </c>
      <c r="G29" t="n">
        <v>51442</v>
      </c>
      <c r="H29" t="n">
        <v>48076</v>
      </c>
      <c r="I29" t="n">
        <v>46937</v>
      </c>
      <c r="J29" t="n">
        <v>52129</v>
      </c>
      <c r="K29" t="n">
        <v>52813</v>
      </c>
      <c r="L29" t="n">
        <v>49648</v>
      </c>
      <c r="M29" t="n">
        <v>44129</v>
      </c>
      <c r="N29" t="n">
        <v>43242</v>
      </c>
      <c r="O29" t="n">
        <v>47932</v>
      </c>
      <c r="P29" t="n">
        <v>51611</v>
      </c>
      <c r="Q29" t="n">
        <v>46803</v>
      </c>
      <c r="R29" t="n">
        <v>45946</v>
      </c>
      <c r="S29" t="n">
        <v>43489</v>
      </c>
      <c r="T29" t="n">
        <v>44062</v>
      </c>
      <c r="U29" t="n">
        <v>51013</v>
      </c>
      <c r="V29" t="n">
        <v>49091</v>
      </c>
      <c r="W29" t="n">
        <v>32631</v>
      </c>
    </row>
    <row r="30">
      <c r="A30" s="5" t="inlineStr">
        <is>
          <t>Summe Anlagevermögen</t>
        </is>
      </c>
      <c r="B30" s="5" t="inlineStr">
        <is>
          <t>Fixed Assets</t>
        </is>
      </c>
      <c r="C30" t="n">
        <v>79878</v>
      </c>
      <c r="D30" t="n">
        <v>74345</v>
      </c>
      <c r="E30" t="n">
        <v>75375</v>
      </c>
      <c r="F30" t="n">
        <v>70388</v>
      </c>
      <c r="G30" t="n">
        <v>68906</v>
      </c>
      <c r="H30" t="n">
        <v>56803</v>
      </c>
      <c r="I30" t="n">
        <v>54999</v>
      </c>
      <c r="J30" t="n">
        <v>56153</v>
      </c>
      <c r="K30" t="n">
        <v>51430</v>
      </c>
      <c r="L30" t="n">
        <v>53179</v>
      </c>
      <c r="M30" t="n">
        <v>50797</v>
      </c>
      <c r="N30" t="n">
        <v>51221</v>
      </c>
      <c r="O30" t="n">
        <v>43623</v>
      </c>
      <c r="P30" t="n">
        <v>39362</v>
      </c>
      <c r="Q30" t="n">
        <v>39402</v>
      </c>
      <c r="R30" t="n">
        <v>33572</v>
      </c>
      <c r="S30" t="n">
        <v>34116</v>
      </c>
      <c r="T30" t="n">
        <v>33877</v>
      </c>
      <c r="U30" t="n">
        <v>39105</v>
      </c>
      <c r="V30" t="n">
        <v>32563</v>
      </c>
      <c r="W30" t="n">
        <v>28698</v>
      </c>
    </row>
    <row r="31">
      <c r="A31" s="5" t="inlineStr">
        <is>
          <t>Summe Aktiva</t>
        </is>
      </c>
      <c r="B31" s="5" t="inlineStr">
        <is>
          <t>Total Assets</t>
        </is>
      </c>
      <c r="C31" t="n">
        <v>150248</v>
      </c>
      <c r="D31" t="n">
        <v>138915</v>
      </c>
      <c r="E31" t="n">
        <v>133804</v>
      </c>
      <c r="F31" t="n">
        <v>125717</v>
      </c>
      <c r="G31" t="n">
        <v>120348</v>
      </c>
      <c r="H31" t="n">
        <v>104879</v>
      </c>
      <c r="I31" t="n">
        <v>101936</v>
      </c>
      <c r="J31" t="n">
        <v>108282</v>
      </c>
      <c r="K31" t="n">
        <v>104243</v>
      </c>
      <c r="L31" t="n">
        <v>102827</v>
      </c>
      <c r="M31" t="n">
        <v>94926</v>
      </c>
      <c r="N31" t="n">
        <v>94463</v>
      </c>
      <c r="O31" t="n">
        <v>91555</v>
      </c>
      <c r="P31" t="n">
        <v>90973</v>
      </c>
      <c r="Q31" t="n">
        <v>86205</v>
      </c>
      <c r="R31" t="n">
        <v>79518</v>
      </c>
      <c r="S31" t="n">
        <v>77605</v>
      </c>
      <c r="T31" t="n">
        <v>77939</v>
      </c>
      <c r="U31" t="n">
        <v>90118</v>
      </c>
      <c r="V31" t="n">
        <v>81654</v>
      </c>
      <c r="W31" t="n">
        <v>61495</v>
      </c>
    </row>
    <row r="32">
      <c r="A32" s="5" t="inlineStr">
        <is>
          <t>Summe kurzfristiges Fremdkapital</t>
        </is>
      </c>
      <c r="B32" s="5" t="inlineStr">
        <is>
          <t>Short-Term Debt</t>
        </is>
      </c>
      <c r="C32" t="n">
        <v>50723</v>
      </c>
      <c r="D32" t="n">
        <v>47874</v>
      </c>
      <c r="E32" t="n">
        <v>43394</v>
      </c>
      <c r="F32" t="n">
        <v>42916</v>
      </c>
      <c r="G32" t="n">
        <v>39562</v>
      </c>
      <c r="H32" t="n">
        <v>36598</v>
      </c>
      <c r="I32" t="n">
        <v>37868</v>
      </c>
      <c r="J32" t="n">
        <v>42637</v>
      </c>
      <c r="K32" t="n">
        <v>43560</v>
      </c>
      <c r="L32" t="n">
        <v>40591</v>
      </c>
      <c r="M32" t="n">
        <v>37005</v>
      </c>
      <c r="N32" t="n">
        <v>42451</v>
      </c>
      <c r="O32" t="n">
        <v>43894</v>
      </c>
      <c r="P32" t="n">
        <v>38957</v>
      </c>
      <c r="Q32" t="n">
        <v>39758</v>
      </c>
      <c r="R32" t="n">
        <v>33372</v>
      </c>
      <c r="S32" t="n">
        <v>32028</v>
      </c>
      <c r="T32" t="n">
        <v>34712</v>
      </c>
      <c r="U32" t="n">
        <v>44524</v>
      </c>
      <c r="V32" t="n">
        <v>36855</v>
      </c>
      <c r="W32" t="inlineStr">
        <is>
          <t>-</t>
        </is>
      </c>
    </row>
    <row r="33">
      <c r="A33" s="5" t="inlineStr">
        <is>
          <t>Summe langfristiges Fremdkapital</t>
        </is>
      </c>
      <c r="B33" s="5" t="inlineStr">
        <is>
          <t>Long-Term Debt</t>
        </is>
      </c>
      <c r="C33" t="n">
        <v>48542</v>
      </c>
      <c r="D33" t="n">
        <v>42995</v>
      </c>
      <c r="E33" t="n">
        <v>45884</v>
      </c>
      <c r="F33" t="n">
        <v>47985</v>
      </c>
      <c r="G33" t="n">
        <v>45730</v>
      </c>
      <c r="H33" t="n">
        <v>36767</v>
      </c>
      <c r="I33" t="n">
        <v>35443</v>
      </c>
      <c r="J33" t="n">
        <v>34343</v>
      </c>
      <c r="K33" t="n">
        <v>28527</v>
      </c>
      <c r="L33" t="n">
        <v>33140</v>
      </c>
      <c r="M33" t="n">
        <v>30634</v>
      </c>
      <c r="N33" t="n">
        <v>24632</v>
      </c>
      <c r="O33" t="n">
        <v>18034</v>
      </c>
      <c r="P33" t="n">
        <v>22008</v>
      </c>
      <c r="Q33" t="n">
        <v>18524</v>
      </c>
      <c r="R33" t="n">
        <v>18762</v>
      </c>
      <c r="S33" t="n">
        <v>21228</v>
      </c>
      <c r="T33" t="n">
        <v>19165</v>
      </c>
      <c r="U33" t="n">
        <v>17762</v>
      </c>
      <c r="V33" t="n">
        <v>13937</v>
      </c>
      <c r="W33" t="inlineStr">
        <is>
          <t>-</t>
        </is>
      </c>
    </row>
    <row r="34">
      <c r="A34" s="5" t="inlineStr">
        <is>
          <t>Summe Fremdkapital</t>
        </is>
      </c>
      <c r="B34" s="5" t="inlineStr">
        <is>
          <t>Total Liabilities</t>
        </is>
      </c>
      <c r="C34" t="n">
        <v>99265</v>
      </c>
      <c r="D34" t="n">
        <v>90869</v>
      </c>
      <c r="E34" t="n">
        <v>89278</v>
      </c>
      <c r="F34" t="n">
        <v>90901</v>
      </c>
      <c r="G34" t="n">
        <v>85292</v>
      </c>
      <c r="H34" t="n">
        <v>73365</v>
      </c>
      <c r="I34" t="n">
        <v>73311</v>
      </c>
      <c r="J34" t="n">
        <v>76980</v>
      </c>
      <c r="K34" t="n">
        <v>72087</v>
      </c>
      <c r="L34" t="n">
        <v>73731</v>
      </c>
      <c r="M34" t="n">
        <v>67639</v>
      </c>
      <c r="N34" t="n">
        <v>67083</v>
      </c>
      <c r="O34" t="n">
        <v>61928</v>
      </c>
      <c r="P34" t="n">
        <v>60965</v>
      </c>
      <c r="Q34" t="n">
        <v>58282</v>
      </c>
      <c r="R34" t="n">
        <v>52134</v>
      </c>
      <c r="S34" t="n">
        <v>53256</v>
      </c>
      <c r="T34" t="n">
        <v>53877</v>
      </c>
      <c r="U34" t="n">
        <v>62286</v>
      </c>
      <c r="V34" t="n">
        <v>50792</v>
      </c>
      <c r="W34" t="n">
        <v>44295</v>
      </c>
    </row>
    <row r="35">
      <c r="A35" s="5" t="inlineStr">
        <is>
          <t>Minderheitenanteil</t>
        </is>
      </c>
      <c r="B35" s="5" t="inlineStr">
        <is>
          <t>Minority Share</t>
        </is>
      </c>
      <c r="C35" t="n">
        <v>2858</v>
      </c>
      <c r="D35" t="n">
        <v>2573</v>
      </c>
      <c r="E35" t="n">
        <v>1438</v>
      </c>
      <c r="F35" t="n">
        <v>605</v>
      </c>
      <c r="G35" t="n">
        <v>582</v>
      </c>
      <c r="H35" t="n">
        <v>560</v>
      </c>
      <c r="I35" t="n">
        <v>514</v>
      </c>
      <c r="J35" t="n">
        <v>569</v>
      </c>
      <c r="K35" t="n">
        <v>626</v>
      </c>
      <c r="L35" t="n">
        <v>750</v>
      </c>
      <c r="M35" t="n">
        <v>641</v>
      </c>
      <c r="N35" t="n">
        <v>606</v>
      </c>
      <c r="O35" t="n">
        <v>631</v>
      </c>
      <c r="P35" t="n">
        <v>702</v>
      </c>
      <c r="Q35" t="n">
        <v>656</v>
      </c>
      <c r="R35" t="n">
        <v>529</v>
      </c>
      <c r="S35" t="n">
        <v>634</v>
      </c>
      <c r="T35" t="n">
        <v>541</v>
      </c>
      <c r="U35" t="n">
        <v>4020</v>
      </c>
      <c r="V35" t="n">
        <v>2382</v>
      </c>
      <c r="W35" t="inlineStr">
        <is>
          <t>-</t>
        </is>
      </c>
    </row>
    <row r="36">
      <c r="A36" s="5" t="inlineStr">
        <is>
          <t>Summe Eigenkapital</t>
        </is>
      </c>
      <c r="B36" s="5" t="inlineStr">
        <is>
          <t>Equity</t>
        </is>
      </c>
      <c r="C36" t="n">
        <v>48125</v>
      </c>
      <c r="D36" t="n">
        <v>45474</v>
      </c>
      <c r="E36" t="n">
        <v>43089</v>
      </c>
      <c r="F36" t="n">
        <v>34211</v>
      </c>
      <c r="G36" t="n">
        <v>34474</v>
      </c>
      <c r="H36" t="n">
        <v>30954</v>
      </c>
      <c r="I36" t="n">
        <v>28111</v>
      </c>
      <c r="J36" t="n">
        <v>30733</v>
      </c>
      <c r="K36" t="n">
        <v>31530</v>
      </c>
      <c r="L36" t="n">
        <v>28346</v>
      </c>
      <c r="M36" t="n">
        <v>26646</v>
      </c>
      <c r="N36" t="n">
        <v>26774</v>
      </c>
      <c r="O36" t="n">
        <v>28996</v>
      </c>
      <c r="P36" t="n">
        <v>29306</v>
      </c>
      <c r="Q36" t="n">
        <v>27267</v>
      </c>
      <c r="R36" t="n">
        <v>26855</v>
      </c>
      <c r="S36" t="n">
        <v>23715</v>
      </c>
      <c r="T36" t="n">
        <v>23521</v>
      </c>
      <c r="U36" t="n">
        <v>23812</v>
      </c>
      <c r="V36" t="n">
        <v>28480</v>
      </c>
      <c r="W36" t="n">
        <v>17200</v>
      </c>
    </row>
    <row r="37">
      <c r="A37" s="5" t="inlineStr">
        <is>
          <t>Summe Passiva</t>
        </is>
      </c>
      <c r="B37" s="5" t="inlineStr">
        <is>
          <t>Liabilities &amp; Shareholder Equity</t>
        </is>
      </c>
      <c r="C37" t="n">
        <v>150248</v>
      </c>
      <c r="D37" t="n">
        <v>138915</v>
      </c>
      <c r="E37" t="n">
        <v>133804</v>
      </c>
      <c r="F37" t="n">
        <v>125717</v>
      </c>
      <c r="G37" t="n">
        <v>120348</v>
      </c>
      <c r="H37" t="n">
        <v>104879</v>
      </c>
      <c r="I37" t="n">
        <v>101936</v>
      </c>
      <c r="J37" t="n">
        <v>108282</v>
      </c>
      <c r="K37" t="n">
        <v>104243</v>
      </c>
      <c r="L37" t="n">
        <v>102827</v>
      </c>
      <c r="M37" t="n">
        <v>94926</v>
      </c>
      <c r="N37" t="n">
        <v>94463</v>
      </c>
      <c r="O37" t="n">
        <v>91555</v>
      </c>
      <c r="P37" t="n">
        <v>90973</v>
      </c>
      <c r="Q37" t="n">
        <v>86205</v>
      </c>
      <c r="R37" t="n">
        <v>79518</v>
      </c>
      <c r="S37" t="n">
        <v>77605</v>
      </c>
      <c r="T37" t="n">
        <v>77939</v>
      </c>
      <c r="U37" t="n">
        <v>90118</v>
      </c>
      <c r="V37" t="n">
        <v>81654</v>
      </c>
      <c r="W37" t="n">
        <v>61495</v>
      </c>
    </row>
    <row r="38">
      <c r="A38" s="5" t="inlineStr">
        <is>
          <t>Mio.Aktien im Umlauf</t>
        </is>
      </c>
      <c r="B38" s="5" t="inlineStr">
        <is>
          <t>Million shares outstanding</t>
        </is>
      </c>
      <c r="C38" t="n">
        <v>850</v>
      </c>
      <c r="D38" t="n">
        <v>850</v>
      </c>
      <c r="E38" t="n">
        <v>850</v>
      </c>
      <c r="F38" t="n">
        <v>850</v>
      </c>
      <c r="G38" t="n">
        <v>881</v>
      </c>
      <c r="H38" t="n">
        <v>881</v>
      </c>
      <c r="I38" t="n">
        <v>881</v>
      </c>
      <c r="J38" t="n">
        <v>881</v>
      </c>
      <c r="K38" t="n">
        <v>914.2</v>
      </c>
      <c r="L38" t="n">
        <v>914.2</v>
      </c>
      <c r="M38" t="n">
        <v>914.2</v>
      </c>
      <c r="N38" t="n">
        <v>914.2</v>
      </c>
      <c r="O38" t="n">
        <v>914.2</v>
      </c>
      <c r="P38" t="n">
        <v>891</v>
      </c>
      <c r="Q38" t="n">
        <v>891</v>
      </c>
      <c r="R38" t="n">
        <v>891.1</v>
      </c>
      <c r="S38" t="n">
        <v>890.9</v>
      </c>
      <c r="T38" t="n">
        <v>890.2</v>
      </c>
      <c r="U38" t="n">
        <v>888.2</v>
      </c>
      <c r="V38" t="n">
        <v>883</v>
      </c>
      <c r="W38" t="n">
        <v>892</v>
      </c>
    </row>
    <row r="39">
      <c r="A39" s="5" t="inlineStr">
        <is>
          <t>Gezeichnetes Kapital (in Mio.)</t>
        </is>
      </c>
      <c r="B39" s="5" t="inlineStr">
        <is>
          <t>Subscribed Capital in M</t>
        </is>
      </c>
      <c r="C39" t="n">
        <v>2550</v>
      </c>
      <c r="D39" t="n">
        <v>2550</v>
      </c>
      <c r="E39" t="n">
        <v>2550</v>
      </c>
      <c r="F39" t="n">
        <v>2550</v>
      </c>
      <c r="G39" t="n">
        <v>2643</v>
      </c>
      <c r="H39" t="n">
        <v>2643</v>
      </c>
      <c r="I39" t="n">
        <v>2643</v>
      </c>
      <c r="J39" t="n">
        <v>2643</v>
      </c>
      <c r="K39" t="n">
        <v>2743</v>
      </c>
      <c r="L39" t="n">
        <v>2743</v>
      </c>
      <c r="M39" t="n">
        <v>2743</v>
      </c>
      <c r="N39" t="n">
        <v>2743</v>
      </c>
      <c r="O39" t="n">
        <v>2743</v>
      </c>
      <c r="P39" t="n">
        <v>2673</v>
      </c>
      <c r="Q39" t="n">
        <v>2673</v>
      </c>
      <c r="R39" t="n">
        <v>2673</v>
      </c>
      <c r="S39" t="n">
        <v>2673</v>
      </c>
      <c r="T39" t="n">
        <v>2671</v>
      </c>
      <c r="U39" t="n">
        <v>2665</v>
      </c>
      <c r="V39" t="n">
        <v>1505</v>
      </c>
      <c r="W39" t="inlineStr">
        <is>
          <t>-</t>
        </is>
      </c>
    </row>
    <row r="40">
      <c r="A40" s="5" t="inlineStr">
        <is>
          <t>Ergebnis je Aktie (brutto)</t>
        </is>
      </c>
      <c r="B40" s="5" t="inlineStr">
        <is>
          <t>Earnings per share</t>
        </is>
      </c>
      <c r="C40" t="n">
        <v>8.84</v>
      </c>
      <c r="D40" t="n">
        <v>9.470000000000001</v>
      </c>
      <c r="E40" t="n">
        <v>9.77</v>
      </c>
      <c r="F40" t="n">
        <v>8.710000000000001</v>
      </c>
      <c r="G40" t="n">
        <v>8.19</v>
      </c>
      <c r="H40" t="n">
        <v>8.43</v>
      </c>
      <c r="I40" t="n">
        <v>6.63</v>
      </c>
      <c r="J40" t="n">
        <v>8.26</v>
      </c>
      <c r="K40" t="n">
        <v>10.11</v>
      </c>
      <c r="L40" t="n">
        <v>6.36</v>
      </c>
      <c r="M40" t="n">
        <v>4.26</v>
      </c>
      <c r="N40" t="n">
        <v>3.14</v>
      </c>
      <c r="O40" t="n">
        <v>5.58</v>
      </c>
      <c r="P40" t="n">
        <v>4.91</v>
      </c>
      <c r="Q40" t="n">
        <v>4.7</v>
      </c>
      <c r="R40" t="n">
        <v>4.75</v>
      </c>
      <c r="S40" t="n">
        <v>3.78</v>
      </c>
      <c r="T40" t="n">
        <v>3.9</v>
      </c>
      <c r="U40" t="n">
        <v>3.02</v>
      </c>
      <c r="V40" t="n">
        <v>13.86</v>
      </c>
      <c r="W40" t="n">
        <v>3.22</v>
      </c>
    </row>
    <row r="41">
      <c r="A41" s="5" t="inlineStr">
        <is>
          <t>Ergebnis je Aktie (unverwässert)</t>
        </is>
      </c>
      <c r="B41" s="5" t="inlineStr">
        <is>
          <t>Basic Earnings per share</t>
        </is>
      </c>
      <c r="C41" t="n">
        <v>6.41</v>
      </c>
      <c r="D41" t="n">
        <v>7.12</v>
      </c>
      <c r="E41" t="n">
        <v>7.44</v>
      </c>
      <c r="F41" t="n">
        <v>6.74</v>
      </c>
      <c r="G41" t="n">
        <v>8.84</v>
      </c>
      <c r="H41" t="n">
        <v>6.37</v>
      </c>
      <c r="I41" t="n">
        <v>5.08</v>
      </c>
      <c r="J41" t="n">
        <v>5.09</v>
      </c>
      <c r="K41" t="n">
        <v>7.04</v>
      </c>
      <c r="L41" t="n">
        <v>4.49</v>
      </c>
      <c r="M41" t="n">
        <v>2.65</v>
      </c>
      <c r="N41" t="n">
        <v>6.41</v>
      </c>
      <c r="O41" t="n">
        <v>4.24</v>
      </c>
      <c r="P41" t="n">
        <v>3.4</v>
      </c>
      <c r="Q41" t="n">
        <v>2.52</v>
      </c>
      <c r="R41" t="n">
        <v>3.82</v>
      </c>
      <c r="S41" t="n">
        <v>2.75</v>
      </c>
      <c r="T41" t="n">
        <v>2.92</v>
      </c>
      <c r="U41" t="n">
        <v>2.36</v>
      </c>
      <c r="V41" t="n">
        <v>9.970000000000001</v>
      </c>
      <c r="W41" t="n">
        <v>1.36</v>
      </c>
    </row>
    <row r="42">
      <c r="A42" s="5" t="inlineStr">
        <is>
          <t>Ergebnis je Aktie (verwässert)</t>
        </is>
      </c>
      <c r="B42" s="5" t="inlineStr">
        <is>
          <t>Diluted Earnings per share</t>
        </is>
      </c>
      <c r="C42" t="n">
        <v>6.32</v>
      </c>
      <c r="D42" t="n">
        <v>7.01</v>
      </c>
      <c r="E42" t="n">
        <v>7.29</v>
      </c>
      <c r="F42" t="n">
        <v>6.65</v>
      </c>
      <c r="G42" t="n">
        <v>8.74</v>
      </c>
      <c r="H42" t="n">
        <v>6.31</v>
      </c>
      <c r="I42" t="n">
        <v>5.03</v>
      </c>
      <c r="J42" t="n">
        <v>5.04</v>
      </c>
      <c r="K42" t="n">
        <v>6.96</v>
      </c>
      <c r="L42" t="n">
        <v>4.44</v>
      </c>
      <c r="M42" t="n">
        <v>2.63</v>
      </c>
      <c r="N42" t="n">
        <v>6.39</v>
      </c>
      <c r="O42" t="n">
        <v>4.1</v>
      </c>
      <c r="P42" t="n">
        <v>3.26</v>
      </c>
      <c r="Q42" t="n">
        <v>2.42</v>
      </c>
      <c r="R42" t="n">
        <v>3.66</v>
      </c>
      <c r="S42" t="n">
        <v>2.75</v>
      </c>
      <c r="T42" t="n">
        <v>2.92</v>
      </c>
      <c r="U42" t="n">
        <v>2.36</v>
      </c>
      <c r="V42" t="n">
        <v>9.960000000000001</v>
      </c>
      <c r="W42" t="n">
        <v>1.36</v>
      </c>
    </row>
    <row r="43">
      <c r="A43" s="5" t="inlineStr">
        <is>
          <t>Dividende je Aktie</t>
        </is>
      </c>
      <c r="B43" s="5" t="inlineStr">
        <is>
          <t>Dividend per share</t>
        </is>
      </c>
      <c r="C43" t="n">
        <v>3.9</v>
      </c>
      <c r="D43" t="n">
        <v>3.8</v>
      </c>
      <c r="E43" t="n">
        <v>3.7</v>
      </c>
      <c r="F43" t="n">
        <v>3.6</v>
      </c>
      <c r="G43" t="n">
        <v>3.5</v>
      </c>
      <c r="H43" t="n">
        <v>3.3</v>
      </c>
      <c r="I43" t="n">
        <v>3</v>
      </c>
      <c r="J43" t="n">
        <v>3</v>
      </c>
      <c r="K43" t="n">
        <v>3</v>
      </c>
      <c r="L43" t="n">
        <v>2.7</v>
      </c>
      <c r="M43" t="n">
        <v>1.6</v>
      </c>
      <c r="N43" t="n">
        <v>1.6</v>
      </c>
      <c r="O43" t="n">
        <v>1.6</v>
      </c>
      <c r="P43" t="n">
        <v>1.45</v>
      </c>
      <c r="Q43" t="n">
        <v>1.35</v>
      </c>
      <c r="R43" t="n">
        <v>1.25</v>
      </c>
      <c r="S43" t="n">
        <v>1.1</v>
      </c>
      <c r="T43" t="n">
        <v>1</v>
      </c>
      <c r="U43" t="n">
        <v>1</v>
      </c>
      <c r="V43" t="n">
        <v>1.6</v>
      </c>
      <c r="W43" t="n">
        <v>0.67</v>
      </c>
    </row>
    <row r="44">
      <c r="A44" s="5" t="inlineStr">
        <is>
          <t>Dividendenausschüttung in Mio</t>
        </is>
      </c>
      <c r="B44" s="5" t="inlineStr">
        <is>
          <t>Dividend Payment in M</t>
        </is>
      </c>
      <c r="C44" t="n">
        <v>3176</v>
      </c>
      <c r="D44" t="n">
        <v>3060</v>
      </c>
      <c r="E44" t="n">
        <v>3011</v>
      </c>
      <c r="F44" t="n">
        <v>2914</v>
      </c>
      <c r="G44" t="n">
        <v>2827</v>
      </c>
      <c r="H44" t="n">
        <v>2728</v>
      </c>
      <c r="I44" t="n">
        <v>2533</v>
      </c>
      <c r="J44" t="n">
        <v>2528</v>
      </c>
      <c r="K44" t="n">
        <v>2629</v>
      </c>
      <c r="L44" t="n">
        <v>2355</v>
      </c>
      <c r="M44" t="n">
        <v>1388</v>
      </c>
      <c r="N44" t="n">
        <v>1463</v>
      </c>
      <c r="O44" t="n">
        <v>1463</v>
      </c>
      <c r="P44" t="n">
        <v>1201</v>
      </c>
      <c r="Q44" t="n">
        <v>1112</v>
      </c>
      <c r="R44" t="n">
        <v>978</v>
      </c>
      <c r="S44" t="n">
        <v>980</v>
      </c>
      <c r="T44" t="n">
        <v>890.2</v>
      </c>
      <c r="U44" t="n">
        <v>888</v>
      </c>
      <c r="V44" t="inlineStr">
        <is>
          <t>-</t>
        </is>
      </c>
      <c r="W44" t="inlineStr">
        <is>
          <t>-</t>
        </is>
      </c>
    </row>
    <row r="45">
      <c r="A45" s="5" t="inlineStr">
        <is>
          <t>Umsatz je Aktie</t>
        </is>
      </c>
      <c r="B45" s="5" t="inlineStr">
        <is>
          <t>Revenue per share</t>
        </is>
      </c>
      <c r="C45" t="n">
        <v>102.18</v>
      </c>
      <c r="D45" t="n">
        <v>97.7</v>
      </c>
      <c r="E45" t="n">
        <v>97.7</v>
      </c>
      <c r="F45" t="n">
        <v>93.7</v>
      </c>
      <c r="G45" t="n">
        <v>85.84999999999999</v>
      </c>
      <c r="H45" t="n">
        <v>81.63</v>
      </c>
      <c r="I45" t="n">
        <v>86.13</v>
      </c>
      <c r="J45" t="n">
        <v>88.87</v>
      </c>
      <c r="K45" t="n">
        <v>80.41</v>
      </c>
      <c r="L45" t="n">
        <v>83.11</v>
      </c>
      <c r="M45" t="n">
        <v>83.84</v>
      </c>
      <c r="N45" t="n">
        <v>84.58</v>
      </c>
      <c r="O45" t="n">
        <v>79.25</v>
      </c>
      <c r="P45" t="n">
        <v>98.01000000000001</v>
      </c>
      <c r="Q45" t="n">
        <v>84.67</v>
      </c>
      <c r="R45" t="n">
        <v>84.34999999999999</v>
      </c>
      <c r="S45" t="n">
        <v>83.31999999999999</v>
      </c>
      <c r="T45" t="n">
        <v>94.38</v>
      </c>
      <c r="U45" t="n">
        <v>97.95</v>
      </c>
      <c r="V45" t="n">
        <v>87.75</v>
      </c>
      <c r="W45" t="n">
        <v>76.89</v>
      </c>
    </row>
    <row r="46">
      <c r="A46" s="5" t="inlineStr">
        <is>
          <t>Buchwert je Aktie</t>
        </is>
      </c>
      <c r="B46" s="5" t="inlineStr">
        <is>
          <t>Book value per share</t>
        </is>
      </c>
      <c r="C46" t="n">
        <v>56.62</v>
      </c>
      <c r="D46" t="n">
        <v>53.5</v>
      </c>
      <c r="E46" t="n">
        <v>50.69</v>
      </c>
      <c r="F46" t="n">
        <v>40.25</v>
      </c>
      <c r="G46" t="n">
        <v>39.13</v>
      </c>
      <c r="H46" t="n">
        <v>35.14</v>
      </c>
      <c r="I46" t="n">
        <v>31.91</v>
      </c>
      <c r="J46" t="n">
        <v>34.88</v>
      </c>
      <c r="K46" t="n">
        <v>34.49</v>
      </c>
      <c r="L46" t="n">
        <v>31.01</v>
      </c>
      <c r="M46" t="n">
        <v>29.15</v>
      </c>
      <c r="N46" t="n">
        <v>29.29</v>
      </c>
      <c r="O46" t="n">
        <v>31.72</v>
      </c>
      <c r="P46" t="n">
        <v>32.89</v>
      </c>
      <c r="Q46" t="n">
        <v>30.6</v>
      </c>
      <c r="R46" t="n">
        <v>30.14</v>
      </c>
      <c r="S46" t="n">
        <v>26.62</v>
      </c>
      <c r="T46" t="n">
        <v>26.42</v>
      </c>
      <c r="U46" t="n">
        <v>26.81</v>
      </c>
      <c r="V46" t="n">
        <v>32.25</v>
      </c>
      <c r="W46" t="n">
        <v>19.28</v>
      </c>
    </row>
    <row r="47">
      <c r="A47" s="5" t="inlineStr">
        <is>
          <t>Cashflow je Aktie</t>
        </is>
      </c>
      <c r="B47" s="5" t="inlineStr">
        <is>
          <t>Cashflow per share</t>
        </is>
      </c>
      <c r="C47" t="n">
        <v>9.949999999999999</v>
      </c>
      <c r="D47" t="n">
        <v>9.91</v>
      </c>
      <c r="E47" t="n">
        <v>8.44</v>
      </c>
      <c r="F47" t="n">
        <v>8.949999999999999</v>
      </c>
      <c r="G47" t="n">
        <v>7.51</v>
      </c>
      <c r="H47" t="n">
        <v>8.06</v>
      </c>
      <c r="I47" t="n">
        <v>8.33</v>
      </c>
      <c r="J47" t="n">
        <v>7.91</v>
      </c>
      <c r="K47" t="n">
        <v>8.5</v>
      </c>
      <c r="L47" t="n">
        <v>10.33</v>
      </c>
      <c r="M47" t="n">
        <v>7.34</v>
      </c>
      <c r="N47" t="n">
        <v>10.15</v>
      </c>
      <c r="O47" t="n">
        <v>10.74</v>
      </c>
      <c r="P47" t="n">
        <v>5.81</v>
      </c>
      <c r="Q47" t="n">
        <v>4.73</v>
      </c>
      <c r="R47" t="n">
        <v>5.7</v>
      </c>
      <c r="S47" t="n">
        <v>6.41</v>
      </c>
      <c r="T47" t="n">
        <v>6.25</v>
      </c>
      <c r="U47" t="n">
        <v>7.9</v>
      </c>
      <c r="V47" t="n">
        <v>6.97</v>
      </c>
      <c r="W47" t="n">
        <v>6.4</v>
      </c>
    </row>
    <row r="48">
      <c r="A48" s="5" t="inlineStr">
        <is>
          <t>Bilanzsumme je Aktie</t>
        </is>
      </c>
      <c r="B48" s="5" t="inlineStr">
        <is>
          <t>Total assets per share</t>
        </is>
      </c>
      <c r="C48" t="n">
        <v>176.76</v>
      </c>
      <c r="D48" t="n">
        <v>163.43</v>
      </c>
      <c r="E48" t="n">
        <v>157.42</v>
      </c>
      <c r="F48" t="n">
        <v>147.9</v>
      </c>
      <c r="G48" t="n">
        <v>136.6</v>
      </c>
      <c r="H48" t="n">
        <v>119.05</v>
      </c>
      <c r="I48" t="n">
        <v>115.7</v>
      </c>
      <c r="J48" t="n">
        <v>122.91</v>
      </c>
      <c r="K48" t="n">
        <v>114.03</v>
      </c>
      <c r="L48" t="n">
        <v>112.48</v>
      </c>
      <c r="M48" t="n">
        <v>103.84</v>
      </c>
      <c r="N48" t="n">
        <v>103.33</v>
      </c>
      <c r="O48" t="n">
        <v>100.15</v>
      </c>
      <c r="P48" t="n">
        <v>102.1</v>
      </c>
      <c r="Q48" t="n">
        <v>96.75</v>
      </c>
      <c r="R48" t="n">
        <v>89.23999999999999</v>
      </c>
      <c r="S48" t="n">
        <v>87.11</v>
      </c>
      <c r="T48" t="n">
        <v>87.55</v>
      </c>
      <c r="U48" t="n">
        <v>101.46</v>
      </c>
      <c r="V48" t="n">
        <v>92.47</v>
      </c>
      <c r="W48" t="inlineStr">
        <is>
          <t>-</t>
        </is>
      </c>
    </row>
    <row r="49">
      <c r="A49" s="5" t="inlineStr">
        <is>
          <t>Personal am Ende des Jahres</t>
        </is>
      </c>
      <c r="B49" s="5" t="inlineStr">
        <is>
          <t>Staff at the end of year</t>
        </is>
      </c>
      <c r="C49" t="n">
        <v>383000</v>
      </c>
      <c r="D49" t="n">
        <v>379000</v>
      </c>
      <c r="E49" t="n">
        <v>372000</v>
      </c>
      <c r="F49" t="n">
        <v>351000</v>
      </c>
      <c r="G49" t="n">
        <v>348000</v>
      </c>
      <c r="H49" t="n">
        <v>357000</v>
      </c>
      <c r="I49" t="n">
        <v>362000</v>
      </c>
      <c r="J49" t="n">
        <v>370000</v>
      </c>
      <c r="K49" t="n">
        <v>402000</v>
      </c>
      <c r="L49" t="n">
        <v>405000</v>
      </c>
      <c r="M49" t="n">
        <v>405000</v>
      </c>
      <c r="N49" t="n">
        <v>427000</v>
      </c>
      <c r="O49" t="n">
        <v>398000</v>
      </c>
      <c r="P49" t="n">
        <v>475000</v>
      </c>
      <c r="Q49" t="n">
        <v>461000</v>
      </c>
      <c r="R49" t="n">
        <v>430000</v>
      </c>
      <c r="S49" t="n">
        <v>417000</v>
      </c>
      <c r="T49" t="n">
        <v>426000</v>
      </c>
      <c r="U49" t="n">
        <v>477100</v>
      </c>
      <c r="V49" t="n">
        <v>430200</v>
      </c>
      <c r="W49" t="n">
        <v>437000</v>
      </c>
    </row>
    <row r="50">
      <c r="A50" s="5" t="inlineStr">
        <is>
          <t>Personalaufwand in Mio. EUR</t>
        </is>
      </c>
      <c r="B50" s="5" t="inlineStr">
        <is>
          <t>Personnel expenses in M</t>
        </is>
      </c>
      <c r="C50" t="n">
        <v>31219</v>
      </c>
      <c r="D50" t="n">
        <v>30493</v>
      </c>
      <c r="E50" t="n">
        <v>29613</v>
      </c>
      <c r="F50" t="n">
        <v>28210</v>
      </c>
      <c r="G50" t="n">
        <v>27177</v>
      </c>
      <c r="H50" t="n">
        <v>24406</v>
      </c>
      <c r="I50" t="n">
        <v>26411</v>
      </c>
      <c r="J50" t="n">
        <v>24873</v>
      </c>
      <c r="K50" t="n">
        <v>23132</v>
      </c>
      <c r="L50" t="n">
        <v>25678</v>
      </c>
      <c r="M50" t="n">
        <v>24669</v>
      </c>
      <c r="N50" t="n">
        <v>25646</v>
      </c>
      <c r="O50" t="n">
        <v>22525</v>
      </c>
      <c r="P50" t="n">
        <v>29396</v>
      </c>
      <c r="Q50" t="n">
        <v>26646</v>
      </c>
      <c r="R50" t="n">
        <v>25440</v>
      </c>
      <c r="S50" t="n">
        <v>25752</v>
      </c>
      <c r="T50" t="n">
        <v>27195</v>
      </c>
      <c r="U50" t="n">
        <v>27102</v>
      </c>
      <c r="V50" t="n">
        <v>26601</v>
      </c>
      <c r="W50" t="n">
        <v>23126</v>
      </c>
    </row>
    <row r="51">
      <c r="A51" s="5" t="inlineStr">
        <is>
          <t>Aufwand je Mitarbeiter in EUR</t>
        </is>
      </c>
      <c r="B51" s="5" t="inlineStr">
        <is>
          <t>Effort per employee</t>
        </is>
      </c>
      <c r="C51" t="n">
        <v>81512</v>
      </c>
      <c r="D51" t="n">
        <v>80456</v>
      </c>
      <c r="E51" t="n">
        <v>79605</v>
      </c>
      <c r="F51" t="n">
        <v>80370</v>
      </c>
      <c r="G51" t="n">
        <v>78095</v>
      </c>
      <c r="H51" t="n">
        <v>68364</v>
      </c>
      <c r="I51" t="n">
        <v>72959</v>
      </c>
      <c r="J51" t="n">
        <v>67224</v>
      </c>
      <c r="K51" t="n">
        <v>57542</v>
      </c>
      <c r="L51" t="n">
        <v>63402</v>
      </c>
      <c r="M51" t="n">
        <v>60911</v>
      </c>
      <c r="N51" t="n">
        <v>60061</v>
      </c>
      <c r="O51" t="n">
        <v>56595</v>
      </c>
      <c r="P51" t="n">
        <v>61886</v>
      </c>
      <c r="Q51" t="n">
        <v>57800</v>
      </c>
      <c r="R51" t="n">
        <v>59163</v>
      </c>
      <c r="S51" t="n">
        <v>61755</v>
      </c>
      <c r="T51" t="n">
        <v>63838</v>
      </c>
      <c r="U51" t="n">
        <v>56806</v>
      </c>
      <c r="V51" t="n">
        <v>61834</v>
      </c>
      <c r="W51" t="inlineStr">
        <is>
          <t>-</t>
        </is>
      </c>
    </row>
    <row r="52">
      <c r="A52" s="5" t="inlineStr">
        <is>
          <t>Umsatz je Mitarbeiter in EUR</t>
        </is>
      </c>
      <c r="B52" s="5" t="inlineStr">
        <is>
          <t>Turnover per employee</t>
        </is>
      </c>
      <c r="C52" t="n">
        <v>226760</v>
      </c>
      <c r="D52" t="n">
        <v>219113</v>
      </c>
      <c r="E52" t="n">
        <v>223250</v>
      </c>
      <c r="F52" t="n">
        <v>226906</v>
      </c>
      <c r="G52" t="n">
        <v>217345</v>
      </c>
      <c r="H52" t="n">
        <v>201457</v>
      </c>
      <c r="I52" t="n">
        <v>209619</v>
      </c>
      <c r="J52" t="n">
        <v>211611</v>
      </c>
      <c r="K52" t="n">
        <v>182873</v>
      </c>
      <c r="L52" t="n">
        <v>187600</v>
      </c>
      <c r="M52" t="n">
        <v>189261</v>
      </c>
      <c r="N52" t="n">
        <v>181093</v>
      </c>
      <c r="O52" t="n">
        <v>182030</v>
      </c>
      <c r="P52" t="n">
        <v>183842</v>
      </c>
      <c r="Q52" t="n">
        <v>163655</v>
      </c>
      <c r="R52" t="n">
        <v>174806</v>
      </c>
      <c r="S52" t="n">
        <v>178016</v>
      </c>
      <c r="T52" t="n">
        <v>197220</v>
      </c>
      <c r="U52" t="n">
        <v>182351</v>
      </c>
      <c r="V52" t="n">
        <v>180111</v>
      </c>
      <c r="W52" t="n">
        <v>155764</v>
      </c>
    </row>
    <row r="53">
      <c r="A53" s="5" t="inlineStr">
        <is>
          <t>Bruttoergebnis je Mitarbeiter in EUR</t>
        </is>
      </c>
      <c r="B53" s="5" t="inlineStr">
        <is>
          <t>Gross Profit per employee</t>
        </is>
      </c>
      <c r="C53" t="n">
        <v>67695</v>
      </c>
      <c r="D53" t="n">
        <v>65602</v>
      </c>
      <c r="E53" t="n">
        <v>67282</v>
      </c>
      <c r="F53" t="n">
        <v>67860</v>
      </c>
      <c r="G53" t="n">
        <v>62779</v>
      </c>
      <c r="H53" t="n">
        <v>58137</v>
      </c>
      <c r="I53" t="n">
        <v>57539</v>
      </c>
      <c r="J53" t="n">
        <v>60011</v>
      </c>
      <c r="K53" t="n">
        <v>55042</v>
      </c>
      <c r="L53" t="n">
        <v>53449</v>
      </c>
      <c r="M53" t="n">
        <v>51136</v>
      </c>
      <c r="N53" t="n">
        <v>49281</v>
      </c>
      <c r="O53" t="n">
        <v>52452</v>
      </c>
      <c r="P53" t="n">
        <v>49501</v>
      </c>
      <c r="Q53" t="n">
        <v>47599</v>
      </c>
      <c r="R53" t="n">
        <v>50337</v>
      </c>
      <c r="S53" t="n">
        <v>50079</v>
      </c>
      <c r="T53" t="n">
        <v>54474</v>
      </c>
      <c r="U53" t="n">
        <v>48428</v>
      </c>
      <c r="V53" t="n">
        <v>50058</v>
      </c>
      <c r="W53" t="n">
        <v>44602</v>
      </c>
    </row>
    <row r="54">
      <c r="A54" s="5" t="inlineStr">
        <is>
          <t>Gewinn je Mitarbeiter in EUR</t>
        </is>
      </c>
      <c r="B54" s="5" t="inlineStr">
        <is>
          <t>Earnings per employee</t>
        </is>
      </c>
      <c r="C54" t="n">
        <v>13509</v>
      </c>
      <c r="D54" t="n">
        <v>15322</v>
      </c>
      <c r="E54" t="n">
        <v>16253</v>
      </c>
      <c r="F54" t="n">
        <v>15527</v>
      </c>
      <c r="G54" t="n">
        <v>20925</v>
      </c>
      <c r="H54" t="n">
        <v>15050</v>
      </c>
      <c r="I54" t="n">
        <v>11834</v>
      </c>
      <c r="J54" t="n">
        <v>12049</v>
      </c>
      <c r="K54" t="n">
        <v>15286</v>
      </c>
      <c r="L54" t="n">
        <v>9627</v>
      </c>
      <c r="M54" t="n">
        <v>5659</v>
      </c>
      <c r="N54" t="n">
        <v>13407</v>
      </c>
      <c r="O54" t="n">
        <v>9563</v>
      </c>
      <c r="P54" t="n">
        <v>6385</v>
      </c>
      <c r="Q54" t="n">
        <v>4876</v>
      </c>
      <c r="R54" t="n">
        <v>7919</v>
      </c>
      <c r="S54" t="n">
        <v>5863</v>
      </c>
      <c r="T54" t="n">
        <v>6096</v>
      </c>
      <c r="U54" t="n">
        <v>4376</v>
      </c>
      <c r="V54" t="n">
        <v>20595</v>
      </c>
      <c r="W54" t="n">
        <v>4268</v>
      </c>
    </row>
    <row r="55">
      <c r="A55" s="5" t="inlineStr">
        <is>
          <t>KGV (Kurs/Gewinn)</t>
        </is>
      </c>
      <c r="B55" s="5" t="inlineStr">
        <is>
          <t>PE (price/earnings)</t>
        </is>
      </c>
      <c r="C55" t="n">
        <v>15.3</v>
      </c>
      <c r="D55" t="n">
        <v>15.5</v>
      </c>
      <c r="E55" t="n">
        <v>16</v>
      </c>
      <c r="F55" t="n">
        <v>15.5</v>
      </c>
      <c r="G55" t="n">
        <v>9</v>
      </c>
      <c r="H55" t="n">
        <v>14.8</v>
      </c>
      <c r="I55" t="n">
        <v>17.5</v>
      </c>
      <c r="J55" t="n">
        <v>15.2</v>
      </c>
      <c r="K55" t="n">
        <v>9.699999999999999</v>
      </c>
      <c r="L55" t="n">
        <v>17.2</v>
      </c>
      <c r="M55" t="n">
        <v>23.9</v>
      </c>
      <c r="N55" t="n">
        <v>10.3</v>
      </c>
      <c r="O55" t="n">
        <v>22.7</v>
      </c>
      <c r="P55" t="n">
        <v>20.2</v>
      </c>
      <c r="Q55" t="n">
        <v>25.4</v>
      </c>
      <c r="R55" t="n">
        <v>15.5</v>
      </c>
      <c r="S55" t="n">
        <v>18.6</v>
      </c>
      <c r="T55" t="n">
        <v>11.6</v>
      </c>
      <c r="U55" t="n">
        <v>17.8</v>
      </c>
      <c r="V55" t="n">
        <v>9.800000000000001</v>
      </c>
      <c r="W55" t="n">
        <v>37.9</v>
      </c>
    </row>
    <row r="56">
      <c r="A56" s="5" t="inlineStr">
        <is>
          <t>KUV (Kurs/Umsatz)</t>
        </is>
      </c>
      <c r="B56" s="5" t="inlineStr">
        <is>
          <t>PS (price/sales)</t>
        </is>
      </c>
      <c r="C56" t="n">
        <v>0.96</v>
      </c>
      <c r="D56" t="n">
        <v>1.13</v>
      </c>
      <c r="E56" t="n">
        <v>1.22</v>
      </c>
      <c r="F56" t="n">
        <v>1.11</v>
      </c>
      <c r="G56" t="n">
        <v>0.93</v>
      </c>
      <c r="H56" t="n">
        <v>1.16</v>
      </c>
      <c r="I56" t="n">
        <v>1.03</v>
      </c>
      <c r="J56" t="n">
        <v>0.87</v>
      </c>
      <c r="K56" t="n">
        <v>0.85</v>
      </c>
      <c r="L56" t="n">
        <v>0.93</v>
      </c>
      <c r="M56" t="n">
        <v>0.75</v>
      </c>
      <c r="N56" t="n">
        <v>0.78</v>
      </c>
      <c r="O56" t="n">
        <v>1.22</v>
      </c>
      <c r="P56" t="n">
        <v>0.7</v>
      </c>
      <c r="Q56" t="n">
        <v>0.76</v>
      </c>
      <c r="R56" t="n">
        <v>0.7</v>
      </c>
      <c r="S56" t="n">
        <v>0.61</v>
      </c>
      <c r="T56" t="n">
        <v>0.36</v>
      </c>
      <c r="U56" t="n">
        <v>0.43</v>
      </c>
      <c r="V56" t="n">
        <v>1.11</v>
      </c>
      <c r="W56" t="n">
        <v>0.67</v>
      </c>
    </row>
    <row r="57">
      <c r="A57" s="5" t="inlineStr">
        <is>
          <t>KBV (Kurs/Buchwert)</t>
        </is>
      </c>
      <c r="B57" s="5" t="inlineStr">
        <is>
          <t>PB (price/book value)</t>
        </is>
      </c>
      <c r="C57" t="n">
        <v>1.74</v>
      </c>
      <c r="D57" t="n">
        <v>2.06</v>
      </c>
      <c r="E57" t="n">
        <v>2.35</v>
      </c>
      <c r="F57" t="n">
        <v>2.59</v>
      </c>
      <c r="G57" t="n">
        <v>2.04</v>
      </c>
      <c r="H57" t="n">
        <v>2.69</v>
      </c>
      <c r="I57" t="n">
        <v>2.79</v>
      </c>
      <c r="J57" t="n">
        <v>2.22</v>
      </c>
      <c r="K57" t="n">
        <v>1.98</v>
      </c>
      <c r="L57" t="n">
        <v>2.5</v>
      </c>
      <c r="M57" t="n">
        <v>2.17</v>
      </c>
      <c r="N57" t="n">
        <v>2.25</v>
      </c>
      <c r="O57" t="n">
        <v>3.04</v>
      </c>
      <c r="P57" t="n">
        <v>2.09</v>
      </c>
      <c r="Q57" t="n">
        <v>2.09</v>
      </c>
      <c r="R57" t="n">
        <v>1.96</v>
      </c>
      <c r="S57" t="n">
        <v>1.92</v>
      </c>
      <c r="T57" t="n">
        <v>1.29</v>
      </c>
      <c r="U57" t="n">
        <v>1.56</v>
      </c>
      <c r="V57" t="n">
        <v>3.02</v>
      </c>
      <c r="W57" t="n">
        <v>2.68</v>
      </c>
    </row>
    <row r="58">
      <c r="A58" s="5" t="inlineStr">
        <is>
          <t>KCV (Kurs/Cashflow)</t>
        </is>
      </c>
      <c r="B58" s="5" t="inlineStr">
        <is>
          <t>PC (price/cashflow)</t>
        </is>
      </c>
      <c r="C58" t="n">
        <v>9.880000000000001</v>
      </c>
      <c r="D58" t="n">
        <v>11.13</v>
      </c>
      <c r="E58" t="n">
        <v>14.12</v>
      </c>
      <c r="F58" t="n">
        <v>11.64</v>
      </c>
      <c r="G58" t="n">
        <v>10.65</v>
      </c>
      <c r="H58" t="n">
        <v>11.71</v>
      </c>
      <c r="I58" t="n">
        <v>10.69</v>
      </c>
      <c r="J58" t="n">
        <v>9.81</v>
      </c>
      <c r="K58" t="n">
        <v>8.02</v>
      </c>
      <c r="L58" t="n">
        <v>7.49</v>
      </c>
      <c r="M58" t="n">
        <v>8.619999999999999</v>
      </c>
      <c r="N58" t="n">
        <v>6.48</v>
      </c>
      <c r="O58" t="n">
        <v>8.970000000000001</v>
      </c>
      <c r="P58" t="n">
        <v>11.85</v>
      </c>
      <c r="Q58" t="n">
        <v>13.54</v>
      </c>
      <c r="R58" t="n">
        <v>10.39</v>
      </c>
      <c r="S58" t="n">
        <v>7.98</v>
      </c>
      <c r="T58" t="n">
        <v>5.44</v>
      </c>
      <c r="U58" t="n">
        <v>5.3</v>
      </c>
      <c r="V58" t="n">
        <v>13.97</v>
      </c>
      <c r="W58" t="n">
        <v>8.06</v>
      </c>
    </row>
    <row r="59">
      <c r="A59" s="5" t="inlineStr">
        <is>
          <t>Dividendenrendite in %</t>
        </is>
      </c>
      <c r="B59" s="5" t="inlineStr">
        <is>
          <t>Dividend Yield in %</t>
        </is>
      </c>
      <c r="C59" t="n">
        <v>3.97</v>
      </c>
      <c r="D59" t="n">
        <v>3.44</v>
      </c>
      <c r="E59" t="n">
        <v>3.1</v>
      </c>
      <c r="F59" t="n">
        <v>3.45</v>
      </c>
      <c r="G59" t="n">
        <v>4.38</v>
      </c>
      <c r="H59" t="n">
        <v>3.5</v>
      </c>
      <c r="I59" t="n">
        <v>3.37</v>
      </c>
      <c r="J59" t="n">
        <v>3.87</v>
      </c>
      <c r="K59" t="n">
        <v>4.4</v>
      </c>
      <c r="L59" t="n">
        <v>3.49</v>
      </c>
      <c r="M59" t="n">
        <v>2.53</v>
      </c>
      <c r="N59" t="n">
        <v>2.43</v>
      </c>
      <c r="O59" t="n">
        <v>1.66</v>
      </c>
      <c r="P59" t="n">
        <v>2.11</v>
      </c>
      <c r="Q59" t="n">
        <v>2.11</v>
      </c>
      <c r="R59" t="n">
        <v>2.11</v>
      </c>
      <c r="S59" t="n">
        <v>2.15</v>
      </c>
      <c r="T59" t="n">
        <v>2.94</v>
      </c>
      <c r="U59" t="n">
        <v>2.39</v>
      </c>
      <c r="V59" t="n">
        <v>1.64</v>
      </c>
      <c r="W59" t="n">
        <v>1.3</v>
      </c>
    </row>
    <row r="60">
      <c r="A60" s="5" t="inlineStr">
        <is>
          <t>Gewinnrendite in %</t>
        </is>
      </c>
      <c r="B60" s="5" t="inlineStr">
        <is>
          <t>Return on profit in %</t>
        </is>
      </c>
      <c r="C60" t="n">
        <v>6.5</v>
      </c>
      <c r="D60" t="n">
        <v>6.5</v>
      </c>
      <c r="E60" t="n">
        <v>6.2</v>
      </c>
      <c r="F60" t="n">
        <v>6.5</v>
      </c>
      <c r="G60" t="n">
        <v>11.1</v>
      </c>
      <c r="H60" t="n">
        <v>6.8</v>
      </c>
      <c r="I60" t="n">
        <v>5.7</v>
      </c>
      <c r="J60" t="n">
        <v>6.6</v>
      </c>
      <c r="K60" t="n">
        <v>10.3</v>
      </c>
      <c r="L60" t="n">
        <v>5.8</v>
      </c>
      <c r="M60" t="n">
        <v>4.2</v>
      </c>
      <c r="N60" t="n">
        <v>9.699999999999999</v>
      </c>
      <c r="O60" t="n">
        <v>4.4</v>
      </c>
      <c r="P60" t="n">
        <v>4.9</v>
      </c>
      <c r="Q60" t="n">
        <v>3.9</v>
      </c>
      <c r="R60" t="n">
        <v>6.5</v>
      </c>
      <c r="S60" t="n">
        <v>5.4</v>
      </c>
      <c r="T60" t="n">
        <v>8.6</v>
      </c>
      <c r="U60" t="n">
        <v>5.6</v>
      </c>
      <c r="V60" t="n">
        <v>10.2</v>
      </c>
      <c r="W60" t="n">
        <v>2.6</v>
      </c>
    </row>
    <row r="61">
      <c r="A61" s="5" t="inlineStr">
        <is>
          <t>Eigenkapitalrendite in %</t>
        </is>
      </c>
      <c r="B61" s="5" t="inlineStr">
        <is>
          <t>Return on Equity in %</t>
        </is>
      </c>
      <c r="C61" t="n">
        <v>10.75</v>
      </c>
      <c r="D61" t="n">
        <v>12.77</v>
      </c>
      <c r="E61" t="n">
        <v>14.03</v>
      </c>
      <c r="F61" t="n">
        <v>15.93</v>
      </c>
      <c r="G61" t="n">
        <v>21.12</v>
      </c>
      <c r="H61" t="n">
        <v>17.36</v>
      </c>
      <c r="I61" t="n">
        <v>15.24</v>
      </c>
      <c r="J61" t="n">
        <v>14.51</v>
      </c>
      <c r="K61" t="n">
        <v>19.49</v>
      </c>
      <c r="L61" t="n">
        <v>13.76</v>
      </c>
      <c r="M61" t="n">
        <v>8.6</v>
      </c>
      <c r="N61" t="n">
        <v>21.38</v>
      </c>
      <c r="O61" t="n">
        <v>13.13</v>
      </c>
      <c r="P61" t="n">
        <v>10.35</v>
      </c>
      <c r="Q61" t="n">
        <v>8.24</v>
      </c>
      <c r="R61" t="n">
        <v>12.68</v>
      </c>
      <c r="S61" t="n">
        <v>10.31</v>
      </c>
      <c r="T61" t="n">
        <v>11.04</v>
      </c>
      <c r="U61" t="n">
        <v>8.77</v>
      </c>
      <c r="V61" t="n">
        <v>31.11</v>
      </c>
      <c r="W61" t="n">
        <v>10.84</v>
      </c>
    </row>
    <row r="62">
      <c r="A62" s="5" t="inlineStr">
        <is>
          <t>Umsatzrendite in %</t>
        </is>
      </c>
      <c r="B62" s="5" t="inlineStr">
        <is>
          <t>Return on sales in %</t>
        </is>
      </c>
      <c r="C62" t="n">
        <v>5.96</v>
      </c>
      <c r="D62" t="n">
        <v>6.99</v>
      </c>
      <c r="E62" t="n">
        <v>7.28</v>
      </c>
      <c r="F62" t="n">
        <v>6.84</v>
      </c>
      <c r="G62" t="n">
        <v>9.630000000000001</v>
      </c>
      <c r="H62" t="n">
        <v>7.47</v>
      </c>
      <c r="I62" t="n">
        <v>5.65</v>
      </c>
      <c r="J62" t="n">
        <v>5.69</v>
      </c>
      <c r="K62" t="n">
        <v>8.359999999999999</v>
      </c>
      <c r="L62" t="n">
        <v>5.13</v>
      </c>
      <c r="M62" t="n">
        <v>2.99</v>
      </c>
      <c r="N62" t="n">
        <v>7.4</v>
      </c>
      <c r="O62" t="n">
        <v>5.25</v>
      </c>
      <c r="P62" t="n">
        <v>3.47</v>
      </c>
      <c r="Q62" t="n">
        <v>2.98</v>
      </c>
      <c r="R62" t="n">
        <v>4.53</v>
      </c>
      <c r="S62" t="n">
        <v>3.29</v>
      </c>
      <c r="T62" t="n">
        <v>3.09</v>
      </c>
      <c r="U62" t="n">
        <v>2.4</v>
      </c>
      <c r="V62" t="n">
        <v>11.43</v>
      </c>
      <c r="W62" t="n">
        <v>2.72</v>
      </c>
    </row>
    <row r="63">
      <c r="A63" s="5" t="inlineStr">
        <is>
          <t>Gesamtkapitalrendite in %</t>
        </is>
      </c>
      <c r="B63" s="5" t="inlineStr">
        <is>
          <t>Total Return on Investment in %</t>
        </is>
      </c>
      <c r="C63" t="n">
        <v>4.2</v>
      </c>
      <c r="D63" t="n">
        <v>4.96</v>
      </c>
      <c r="E63" t="n">
        <v>5.3</v>
      </c>
      <c r="F63" t="n">
        <v>5.12</v>
      </c>
      <c r="G63" t="n">
        <v>6.73</v>
      </c>
      <c r="H63" t="n">
        <v>5.85</v>
      </c>
      <c r="I63" t="n">
        <v>4.98</v>
      </c>
      <c r="J63" t="n">
        <v>5.71</v>
      </c>
      <c r="K63" t="n">
        <v>5.89</v>
      </c>
      <c r="L63" t="n">
        <v>3.79</v>
      </c>
      <c r="M63" t="n">
        <v>2.41</v>
      </c>
      <c r="N63" t="n">
        <v>6.06</v>
      </c>
      <c r="O63" t="n">
        <v>4.16</v>
      </c>
      <c r="P63" t="n">
        <v>3.33</v>
      </c>
      <c r="Q63" t="n">
        <v>2.61</v>
      </c>
      <c r="R63" t="n">
        <v>4.28</v>
      </c>
      <c r="S63" t="n">
        <v>3.15</v>
      </c>
      <c r="T63" t="n">
        <v>3.33</v>
      </c>
      <c r="U63" t="n">
        <v>2.32</v>
      </c>
      <c r="V63" t="n">
        <v>10.85</v>
      </c>
      <c r="W63" t="n">
        <v>3.03</v>
      </c>
    </row>
    <row r="64">
      <c r="A64" s="5" t="inlineStr">
        <is>
          <t>Return on Investment in %</t>
        </is>
      </c>
      <c r="B64" s="5" t="inlineStr">
        <is>
          <t>Return on Investment in %</t>
        </is>
      </c>
      <c r="C64" t="n">
        <v>3.44</v>
      </c>
      <c r="D64" t="n">
        <v>4.18</v>
      </c>
      <c r="E64" t="n">
        <v>4.52</v>
      </c>
      <c r="F64" t="n">
        <v>4.34</v>
      </c>
      <c r="G64" t="n">
        <v>6.05</v>
      </c>
      <c r="H64" t="n">
        <v>5.12</v>
      </c>
      <c r="I64" t="n">
        <v>4.2</v>
      </c>
      <c r="J64" t="n">
        <v>4.12</v>
      </c>
      <c r="K64" t="n">
        <v>5.89</v>
      </c>
      <c r="L64" t="n">
        <v>3.79</v>
      </c>
      <c r="M64" t="n">
        <v>2.41</v>
      </c>
      <c r="N64" t="n">
        <v>6.06</v>
      </c>
      <c r="O64" t="n">
        <v>4.16</v>
      </c>
      <c r="P64" t="n">
        <v>3.33</v>
      </c>
      <c r="Q64" t="n">
        <v>2.61</v>
      </c>
      <c r="R64" t="n">
        <v>4.28</v>
      </c>
      <c r="S64" t="n">
        <v>3.15</v>
      </c>
      <c r="T64" t="n">
        <v>3.33</v>
      </c>
      <c r="U64" t="n">
        <v>2.32</v>
      </c>
      <c r="V64" t="n">
        <v>10.85</v>
      </c>
      <c r="W64" t="n">
        <v>3.03</v>
      </c>
    </row>
    <row r="65">
      <c r="A65" s="5" t="inlineStr">
        <is>
          <t>Arbeitsintensität in %</t>
        </is>
      </c>
      <c r="B65" s="5" t="inlineStr">
        <is>
          <t>Work Intensity in %</t>
        </is>
      </c>
      <c r="C65" t="n">
        <v>46.84</v>
      </c>
      <c r="D65" t="n">
        <v>46.48</v>
      </c>
      <c r="E65" t="n">
        <v>43.67</v>
      </c>
      <c r="F65" t="n">
        <v>44.01</v>
      </c>
      <c r="G65" t="n">
        <v>42.74</v>
      </c>
      <c r="H65" t="n">
        <v>45.84</v>
      </c>
      <c r="I65" t="n">
        <v>46.05</v>
      </c>
      <c r="J65" t="n">
        <v>48.14</v>
      </c>
      <c r="K65" t="n">
        <v>50.66</v>
      </c>
      <c r="L65" t="n">
        <v>48.28</v>
      </c>
      <c r="M65" t="n">
        <v>46.49</v>
      </c>
      <c r="N65" t="n">
        <v>45.78</v>
      </c>
      <c r="O65" t="n">
        <v>52.35</v>
      </c>
      <c r="P65" t="n">
        <v>56.73</v>
      </c>
      <c r="Q65" t="n">
        <v>54.29</v>
      </c>
      <c r="R65" t="n">
        <v>57.78</v>
      </c>
      <c r="S65" t="n">
        <v>56.04</v>
      </c>
      <c r="T65" t="n">
        <v>56.53</v>
      </c>
      <c r="U65" t="n">
        <v>56.61</v>
      </c>
      <c r="V65" t="n">
        <v>60.12</v>
      </c>
      <c r="W65" t="n">
        <v>53.06</v>
      </c>
    </row>
    <row r="66">
      <c r="A66" s="5" t="inlineStr">
        <is>
          <t>Eigenkapitalquote in %</t>
        </is>
      </c>
      <c r="B66" s="5" t="inlineStr">
        <is>
          <t>Equity Ratio in %</t>
        </is>
      </c>
      <c r="C66" t="n">
        <v>32.03</v>
      </c>
      <c r="D66" t="n">
        <v>32.74</v>
      </c>
      <c r="E66" t="n">
        <v>32.2</v>
      </c>
      <c r="F66" t="n">
        <v>27.21</v>
      </c>
      <c r="G66" t="n">
        <v>28.65</v>
      </c>
      <c r="H66" t="n">
        <v>29.51</v>
      </c>
      <c r="I66" t="n">
        <v>27.58</v>
      </c>
      <c r="J66" t="n">
        <v>28.38</v>
      </c>
      <c r="K66" t="n">
        <v>30.25</v>
      </c>
      <c r="L66" t="n">
        <v>27.57</v>
      </c>
      <c r="M66" t="n">
        <v>28.07</v>
      </c>
      <c r="N66" t="n">
        <v>28.34</v>
      </c>
      <c r="O66" t="n">
        <v>31.67</v>
      </c>
      <c r="P66" t="n">
        <v>32.21</v>
      </c>
      <c r="Q66" t="n">
        <v>31.63</v>
      </c>
      <c r="R66" t="n">
        <v>33.77</v>
      </c>
      <c r="S66" t="n">
        <v>30.56</v>
      </c>
      <c r="T66" t="n">
        <v>30.18</v>
      </c>
      <c r="U66" t="n">
        <v>26.42</v>
      </c>
      <c r="V66" t="n">
        <v>34.88</v>
      </c>
      <c r="W66" t="n">
        <v>27.97</v>
      </c>
    </row>
    <row r="67">
      <c r="A67" s="5" t="inlineStr">
        <is>
          <t>Fremdkapitalquote in %</t>
        </is>
      </c>
      <c r="B67" s="5" t="inlineStr">
        <is>
          <t>Debt Ratio in %</t>
        </is>
      </c>
      <c r="C67" t="n">
        <v>67.97</v>
      </c>
      <c r="D67" t="n">
        <v>67.26000000000001</v>
      </c>
      <c r="E67" t="n">
        <v>67.8</v>
      </c>
      <c r="F67" t="n">
        <v>72.79000000000001</v>
      </c>
      <c r="G67" t="n">
        <v>71.34999999999999</v>
      </c>
      <c r="H67" t="n">
        <v>70.48999999999999</v>
      </c>
      <c r="I67" t="n">
        <v>72.42</v>
      </c>
      <c r="J67" t="n">
        <v>71.62</v>
      </c>
      <c r="K67" t="n">
        <v>69.75</v>
      </c>
      <c r="L67" t="n">
        <v>72.43000000000001</v>
      </c>
      <c r="M67" t="n">
        <v>71.93000000000001</v>
      </c>
      <c r="N67" t="n">
        <v>71.66</v>
      </c>
      <c r="O67" t="n">
        <v>68.33</v>
      </c>
      <c r="P67" t="n">
        <v>67.79000000000001</v>
      </c>
      <c r="Q67" t="n">
        <v>68.37</v>
      </c>
      <c r="R67" t="n">
        <v>66.23</v>
      </c>
      <c r="S67" t="n">
        <v>69.44</v>
      </c>
      <c r="T67" t="n">
        <v>69.81999999999999</v>
      </c>
      <c r="U67" t="n">
        <v>73.58</v>
      </c>
      <c r="V67" t="n">
        <v>65.12</v>
      </c>
      <c r="W67" t="n">
        <v>72.03</v>
      </c>
    </row>
    <row r="68">
      <c r="A68" s="5" t="inlineStr">
        <is>
          <t>Verschuldungsgrad in %</t>
        </is>
      </c>
      <c r="B68" s="5" t="inlineStr">
        <is>
          <t>Finance Gearing in %</t>
        </is>
      </c>
      <c r="C68" t="n">
        <v>212.2</v>
      </c>
      <c r="D68" t="n">
        <v>205.48</v>
      </c>
      <c r="E68" t="n">
        <v>210.53</v>
      </c>
      <c r="F68" t="n">
        <v>267.48</v>
      </c>
      <c r="G68" t="n">
        <v>249.1</v>
      </c>
      <c r="H68" t="n">
        <v>238.82</v>
      </c>
      <c r="I68" t="n">
        <v>262.62</v>
      </c>
      <c r="J68" t="n">
        <v>252.33</v>
      </c>
      <c r="K68" t="n">
        <v>230.62</v>
      </c>
      <c r="L68" t="n">
        <v>262.76</v>
      </c>
      <c r="M68" t="n">
        <v>256.25</v>
      </c>
      <c r="N68" t="n">
        <v>252.82</v>
      </c>
      <c r="O68" t="n">
        <v>215.75</v>
      </c>
      <c r="P68" t="n">
        <v>210.42</v>
      </c>
      <c r="Q68" t="n">
        <v>216.15</v>
      </c>
      <c r="R68" t="n">
        <v>196.1</v>
      </c>
      <c r="S68" t="n">
        <v>227.24</v>
      </c>
      <c r="T68" t="n">
        <v>231.36</v>
      </c>
      <c r="U68" t="n">
        <v>278.46</v>
      </c>
      <c r="V68" t="n">
        <v>186.71</v>
      </c>
      <c r="W68" t="n">
        <v>257.53</v>
      </c>
    </row>
    <row r="69">
      <c r="A69" s="5" t="inlineStr">
        <is>
          <t>Bruttoergebnis Marge in %</t>
        </is>
      </c>
      <c r="B69" s="5" t="inlineStr">
        <is>
          <t>Gross Profit Marge in %</t>
        </is>
      </c>
      <c r="C69" t="n">
        <v>29.85</v>
      </c>
      <c r="D69" t="n">
        <v>29.94</v>
      </c>
      <c r="E69" t="n">
        <v>30.14</v>
      </c>
      <c r="F69" t="n">
        <v>29.91</v>
      </c>
      <c r="G69" t="n">
        <v>28.88</v>
      </c>
      <c r="H69" t="n">
        <v>28.86</v>
      </c>
      <c r="I69" t="n">
        <v>27.45</v>
      </c>
      <c r="J69" t="n">
        <v>28.36</v>
      </c>
      <c r="K69" t="n">
        <v>30.1</v>
      </c>
      <c r="L69" t="n">
        <v>28.49</v>
      </c>
      <c r="M69" t="n">
        <v>27.02</v>
      </c>
      <c r="N69" t="n">
        <v>27.21</v>
      </c>
      <c r="O69" t="n">
        <v>28.82</v>
      </c>
      <c r="P69" t="n">
        <v>26.93</v>
      </c>
      <c r="Q69" t="n">
        <v>29.08</v>
      </c>
      <c r="R69" t="n">
        <v>28.8</v>
      </c>
      <c r="S69" t="n">
        <v>28.13</v>
      </c>
      <c r="T69" t="n">
        <v>27.62</v>
      </c>
      <c r="U69" t="n">
        <v>26.56</v>
      </c>
      <c r="V69" t="n">
        <v>27.79</v>
      </c>
    </row>
    <row r="70">
      <c r="A70" s="5" t="inlineStr">
        <is>
          <t>Kurzfristige Vermögensquote in %</t>
        </is>
      </c>
      <c r="B70" s="5" t="inlineStr">
        <is>
          <t>Current Assets Ratio in %</t>
        </is>
      </c>
      <c r="C70" t="n">
        <v>46.84</v>
      </c>
      <c r="D70" t="n">
        <v>46.48</v>
      </c>
      <c r="E70" t="n">
        <v>43.67</v>
      </c>
      <c r="F70" t="n">
        <v>44.01</v>
      </c>
      <c r="G70" t="n">
        <v>42.74</v>
      </c>
      <c r="H70" t="n">
        <v>45.84</v>
      </c>
      <c r="I70" t="n">
        <v>46.05</v>
      </c>
      <c r="J70" t="n">
        <v>48.14</v>
      </c>
      <c r="K70" t="n">
        <v>50.66</v>
      </c>
      <c r="L70" t="n">
        <v>48.28</v>
      </c>
      <c r="M70" t="n">
        <v>46.49</v>
      </c>
      <c r="N70" t="n">
        <v>45.78</v>
      </c>
      <c r="O70" t="n">
        <v>52.35</v>
      </c>
      <c r="P70" t="n">
        <v>56.73</v>
      </c>
      <c r="Q70" t="n">
        <v>54.29</v>
      </c>
      <c r="R70" t="n">
        <v>57.78</v>
      </c>
      <c r="S70" t="n">
        <v>56.04</v>
      </c>
      <c r="T70" t="n">
        <v>56.53</v>
      </c>
      <c r="U70" t="n">
        <v>56.61</v>
      </c>
      <c r="V70" t="n">
        <v>60.12</v>
      </c>
    </row>
    <row r="71">
      <c r="A71" s="5" t="inlineStr">
        <is>
          <t>Nettogewinn Marge in %</t>
        </is>
      </c>
      <c r="B71" s="5" t="inlineStr">
        <is>
          <t>Net Profit Marge in %</t>
        </is>
      </c>
      <c r="C71" t="n">
        <v>5.96</v>
      </c>
      <c r="D71" t="n">
        <v>6.99</v>
      </c>
      <c r="E71" t="n">
        <v>7.28</v>
      </c>
      <c r="F71" t="n">
        <v>6.84</v>
      </c>
      <c r="G71" t="n">
        <v>9.630000000000001</v>
      </c>
      <c r="H71" t="n">
        <v>7.47</v>
      </c>
      <c r="I71" t="n">
        <v>5.65</v>
      </c>
      <c r="J71" t="n">
        <v>5.69</v>
      </c>
      <c r="K71" t="n">
        <v>8.359999999999999</v>
      </c>
      <c r="L71" t="n">
        <v>5.13</v>
      </c>
      <c r="M71" t="n">
        <v>2.99</v>
      </c>
      <c r="N71" t="n">
        <v>7.4</v>
      </c>
      <c r="O71" t="n">
        <v>5.25</v>
      </c>
      <c r="P71" t="n">
        <v>3.47</v>
      </c>
      <c r="Q71" t="n">
        <v>2.98</v>
      </c>
      <c r="R71" t="n">
        <v>4.53</v>
      </c>
      <c r="S71" t="n">
        <v>3.29</v>
      </c>
      <c r="T71" t="n">
        <v>3.09</v>
      </c>
      <c r="U71" t="n">
        <v>2.4</v>
      </c>
      <c r="V71" t="n">
        <v>11.43</v>
      </c>
    </row>
    <row r="72">
      <c r="A72" s="5" t="inlineStr">
        <is>
          <t>Operative Ergebnis Marge in %</t>
        </is>
      </c>
      <c r="B72" s="5" t="inlineStr">
        <is>
          <t>EBIT Marge in %</t>
        </is>
      </c>
      <c r="C72" t="n">
        <v>8.16</v>
      </c>
      <c r="D72" t="n">
        <v>7.45</v>
      </c>
      <c r="E72" t="n">
        <v>9.31</v>
      </c>
      <c r="F72" t="n">
        <v>9.359999999999999</v>
      </c>
      <c r="G72" t="n">
        <v>9.619999999999999</v>
      </c>
      <c r="H72" t="n">
        <v>10.16</v>
      </c>
      <c r="I72" t="n">
        <v>7.69</v>
      </c>
      <c r="J72" t="n">
        <v>8.66</v>
      </c>
      <c r="K72" t="n">
        <v>11.02</v>
      </c>
      <c r="L72" t="n">
        <v>7.73</v>
      </c>
      <c r="M72" t="n">
        <v>5.74</v>
      </c>
      <c r="N72" t="n">
        <v>3.56</v>
      </c>
      <c r="O72" t="n">
        <v>7.05</v>
      </c>
      <c r="P72" t="n">
        <v>4.43</v>
      </c>
      <c r="Q72" t="n">
        <v>4.88</v>
      </c>
      <c r="R72" t="n">
        <v>5.18</v>
      </c>
      <c r="S72" t="n">
        <v>4.13</v>
      </c>
      <c r="T72" t="n">
        <v>3.74</v>
      </c>
      <c r="U72" t="n">
        <v>2.87</v>
      </c>
      <c r="V72" t="n">
        <v>5.51</v>
      </c>
    </row>
    <row r="73">
      <c r="A73" s="5" t="inlineStr">
        <is>
          <t>Vermögensumsschlag in %</t>
        </is>
      </c>
      <c r="B73" s="5" t="inlineStr">
        <is>
          <t>Asset Turnover in %</t>
        </is>
      </c>
      <c r="C73" t="n">
        <v>57.8</v>
      </c>
      <c r="D73" t="n">
        <v>59.78</v>
      </c>
      <c r="E73" t="n">
        <v>62.07</v>
      </c>
      <c r="F73" t="n">
        <v>63.35</v>
      </c>
      <c r="G73" t="n">
        <v>62.85</v>
      </c>
      <c r="H73" t="n">
        <v>68.56999999999999</v>
      </c>
      <c r="I73" t="n">
        <v>74.44</v>
      </c>
      <c r="J73" t="n">
        <v>72.31</v>
      </c>
      <c r="K73" t="n">
        <v>70.52</v>
      </c>
      <c r="L73" t="n">
        <v>73.89</v>
      </c>
      <c r="M73" t="n">
        <v>80.75</v>
      </c>
      <c r="N73" t="n">
        <v>81.86</v>
      </c>
      <c r="O73" t="n">
        <v>79.13</v>
      </c>
      <c r="P73" t="n">
        <v>95.98999999999999</v>
      </c>
      <c r="Q73" t="n">
        <v>87.52</v>
      </c>
      <c r="R73" t="n">
        <v>94.53</v>
      </c>
      <c r="S73" t="n">
        <v>95.65000000000001</v>
      </c>
      <c r="T73" t="n">
        <v>107.8</v>
      </c>
      <c r="U73" t="n">
        <v>96.54000000000001</v>
      </c>
      <c r="V73" t="n">
        <v>94.89</v>
      </c>
    </row>
    <row r="74">
      <c r="A74" s="5" t="inlineStr">
        <is>
          <t>Langfristige Vermögensquote in %</t>
        </is>
      </c>
      <c r="B74" s="5" t="inlineStr">
        <is>
          <t>Non-Current Assets Ratio in %</t>
        </is>
      </c>
      <c r="C74" t="n">
        <v>53.16</v>
      </c>
      <c r="D74" t="n">
        <v>53.52</v>
      </c>
      <c r="E74" t="n">
        <v>56.33</v>
      </c>
      <c r="F74" t="n">
        <v>55.99</v>
      </c>
      <c r="G74" t="n">
        <v>57.26</v>
      </c>
      <c r="H74" t="n">
        <v>54.16</v>
      </c>
      <c r="I74" t="n">
        <v>53.95</v>
      </c>
      <c r="J74" t="n">
        <v>51.86</v>
      </c>
      <c r="K74" t="n">
        <v>49.34</v>
      </c>
      <c r="L74" t="n">
        <v>51.72</v>
      </c>
      <c r="M74" t="n">
        <v>53.51</v>
      </c>
      <c r="N74" t="n">
        <v>54.22</v>
      </c>
      <c r="O74" t="n">
        <v>47.65</v>
      </c>
      <c r="P74" t="n">
        <v>43.27</v>
      </c>
      <c r="Q74" t="n">
        <v>45.71</v>
      </c>
      <c r="R74" t="n">
        <v>42.22</v>
      </c>
      <c r="S74" t="n">
        <v>43.96</v>
      </c>
      <c r="T74" t="n">
        <v>43.47</v>
      </c>
      <c r="U74" t="n">
        <v>43.39</v>
      </c>
      <c r="V74" t="n">
        <v>39.88</v>
      </c>
    </row>
    <row r="75">
      <c r="A75" s="5" t="inlineStr">
        <is>
          <t>Gesamtkapitalrentabilität</t>
        </is>
      </c>
      <c r="B75" s="5" t="inlineStr">
        <is>
          <t>ROA Return on Assets in %</t>
        </is>
      </c>
      <c r="C75" t="n">
        <v>3.44</v>
      </c>
      <c r="D75" t="n">
        <v>4.18</v>
      </c>
      <c r="E75" t="n">
        <v>4.52</v>
      </c>
      <c r="F75" t="n">
        <v>4.34</v>
      </c>
      <c r="G75" t="n">
        <v>6.05</v>
      </c>
      <c r="H75" t="n">
        <v>5.12</v>
      </c>
      <c r="I75" t="n">
        <v>4.2</v>
      </c>
      <c r="J75" t="n">
        <v>4.12</v>
      </c>
      <c r="K75" t="n">
        <v>5.89</v>
      </c>
      <c r="L75" t="n">
        <v>3.79</v>
      </c>
      <c r="M75" t="n">
        <v>2.41</v>
      </c>
      <c r="N75" t="n">
        <v>6.06</v>
      </c>
      <c r="O75" t="n">
        <v>4.16</v>
      </c>
      <c r="P75" t="n">
        <v>3.33</v>
      </c>
      <c r="Q75" t="n">
        <v>2.61</v>
      </c>
      <c r="R75" t="n">
        <v>4.28</v>
      </c>
      <c r="S75" t="n">
        <v>3.15</v>
      </c>
      <c r="T75" t="n">
        <v>3.33</v>
      </c>
      <c r="U75" t="n">
        <v>2.32</v>
      </c>
      <c r="V75" t="n">
        <v>10.85</v>
      </c>
    </row>
    <row r="76">
      <c r="A76" s="5" t="inlineStr">
        <is>
          <t>Ertrag des eingesetzten Kapitals</t>
        </is>
      </c>
      <c r="B76" s="5" t="inlineStr">
        <is>
          <t>ROCE Return on Cap. Empl. in %</t>
        </is>
      </c>
      <c r="C76" t="n">
        <v>7.12</v>
      </c>
      <c r="D76" t="n">
        <v>6.79</v>
      </c>
      <c r="E76" t="n">
        <v>8.56</v>
      </c>
      <c r="F76" t="n">
        <v>9</v>
      </c>
      <c r="G76" t="n">
        <v>9.01</v>
      </c>
      <c r="H76" t="n">
        <v>10.71</v>
      </c>
      <c r="I76" t="n">
        <v>9.109999999999999</v>
      </c>
      <c r="J76" t="n">
        <v>10.33</v>
      </c>
      <c r="K76" t="n">
        <v>13.36</v>
      </c>
      <c r="L76" t="n">
        <v>9.44</v>
      </c>
      <c r="M76" t="n">
        <v>7.6</v>
      </c>
      <c r="N76" t="n">
        <v>5.29</v>
      </c>
      <c r="O76" t="n">
        <v>10.72</v>
      </c>
      <c r="P76" t="n">
        <v>7.44</v>
      </c>
      <c r="Q76" t="n">
        <v>7.92</v>
      </c>
      <c r="R76" t="n">
        <v>8.43</v>
      </c>
      <c r="S76" t="n">
        <v>6.73</v>
      </c>
      <c r="T76" t="n">
        <v>7.26</v>
      </c>
      <c r="U76" t="n">
        <v>5.47</v>
      </c>
      <c r="V76" t="n">
        <v>9.529999999999999</v>
      </c>
    </row>
    <row r="77">
      <c r="A77" s="5" t="inlineStr">
        <is>
          <t>Eigenkapital zu Anlagevermögen</t>
        </is>
      </c>
      <c r="B77" s="5" t="inlineStr">
        <is>
          <t>Equity to Fixed Assets in %</t>
        </is>
      </c>
      <c r="C77" t="n">
        <v>60.25</v>
      </c>
      <c r="D77" t="n">
        <v>61.17</v>
      </c>
      <c r="E77" t="n">
        <v>57.17</v>
      </c>
      <c r="F77" t="n">
        <v>48.6</v>
      </c>
      <c r="G77" t="n">
        <v>50.03</v>
      </c>
      <c r="H77" t="n">
        <v>54.49</v>
      </c>
      <c r="I77" t="n">
        <v>51.11</v>
      </c>
      <c r="J77" t="n">
        <v>54.73</v>
      </c>
      <c r="K77" t="n">
        <v>61.31</v>
      </c>
      <c r="L77" t="n">
        <v>53.3</v>
      </c>
      <c r="M77" t="n">
        <v>52.46</v>
      </c>
      <c r="N77" t="n">
        <v>52.27</v>
      </c>
      <c r="O77" t="n">
        <v>66.47</v>
      </c>
      <c r="P77" t="n">
        <v>74.45</v>
      </c>
      <c r="Q77" t="n">
        <v>69.2</v>
      </c>
      <c r="R77" t="n">
        <v>79.98999999999999</v>
      </c>
      <c r="S77" t="n">
        <v>69.51000000000001</v>
      </c>
      <c r="T77" t="n">
        <v>69.43000000000001</v>
      </c>
      <c r="U77" t="n">
        <v>60.89</v>
      </c>
      <c r="V77" t="n">
        <v>87.45999999999999</v>
      </c>
    </row>
    <row r="78">
      <c r="A78" s="5" t="inlineStr">
        <is>
          <t>Liquidität Dritten Grades</t>
        </is>
      </c>
      <c r="B78" s="5" t="inlineStr">
        <is>
          <t>Current Ratio in %</t>
        </is>
      </c>
      <c r="C78" t="n">
        <v>138.73</v>
      </c>
      <c r="D78" t="n">
        <v>134.87</v>
      </c>
      <c r="E78" t="n">
        <v>134.65</v>
      </c>
      <c r="F78" t="n">
        <v>128.92</v>
      </c>
      <c r="G78" t="n">
        <v>130.03</v>
      </c>
      <c r="H78" t="n">
        <v>131.36</v>
      </c>
      <c r="I78" t="n">
        <v>123.95</v>
      </c>
      <c r="J78" t="n">
        <v>122.26</v>
      </c>
      <c r="K78" t="n">
        <v>121.24</v>
      </c>
      <c r="L78" t="n">
        <v>122.31</v>
      </c>
      <c r="M78" t="n">
        <v>119.25</v>
      </c>
      <c r="N78" t="n">
        <v>101.86</v>
      </c>
      <c r="O78" t="n">
        <v>109.2</v>
      </c>
      <c r="P78" t="n">
        <v>132.48</v>
      </c>
      <c r="Q78" t="n">
        <v>117.72</v>
      </c>
      <c r="R78" t="n">
        <v>137.68</v>
      </c>
      <c r="S78" t="n">
        <v>135.78</v>
      </c>
      <c r="T78" t="n">
        <v>126.94</v>
      </c>
      <c r="U78" t="n">
        <v>114.57</v>
      </c>
      <c r="V78" t="n">
        <v>133.2</v>
      </c>
    </row>
    <row r="79">
      <c r="A79" s="5" t="inlineStr">
        <is>
          <t>Operativer Cashflow</t>
        </is>
      </c>
      <c r="B79" s="5" t="inlineStr">
        <is>
          <t>Operating Cashflow in M</t>
        </is>
      </c>
      <c r="C79" t="n">
        <v>8398</v>
      </c>
      <c r="D79" t="n">
        <v>9460.5</v>
      </c>
      <c r="E79" t="n">
        <v>12002</v>
      </c>
      <c r="F79" t="n">
        <v>9894</v>
      </c>
      <c r="G79" t="n">
        <v>9382.65</v>
      </c>
      <c r="H79" t="n">
        <v>10316.51</v>
      </c>
      <c r="I79" t="n">
        <v>9417.889999999999</v>
      </c>
      <c r="J79" t="n">
        <v>8642.610000000001</v>
      </c>
      <c r="K79" t="n">
        <v>7331.884</v>
      </c>
      <c r="L79" t="n">
        <v>6847.358</v>
      </c>
      <c r="M79" t="n">
        <v>7880.404</v>
      </c>
      <c r="N79" t="n">
        <v>5924.016000000001</v>
      </c>
      <c r="O79" t="n">
        <v>8200.374000000002</v>
      </c>
      <c r="P79" t="n">
        <v>10558.35</v>
      </c>
      <c r="Q79" t="n">
        <v>12064.14</v>
      </c>
      <c r="R79" t="n">
        <v>9258.529</v>
      </c>
      <c r="S79" t="n">
        <v>7109.382000000001</v>
      </c>
      <c r="T79" t="n">
        <v>4842.688000000001</v>
      </c>
      <c r="U79" t="n">
        <v>4707.46</v>
      </c>
      <c r="V79" t="n">
        <v>12335.51</v>
      </c>
    </row>
    <row r="80">
      <c r="A80" s="5" t="inlineStr">
        <is>
          <t>Aktienrückkauf</t>
        </is>
      </c>
      <c r="B80" s="5" t="inlineStr">
        <is>
          <t>Share Buyback in M</t>
        </is>
      </c>
      <c r="C80" t="n">
        <v>0</v>
      </c>
      <c r="D80" t="n">
        <v>0</v>
      </c>
      <c r="E80" t="n">
        <v>0</v>
      </c>
      <c r="F80" t="n">
        <v>31</v>
      </c>
      <c r="G80" t="n">
        <v>0</v>
      </c>
      <c r="H80" t="n">
        <v>0</v>
      </c>
      <c r="I80" t="n">
        <v>0</v>
      </c>
      <c r="J80" t="n">
        <v>33.20000000000005</v>
      </c>
      <c r="K80" t="n">
        <v>0</v>
      </c>
      <c r="L80" t="n">
        <v>0</v>
      </c>
      <c r="M80" t="n">
        <v>0</v>
      </c>
      <c r="N80" t="n">
        <v>0</v>
      </c>
      <c r="O80" t="n">
        <v>-23.20000000000005</v>
      </c>
      <c r="P80" t="n">
        <v>0</v>
      </c>
      <c r="Q80" t="n">
        <v>0.1000000000000227</v>
      </c>
      <c r="R80" t="n">
        <v>-0.2000000000000455</v>
      </c>
      <c r="S80" t="n">
        <v>-0.6999999999999318</v>
      </c>
      <c r="T80" t="n">
        <v>-2</v>
      </c>
      <c r="U80" t="n">
        <v>-5.200000000000045</v>
      </c>
      <c r="V80" t="n">
        <v>9</v>
      </c>
    </row>
    <row r="81">
      <c r="A81" s="5" t="inlineStr">
        <is>
          <t>Umsatzwachstum 1J in %</t>
        </is>
      </c>
      <c r="B81" s="5" t="inlineStr">
        <is>
          <t>Revenue Growth 1Y in %</t>
        </is>
      </c>
      <c r="C81" t="n">
        <v>4.58</v>
      </c>
      <c r="D81" t="n">
        <v>-0.01</v>
      </c>
      <c r="E81" t="n">
        <v>4.28</v>
      </c>
      <c r="F81" t="n">
        <v>5.3</v>
      </c>
      <c r="G81" t="n">
        <v>5.17</v>
      </c>
      <c r="H81" t="n">
        <v>-5.22</v>
      </c>
      <c r="I81" t="n">
        <v>-3.08</v>
      </c>
      <c r="J81" t="n">
        <v>6.5</v>
      </c>
      <c r="K81" t="n">
        <v>-3.24</v>
      </c>
      <c r="L81" t="n">
        <v>-0.88</v>
      </c>
      <c r="M81" t="n">
        <v>-0.87</v>
      </c>
      <c r="N81" t="n">
        <v>6.73</v>
      </c>
      <c r="O81" t="n">
        <v>-17.04</v>
      </c>
      <c r="P81" t="n">
        <v>15.75</v>
      </c>
      <c r="Q81" t="n">
        <v>0.37</v>
      </c>
      <c r="R81" t="n">
        <v>1.26</v>
      </c>
      <c r="S81" t="n">
        <v>-11.64</v>
      </c>
      <c r="T81" t="n">
        <v>-3.43</v>
      </c>
      <c r="U81" t="n">
        <v>12.28</v>
      </c>
      <c r="V81" t="n">
        <v>12.98</v>
      </c>
    </row>
    <row r="82">
      <c r="A82" s="5" t="inlineStr">
        <is>
          <t>Umsatzwachstum 3J in %</t>
        </is>
      </c>
      <c r="B82" s="5" t="inlineStr">
        <is>
          <t>Revenue Growth 3Y in %</t>
        </is>
      </c>
      <c r="C82" t="n">
        <v>2.95</v>
      </c>
      <c r="D82" t="n">
        <v>3.19</v>
      </c>
      <c r="E82" t="n">
        <v>4.92</v>
      </c>
      <c r="F82" t="n">
        <v>1.75</v>
      </c>
      <c r="G82" t="n">
        <v>-1.04</v>
      </c>
      <c r="H82" t="n">
        <v>-0.6</v>
      </c>
      <c r="I82" t="n">
        <v>0.06</v>
      </c>
      <c r="J82" t="n">
        <v>0.79</v>
      </c>
      <c r="K82" t="n">
        <v>-1.66</v>
      </c>
      <c r="L82" t="n">
        <v>1.66</v>
      </c>
      <c r="M82" t="n">
        <v>-3.73</v>
      </c>
      <c r="N82" t="n">
        <v>1.81</v>
      </c>
      <c r="O82" t="n">
        <v>-0.31</v>
      </c>
      <c r="P82" t="n">
        <v>5.79</v>
      </c>
      <c r="Q82" t="n">
        <v>-3.34</v>
      </c>
      <c r="R82" t="n">
        <v>-4.6</v>
      </c>
      <c r="S82" t="n">
        <v>-0.93</v>
      </c>
      <c r="T82" t="n">
        <v>7.28</v>
      </c>
      <c r="U82" t="inlineStr">
        <is>
          <t>-</t>
        </is>
      </c>
      <c r="V82" t="inlineStr">
        <is>
          <t>-</t>
        </is>
      </c>
    </row>
    <row r="83">
      <c r="A83" s="5" t="inlineStr">
        <is>
          <t>Umsatzwachstum 5J in %</t>
        </is>
      </c>
      <c r="B83" s="5" t="inlineStr">
        <is>
          <t>Revenue Growth 5Y in %</t>
        </is>
      </c>
      <c r="C83" t="n">
        <v>3.86</v>
      </c>
      <c r="D83" t="n">
        <v>1.9</v>
      </c>
      <c r="E83" t="n">
        <v>1.29</v>
      </c>
      <c r="F83" t="n">
        <v>1.73</v>
      </c>
      <c r="G83" t="n">
        <v>0.03</v>
      </c>
      <c r="H83" t="n">
        <v>-1.18</v>
      </c>
      <c r="I83" t="n">
        <v>-0.31</v>
      </c>
      <c r="J83" t="n">
        <v>1.65</v>
      </c>
      <c r="K83" t="n">
        <v>-3.06</v>
      </c>
      <c r="L83" t="n">
        <v>0.74</v>
      </c>
      <c r="M83" t="n">
        <v>0.99</v>
      </c>
      <c r="N83" t="n">
        <v>1.41</v>
      </c>
      <c r="O83" t="n">
        <v>-2.26</v>
      </c>
      <c r="P83" t="n">
        <v>0.46</v>
      </c>
      <c r="Q83" t="n">
        <v>-0.23</v>
      </c>
      <c r="R83" t="n">
        <v>2.29</v>
      </c>
      <c r="S83" t="inlineStr">
        <is>
          <t>-</t>
        </is>
      </c>
      <c r="T83" t="inlineStr">
        <is>
          <t>-</t>
        </is>
      </c>
      <c r="U83" t="inlineStr">
        <is>
          <t>-</t>
        </is>
      </c>
      <c r="V83" t="inlineStr">
        <is>
          <t>-</t>
        </is>
      </c>
    </row>
    <row r="84">
      <c r="A84" s="5" t="inlineStr">
        <is>
          <t>Umsatzwachstum 10J in %</t>
        </is>
      </c>
      <c r="B84" s="5" t="inlineStr">
        <is>
          <t>Revenue Growth 10Y in %</t>
        </is>
      </c>
      <c r="C84" t="n">
        <v>1.34</v>
      </c>
      <c r="D84" t="n">
        <v>0.79</v>
      </c>
      <c r="E84" t="n">
        <v>1.47</v>
      </c>
      <c r="F84" t="n">
        <v>-0.66</v>
      </c>
      <c r="G84" t="n">
        <v>0.38</v>
      </c>
      <c r="H84" t="n">
        <v>-0.1</v>
      </c>
      <c r="I84" t="n">
        <v>0.55</v>
      </c>
      <c r="J84" t="n">
        <v>-0.31</v>
      </c>
      <c r="K84" t="n">
        <v>-1.3</v>
      </c>
      <c r="L84" t="n">
        <v>0.25</v>
      </c>
      <c r="M84" t="n">
        <v>1.64</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-10.9</v>
      </c>
      <c r="D85" t="n">
        <v>-3.95</v>
      </c>
      <c r="E85" t="n">
        <v>10.94</v>
      </c>
      <c r="F85" t="n">
        <v>-25.16</v>
      </c>
      <c r="G85" t="n">
        <v>35.53</v>
      </c>
      <c r="H85" t="n">
        <v>25.42</v>
      </c>
      <c r="I85" t="n">
        <v>-3.9</v>
      </c>
      <c r="J85" t="n">
        <v>-27.45</v>
      </c>
      <c r="K85" t="n">
        <v>57.6</v>
      </c>
      <c r="L85" t="n">
        <v>70.11</v>
      </c>
      <c r="M85" t="n">
        <v>-59.97</v>
      </c>
      <c r="N85" t="n">
        <v>50.42</v>
      </c>
      <c r="O85" t="n">
        <v>25.49</v>
      </c>
      <c r="P85" t="n">
        <v>34.92</v>
      </c>
      <c r="Q85" t="n">
        <v>-33.98</v>
      </c>
      <c r="R85" t="n">
        <v>39.26</v>
      </c>
      <c r="S85" t="n">
        <v>-5.85</v>
      </c>
      <c r="T85" t="n">
        <v>24.38</v>
      </c>
      <c r="U85" t="n">
        <v>-76.43000000000001</v>
      </c>
      <c r="V85" t="n">
        <v>375.07</v>
      </c>
    </row>
    <row r="86">
      <c r="A86" s="5" t="inlineStr">
        <is>
          <t>Gewinnwachstum 3J in %</t>
        </is>
      </c>
      <c r="B86" s="5" t="inlineStr">
        <is>
          <t>Earnings Growth 3Y in %</t>
        </is>
      </c>
      <c r="C86" t="n">
        <v>-1.3</v>
      </c>
      <c r="D86" t="n">
        <v>-6.06</v>
      </c>
      <c r="E86" t="n">
        <v>7.1</v>
      </c>
      <c r="F86" t="n">
        <v>11.93</v>
      </c>
      <c r="G86" t="n">
        <v>19.02</v>
      </c>
      <c r="H86" t="n">
        <v>-1.98</v>
      </c>
      <c r="I86" t="n">
        <v>8.75</v>
      </c>
      <c r="J86" t="n">
        <v>33.42</v>
      </c>
      <c r="K86" t="n">
        <v>22.58</v>
      </c>
      <c r="L86" t="n">
        <v>20.19</v>
      </c>
      <c r="M86" t="n">
        <v>5.31</v>
      </c>
      <c r="N86" t="n">
        <v>36.94</v>
      </c>
      <c r="O86" t="n">
        <v>8.81</v>
      </c>
      <c r="P86" t="n">
        <v>13.4</v>
      </c>
      <c r="Q86" t="n">
        <v>-0.19</v>
      </c>
      <c r="R86" t="n">
        <v>19.26</v>
      </c>
      <c r="S86" t="n">
        <v>-19.3</v>
      </c>
      <c r="T86" t="n">
        <v>107.67</v>
      </c>
      <c r="U86" t="inlineStr">
        <is>
          <t>-</t>
        </is>
      </c>
      <c r="V86" t="inlineStr">
        <is>
          <t>-</t>
        </is>
      </c>
    </row>
    <row r="87">
      <c r="A87" s="5" t="inlineStr">
        <is>
          <t>Gewinnwachstum 5J in %</t>
        </is>
      </c>
      <c r="B87" s="5" t="inlineStr">
        <is>
          <t>Earnings Growth 5Y in %</t>
        </is>
      </c>
      <c r="C87" t="n">
        <v>1.29</v>
      </c>
      <c r="D87" t="n">
        <v>8.56</v>
      </c>
      <c r="E87" t="n">
        <v>8.57</v>
      </c>
      <c r="F87" t="n">
        <v>0.89</v>
      </c>
      <c r="G87" t="n">
        <v>17.44</v>
      </c>
      <c r="H87" t="n">
        <v>24.36</v>
      </c>
      <c r="I87" t="n">
        <v>7.28</v>
      </c>
      <c r="J87" t="n">
        <v>18.14</v>
      </c>
      <c r="K87" t="n">
        <v>28.73</v>
      </c>
      <c r="L87" t="n">
        <v>24.19</v>
      </c>
      <c r="M87" t="n">
        <v>3.38</v>
      </c>
      <c r="N87" t="n">
        <v>23.22</v>
      </c>
      <c r="O87" t="n">
        <v>11.97</v>
      </c>
      <c r="P87" t="n">
        <v>11.75</v>
      </c>
      <c r="Q87" t="n">
        <v>-10.52</v>
      </c>
      <c r="R87" t="n">
        <v>71.29000000000001</v>
      </c>
      <c r="S87" t="inlineStr">
        <is>
          <t>-</t>
        </is>
      </c>
      <c r="T87" t="inlineStr">
        <is>
          <t>-</t>
        </is>
      </c>
      <c r="U87" t="inlineStr">
        <is>
          <t>-</t>
        </is>
      </c>
      <c r="V87" t="inlineStr">
        <is>
          <t>-</t>
        </is>
      </c>
    </row>
    <row r="88">
      <c r="A88" s="5" t="inlineStr">
        <is>
          <t>Gewinnwachstum 10J in %</t>
        </is>
      </c>
      <c r="B88" s="5" t="inlineStr">
        <is>
          <t>Earnings Growth 10Y in %</t>
        </is>
      </c>
      <c r="C88" t="n">
        <v>12.82</v>
      </c>
      <c r="D88" t="n">
        <v>7.92</v>
      </c>
      <c r="E88" t="n">
        <v>13.35</v>
      </c>
      <c r="F88" t="n">
        <v>14.81</v>
      </c>
      <c r="G88" t="n">
        <v>20.82</v>
      </c>
      <c r="H88" t="n">
        <v>13.87</v>
      </c>
      <c r="I88" t="n">
        <v>15.25</v>
      </c>
      <c r="J88" t="n">
        <v>15.06</v>
      </c>
      <c r="K88" t="n">
        <v>20.24</v>
      </c>
      <c r="L88" t="n">
        <v>6.83</v>
      </c>
      <c r="M88" t="n">
        <v>37.33</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11.86</v>
      </c>
      <c r="D89" t="n">
        <v>1.81</v>
      </c>
      <c r="E89" t="n">
        <v>1.87</v>
      </c>
      <c r="F89" t="n">
        <v>17.42</v>
      </c>
      <c r="G89" t="n">
        <v>0.52</v>
      </c>
      <c r="H89" t="n">
        <v>0.61</v>
      </c>
      <c r="I89" t="n">
        <v>2.4</v>
      </c>
      <c r="J89" t="n">
        <v>0.84</v>
      </c>
      <c r="K89" t="n">
        <v>0.34</v>
      </c>
      <c r="L89" t="n">
        <v>0.71</v>
      </c>
      <c r="M89" t="n">
        <v>7.07</v>
      </c>
      <c r="N89" t="n">
        <v>0.44</v>
      </c>
      <c r="O89" t="n">
        <v>1.9</v>
      </c>
      <c r="P89" t="n">
        <v>1.72</v>
      </c>
      <c r="Q89" t="n">
        <v>-2.41</v>
      </c>
      <c r="R89" t="n">
        <v>0.22</v>
      </c>
      <c r="S89" t="inlineStr">
        <is>
          <t>-</t>
        </is>
      </c>
      <c r="T89" t="inlineStr">
        <is>
          <t>-</t>
        </is>
      </c>
      <c r="U89" t="inlineStr">
        <is>
          <t>-</t>
        </is>
      </c>
      <c r="V89" t="inlineStr">
        <is>
          <t>-</t>
        </is>
      </c>
    </row>
    <row r="90">
      <c r="A90" s="5" t="inlineStr">
        <is>
          <t>EBIT-Wachstum 1J in %</t>
        </is>
      </c>
      <c r="B90" s="5" t="inlineStr">
        <is>
          <t>EBIT Growth 1Y in %</t>
        </is>
      </c>
      <c r="C90" t="n">
        <v>14.62</v>
      </c>
      <c r="D90" t="n">
        <v>-20.06</v>
      </c>
      <c r="E90" t="n">
        <v>3.8</v>
      </c>
      <c r="F90" t="n">
        <v>2.42</v>
      </c>
      <c r="G90" t="n">
        <v>-0.47</v>
      </c>
      <c r="H90" t="n">
        <v>25.21</v>
      </c>
      <c r="I90" t="n">
        <v>-13.87</v>
      </c>
      <c r="J90" t="n">
        <v>-16.37</v>
      </c>
      <c r="K90" t="n">
        <v>37.93</v>
      </c>
      <c r="L90" t="n">
        <v>33.52</v>
      </c>
      <c r="M90" t="n">
        <v>59.92</v>
      </c>
      <c r="N90" t="n">
        <v>-46.13</v>
      </c>
      <c r="O90" t="n">
        <v>31.98</v>
      </c>
      <c r="P90" t="n">
        <v>5.22</v>
      </c>
      <c r="Q90" t="n">
        <v>-5.42</v>
      </c>
      <c r="R90" t="n">
        <v>26.88</v>
      </c>
      <c r="S90" t="n">
        <v>-2.33</v>
      </c>
      <c r="T90" t="n">
        <v>25.86</v>
      </c>
      <c r="U90" t="n">
        <v>-41.57</v>
      </c>
      <c r="V90" t="n">
        <v>67.83</v>
      </c>
    </row>
    <row r="91">
      <c r="A91" s="5" t="inlineStr">
        <is>
          <t>EBIT-Wachstum 3J in %</t>
        </is>
      </c>
      <c r="B91" s="5" t="inlineStr">
        <is>
          <t>EBIT Growth 3Y in %</t>
        </is>
      </c>
      <c r="C91" t="n">
        <v>-0.55</v>
      </c>
      <c r="D91" t="n">
        <v>-4.61</v>
      </c>
      <c r="E91" t="n">
        <v>1.92</v>
      </c>
      <c r="F91" t="n">
        <v>9.050000000000001</v>
      </c>
      <c r="G91" t="n">
        <v>3.62</v>
      </c>
      <c r="H91" t="n">
        <v>-1.68</v>
      </c>
      <c r="I91" t="n">
        <v>2.56</v>
      </c>
      <c r="J91" t="n">
        <v>18.36</v>
      </c>
      <c r="K91" t="n">
        <v>43.79</v>
      </c>
      <c r="L91" t="n">
        <v>15.77</v>
      </c>
      <c r="M91" t="n">
        <v>15.26</v>
      </c>
      <c r="N91" t="n">
        <v>-2.98</v>
      </c>
      <c r="O91" t="n">
        <v>10.59</v>
      </c>
      <c r="P91" t="n">
        <v>8.890000000000001</v>
      </c>
      <c r="Q91" t="n">
        <v>6.38</v>
      </c>
      <c r="R91" t="n">
        <v>16.8</v>
      </c>
      <c r="S91" t="n">
        <v>-6.01</v>
      </c>
      <c r="T91" t="n">
        <v>17.37</v>
      </c>
      <c r="U91" t="inlineStr">
        <is>
          <t>-</t>
        </is>
      </c>
      <c r="V91" t="inlineStr">
        <is>
          <t>-</t>
        </is>
      </c>
    </row>
    <row r="92">
      <c r="A92" s="5" t="inlineStr">
        <is>
          <t>EBIT-Wachstum 5J in %</t>
        </is>
      </c>
      <c r="B92" s="5" t="inlineStr">
        <is>
          <t>EBIT Growth 5Y in %</t>
        </is>
      </c>
      <c r="C92" t="n">
        <v>0.06</v>
      </c>
      <c r="D92" t="n">
        <v>2.18</v>
      </c>
      <c r="E92" t="n">
        <v>3.42</v>
      </c>
      <c r="F92" t="n">
        <v>-0.62</v>
      </c>
      <c r="G92" t="n">
        <v>6.49</v>
      </c>
      <c r="H92" t="n">
        <v>13.28</v>
      </c>
      <c r="I92" t="n">
        <v>20.23</v>
      </c>
      <c r="J92" t="n">
        <v>13.77</v>
      </c>
      <c r="K92" t="n">
        <v>23.44</v>
      </c>
      <c r="L92" t="n">
        <v>16.9</v>
      </c>
      <c r="M92" t="n">
        <v>9.109999999999999</v>
      </c>
      <c r="N92" t="n">
        <v>2.51</v>
      </c>
      <c r="O92" t="n">
        <v>11.27</v>
      </c>
      <c r="P92" t="n">
        <v>10.04</v>
      </c>
      <c r="Q92" t="n">
        <v>0.68</v>
      </c>
      <c r="R92" t="n">
        <v>15.33</v>
      </c>
      <c r="S92" t="inlineStr">
        <is>
          <t>-</t>
        </is>
      </c>
      <c r="T92" t="inlineStr">
        <is>
          <t>-</t>
        </is>
      </c>
      <c r="U92" t="inlineStr">
        <is>
          <t>-</t>
        </is>
      </c>
      <c r="V92" t="inlineStr">
        <is>
          <t>-</t>
        </is>
      </c>
    </row>
    <row r="93">
      <c r="A93" s="5" t="inlineStr">
        <is>
          <t>EBIT-Wachstum 10J in %</t>
        </is>
      </c>
      <c r="B93" s="5" t="inlineStr">
        <is>
          <t>EBIT Growth 10Y in %</t>
        </is>
      </c>
      <c r="C93" t="n">
        <v>6.67</v>
      </c>
      <c r="D93" t="n">
        <v>11.2</v>
      </c>
      <c r="E93" t="n">
        <v>8.6</v>
      </c>
      <c r="F93" t="n">
        <v>11.41</v>
      </c>
      <c r="G93" t="n">
        <v>11.69</v>
      </c>
      <c r="H93" t="n">
        <v>11.2</v>
      </c>
      <c r="I93" t="n">
        <v>11.37</v>
      </c>
      <c r="J93" t="n">
        <v>12.52</v>
      </c>
      <c r="K93" t="n">
        <v>16.74</v>
      </c>
      <c r="L93" t="n">
        <v>8.789999999999999</v>
      </c>
      <c r="M93" t="n">
        <v>12.22</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-11.23</v>
      </c>
      <c r="D94" t="n">
        <v>-21.18</v>
      </c>
      <c r="E94" t="n">
        <v>21.31</v>
      </c>
      <c r="F94" t="n">
        <v>9.300000000000001</v>
      </c>
      <c r="G94" t="n">
        <v>-9.050000000000001</v>
      </c>
      <c r="H94" t="n">
        <v>9.539999999999999</v>
      </c>
      <c r="I94" t="n">
        <v>8.970000000000001</v>
      </c>
      <c r="J94" t="n">
        <v>22.32</v>
      </c>
      <c r="K94" t="n">
        <v>7.08</v>
      </c>
      <c r="L94" t="n">
        <v>-13.11</v>
      </c>
      <c r="M94" t="n">
        <v>33.02</v>
      </c>
      <c r="N94" t="n">
        <v>-27.76</v>
      </c>
      <c r="O94" t="n">
        <v>-24.3</v>
      </c>
      <c r="P94" t="n">
        <v>-12.48</v>
      </c>
      <c r="Q94" t="n">
        <v>30.32</v>
      </c>
      <c r="R94" t="n">
        <v>30.2</v>
      </c>
      <c r="S94" t="n">
        <v>46.69</v>
      </c>
      <c r="T94" t="n">
        <v>2.64</v>
      </c>
      <c r="U94" t="n">
        <v>-62.06</v>
      </c>
      <c r="V94" t="n">
        <v>73.33</v>
      </c>
    </row>
    <row r="95">
      <c r="A95" s="5" t="inlineStr">
        <is>
          <t>Op.Cashflow Wachstum 3J in %</t>
        </is>
      </c>
      <c r="B95" s="5" t="inlineStr">
        <is>
          <t>Op.Cashflow Wachstum 3Y in %</t>
        </is>
      </c>
      <c r="C95" t="n">
        <v>-3.7</v>
      </c>
      <c r="D95" t="n">
        <v>3.14</v>
      </c>
      <c r="E95" t="n">
        <v>7.19</v>
      </c>
      <c r="F95" t="n">
        <v>3.26</v>
      </c>
      <c r="G95" t="n">
        <v>3.15</v>
      </c>
      <c r="H95" t="n">
        <v>13.61</v>
      </c>
      <c r="I95" t="n">
        <v>12.79</v>
      </c>
      <c r="J95" t="n">
        <v>5.43</v>
      </c>
      <c r="K95" t="n">
        <v>9</v>
      </c>
      <c r="L95" t="n">
        <v>-2.62</v>
      </c>
      <c r="M95" t="n">
        <v>-6.35</v>
      </c>
      <c r="N95" t="n">
        <v>-21.51</v>
      </c>
      <c r="O95" t="n">
        <v>-2.15</v>
      </c>
      <c r="P95" t="n">
        <v>16.01</v>
      </c>
      <c r="Q95" t="n">
        <v>35.74</v>
      </c>
      <c r="R95" t="n">
        <v>26.51</v>
      </c>
      <c r="S95" t="n">
        <v>-4.24</v>
      </c>
      <c r="T95" t="n">
        <v>4.64</v>
      </c>
      <c r="U95" t="inlineStr">
        <is>
          <t>-</t>
        </is>
      </c>
      <c r="V95" t="inlineStr">
        <is>
          <t>-</t>
        </is>
      </c>
    </row>
    <row r="96">
      <c r="A96" s="5" t="inlineStr">
        <is>
          <t>Op.Cashflow Wachstum 5J in %</t>
        </is>
      </c>
      <c r="B96" s="5" t="inlineStr">
        <is>
          <t>Op.Cashflow Wachstum 5Y in %</t>
        </is>
      </c>
      <c r="C96" t="n">
        <v>-2.17</v>
      </c>
      <c r="D96" t="n">
        <v>1.98</v>
      </c>
      <c r="E96" t="n">
        <v>8.01</v>
      </c>
      <c r="F96" t="n">
        <v>8.220000000000001</v>
      </c>
      <c r="G96" t="n">
        <v>7.77</v>
      </c>
      <c r="H96" t="n">
        <v>6.96</v>
      </c>
      <c r="I96" t="n">
        <v>11.66</v>
      </c>
      <c r="J96" t="n">
        <v>4.31</v>
      </c>
      <c r="K96" t="n">
        <v>-5.01</v>
      </c>
      <c r="L96" t="n">
        <v>-8.93</v>
      </c>
      <c r="M96" t="n">
        <v>-0.24</v>
      </c>
      <c r="N96" t="n">
        <v>-0.8</v>
      </c>
      <c r="O96" t="n">
        <v>14.09</v>
      </c>
      <c r="P96" t="n">
        <v>19.47</v>
      </c>
      <c r="Q96" t="n">
        <v>9.56</v>
      </c>
      <c r="R96" t="n">
        <v>18.16</v>
      </c>
      <c r="S96" t="inlineStr">
        <is>
          <t>-</t>
        </is>
      </c>
      <c r="T96" t="inlineStr">
        <is>
          <t>-</t>
        </is>
      </c>
      <c r="U96" t="inlineStr">
        <is>
          <t>-</t>
        </is>
      </c>
      <c r="V96" t="inlineStr">
        <is>
          <t>-</t>
        </is>
      </c>
    </row>
    <row r="97">
      <c r="A97" s="5" t="inlineStr">
        <is>
          <t>Op.Cashflow Wachstum 10J in %</t>
        </is>
      </c>
      <c r="B97" s="5" t="inlineStr">
        <is>
          <t>Op.Cashflow Wachstum 10Y in %</t>
        </is>
      </c>
      <c r="C97" t="n">
        <v>2.4</v>
      </c>
      <c r="D97" t="n">
        <v>6.82</v>
      </c>
      <c r="E97" t="n">
        <v>6.16</v>
      </c>
      <c r="F97" t="n">
        <v>1.6</v>
      </c>
      <c r="G97" t="n">
        <v>-0.58</v>
      </c>
      <c r="H97" t="n">
        <v>3.36</v>
      </c>
      <c r="I97" t="n">
        <v>5.43</v>
      </c>
      <c r="J97" t="n">
        <v>9.199999999999999</v>
      </c>
      <c r="K97" t="n">
        <v>7.23</v>
      </c>
      <c r="L97" t="n">
        <v>0.32</v>
      </c>
      <c r="M97" t="n">
        <v>8.960000000000001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19647</v>
      </c>
      <c r="D98" t="n">
        <v>16696</v>
      </c>
      <c r="E98" t="n">
        <v>15035</v>
      </c>
      <c r="F98" t="n">
        <v>12413</v>
      </c>
      <c r="G98" t="n">
        <v>11880</v>
      </c>
      <c r="H98" t="n">
        <v>11478</v>
      </c>
      <c r="I98" t="n">
        <v>9069</v>
      </c>
      <c r="J98" t="n">
        <v>9492</v>
      </c>
      <c r="K98" t="n">
        <v>9253</v>
      </c>
      <c r="L98" t="n">
        <v>9057</v>
      </c>
      <c r="M98" t="n">
        <v>7124</v>
      </c>
      <c r="N98" t="n">
        <v>791</v>
      </c>
      <c r="O98" t="n">
        <v>4038</v>
      </c>
      <c r="P98" t="n">
        <v>12654</v>
      </c>
      <c r="Q98" t="n">
        <v>7045</v>
      </c>
      <c r="R98" t="n">
        <v>12574</v>
      </c>
      <c r="S98" t="n">
        <v>11461</v>
      </c>
      <c r="T98" t="n">
        <v>9350</v>
      </c>
      <c r="U98" t="n">
        <v>6489</v>
      </c>
      <c r="V98" t="n">
        <v>12236</v>
      </c>
      <c r="W98" t="n">
        <v>32631</v>
      </c>
    </row>
  </sheetData>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1"/>
    <col customWidth="1" max="15" min="15" width="21"/>
    <col customWidth="1" max="16" min="16" width="21"/>
    <col customWidth="1" max="17" min="17" width="20"/>
    <col customWidth="1" max="18" min="18" width="20"/>
    <col customWidth="1" max="19" min="19" width="20"/>
    <col customWidth="1" max="20" min="20" width="20"/>
    <col customWidth="1" max="21" min="21" width="20"/>
    <col customWidth="1" max="22" min="22" width="10"/>
    <col customWidth="1" max="23" min="23" width="10"/>
  </cols>
  <sheetData>
    <row r="1">
      <c r="A1" s="1" t="inlineStr">
        <is>
          <t xml:space="preserve">SOCIETE GENERALE </t>
        </is>
      </c>
      <c r="B1" s="2" t="inlineStr">
        <is>
          <t>WKN: 873403  ISIN: FR0000130809  US-Symbol:SCGLF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1864</t>
        </is>
      </c>
      <c r="C4" s="5" t="inlineStr">
        <is>
          <t>Telefon / Phone</t>
        </is>
      </c>
      <c r="D4" s="5" t="inlineStr"/>
      <c r="E4" t="inlineStr">
        <is>
          <t>+33-1-42-14-20-00</t>
        </is>
      </c>
      <c r="G4" t="inlineStr">
        <is>
          <t>06.02.2020</t>
        </is>
      </c>
      <c r="H4" t="inlineStr">
        <is>
          <t>Q4 Result</t>
        </is>
      </c>
      <c r="J4" t="inlineStr">
        <is>
          <t>Group Employee Share Ownership Plan</t>
        </is>
      </c>
      <c r="L4" t="inlineStr">
        <is>
          <t>6,52%</t>
        </is>
      </c>
    </row>
    <row r="5">
      <c r="A5" s="5" t="inlineStr">
        <is>
          <t>Ticker</t>
        </is>
      </c>
      <c r="B5" t="inlineStr">
        <is>
          <t>SGE</t>
        </is>
      </c>
      <c r="C5" s="5" t="inlineStr">
        <is>
          <t>Fax</t>
        </is>
      </c>
      <c r="D5" s="5" t="inlineStr"/>
      <c r="E5" t="inlineStr">
        <is>
          <t>-</t>
        </is>
      </c>
      <c r="G5" t="inlineStr">
        <is>
          <t>23.03.2020</t>
        </is>
      </c>
      <c r="H5" t="inlineStr">
        <is>
          <t>Publication Of Annual Report</t>
        </is>
      </c>
      <c r="J5" t="inlineStr">
        <is>
          <t>BlackRock, Inc.</t>
        </is>
      </c>
      <c r="L5" t="inlineStr">
        <is>
          <t>6,54%</t>
        </is>
      </c>
    </row>
    <row r="6">
      <c r="A6" s="5" t="inlineStr">
        <is>
          <t>Gelistet Seit / Listed Since</t>
        </is>
      </c>
      <c r="B6" t="inlineStr">
        <is>
          <t>-</t>
        </is>
      </c>
      <c r="C6" s="5" t="inlineStr">
        <is>
          <t>Internet</t>
        </is>
      </c>
      <c r="D6" s="5" t="inlineStr"/>
      <c r="E6" t="inlineStr">
        <is>
          <t>http://www.socgen.com</t>
        </is>
      </c>
      <c r="G6" t="inlineStr">
        <is>
          <t>06.05.2020</t>
        </is>
      </c>
      <c r="H6" t="inlineStr">
        <is>
          <t>Result Q1</t>
        </is>
      </c>
      <c r="J6" t="inlineStr">
        <is>
          <t>CDC</t>
        </is>
      </c>
      <c r="L6" t="inlineStr">
        <is>
          <t>2,41%</t>
        </is>
      </c>
    </row>
    <row r="7">
      <c r="A7" s="5" t="inlineStr">
        <is>
          <t>Nominalwert / Nominal Value</t>
        </is>
      </c>
      <c r="B7" t="inlineStr">
        <is>
          <t>1,25</t>
        </is>
      </c>
      <c r="C7" s="5" t="inlineStr">
        <is>
          <t>Inv. Relations Telefon / Phone</t>
        </is>
      </c>
      <c r="D7" s="5" t="inlineStr"/>
      <c r="E7" t="inlineStr">
        <is>
          <t>+33-1-42-14-47-72</t>
        </is>
      </c>
      <c r="G7" t="inlineStr">
        <is>
          <t>21.05.2020</t>
        </is>
      </c>
      <c r="H7" t="inlineStr">
        <is>
          <t>Annual General Meeting</t>
        </is>
      </c>
      <c r="J7" t="inlineStr">
        <is>
          <t>The Capital Group Companies, Inc.</t>
        </is>
      </c>
      <c r="L7" t="inlineStr">
        <is>
          <t>2,04%</t>
        </is>
      </c>
    </row>
    <row r="8">
      <c r="A8" s="5" t="inlineStr">
        <is>
          <t>Land / Country</t>
        </is>
      </c>
      <c r="B8" t="inlineStr">
        <is>
          <t>Frankreich</t>
        </is>
      </c>
      <c r="C8" s="5" t="inlineStr">
        <is>
          <t>Inv. Relations E-Mail</t>
        </is>
      </c>
      <c r="D8" s="5" t="inlineStr"/>
      <c r="E8" t="inlineStr">
        <is>
          <t>investor.relations@socgen.com</t>
        </is>
      </c>
      <c r="G8" t="inlineStr">
        <is>
          <t>26.05.2020</t>
        </is>
      </c>
      <c r="H8" t="inlineStr">
        <is>
          <t>Ex Dividend</t>
        </is>
      </c>
      <c r="J8" t="inlineStr">
        <is>
          <t>Freefloat</t>
        </is>
      </c>
      <c r="L8" t="inlineStr">
        <is>
          <t>82,49%</t>
        </is>
      </c>
    </row>
    <row r="9">
      <c r="A9" s="5" t="inlineStr">
        <is>
          <t>Währung / Currency</t>
        </is>
      </c>
      <c r="B9" t="inlineStr">
        <is>
          <t>EUR</t>
        </is>
      </c>
      <c r="C9" s="5" t="inlineStr">
        <is>
          <t>Kontaktperson / Contact Person</t>
        </is>
      </c>
      <c r="D9" s="5" t="inlineStr"/>
      <c r="E9" t="inlineStr">
        <is>
          <t>Delphine Garcin-Meunier</t>
        </is>
      </c>
      <c r="G9" t="inlineStr">
        <is>
          <t>28.05.2020</t>
        </is>
      </c>
      <c r="H9" t="inlineStr">
        <is>
          <t>Dividend Payout</t>
        </is>
      </c>
    </row>
    <row r="10">
      <c r="A10" s="5" t="inlineStr">
        <is>
          <t>Branche / Industry</t>
        </is>
      </c>
      <c r="B10" t="inlineStr">
        <is>
          <t>Banks</t>
        </is>
      </c>
      <c r="C10" s="5" t="inlineStr">
        <is>
          <t>03.08.2020</t>
        </is>
      </c>
      <c r="D10" s="5" t="inlineStr">
        <is>
          <t>Score Half Year</t>
        </is>
      </c>
    </row>
    <row r="11">
      <c r="A11" s="5" t="inlineStr">
        <is>
          <t>Sektor / Sector</t>
        </is>
      </c>
      <c r="B11" t="inlineStr">
        <is>
          <t>Financial Sector</t>
        </is>
      </c>
      <c r="C11" t="inlineStr">
        <is>
          <t>05.11.2020</t>
        </is>
      </c>
      <c r="D11" t="inlineStr">
        <is>
          <t>Q3 Earnings</t>
        </is>
      </c>
    </row>
    <row r="12">
      <c r="A12" s="5" t="inlineStr">
        <is>
          <t>Typ / Genre</t>
        </is>
      </c>
      <c r="B12" t="inlineStr">
        <is>
          <t>Inhaberaktie</t>
        </is>
      </c>
    </row>
    <row r="13">
      <c r="A13" s="5" t="inlineStr">
        <is>
          <t>Adresse / Address</t>
        </is>
      </c>
      <c r="B13" t="inlineStr">
        <is>
          <t>Société Générale S.A.Cedex 18  F-75886 Paris</t>
        </is>
      </c>
    </row>
    <row r="14">
      <c r="A14" s="5" t="inlineStr">
        <is>
          <t>Management</t>
        </is>
      </c>
      <c r="B14" t="inlineStr">
        <is>
          <t>Frédéric Oudéa</t>
        </is>
      </c>
    </row>
    <row r="15">
      <c r="A15" s="5" t="inlineStr">
        <is>
          <t>Aufsichtsrat / Board</t>
        </is>
      </c>
      <c r="B15" t="inlineStr">
        <is>
          <t>Lorenzo Bini Smaghi, Frédéric Oudéa, William Connelly, Jérome Contamine, Diane Coté, Kyra Hazou, France Houssaye, David Leroux, Jean-Bernard Levy, Gérard Mestrallet, Juan Maria Nin Genova, Nathalie Rachou, Lubomira Rochet, Alexandra Schaapveld</t>
        </is>
      </c>
    </row>
    <row r="16">
      <c r="A16" s="5" t="inlineStr">
        <is>
          <t>Beschreibung</t>
        </is>
      </c>
      <c r="B16" t="inlineStr">
        <is>
          <t>Société Générale ist ein europäisches Finanzunternehmen, das Privatkunden- und Firmenkundengeschäft, Investmentbanking und Vermögensverwaltung anbietet. Sie zählt mit 30 Millionen Kunden zu den größten Banken Frankreichs. Das Finanzinstitut betreibt unter den Namen Société Générale und Crédit du Nord zwei sich ergänzende Vertriebsnetzwerke. Zu den Dienstleistungen des Unternehmens gehören sowohl klassische Bank- und Investmentservices für Privat- und Geschäftskunden als auch spezielle Finanzservices und Versicherungsangebote wie Lebens-, Fahrzeug- und Immobilienversicherungen. Das Unternehmen bietet Vermögensverwaltungsdienste auf internationaler Ebene an und ist in 76 Ländern in Europa, Asien und Amerika vertreten. Copyright 2014 FINANCE BASE AG</t>
        </is>
      </c>
    </row>
    <row r="17">
      <c r="A17" s="5" t="inlineStr">
        <is>
          <t>Profile</t>
        </is>
      </c>
      <c r="B17" t="inlineStr">
        <is>
          <t>Societe Generale is offering a European financial companies, the retail and corporate banking, investment banking and asset management. It counts with 30 million customers of the largest banks in France. The financial institution operates two complementary distribution networks under the name Société Générale and Crédit du Nord. Among the services of the company include both classical banking and investment services for private and business customers as well as specialized financial services and insurance products such as life, vehicle and property insurance. The company provides investment management services on an international level and has a presence in 76 countries in Europe, Asia and America.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24671</v>
      </c>
      <c r="D20" t="n">
        <v>25205</v>
      </c>
      <c r="E20" t="n">
        <v>23954</v>
      </c>
      <c r="F20" t="n">
        <v>25298</v>
      </c>
      <c r="G20" t="n">
        <v>25639</v>
      </c>
      <c r="H20" t="n">
        <v>23561</v>
      </c>
      <c r="I20" t="n">
        <v>22831</v>
      </c>
      <c r="J20" t="n">
        <v>23110</v>
      </c>
      <c r="K20" t="n">
        <v>25636</v>
      </c>
      <c r="L20" t="n">
        <v>26418</v>
      </c>
      <c r="M20" t="n">
        <v>21730</v>
      </c>
      <c r="N20" t="n">
        <v>21866</v>
      </c>
      <c r="O20" t="n">
        <v>21923</v>
      </c>
      <c r="P20" t="n">
        <v>22417</v>
      </c>
      <c r="Q20" t="n">
        <v>19170</v>
      </c>
      <c r="R20" t="n">
        <v>16416</v>
      </c>
      <c r="S20" t="n">
        <v>15637</v>
      </c>
      <c r="T20" t="n">
        <v>14454</v>
      </c>
      <c r="U20" t="n">
        <v>13874</v>
      </c>
      <c r="V20" t="n">
        <v>13799</v>
      </c>
      <c r="W20" t="n">
        <v>11409</v>
      </c>
    </row>
    <row r="21">
      <c r="A21" s="5" t="inlineStr">
        <is>
          <t>Operatives Ergebnis (EBIT)</t>
        </is>
      </c>
      <c r="B21" s="5" t="inlineStr">
        <is>
          <t>EBIT Earning Before Interest &amp; Tax</t>
        </is>
      </c>
      <c r="C21" t="n">
        <v>5666</v>
      </c>
      <c r="D21" t="n">
        <v>6269</v>
      </c>
      <c r="E21" t="n">
        <v>4767</v>
      </c>
      <c r="F21" t="n">
        <v>6390</v>
      </c>
      <c r="G21" t="n">
        <v>5681</v>
      </c>
      <c r="H21" t="n">
        <v>4578</v>
      </c>
      <c r="I21" t="n">
        <v>2380</v>
      </c>
      <c r="J21" t="n">
        <v>2737</v>
      </c>
      <c r="K21" t="n">
        <v>4270</v>
      </c>
      <c r="L21" t="n">
        <v>5713</v>
      </c>
      <c r="M21" t="n">
        <v>116</v>
      </c>
      <c r="N21" t="n">
        <v>3683</v>
      </c>
      <c r="O21" t="n">
        <v>1802</v>
      </c>
      <c r="P21" t="n">
        <v>8035</v>
      </c>
      <c r="Q21" t="n">
        <v>6566</v>
      </c>
      <c r="R21" t="n">
        <v>4908</v>
      </c>
      <c r="S21" t="n">
        <v>3843</v>
      </c>
      <c r="T21" t="n">
        <v>2746</v>
      </c>
      <c r="U21" t="n">
        <v>2703</v>
      </c>
      <c r="V21" t="n">
        <v>3392</v>
      </c>
      <c r="W21" t="n">
        <v>2402</v>
      </c>
    </row>
    <row r="22">
      <c r="A22" s="5" t="inlineStr">
        <is>
          <t>Finanzergebnis</t>
        </is>
      </c>
      <c r="B22" s="5" t="inlineStr">
        <is>
          <t>Financial Result</t>
        </is>
      </c>
      <c r="C22" t="n">
        <v>-456</v>
      </c>
      <c r="D22" t="n">
        <v>-152</v>
      </c>
      <c r="E22" t="n">
        <v>371</v>
      </c>
      <c r="F22" t="n">
        <v>-83</v>
      </c>
      <c r="G22" t="n">
        <v>428</v>
      </c>
      <c r="H22" t="n">
        <v>-203</v>
      </c>
      <c r="I22" t="n">
        <v>678</v>
      </c>
      <c r="J22" t="n">
        <v>-1195</v>
      </c>
      <c r="K22" t="n">
        <v>-159</v>
      </c>
      <c r="L22" t="n">
        <v>130</v>
      </c>
      <c r="M22" t="n">
        <v>726</v>
      </c>
      <c r="N22" t="n">
        <v>625</v>
      </c>
      <c r="O22" t="n">
        <v>84</v>
      </c>
      <c r="P22" t="n">
        <v>43</v>
      </c>
      <c r="Q22" t="n">
        <v>154</v>
      </c>
      <c r="R22" t="n">
        <v>161</v>
      </c>
      <c r="S22" t="n">
        <v>440</v>
      </c>
      <c r="T22" t="n">
        <v>-251</v>
      </c>
      <c r="U22" t="n">
        <v>456</v>
      </c>
      <c r="V22" t="n">
        <v>972</v>
      </c>
      <c r="W22" t="n">
        <v>1000</v>
      </c>
    </row>
    <row r="23">
      <c r="A23" s="5" t="inlineStr">
        <is>
          <t>Ergebnis vor Steuer (EBT)</t>
        </is>
      </c>
      <c r="B23" s="5" t="inlineStr">
        <is>
          <t>EBT Earning Before Tax</t>
        </is>
      </c>
      <c r="C23" t="n">
        <v>5210</v>
      </c>
      <c r="D23" t="n">
        <v>6117</v>
      </c>
      <c r="E23" t="n">
        <v>5138</v>
      </c>
      <c r="F23" t="n">
        <v>6307</v>
      </c>
      <c r="G23" t="n">
        <v>6109</v>
      </c>
      <c r="H23" t="n">
        <v>4375</v>
      </c>
      <c r="I23" t="n">
        <v>3058</v>
      </c>
      <c r="J23" t="n">
        <v>1542</v>
      </c>
      <c r="K23" t="n">
        <v>4111</v>
      </c>
      <c r="L23" t="n">
        <v>5843</v>
      </c>
      <c r="M23" t="n">
        <v>842</v>
      </c>
      <c r="N23" t="n">
        <v>4308</v>
      </c>
      <c r="O23" t="n">
        <v>1886</v>
      </c>
      <c r="P23" t="n">
        <v>8078</v>
      </c>
      <c r="Q23" t="n">
        <v>6720</v>
      </c>
      <c r="R23" t="n">
        <v>5069</v>
      </c>
      <c r="S23" t="n">
        <v>4283</v>
      </c>
      <c r="T23" t="n">
        <v>2495</v>
      </c>
      <c r="U23" t="n">
        <v>3159</v>
      </c>
      <c r="V23" t="n">
        <v>4364</v>
      </c>
      <c r="W23" t="n">
        <v>3402</v>
      </c>
    </row>
    <row r="24">
      <c r="A24" s="5" t="inlineStr">
        <is>
          <t>Steuern auf Einkommen und Ertrag</t>
        </is>
      </c>
      <c r="B24" s="5" t="inlineStr">
        <is>
          <t>Taxes on income and earnings</t>
        </is>
      </c>
      <c r="C24" t="n">
        <v>1264</v>
      </c>
      <c r="D24" t="n">
        <v>1561</v>
      </c>
      <c r="E24" t="n">
        <v>1708</v>
      </c>
      <c r="F24" t="n">
        <v>1969</v>
      </c>
      <c r="G24" t="n">
        <v>1714</v>
      </c>
      <c r="H24" t="n">
        <v>1384</v>
      </c>
      <c r="I24" t="n">
        <v>533</v>
      </c>
      <c r="J24" t="n">
        <v>334</v>
      </c>
      <c r="K24" t="n">
        <v>1323</v>
      </c>
      <c r="L24" t="n">
        <v>1542</v>
      </c>
      <c r="M24" t="n">
        <v>-308</v>
      </c>
      <c r="N24" t="n">
        <v>1235</v>
      </c>
      <c r="O24" t="n">
        <v>282</v>
      </c>
      <c r="P24" t="n">
        <v>2293</v>
      </c>
      <c r="Q24" t="n">
        <v>1795</v>
      </c>
      <c r="R24" t="n">
        <v>1398</v>
      </c>
      <c r="S24" t="n">
        <v>1161</v>
      </c>
      <c r="T24" t="n">
        <v>649</v>
      </c>
      <c r="U24" t="n">
        <v>739</v>
      </c>
      <c r="V24" t="n">
        <v>1357</v>
      </c>
      <c r="W24" t="n">
        <v>1148</v>
      </c>
    </row>
    <row r="25">
      <c r="A25" s="5" t="inlineStr">
        <is>
          <t>Ergebnis nach Steuer</t>
        </is>
      </c>
      <c r="B25" s="5" t="inlineStr">
        <is>
          <t>Earnings after tax</t>
        </is>
      </c>
      <c r="C25" t="n">
        <v>3946</v>
      </c>
      <c r="D25" t="n">
        <v>4556</v>
      </c>
      <c r="E25" t="n">
        <v>3430</v>
      </c>
      <c r="F25" t="n">
        <v>4338</v>
      </c>
      <c r="G25" t="n">
        <v>4395</v>
      </c>
      <c r="H25" t="n">
        <v>2991</v>
      </c>
      <c r="I25" t="n">
        <v>2525</v>
      </c>
      <c r="J25" t="n">
        <v>1208</v>
      </c>
      <c r="K25" t="n">
        <v>2788</v>
      </c>
      <c r="L25" t="n">
        <v>4301</v>
      </c>
      <c r="M25" t="n">
        <v>1150</v>
      </c>
      <c r="N25" t="n">
        <v>3073</v>
      </c>
      <c r="O25" t="n">
        <v>1604</v>
      </c>
      <c r="P25" t="n">
        <v>5785</v>
      </c>
      <c r="Q25" t="n">
        <v>4925</v>
      </c>
      <c r="R25" t="n">
        <v>3671</v>
      </c>
      <c r="S25" t="n">
        <v>3122</v>
      </c>
      <c r="T25" t="n">
        <v>1846</v>
      </c>
      <c r="U25" t="n">
        <v>2420</v>
      </c>
      <c r="V25" t="n">
        <v>3007</v>
      </c>
      <c r="W25" t="n">
        <v>2254</v>
      </c>
    </row>
    <row r="26">
      <c r="A26" s="5" t="inlineStr">
        <is>
          <t>Minderheitenanteil</t>
        </is>
      </c>
      <c r="B26" s="5" t="inlineStr">
        <is>
          <t>Minority Share</t>
        </is>
      </c>
      <c r="C26" t="n">
        <v>-698</v>
      </c>
      <c r="D26" t="n">
        <v>-692</v>
      </c>
      <c r="E26" t="n">
        <v>-624</v>
      </c>
      <c r="F26" t="n">
        <v>-464</v>
      </c>
      <c r="G26" t="n">
        <v>-394</v>
      </c>
      <c r="H26" t="n">
        <v>-299</v>
      </c>
      <c r="I26" t="n">
        <v>-350</v>
      </c>
      <c r="J26" t="n">
        <v>-434</v>
      </c>
      <c r="K26" t="n">
        <v>-403</v>
      </c>
      <c r="L26" t="n">
        <v>-385</v>
      </c>
      <c r="M26" t="n">
        <v>-430</v>
      </c>
      <c r="N26" t="n">
        <v>-763</v>
      </c>
      <c r="O26" t="n">
        <v>-657</v>
      </c>
      <c r="P26" t="n">
        <v>-564</v>
      </c>
      <c r="Q26" t="n">
        <v>-479</v>
      </c>
      <c r="R26" t="n">
        <v>-340</v>
      </c>
      <c r="S26" t="n">
        <v>-263</v>
      </c>
      <c r="T26" t="n">
        <v>-254</v>
      </c>
      <c r="U26" t="n">
        <v>-173</v>
      </c>
      <c r="V26" t="n">
        <v>-179</v>
      </c>
      <c r="W26" t="n">
        <v>-86</v>
      </c>
    </row>
    <row r="27">
      <c r="A27" s="5" t="inlineStr">
        <is>
          <t>Jahresüberschuss/-fehlbetrag</t>
        </is>
      </c>
      <c r="B27" s="5" t="inlineStr">
        <is>
          <t>Net Profit</t>
        </is>
      </c>
      <c r="C27" t="n">
        <v>3248</v>
      </c>
      <c r="D27" t="n">
        <v>3864</v>
      </c>
      <c r="E27" t="n">
        <v>2806</v>
      </c>
      <c r="F27" t="n">
        <v>3874</v>
      </c>
      <c r="G27" t="n">
        <v>4001</v>
      </c>
      <c r="H27" t="n">
        <v>2692</v>
      </c>
      <c r="I27" t="n">
        <v>2175</v>
      </c>
      <c r="J27" t="n">
        <v>774</v>
      </c>
      <c r="K27" t="n">
        <v>2385</v>
      </c>
      <c r="L27" t="n">
        <v>3917</v>
      </c>
      <c r="M27" t="n">
        <v>678</v>
      </c>
      <c r="N27" t="n">
        <v>2010</v>
      </c>
      <c r="O27" t="n">
        <v>947</v>
      </c>
      <c r="P27" t="n">
        <v>5221</v>
      </c>
      <c r="Q27" t="n">
        <v>4446</v>
      </c>
      <c r="R27" t="n">
        <v>3125</v>
      </c>
      <c r="S27" t="n">
        <v>2492</v>
      </c>
      <c r="T27" t="n">
        <v>1397</v>
      </c>
      <c r="U27" t="n">
        <v>2154</v>
      </c>
      <c r="V27" t="n">
        <v>2698</v>
      </c>
      <c r="W27" t="n">
        <v>2322</v>
      </c>
    </row>
    <row r="28">
      <c r="A28" s="5" t="inlineStr">
        <is>
          <t>Summe Aktiva</t>
        </is>
      </c>
      <c r="B28" s="5" t="inlineStr">
        <is>
          <t>Total Assets</t>
        </is>
      </c>
      <c r="C28" t="n">
        <v>1360000</v>
      </c>
      <c r="D28" t="n">
        <v>1310000</v>
      </c>
      <c r="E28" t="n">
        <v>1280000</v>
      </c>
      <c r="F28" t="n">
        <v>1380000</v>
      </c>
      <c r="G28" t="n">
        <v>1330000</v>
      </c>
      <c r="H28" t="n">
        <v>1310000</v>
      </c>
      <c r="I28" t="n">
        <v>1240000</v>
      </c>
      <c r="J28" t="n">
        <v>1250000</v>
      </c>
      <c r="K28" t="n">
        <v>1180000</v>
      </c>
      <c r="L28" t="n">
        <v>1130000</v>
      </c>
      <c r="M28" t="n">
        <v>1020000</v>
      </c>
      <c r="N28" t="n">
        <v>1130000</v>
      </c>
      <c r="O28" t="n">
        <v>1070000</v>
      </c>
      <c r="P28" t="n">
        <v>956841</v>
      </c>
      <c r="Q28" t="n">
        <v>848417</v>
      </c>
      <c r="R28" t="n">
        <v>601089</v>
      </c>
      <c r="S28" t="n">
        <v>539387</v>
      </c>
      <c r="T28" t="n">
        <v>501265</v>
      </c>
      <c r="U28" t="n">
        <v>512499</v>
      </c>
      <c r="V28" t="n">
        <v>455881</v>
      </c>
      <c r="W28" t="n">
        <v>435545</v>
      </c>
    </row>
    <row r="29">
      <c r="A29" s="5" t="inlineStr">
        <is>
          <t>Summe Fremdkapital</t>
        </is>
      </c>
      <c r="B29" s="5" t="inlineStr">
        <is>
          <t>Total Liabilities</t>
        </is>
      </c>
      <c r="C29" t="n">
        <v>1290000</v>
      </c>
      <c r="D29" t="n">
        <v>1240000</v>
      </c>
      <c r="E29" t="n">
        <v>1210000</v>
      </c>
      <c r="F29" t="n">
        <v>1320000</v>
      </c>
      <c r="G29" t="n">
        <v>1270000</v>
      </c>
      <c r="H29" t="n">
        <v>1250000</v>
      </c>
      <c r="I29" t="n">
        <v>1180000</v>
      </c>
      <c r="J29" t="n">
        <v>1200000</v>
      </c>
      <c r="K29" t="n">
        <v>1130000</v>
      </c>
      <c r="L29" t="n">
        <v>1080000</v>
      </c>
      <c r="M29" t="n">
        <v>976863</v>
      </c>
      <c r="N29" t="n">
        <v>1090000</v>
      </c>
      <c r="O29" t="n">
        <v>1040000</v>
      </c>
      <c r="P29" t="n">
        <v>923409</v>
      </c>
      <c r="Q29" t="n">
        <v>820697</v>
      </c>
      <c r="R29" t="n">
        <v>578359</v>
      </c>
      <c r="S29" t="n">
        <v>518439</v>
      </c>
      <c r="T29" t="n">
        <v>481959</v>
      </c>
      <c r="U29" t="n">
        <v>492927</v>
      </c>
      <c r="V29" t="n">
        <v>439311</v>
      </c>
      <c r="W29" t="n">
        <v>421741</v>
      </c>
    </row>
    <row r="30">
      <c r="A30" s="5" t="inlineStr">
        <is>
          <t>Minderheitenanteil</t>
        </is>
      </c>
      <c r="B30" s="5" t="inlineStr">
        <is>
          <t>Minority Share</t>
        </is>
      </c>
      <c r="C30" t="n">
        <v>5043</v>
      </c>
      <c r="D30" t="n">
        <v>4783</v>
      </c>
      <c r="E30" t="n">
        <v>4664</v>
      </c>
      <c r="F30" t="n">
        <v>3753</v>
      </c>
      <c r="G30" t="n">
        <v>3638</v>
      </c>
      <c r="H30" t="n">
        <v>3645</v>
      </c>
      <c r="I30" t="n">
        <v>3093</v>
      </c>
      <c r="J30" t="n">
        <v>4288</v>
      </c>
      <c r="K30" t="n">
        <v>4045</v>
      </c>
      <c r="L30" t="n">
        <v>4554</v>
      </c>
      <c r="M30" t="n">
        <v>4634</v>
      </c>
      <c r="N30" t="n">
        <v>4802</v>
      </c>
      <c r="O30" t="n">
        <v>4034</v>
      </c>
      <c r="P30" t="n">
        <v>4378</v>
      </c>
      <c r="Q30" t="n">
        <v>4170</v>
      </c>
      <c r="R30" t="n">
        <v>2105</v>
      </c>
      <c r="S30" t="n">
        <v>1951</v>
      </c>
      <c r="T30" t="n">
        <v>1904</v>
      </c>
      <c r="U30" t="n">
        <v>1932</v>
      </c>
      <c r="V30" t="n">
        <v>1523</v>
      </c>
      <c r="W30" t="n">
        <v>1104</v>
      </c>
    </row>
    <row r="31">
      <c r="A31" s="5" t="inlineStr">
        <is>
          <t>Summe Eigenkapital</t>
        </is>
      </c>
      <c r="B31" s="5" t="inlineStr">
        <is>
          <t>Equity</t>
        </is>
      </c>
      <c r="C31" t="n">
        <v>63527</v>
      </c>
      <c r="D31" t="n">
        <v>61026</v>
      </c>
      <c r="E31" t="n">
        <v>59373</v>
      </c>
      <c r="F31" t="n">
        <v>61953</v>
      </c>
      <c r="G31" t="n">
        <v>59037</v>
      </c>
      <c r="H31" t="n">
        <v>55168</v>
      </c>
      <c r="I31" t="n">
        <v>51008</v>
      </c>
      <c r="J31" t="n">
        <v>49809</v>
      </c>
      <c r="K31" t="n">
        <v>47067</v>
      </c>
      <c r="L31" t="n">
        <v>46421</v>
      </c>
      <c r="M31" t="n">
        <v>42204</v>
      </c>
      <c r="N31" t="n">
        <v>36085</v>
      </c>
      <c r="O31" t="n">
        <v>27241</v>
      </c>
      <c r="P31" t="n">
        <v>29054</v>
      </c>
      <c r="Q31" t="n">
        <v>23550</v>
      </c>
      <c r="R31" t="n">
        <v>18576</v>
      </c>
      <c r="S31" t="n">
        <v>16877</v>
      </c>
      <c r="T31" t="n">
        <v>15734</v>
      </c>
      <c r="U31" t="n">
        <v>15750</v>
      </c>
      <c r="V31" t="n">
        <v>13687</v>
      </c>
      <c r="W31" t="n">
        <v>11904</v>
      </c>
    </row>
    <row r="32">
      <c r="A32" s="5" t="inlineStr">
        <is>
          <t>Summe Passiva</t>
        </is>
      </c>
      <c r="B32" s="5" t="inlineStr">
        <is>
          <t>Liabilities &amp; Shareholder Equity</t>
        </is>
      </c>
      <c r="C32" t="n">
        <v>1360000</v>
      </c>
      <c r="D32" t="n">
        <v>1310000</v>
      </c>
      <c r="E32" t="n">
        <v>1280000</v>
      </c>
      <c r="F32" t="n">
        <v>1380000</v>
      </c>
      <c r="G32" t="n">
        <v>1330000</v>
      </c>
      <c r="H32" t="n">
        <v>1310000</v>
      </c>
      <c r="I32" t="n">
        <v>1240000</v>
      </c>
      <c r="J32" t="n">
        <v>1250000</v>
      </c>
      <c r="K32" t="n">
        <v>1180000</v>
      </c>
      <c r="L32" t="n">
        <v>1130000</v>
      </c>
      <c r="M32" t="n">
        <v>1020000</v>
      </c>
      <c r="N32" t="n">
        <v>1130000</v>
      </c>
      <c r="O32" t="n">
        <v>1070000</v>
      </c>
      <c r="P32" t="n">
        <v>956841</v>
      </c>
      <c r="Q32" t="n">
        <v>848417</v>
      </c>
      <c r="R32" t="n">
        <v>601089</v>
      </c>
      <c r="S32" t="n">
        <v>539387</v>
      </c>
      <c r="T32" t="n">
        <v>501265</v>
      </c>
      <c r="U32" t="n">
        <v>512499</v>
      </c>
      <c r="V32" t="n">
        <v>455881</v>
      </c>
      <c r="W32" t="n">
        <v>435545</v>
      </c>
    </row>
    <row r="33">
      <c r="A33" s="5" t="inlineStr">
        <is>
          <t>Mio.Aktien im Umlauf</t>
        </is>
      </c>
      <c r="B33" s="5" t="inlineStr">
        <is>
          <t>Million shares outstanding</t>
        </is>
      </c>
      <c r="C33" t="n">
        <v>853.37</v>
      </c>
      <c r="D33" t="n">
        <v>807.92</v>
      </c>
      <c r="E33" t="n">
        <v>807.92</v>
      </c>
      <c r="F33" t="n">
        <v>807.71</v>
      </c>
      <c r="G33" t="n">
        <v>806.24</v>
      </c>
      <c r="H33" t="n">
        <v>805.21</v>
      </c>
      <c r="I33" t="n">
        <v>798.72</v>
      </c>
      <c r="J33" t="n">
        <v>780.27</v>
      </c>
      <c r="K33" t="n">
        <v>776.08</v>
      </c>
      <c r="L33" t="n">
        <v>746.4</v>
      </c>
      <c r="M33" t="n">
        <v>739.8</v>
      </c>
      <c r="N33" t="n">
        <v>580.7</v>
      </c>
      <c r="O33" t="n">
        <v>466.6</v>
      </c>
      <c r="P33" t="n">
        <v>461.4</v>
      </c>
      <c r="Q33" t="n">
        <v>434.3</v>
      </c>
      <c r="R33" t="n">
        <v>445.2</v>
      </c>
      <c r="S33" t="n">
        <v>438.4</v>
      </c>
      <c r="T33" t="n">
        <v>430.2</v>
      </c>
      <c r="U33" t="n">
        <v>431.5</v>
      </c>
      <c r="V33" t="n">
        <v>423.2</v>
      </c>
      <c r="W33" t="inlineStr">
        <is>
          <t>-</t>
        </is>
      </c>
    </row>
    <row r="34">
      <c r="A34" s="5" t="inlineStr">
        <is>
          <t>Ergebnis je Aktie (brutto)</t>
        </is>
      </c>
      <c r="B34" s="5" t="inlineStr">
        <is>
          <t>Earnings per share</t>
        </is>
      </c>
      <c r="C34" t="n">
        <v>6.11</v>
      </c>
      <c r="D34" t="n">
        <v>7.57</v>
      </c>
      <c r="E34" t="n">
        <v>6.36</v>
      </c>
      <c r="F34" t="n">
        <v>7.81</v>
      </c>
      <c r="G34" t="n">
        <v>7.58</v>
      </c>
      <c r="H34" t="n">
        <v>5.43</v>
      </c>
      <c r="I34" t="n">
        <v>3.83</v>
      </c>
      <c r="J34" t="n">
        <v>1.98</v>
      </c>
      <c r="K34" t="n">
        <v>5.3</v>
      </c>
      <c r="L34" t="n">
        <v>7.83</v>
      </c>
      <c r="M34" t="n">
        <v>1.14</v>
      </c>
      <c r="N34" t="n">
        <v>7.42</v>
      </c>
      <c r="O34" t="n">
        <v>4.04</v>
      </c>
      <c r="P34" t="n">
        <v>17.51</v>
      </c>
      <c r="Q34" t="n">
        <v>15.47</v>
      </c>
      <c r="R34" t="n">
        <v>11.39</v>
      </c>
      <c r="S34" t="n">
        <v>9.77</v>
      </c>
      <c r="T34" t="n">
        <v>5.8</v>
      </c>
      <c r="U34" t="n">
        <v>7.32</v>
      </c>
      <c r="V34" t="n">
        <v>10.31</v>
      </c>
      <c r="W34" t="inlineStr">
        <is>
          <t>-</t>
        </is>
      </c>
    </row>
    <row r="35">
      <c r="A35" s="5" t="inlineStr">
        <is>
          <t>Ergebnis je Aktie (unverwässert)</t>
        </is>
      </c>
      <c r="B35" s="5" t="inlineStr">
        <is>
          <t>Basic Earnings per share</t>
        </is>
      </c>
      <c r="C35" t="n">
        <v>3.05</v>
      </c>
      <c r="D35" t="n">
        <v>4.24</v>
      </c>
      <c r="E35" t="n">
        <v>2.92</v>
      </c>
      <c r="F35" t="n">
        <v>4.26</v>
      </c>
      <c r="G35" t="n">
        <v>4.49</v>
      </c>
      <c r="H35" t="n">
        <v>2.23</v>
      </c>
      <c r="I35" t="n">
        <v>2.4</v>
      </c>
      <c r="J35" t="n">
        <v>0.64</v>
      </c>
      <c r="K35" t="n">
        <v>3.2</v>
      </c>
      <c r="L35" t="n">
        <v>4.96</v>
      </c>
      <c r="M35" t="n">
        <v>0.45</v>
      </c>
      <c r="N35" t="n">
        <v>3.38</v>
      </c>
      <c r="O35" t="n">
        <v>9.369999999999999</v>
      </c>
      <c r="P35" t="n">
        <v>12.33</v>
      </c>
      <c r="Q35" t="n">
        <v>10.88</v>
      </c>
      <c r="R35" t="n">
        <v>7.65</v>
      </c>
      <c r="S35" t="n">
        <v>6.07</v>
      </c>
      <c r="T35" t="n">
        <v>3.41</v>
      </c>
      <c r="U35" t="n">
        <v>5.35</v>
      </c>
      <c r="V35" t="n">
        <v>6.78</v>
      </c>
      <c r="W35" t="n">
        <v>4.9</v>
      </c>
    </row>
    <row r="36">
      <c r="A36" s="5" t="inlineStr">
        <is>
          <t>Ergebnis je Aktie (verwässert)</t>
        </is>
      </c>
      <c r="B36" s="5" t="inlineStr">
        <is>
          <t>Diluted Earnings per share</t>
        </is>
      </c>
      <c r="C36" t="n">
        <v>3.05</v>
      </c>
      <c r="D36" t="n">
        <v>4.24</v>
      </c>
      <c r="E36" t="n">
        <v>2.92</v>
      </c>
      <c r="F36" t="n">
        <v>4.26</v>
      </c>
      <c r="G36" t="n">
        <v>4.49</v>
      </c>
      <c r="H36" t="n">
        <v>2.23</v>
      </c>
      <c r="I36" t="n">
        <v>2.4</v>
      </c>
      <c r="J36" t="n">
        <v>0.64</v>
      </c>
      <c r="K36" t="n">
        <v>3.18</v>
      </c>
      <c r="L36" t="n">
        <v>4.94</v>
      </c>
      <c r="M36" t="n">
        <v>0.45</v>
      </c>
      <c r="N36" t="n">
        <v>3.38</v>
      </c>
      <c r="O36" t="n">
        <v>9.25</v>
      </c>
      <c r="P36" t="n">
        <v>12.16</v>
      </c>
      <c r="Q36" t="n">
        <v>10.79</v>
      </c>
      <c r="R36" t="n">
        <v>7.59</v>
      </c>
      <c r="S36" t="n">
        <v>6.02</v>
      </c>
      <c r="T36" t="n">
        <v>3.41</v>
      </c>
      <c r="U36" t="n">
        <v>5.35</v>
      </c>
      <c r="V36" t="n">
        <v>6.78</v>
      </c>
      <c r="W36" t="n">
        <v>4.9</v>
      </c>
    </row>
    <row r="37">
      <c r="A37" s="5" t="inlineStr">
        <is>
          <t>Dividende je Aktie</t>
        </is>
      </c>
      <c r="B37" s="5" t="inlineStr">
        <is>
          <t>Dividend per share</t>
        </is>
      </c>
      <c r="C37" t="n">
        <v>2.2</v>
      </c>
      <c r="D37" t="n">
        <v>2.2</v>
      </c>
      <c r="E37" t="n">
        <v>2.2</v>
      </c>
      <c r="F37" t="n">
        <v>2.2</v>
      </c>
      <c r="G37" t="n">
        <v>2</v>
      </c>
      <c r="H37" t="n">
        <v>1.2</v>
      </c>
      <c r="I37" t="n">
        <v>1</v>
      </c>
      <c r="J37" t="n">
        <v>0.45</v>
      </c>
      <c r="K37" t="inlineStr">
        <is>
          <t>-</t>
        </is>
      </c>
      <c r="L37" t="n">
        <v>1.75</v>
      </c>
      <c r="M37" t="n">
        <v>0.25</v>
      </c>
      <c r="N37" t="n">
        <v>1.2</v>
      </c>
      <c r="O37" t="n">
        <v>0.9</v>
      </c>
      <c r="P37" t="n">
        <v>5.2</v>
      </c>
      <c r="Q37" t="n">
        <v>4.5</v>
      </c>
      <c r="R37" t="n">
        <v>3.3</v>
      </c>
      <c r="S37" t="n">
        <v>2.5</v>
      </c>
      <c r="T37" t="n">
        <v>2.1</v>
      </c>
      <c r="U37" t="n">
        <v>2.1</v>
      </c>
      <c r="V37" t="n">
        <v>2.1</v>
      </c>
      <c r="W37" t="inlineStr">
        <is>
          <t>-</t>
        </is>
      </c>
    </row>
    <row r="38">
      <c r="A38" s="5" t="inlineStr">
        <is>
          <t>Dividendenausschüttung in Mio</t>
        </is>
      </c>
      <c r="B38" s="5" t="inlineStr">
        <is>
          <t>Dividend Payment in M</t>
        </is>
      </c>
      <c r="C38" t="n">
        <v>1777</v>
      </c>
      <c r="D38" t="n">
        <v>1777</v>
      </c>
      <c r="E38" t="n">
        <v>1777</v>
      </c>
      <c r="F38" t="n">
        <v>1777</v>
      </c>
      <c r="G38" t="n">
        <v>1612</v>
      </c>
      <c r="H38" t="n">
        <v>966</v>
      </c>
      <c r="I38" t="n">
        <v>799</v>
      </c>
      <c r="J38" t="n">
        <v>351</v>
      </c>
      <c r="K38" t="inlineStr">
        <is>
          <t>-</t>
        </is>
      </c>
      <c r="L38" t="n">
        <v>1287</v>
      </c>
      <c r="M38" t="n">
        <v>182</v>
      </c>
      <c r="N38" t="n">
        <v>682</v>
      </c>
      <c r="O38" t="n">
        <v>420</v>
      </c>
      <c r="P38" t="n">
        <v>2399</v>
      </c>
      <c r="Q38" t="n">
        <v>1954</v>
      </c>
      <c r="R38" t="n">
        <v>1469</v>
      </c>
      <c r="S38" t="n">
        <v>1096</v>
      </c>
      <c r="T38" t="n">
        <v>903</v>
      </c>
      <c r="U38" t="n">
        <v>891</v>
      </c>
      <c r="V38" t="n">
        <v>889</v>
      </c>
      <c r="W38" t="inlineStr">
        <is>
          <t>-</t>
        </is>
      </c>
    </row>
    <row r="39">
      <c r="A39" s="5" t="inlineStr">
        <is>
          <t>Ertrag</t>
        </is>
      </c>
      <c r="B39" s="5" t="inlineStr">
        <is>
          <t>Income</t>
        </is>
      </c>
      <c r="C39" t="n">
        <v>28.91</v>
      </c>
      <c r="D39" t="n">
        <v>31.2</v>
      </c>
      <c r="E39" t="n">
        <v>29.65</v>
      </c>
      <c r="F39" t="n">
        <v>31.32</v>
      </c>
      <c r="G39" t="n">
        <v>31.8</v>
      </c>
      <c r="H39" t="n">
        <v>29.26</v>
      </c>
      <c r="I39" t="n">
        <v>28.58</v>
      </c>
      <c r="J39" t="n">
        <v>29.62</v>
      </c>
      <c r="K39" t="n">
        <v>33.03</v>
      </c>
      <c r="L39" t="n">
        <v>35.39</v>
      </c>
      <c r="M39" t="n">
        <v>29.37</v>
      </c>
      <c r="N39" t="n">
        <v>37.65</v>
      </c>
      <c r="O39" t="n">
        <v>46.98</v>
      </c>
      <c r="P39" t="n">
        <v>48.58</v>
      </c>
      <c r="Q39" t="n">
        <v>44.14</v>
      </c>
      <c r="R39" t="n">
        <v>36.87</v>
      </c>
      <c r="S39" t="n">
        <v>35.67</v>
      </c>
      <c r="T39" t="n">
        <v>33.6</v>
      </c>
      <c r="U39" t="n">
        <v>32.15</v>
      </c>
      <c r="V39" t="n">
        <v>32.61</v>
      </c>
      <c r="W39" t="inlineStr">
        <is>
          <t>-</t>
        </is>
      </c>
    </row>
    <row r="40">
      <c r="A40" s="5" t="inlineStr">
        <is>
          <t>Buchwert je Aktie</t>
        </is>
      </c>
      <c r="B40" s="5" t="inlineStr">
        <is>
          <t>Book value per share</t>
        </is>
      </c>
      <c r="C40" t="n">
        <v>74.44</v>
      </c>
      <c r="D40" t="n">
        <v>75.53</v>
      </c>
      <c r="E40" t="n">
        <v>73.48999999999999</v>
      </c>
      <c r="F40" t="n">
        <v>76.7</v>
      </c>
      <c r="G40" t="n">
        <v>73.23</v>
      </c>
      <c r="H40" t="n">
        <v>68.51000000000001</v>
      </c>
      <c r="I40" t="n">
        <v>63.86</v>
      </c>
      <c r="J40" t="n">
        <v>63.84</v>
      </c>
      <c r="K40" t="n">
        <v>60.65</v>
      </c>
      <c r="L40" t="n">
        <v>62.19</v>
      </c>
      <c r="M40" t="n">
        <v>57.05</v>
      </c>
      <c r="N40" t="n">
        <v>62.14</v>
      </c>
      <c r="O40" t="n">
        <v>58.38</v>
      </c>
      <c r="P40" t="n">
        <v>62.97</v>
      </c>
      <c r="Q40" t="n">
        <v>54.23</v>
      </c>
      <c r="R40" t="n">
        <v>41.73</v>
      </c>
      <c r="S40" t="n">
        <v>38.5</v>
      </c>
      <c r="T40" t="n">
        <v>36.57</v>
      </c>
      <c r="U40" t="n">
        <v>36.5</v>
      </c>
      <c r="V40" t="n">
        <v>32.34</v>
      </c>
      <c r="W40" t="inlineStr">
        <is>
          <t>-</t>
        </is>
      </c>
    </row>
    <row r="41">
      <c r="A41" s="5" t="inlineStr">
        <is>
          <t>Cashflow je Aktie</t>
        </is>
      </c>
      <c r="B41" s="5" t="inlineStr">
        <is>
          <t>Cashflow per share</t>
        </is>
      </c>
      <c r="C41" t="n">
        <v>12.19</v>
      </c>
      <c r="D41" t="n">
        <v>-1.3</v>
      </c>
      <c r="E41" t="n">
        <v>35.15</v>
      </c>
      <c r="F41" t="n">
        <v>28.14</v>
      </c>
      <c r="G41" t="n">
        <v>26.19</v>
      </c>
      <c r="H41" t="n">
        <v>-16.87</v>
      </c>
      <c r="I41" t="n">
        <v>2.62</v>
      </c>
      <c r="J41" t="n">
        <v>38.21</v>
      </c>
      <c r="K41" t="n">
        <v>48.87</v>
      </c>
      <c r="L41" t="n">
        <v>7.21</v>
      </c>
      <c r="M41" t="n">
        <v>9.23</v>
      </c>
      <c r="N41" t="n">
        <v>3.34</v>
      </c>
      <c r="O41" t="n">
        <v>23.81</v>
      </c>
      <c r="P41" t="n">
        <v>16.99</v>
      </c>
      <c r="Q41" t="n">
        <v>5.71</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1589</v>
      </c>
      <c r="D42" t="n">
        <v>1621</v>
      </c>
      <c r="E42" t="n">
        <v>1578</v>
      </c>
      <c r="F42" t="n">
        <v>1711</v>
      </c>
      <c r="G42" t="n">
        <v>1655</v>
      </c>
      <c r="H42" t="n">
        <v>1625</v>
      </c>
      <c r="I42" t="n">
        <v>1547</v>
      </c>
      <c r="J42" t="n">
        <v>1603</v>
      </c>
      <c r="K42" t="n">
        <v>1522</v>
      </c>
      <c r="L42" t="n">
        <v>1517</v>
      </c>
      <c r="M42" t="n">
        <v>1384</v>
      </c>
      <c r="N42" t="n">
        <v>1946</v>
      </c>
      <c r="O42" t="n">
        <v>2297</v>
      </c>
      <c r="P42" t="n">
        <v>2074</v>
      </c>
      <c r="Q42" t="n">
        <v>1954</v>
      </c>
      <c r="R42" t="n">
        <v>1350</v>
      </c>
      <c r="S42" t="n">
        <v>1230</v>
      </c>
      <c r="T42" t="n">
        <v>1165</v>
      </c>
      <c r="U42" t="n">
        <v>1188</v>
      </c>
      <c r="V42" t="n">
        <v>1077</v>
      </c>
      <c r="W42" t="inlineStr">
        <is>
          <t>-</t>
        </is>
      </c>
    </row>
    <row r="43">
      <c r="A43" s="5" t="inlineStr">
        <is>
          <t>Personal am Ende des Jahres</t>
        </is>
      </c>
      <c r="B43" s="5" t="inlineStr">
        <is>
          <t>Staff at the end of year</t>
        </is>
      </c>
      <c r="C43" t="n">
        <v>138240</v>
      </c>
      <c r="D43" t="n">
        <v>149022</v>
      </c>
      <c r="E43" t="n">
        <v>147125</v>
      </c>
      <c r="F43" t="n">
        <v>145672</v>
      </c>
      <c r="G43" t="n">
        <v>145700</v>
      </c>
      <c r="H43" t="n">
        <v>148322</v>
      </c>
      <c r="I43" t="n">
        <v>148324</v>
      </c>
      <c r="J43" t="n">
        <v>154009</v>
      </c>
      <c r="K43" t="n">
        <v>159616</v>
      </c>
      <c r="L43" t="n">
        <v>160704</v>
      </c>
      <c r="M43" t="n">
        <v>160144</v>
      </c>
      <c r="N43" t="n">
        <v>160430</v>
      </c>
      <c r="O43" t="n">
        <v>130100</v>
      </c>
      <c r="P43" t="n">
        <v>115134</v>
      </c>
      <c r="Q43" t="n">
        <v>100186</v>
      </c>
      <c r="R43" t="n">
        <v>93359</v>
      </c>
      <c r="S43" t="n">
        <v>90040</v>
      </c>
      <c r="T43" t="n">
        <v>88278</v>
      </c>
      <c r="U43" t="n">
        <v>86574</v>
      </c>
      <c r="V43" t="n">
        <v>71149</v>
      </c>
      <c r="W43" t="inlineStr">
        <is>
          <t>-</t>
        </is>
      </c>
    </row>
    <row r="44">
      <c r="A44" s="5" t="inlineStr">
        <is>
          <t>Personalaufwand in Mio. EUR</t>
        </is>
      </c>
      <c r="B44" s="5" t="inlineStr">
        <is>
          <t>Personnel expenses in M</t>
        </is>
      </c>
      <c r="C44" t="n">
        <v>9955</v>
      </c>
      <c r="D44" t="n">
        <v>9561</v>
      </c>
      <c r="E44" t="n">
        <v>9749</v>
      </c>
      <c r="F44" t="n">
        <v>9455</v>
      </c>
      <c r="G44" t="n">
        <v>9476</v>
      </c>
      <c r="H44" t="n">
        <v>9049</v>
      </c>
      <c r="I44" t="n">
        <v>9225</v>
      </c>
      <c r="J44" t="n">
        <v>9513</v>
      </c>
      <c r="K44" t="n">
        <v>9666</v>
      </c>
      <c r="L44" t="n">
        <v>9559</v>
      </c>
      <c r="M44" t="n">
        <v>9157</v>
      </c>
      <c r="N44" t="n">
        <v>8616</v>
      </c>
      <c r="O44" t="n">
        <v>8172</v>
      </c>
      <c r="P44" t="n">
        <v>8350</v>
      </c>
      <c r="Q44" t="n">
        <v>7469</v>
      </c>
      <c r="R44" t="n">
        <v>6603</v>
      </c>
      <c r="S44" t="n">
        <v>6323</v>
      </c>
      <c r="T44" t="n">
        <v>6060</v>
      </c>
      <c r="U44" t="n">
        <v>5805</v>
      </c>
      <c r="V44" t="n">
        <v>5893</v>
      </c>
      <c r="W44" t="inlineStr">
        <is>
          <t>-</t>
        </is>
      </c>
    </row>
    <row r="45">
      <c r="A45" s="5" t="inlineStr">
        <is>
          <t>Aufwand je Mitarbeiter in EUR</t>
        </is>
      </c>
      <c r="B45" s="5" t="inlineStr">
        <is>
          <t>Effort per employee</t>
        </is>
      </c>
      <c r="C45" t="n">
        <v>72012</v>
      </c>
      <c r="D45" t="n">
        <v>64158</v>
      </c>
      <c r="E45" t="n">
        <v>66263</v>
      </c>
      <c r="F45" t="n">
        <v>64906</v>
      </c>
      <c r="G45" t="n">
        <v>65038</v>
      </c>
      <c r="H45" t="n">
        <v>61009</v>
      </c>
      <c r="I45" t="n">
        <v>62195</v>
      </c>
      <c r="J45" t="n">
        <v>61769</v>
      </c>
      <c r="K45" t="n">
        <v>60558</v>
      </c>
      <c r="L45" t="n">
        <v>59482</v>
      </c>
      <c r="M45" t="n">
        <v>57180</v>
      </c>
      <c r="N45" t="n">
        <v>53706</v>
      </c>
      <c r="O45" t="n">
        <v>62813</v>
      </c>
      <c r="P45" t="n">
        <v>72524</v>
      </c>
      <c r="Q45" t="n">
        <v>74551</v>
      </c>
      <c r="R45" t="n">
        <v>70727</v>
      </c>
      <c r="S45" t="n">
        <v>70224</v>
      </c>
      <c r="T45" t="n">
        <v>68647</v>
      </c>
      <c r="U45" t="n">
        <v>67052</v>
      </c>
      <c r="V45" t="n">
        <v>82826</v>
      </c>
      <c r="W45" t="inlineStr">
        <is>
          <t>-</t>
        </is>
      </c>
    </row>
    <row r="46">
      <c r="A46" s="5" t="inlineStr">
        <is>
          <t>Ertrag je Mitarbeiter in EUR</t>
        </is>
      </c>
      <c r="B46" s="5" t="inlineStr">
        <is>
          <t>Income per employee</t>
        </is>
      </c>
      <c r="C46" t="n">
        <v>178465</v>
      </c>
      <c r="D46" t="n">
        <v>169136</v>
      </c>
      <c r="E46" t="n">
        <v>162814</v>
      </c>
      <c r="F46" t="n">
        <v>173664</v>
      </c>
      <c r="G46" t="n">
        <v>175971</v>
      </c>
      <c r="H46" t="n">
        <v>158850</v>
      </c>
      <c r="I46" t="n">
        <v>153927</v>
      </c>
      <c r="J46" t="n">
        <v>150056</v>
      </c>
      <c r="K46" t="n">
        <v>160610</v>
      </c>
      <c r="L46" t="n">
        <v>164389</v>
      </c>
      <c r="M46" t="n">
        <v>135690</v>
      </c>
      <c r="N46" t="n">
        <v>136296</v>
      </c>
      <c r="O46" t="n">
        <v>168508</v>
      </c>
      <c r="P46" t="n">
        <v>194703</v>
      </c>
      <c r="Q46" t="n">
        <v>191344</v>
      </c>
      <c r="R46" t="n">
        <v>175837</v>
      </c>
      <c r="S46" t="n">
        <v>173667</v>
      </c>
      <c r="T46" t="n">
        <v>163732</v>
      </c>
      <c r="U46" t="n">
        <v>160255</v>
      </c>
      <c r="V46" t="n">
        <v>193945</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23495</v>
      </c>
      <c r="D48" t="n">
        <v>25929</v>
      </c>
      <c r="E48" t="n">
        <v>19072</v>
      </c>
      <c r="F48" t="n">
        <v>26594</v>
      </c>
      <c r="G48" t="n">
        <v>27461</v>
      </c>
      <c r="H48" t="n">
        <v>18150</v>
      </c>
      <c r="I48" t="n">
        <v>14664</v>
      </c>
      <c r="J48" t="n">
        <v>5026</v>
      </c>
      <c r="K48" t="n">
        <v>14942</v>
      </c>
      <c r="L48" t="n">
        <v>24374</v>
      </c>
      <c r="M48" t="n">
        <v>4234</v>
      </c>
      <c r="N48" t="n">
        <v>12529</v>
      </c>
      <c r="O48" t="n">
        <v>7279</v>
      </c>
      <c r="P48" t="n">
        <v>45347</v>
      </c>
      <c r="Q48" t="n">
        <v>44377</v>
      </c>
      <c r="R48" t="n">
        <v>33473</v>
      </c>
      <c r="S48" t="n">
        <v>27677</v>
      </c>
      <c r="T48" t="n">
        <v>15825</v>
      </c>
      <c r="U48" t="n">
        <v>24880</v>
      </c>
      <c r="V48" t="n">
        <v>37920</v>
      </c>
      <c r="W48" t="inlineStr">
        <is>
          <t>-</t>
        </is>
      </c>
    </row>
    <row r="49">
      <c r="A49" s="5" t="inlineStr">
        <is>
          <t>KGV (Kurs/Gewinn)</t>
        </is>
      </c>
      <c r="B49" s="5" t="inlineStr">
        <is>
          <t>PE (price/earnings)</t>
        </is>
      </c>
      <c r="C49" t="n">
        <v>10.2</v>
      </c>
      <c r="D49" t="n">
        <v>6.6</v>
      </c>
      <c r="E49" t="n">
        <v>14.7</v>
      </c>
      <c r="F49" t="n">
        <v>11</v>
      </c>
      <c r="G49" t="n">
        <v>9.5</v>
      </c>
      <c r="H49" t="n">
        <v>15.7</v>
      </c>
      <c r="I49" t="n">
        <v>17.6</v>
      </c>
      <c r="J49" t="n">
        <v>44.3</v>
      </c>
      <c r="K49" t="n">
        <v>5.4</v>
      </c>
      <c r="L49" t="n">
        <v>8.1</v>
      </c>
      <c r="M49" t="n">
        <v>108.8</v>
      </c>
      <c r="N49" t="n">
        <v>10.7</v>
      </c>
      <c r="O49" t="n">
        <v>10.6</v>
      </c>
      <c r="P49" t="n">
        <v>10.4</v>
      </c>
      <c r="Q49" t="n">
        <v>9.5</v>
      </c>
      <c r="R49" t="n">
        <v>9.699999999999999</v>
      </c>
      <c r="S49" t="n">
        <v>11.5</v>
      </c>
      <c r="T49" t="n">
        <v>16.3</v>
      </c>
      <c r="U49" t="n">
        <v>11.8</v>
      </c>
      <c r="V49" t="n">
        <v>9.800000000000001</v>
      </c>
      <c r="W49" t="n">
        <v>11.8</v>
      </c>
    </row>
    <row r="50">
      <c r="A50" s="5" t="inlineStr">
        <is>
          <t>KUV (Kurs/Umsatz)</t>
        </is>
      </c>
      <c r="B50" s="5" t="inlineStr">
        <is>
          <t>PS (price/sales)</t>
        </is>
      </c>
      <c r="C50" t="n">
        <v>1.07</v>
      </c>
      <c r="D50" t="n">
        <v>0.89</v>
      </c>
      <c r="E50" t="n">
        <v>1.45</v>
      </c>
      <c r="F50" t="n">
        <v>1.49</v>
      </c>
      <c r="G50" t="n">
        <v>1.35</v>
      </c>
      <c r="H50" t="n">
        <v>1.2</v>
      </c>
      <c r="I50" t="n">
        <v>1.48</v>
      </c>
      <c r="J50" t="n">
        <v>0.96</v>
      </c>
      <c r="K50" t="n">
        <v>0.52</v>
      </c>
      <c r="L50" t="n">
        <v>1.14</v>
      </c>
      <c r="M50" t="n">
        <v>1.67</v>
      </c>
      <c r="N50" t="n">
        <v>0.96</v>
      </c>
      <c r="O50" t="n">
        <v>2.1</v>
      </c>
      <c r="P50" t="n">
        <v>2.65</v>
      </c>
      <c r="Q50" t="n">
        <v>2.35</v>
      </c>
      <c r="R50" t="n">
        <v>2.02</v>
      </c>
      <c r="S50" t="n">
        <v>1.96</v>
      </c>
      <c r="T50" t="n">
        <v>1.65</v>
      </c>
      <c r="U50" t="n">
        <v>1.96</v>
      </c>
      <c r="V50" t="n">
        <v>2.03</v>
      </c>
      <c r="W50" t="inlineStr">
        <is>
          <t>-</t>
        </is>
      </c>
    </row>
    <row r="51">
      <c r="A51" s="5" t="inlineStr">
        <is>
          <t>KBV (Kurs/Buchwert)</t>
        </is>
      </c>
      <c r="B51" s="5" t="inlineStr">
        <is>
          <t>PB (price/book value)</t>
        </is>
      </c>
      <c r="C51" t="n">
        <v>0.42</v>
      </c>
      <c r="D51" t="n">
        <v>0.37</v>
      </c>
      <c r="E51" t="n">
        <v>0.59</v>
      </c>
      <c r="F51" t="n">
        <v>0.61</v>
      </c>
      <c r="G51" t="n">
        <v>0.58</v>
      </c>
      <c r="H51" t="n">
        <v>0.51</v>
      </c>
      <c r="I51" t="n">
        <v>0.66</v>
      </c>
      <c r="J51" t="n">
        <v>0.44</v>
      </c>
      <c r="K51" t="n">
        <v>0.28</v>
      </c>
      <c r="L51" t="n">
        <v>0.65</v>
      </c>
      <c r="M51" t="n">
        <v>0.86</v>
      </c>
      <c r="N51" t="n">
        <v>0.58</v>
      </c>
      <c r="O51" t="n">
        <v>1.69</v>
      </c>
      <c r="P51" t="n">
        <v>2.04</v>
      </c>
      <c r="Q51" t="n">
        <v>1.92</v>
      </c>
      <c r="R51" t="n">
        <v>1.79</v>
      </c>
      <c r="S51" t="n">
        <v>1.82</v>
      </c>
      <c r="T51" t="n">
        <v>1.52</v>
      </c>
      <c r="U51" t="n">
        <v>1.72</v>
      </c>
      <c r="V51" t="n">
        <v>2.05</v>
      </c>
      <c r="W51" t="inlineStr">
        <is>
          <t>-</t>
        </is>
      </c>
    </row>
    <row r="52">
      <c r="A52" s="5" t="inlineStr">
        <is>
          <t>KCV (Kurs/Cashflow)</t>
        </is>
      </c>
      <c r="B52" s="5" t="inlineStr">
        <is>
          <t>PC (price/cashflow)</t>
        </is>
      </c>
      <c r="C52" t="n">
        <v>2.54</v>
      </c>
      <c r="D52" t="n">
        <v>-21.32</v>
      </c>
      <c r="E52" t="n">
        <v>1.22</v>
      </c>
      <c r="F52" t="n">
        <v>1.66</v>
      </c>
      <c r="G52" t="n">
        <v>1.63</v>
      </c>
      <c r="H52" t="n">
        <v>-2.07</v>
      </c>
      <c r="I52" t="n">
        <v>16.12</v>
      </c>
      <c r="J52" t="n">
        <v>0.74</v>
      </c>
      <c r="K52" t="n">
        <v>0.35</v>
      </c>
      <c r="L52" t="n">
        <v>5.58</v>
      </c>
      <c r="M52" t="n">
        <v>5.3</v>
      </c>
      <c r="N52" t="n">
        <v>10.78</v>
      </c>
      <c r="O52" t="n">
        <v>4.15</v>
      </c>
      <c r="P52" t="n">
        <v>7.57</v>
      </c>
      <c r="Q52" t="n">
        <v>18.18</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7.09</v>
      </c>
      <c r="D53" t="n">
        <v>7.91</v>
      </c>
      <c r="E53" t="n">
        <v>5.11</v>
      </c>
      <c r="F53" t="n">
        <v>4.71</v>
      </c>
      <c r="G53" t="n">
        <v>4.67</v>
      </c>
      <c r="H53" t="n">
        <v>3.43</v>
      </c>
      <c r="I53" t="n">
        <v>2.37</v>
      </c>
      <c r="J53" t="n">
        <v>1.59</v>
      </c>
      <c r="K53" t="inlineStr">
        <is>
          <t>-</t>
        </is>
      </c>
      <c r="L53" t="n">
        <v>4.35</v>
      </c>
      <c r="M53" t="n">
        <v>0.51</v>
      </c>
      <c r="N53" t="n">
        <v>3.33</v>
      </c>
      <c r="O53" t="n">
        <v>0.91</v>
      </c>
      <c r="P53" t="n">
        <v>4.04</v>
      </c>
      <c r="Q53" t="n">
        <v>4.33</v>
      </c>
      <c r="R53" t="n">
        <v>4.43</v>
      </c>
      <c r="S53" t="n">
        <v>3.57</v>
      </c>
      <c r="T53" t="n">
        <v>3.78</v>
      </c>
      <c r="U53" t="n">
        <v>3.34</v>
      </c>
      <c r="V53" t="n">
        <v>3.17</v>
      </c>
      <c r="W53" t="inlineStr">
        <is>
          <t>-</t>
        </is>
      </c>
    </row>
    <row r="54">
      <c r="A54" s="5" t="inlineStr">
        <is>
          <t>Gewinnrendite in %</t>
        </is>
      </c>
      <c r="B54" s="5" t="inlineStr">
        <is>
          <t>Return on profit in %</t>
        </is>
      </c>
      <c r="C54" t="n">
        <v>9.800000000000001</v>
      </c>
      <c r="D54" t="n">
        <v>15.2</v>
      </c>
      <c r="E54" t="n">
        <v>6.8</v>
      </c>
      <c r="F54" t="n">
        <v>9.1</v>
      </c>
      <c r="G54" t="n">
        <v>10.5</v>
      </c>
      <c r="H54" t="n">
        <v>6.4</v>
      </c>
      <c r="I54" t="n">
        <v>5.7</v>
      </c>
      <c r="J54" t="n">
        <v>2.3</v>
      </c>
      <c r="K54" t="n">
        <v>18.6</v>
      </c>
      <c r="L54" t="n">
        <v>12.3</v>
      </c>
      <c r="M54" t="n">
        <v>0.9</v>
      </c>
      <c r="N54" t="n">
        <v>9.4</v>
      </c>
      <c r="O54" t="n">
        <v>9.5</v>
      </c>
      <c r="P54" t="n">
        <v>9.6</v>
      </c>
      <c r="Q54" t="n">
        <v>10.5</v>
      </c>
      <c r="R54" t="n">
        <v>10.3</v>
      </c>
      <c r="S54" t="n">
        <v>8.699999999999999</v>
      </c>
      <c r="T54" t="n">
        <v>6.1</v>
      </c>
      <c r="U54" t="n">
        <v>8.5</v>
      </c>
      <c r="V54" t="n">
        <v>10.2</v>
      </c>
      <c r="W54" t="n">
        <v>8.5</v>
      </c>
    </row>
    <row r="55">
      <c r="A55" s="5" t="inlineStr">
        <is>
          <t>Eigenkapitalrendite in %</t>
        </is>
      </c>
      <c r="B55" s="5" t="inlineStr">
        <is>
          <t>Return on Equity in %</t>
        </is>
      </c>
      <c r="C55" t="n">
        <v>5.11</v>
      </c>
      <c r="D55" t="n">
        <v>6.33</v>
      </c>
      <c r="E55" t="n">
        <v>4.73</v>
      </c>
      <c r="F55" t="n">
        <v>6.25</v>
      </c>
      <c r="G55" t="n">
        <v>6.78</v>
      </c>
      <c r="H55" t="n">
        <v>4.88</v>
      </c>
      <c r="I55" t="n">
        <v>4.26</v>
      </c>
      <c r="J55" t="n">
        <v>1.55</v>
      </c>
      <c r="K55" t="n">
        <v>5.07</v>
      </c>
      <c r="L55" t="n">
        <v>8.44</v>
      </c>
      <c r="M55" t="n">
        <v>1.61</v>
      </c>
      <c r="N55" t="n">
        <v>5.57</v>
      </c>
      <c r="O55" t="n">
        <v>3.48</v>
      </c>
      <c r="P55" t="n">
        <v>17.97</v>
      </c>
      <c r="Q55" t="n">
        <v>18.88</v>
      </c>
      <c r="R55" t="n">
        <v>16.82</v>
      </c>
      <c r="S55" t="n">
        <v>14.77</v>
      </c>
      <c r="T55" t="n">
        <v>8.880000000000001</v>
      </c>
      <c r="U55" t="n">
        <v>13.68</v>
      </c>
      <c r="V55" t="n">
        <v>19.71</v>
      </c>
      <c r="W55" t="n">
        <v>19.51</v>
      </c>
    </row>
    <row r="56">
      <c r="A56" s="5" t="inlineStr">
        <is>
          <t>Gesamtkapitalrendite in %</t>
        </is>
      </c>
      <c r="B56" s="5" t="inlineStr">
        <is>
          <t>Total Return on Investment in %</t>
        </is>
      </c>
      <c r="C56" t="n">
        <v>0.24</v>
      </c>
      <c r="D56" t="n">
        <v>0.3</v>
      </c>
      <c r="E56" t="n">
        <v>0.22</v>
      </c>
      <c r="F56" t="n">
        <v>0.28</v>
      </c>
      <c r="G56" t="n">
        <v>0.3</v>
      </c>
      <c r="H56" t="n">
        <v>0.21</v>
      </c>
      <c r="I56" t="n">
        <v>0.18</v>
      </c>
      <c r="J56" t="n">
        <v>0.06</v>
      </c>
      <c r="K56" t="n">
        <v>0.2</v>
      </c>
      <c r="L56" t="n">
        <v>0.35</v>
      </c>
      <c r="M56" t="n">
        <v>0.07000000000000001</v>
      </c>
      <c r="N56" t="n">
        <v>0.18</v>
      </c>
      <c r="O56" t="n">
        <v>0.09</v>
      </c>
      <c r="P56" t="n">
        <v>0.55</v>
      </c>
      <c r="Q56" t="n">
        <v>0.52</v>
      </c>
      <c r="R56" t="n">
        <v>0.52</v>
      </c>
      <c r="S56" t="n">
        <v>0.46</v>
      </c>
      <c r="T56" t="n">
        <v>0.28</v>
      </c>
      <c r="U56" t="n">
        <v>0.42</v>
      </c>
      <c r="V56" t="n">
        <v>0.59</v>
      </c>
      <c r="W56" t="n">
        <v>0.53</v>
      </c>
    </row>
    <row r="57">
      <c r="A57" s="5" t="inlineStr">
        <is>
          <t>Eigenkapitalquote in %</t>
        </is>
      </c>
      <c r="B57" s="5" t="inlineStr">
        <is>
          <t>Equity Ratio in %</t>
        </is>
      </c>
      <c r="C57" t="n">
        <v>4.68</v>
      </c>
      <c r="D57" t="n">
        <v>4.66</v>
      </c>
      <c r="E57" t="n">
        <v>4.66</v>
      </c>
      <c r="F57" t="n">
        <v>4.48</v>
      </c>
      <c r="G57" t="n">
        <v>4.42</v>
      </c>
      <c r="H57" t="n">
        <v>4.22</v>
      </c>
      <c r="I57" t="n">
        <v>4.13</v>
      </c>
      <c r="J57" t="n">
        <v>3.98</v>
      </c>
      <c r="K57" t="n">
        <v>3.98</v>
      </c>
      <c r="L57" t="n">
        <v>4.1</v>
      </c>
      <c r="M57" t="n">
        <v>4.12</v>
      </c>
      <c r="N57" t="n">
        <v>3.19</v>
      </c>
      <c r="O57" t="n">
        <v>2.54</v>
      </c>
      <c r="P57" t="n">
        <v>3.04</v>
      </c>
      <c r="Q57" t="n">
        <v>2.78</v>
      </c>
      <c r="R57" t="n">
        <v>3.09</v>
      </c>
      <c r="S57" t="n">
        <v>3.13</v>
      </c>
      <c r="T57" t="n">
        <v>3.14</v>
      </c>
      <c r="U57" t="n">
        <v>3.07</v>
      </c>
      <c r="V57" t="n">
        <v>3</v>
      </c>
      <c r="W57" t="n">
        <v>2.73</v>
      </c>
    </row>
    <row r="58">
      <c r="A58" s="5" t="inlineStr">
        <is>
          <t>Fremdkapitalquote in %</t>
        </is>
      </c>
      <c r="B58" s="5" t="inlineStr">
        <is>
          <t>Debt Ratio in %</t>
        </is>
      </c>
      <c r="C58" t="n">
        <v>95.31999999999999</v>
      </c>
      <c r="D58" t="n">
        <v>95.34</v>
      </c>
      <c r="E58" t="n">
        <v>95.34</v>
      </c>
      <c r="F58" t="n">
        <v>95.52</v>
      </c>
      <c r="G58" t="n">
        <v>95.58</v>
      </c>
      <c r="H58" t="n">
        <v>95.78</v>
      </c>
      <c r="I58" t="n">
        <v>95.87</v>
      </c>
      <c r="J58" t="n">
        <v>96.02</v>
      </c>
      <c r="K58" t="n">
        <v>96.02</v>
      </c>
      <c r="L58" t="n">
        <v>95.90000000000001</v>
      </c>
      <c r="M58" t="n">
        <v>95.88</v>
      </c>
      <c r="N58" t="n">
        <v>96.81</v>
      </c>
      <c r="O58" t="n">
        <v>97.45999999999999</v>
      </c>
      <c r="P58" t="n">
        <v>96.95999999999999</v>
      </c>
      <c r="Q58" t="n">
        <v>97.22</v>
      </c>
      <c r="R58" t="n">
        <v>96.91</v>
      </c>
      <c r="S58" t="n">
        <v>96.87</v>
      </c>
      <c r="T58" t="n">
        <v>96.86</v>
      </c>
      <c r="U58" t="n">
        <v>96.93000000000001</v>
      </c>
      <c r="V58" t="n">
        <v>97</v>
      </c>
      <c r="W58" t="n">
        <v>97.27</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0.24</v>
      </c>
      <c r="D65" t="n">
        <v>0.29</v>
      </c>
      <c r="E65" t="n">
        <v>0.22</v>
      </c>
      <c r="F65" t="n">
        <v>0.28</v>
      </c>
      <c r="G65" t="n">
        <v>0.3</v>
      </c>
      <c r="H65" t="n">
        <v>0.21</v>
      </c>
      <c r="I65" t="n">
        <v>0.18</v>
      </c>
      <c r="J65" t="n">
        <v>0.06</v>
      </c>
      <c r="K65" t="n">
        <v>0.2</v>
      </c>
      <c r="L65" t="n">
        <v>0.35</v>
      </c>
      <c r="M65" t="n">
        <v>0.07000000000000001</v>
      </c>
      <c r="N65" t="n">
        <v>0.18</v>
      </c>
      <c r="O65" t="n">
        <v>0.09</v>
      </c>
      <c r="P65" t="n">
        <v>0.55</v>
      </c>
      <c r="Q65" t="n">
        <v>0.52</v>
      </c>
      <c r="R65" t="n">
        <v>0.52</v>
      </c>
      <c r="S65" t="n">
        <v>0.46</v>
      </c>
      <c r="T65" t="n">
        <v>0.28</v>
      </c>
      <c r="U65" t="n">
        <v>0.42</v>
      </c>
      <c r="V65" t="n">
        <v>0.59</v>
      </c>
    </row>
    <row r="66">
      <c r="A66" s="5" t="inlineStr">
        <is>
          <t>Ertrag des eingesetzten Kapitals</t>
        </is>
      </c>
      <c r="B66" s="5" t="inlineStr">
        <is>
          <t>ROCE Return on Cap. Empl. in %</t>
        </is>
      </c>
      <c r="C66" t="n">
        <v>0.42</v>
      </c>
      <c r="D66" t="n">
        <v>0.48</v>
      </c>
      <c r="E66" t="n">
        <v>0.37</v>
      </c>
      <c r="F66" t="n">
        <v>0.46</v>
      </c>
      <c r="G66" t="n">
        <v>0.43</v>
      </c>
      <c r="H66" t="n">
        <v>0.35</v>
      </c>
      <c r="I66" t="n">
        <v>0.19</v>
      </c>
      <c r="J66" t="n">
        <v>0.22</v>
      </c>
      <c r="K66" t="n">
        <v>0.36</v>
      </c>
      <c r="L66" t="n">
        <v>0.51</v>
      </c>
      <c r="M66" t="n">
        <v>0.01</v>
      </c>
      <c r="N66" t="n">
        <v>0.33</v>
      </c>
      <c r="O66" t="n">
        <v>0.17</v>
      </c>
      <c r="P66" t="n">
        <v>0.84</v>
      </c>
      <c r="Q66" t="n">
        <v>0.78</v>
      </c>
      <c r="R66" t="n">
        <v>0.82</v>
      </c>
      <c r="S66" t="n">
        <v>0.72</v>
      </c>
      <c r="T66" t="n">
        <v>0.55</v>
      </c>
      <c r="U66" t="n">
        <v>0.53</v>
      </c>
      <c r="V66" t="n">
        <v>0.75</v>
      </c>
    </row>
    <row r="67">
      <c r="A67" s="5" t="inlineStr"/>
      <c r="B67" s="5" t="inlineStr"/>
    </row>
    <row r="68">
      <c r="A68" s="5" t="inlineStr"/>
      <c r="B68" s="5" t="inlineStr"/>
    </row>
    <row r="69">
      <c r="A69" s="5" t="inlineStr">
        <is>
          <t>Operativer Cashflow</t>
        </is>
      </c>
      <c r="B69" s="5" t="inlineStr">
        <is>
          <t>Operating Cashflow in M</t>
        </is>
      </c>
      <c r="C69" t="n">
        <v>2167.5598</v>
      </c>
      <c r="D69" t="n">
        <v>-17224.8544</v>
      </c>
      <c r="E69" t="n">
        <v>985.6623999999999</v>
      </c>
      <c r="F69" t="n">
        <v>1340.7986</v>
      </c>
      <c r="G69" t="n">
        <v>1314.1712</v>
      </c>
      <c r="H69" t="n">
        <v>-1666.7847</v>
      </c>
      <c r="I69" t="n">
        <v>12875.3664</v>
      </c>
      <c r="J69" t="n">
        <v>577.3998</v>
      </c>
      <c r="K69" t="n">
        <v>271.628</v>
      </c>
      <c r="L69" t="n">
        <v>4164.912</v>
      </c>
      <c r="M69" t="n">
        <v>3920.94</v>
      </c>
      <c r="N69" t="n">
        <v>6259.946</v>
      </c>
      <c r="O69" t="n">
        <v>1936.39</v>
      </c>
      <c r="P69" t="n">
        <v>3492.798</v>
      </c>
      <c r="Q69" t="n">
        <v>7895.574000000001</v>
      </c>
      <c r="R69" t="inlineStr">
        <is>
          <t>-</t>
        </is>
      </c>
      <c r="S69" t="inlineStr">
        <is>
          <t>-</t>
        </is>
      </c>
      <c r="T69" t="inlineStr">
        <is>
          <t>-</t>
        </is>
      </c>
      <c r="U69" t="inlineStr">
        <is>
          <t>-</t>
        </is>
      </c>
      <c r="V69" t="inlineStr">
        <is>
          <t>-</t>
        </is>
      </c>
    </row>
    <row r="70">
      <c r="A70" s="5" t="inlineStr">
        <is>
          <t>Aktienrückkauf</t>
        </is>
      </c>
      <c r="B70" s="5" t="inlineStr">
        <is>
          <t>Share Buyback in M</t>
        </is>
      </c>
      <c r="C70" t="n">
        <v>-45.45000000000005</v>
      </c>
      <c r="D70" t="n">
        <v>0</v>
      </c>
      <c r="E70" t="n">
        <v>-0.2099999999999227</v>
      </c>
      <c r="F70" t="n">
        <v>-1.470000000000027</v>
      </c>
      <c r="G70" t="n">
        <v>-1.029999999999973</v>
      </c>
      <c r="H70" t="n">
        <v>-6.490000000000009</v>
      </c>
      <c r="I70" t="n">
        <v>-18.45000000000005</v>
      </c>
      <c r="J70" t="n">
        <v>-4.189999999999941</v>
      </c>
      <c r="K70" t="n">
        <v>-29.68000000000006</v>
      </c>
      <c r="L70" t="n">
        <v>-6.600000000000023</v>
      </c>
      <c r="M70" t="n">
        <v>-159.0999999999999</v>
      </c>
      <c r="N70" t="n">
        <v>-114.1</v>
      </c>
      <c r="O70" t="n">
        <v>-5.200000000000045</v>
      </c>
      <c r="P70" t="n">
        <v>-27.09999999999997</v>
      </c>
      <c r="Q70" t="n">
        <v>10.89999999999998</v>
      </c>
      <c r="R70" t="n">
        <v>-6.800000000000011</v>
      </c>
      <c r="S70" t="n">
        <v>-8.199999999999989</v>
      </c>
      <c r="T70" t="n">
        <v>1.300000000000011</v>
      </c>
      <c r="U70" t="n">
        <v>-8.300000000000011</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-15.94</v>
      </c>
      <c r="D75" t="n">
        <v>37.7</v>
      </c>
      <c r="E75" t="n">
        <v>-27.57</v>
      </c>
      <c r="F75" t="n">
        <v>-3.17</v>
      </c>
      <c r="G75" t="n">
        <v>48.63</v>
      </c>
      <c r="H75" t="n">
        <v>23.77</v>
      </c>
      <c r="I75" t="n">
        <v>181.01</v>
      </c>
      <c r="J75" t="n">
        <v>-67.55</v>
      </c>
      <c r="K75" t="n">
        <v>-39.11</v>
      </c>
      <c r="L75" t="n">
        <v>477.73</v>
      </c>
      <c r="M75" t="n">
        <v>-66.27</v>
      </c>
      <c r="N75" t="n">
        <v>112.25</v>
      </c>
      <c r="O75" t="n">
        <v>-81.86</v>
      </c>
      <c r="P75" t="n">
        <v>17.43</v>
      </c>
      <c r="Q75" t="n">
        <v>42.27</v>
      </c>
      <c r="R75" t="n">
        <v>25.4</v>
      </c>
      <c r="S75" t="n">
        <v>78.38</v>
      </c>
      <c r="T75" t="n">
        <v>-35.14</v>
      </c>
      <c r="U75" t="n">
        <v>-20.16</v>
      </c>
      <c r="V75" t="n">
        <v>16.19</v>
      </c>
    </row>
    <row r="76">
      <c r="A76" s="5" t="inlineStr">
        <is>
          <t>Gewinnwachstum 3J in %</t>
        </is>
      </c>
      <c r="B76" s="5" t="inlineStr">
        <is>
          <t>Earnings Growth 3Y in %</t>
        </is>
      </c>
      <c r="C76" t="n">
        <v>-1.94</v>
      </c>
      <c r="D76" t="n">
        <v>2.32</v>
      </c>
      <c r="E76" t="n">
        <v>5.96</v>
      </c>
      <c r="F76" t="n">
        <v>23.08</v>
      </c>
      <c r="G76" t="n">
        <v>84.47</v>
      </c>
      <c r="H76" t="n">
        <v>45.74</v>
      </c>
      <c r="I76" t="n">
        <v>24.78</v>
      </c>
      <c r="J76" t="n">
        <v>123.69</v>
      </c>
      <c r="K76" t="n">
        <v>124.12</v>
      </c>
      <c r="L76" t="n">
        <v>174.57</v>
      </c>
      <c r="M76" t="n">
        <v>-11.96</v>
      </c>
      <c r="N76" t="n">
        <v>15.94</v>
      </c>
      <c r="O76" t="n">
        <v>-7.39</v>
      </c>
      <c r="P76" t="n">
        <v>28.37</v>
      </c>
      <c r="Q76" t="n">
        <v>48.68</v>
      </c>
      <c r="R76" t="n">
        <v>22.88</v>
      </c>
      <c r="S76" t="n">
        <v>7.69</v>
      </c>
      <c r="T76" t="n">
        <v>-13.04</v>
      </c>
      <c r="U76" t="inlineStr">
        <is>
          <t>-</t>
        </is>
      </c>
      <c r="V76" t="inlineStr">
        <is>
          <t>-</t>
        </is>
      </c>
    </row>
    <row r="77">
      <c r="A77" s="5" t="inlineStr">
        <is>
          <t>Gewinnwachstum 5J in %</t>
        </is>
      </c>
      <c r="B77" s="5" t="inlineStr">
        <is>
          <t>Earnings Growth 5Y in %</t>
        </is>
      </c>
      <c r="C77" t="n">
        <v>7.93</v>
      </c>
      <c r="D77" t="n">
        <v>15.87</v>
      </c>
      <c r="E77" t="n">
        <v>44.53</v>
      </c>
      <c r="F77" t="n">
        <v>36.54</v>
      </c>
      <c r="G77" t="n">
        <v>29.35</v>
      </c>
      <c r="H77" t="n">
        <v>115.17</v>
      </c>
      <c r="I77" t="n">
        <v>97.16</v>
      </c>
      <c r="J77" t="n">
        <v>83.41</v>
      </c>
      <c r="K77" t="n">
        <v>80.55</v>
      </c>
      <c r="L77" t="n">
        <v>91.86</v>
      </c>
      <c r="M77" t="n">
        <v>4.76</v>
      </c>
      <c r="N77" t="n">
        <v>23.1</v>
      </c>
      <c r="O77" t="n">
        <v>16.32</v>
      </c>
      <c r="P77" t="n">
        <v>25.67</v>
      </c>
      <c r="Q77" t="n">
        <v>18.15</v>
      </c>
      <c r="R77" t="n">
        <v>12.93</v>
      </c>
      <c r="S77" t="inlineStr">
        <is>
          <t>-</t>
        </is>
      </c>
      <c r="T77" t="inlineStr">
        <is>
          <t>-</t>
        </is>
      </c>
      <c r="U77" t="inlineStr">
        <is>
          <t>-</t>
        </is>
      </c>
      <c r="V77" t="inlineStr">
        <is>
          <t>-</t>
        </is>
      </c>
    </row>
    <row r="78">
      <c r="A78" s="5" t="inlineStr">
        <is>
          <t>Gewinnwachstum 10J in %</t>
        </is>
      </c>
      <c r="B78" s="5" t="inlineStr">
        <is>
          <t>Earnings Growth 10Y in %</t>
        </is>
      </c>
      <c r="C78" t="n">
        <v>61.55</v>
      </c>
      <c r="D78" t="n">
        <v>56.52</v>
      </c>
      <c r="E78" t="n">
        <v>63.97</v>
      </c>
      <c r="F78" t="n">
        <v>58.54</v>
      </c>
      <c r="G78" t="n">
        <v>60.6</v>
      </c>
      <c r="H78" t="n">
        <v>59.97</v>
      </c>
      <c r="I78" t="n">
        <v>60.13</v>
      </c>
      <c r="J78" t="n">
        <v>49.87</v>
      </c>
      <c r="K78" t="n">
        <v>53.11</v>
      </c>
      <c r="L78" t="n">
        <v>55</v>
      </c>
      <c r="M78" t="n">
        <v>8.85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1.29</v>
      </c>
      <c r="D79" t="n">
        <v>0.42</v>
      </c>
      <c r="E79" t="n">
        <v>0.33</v>
      </c>
      <c r="F79" t="n">
        <v>0.3</v>
      </c>
      <c r="G79" t="n">
        <v>0.32</v>
      </c>
      <c r="H79" t="n">
        <v>0.14</v>
      </c>
      <c r="I79" t="n">
        <v>0.18</v>
      </c>
      <c r="J79" t="n">
        <v>0.53</v>
      </c>
      <c r="K79" t="n">
        <v>0.07000000000000001</v>
      </c>
      <c r="L79" t="n">
        <v>0.09</v>
      </c>
      <c r="M79" t="n">
        <v>22.86</v>
      </c>
      <c r="N79" t="n">
        <v>0.46</v>
      </c>
      <c r="O79" t="n">
        <v>0.65</v>
      </c>
      <c r="P79" t="n">
        <v>0.41</v>
      </c>
      <c r="Q79" t="n">
        <v>0.52</v>
      </c>
      <c r="R79" t="n">
        <v>0.75</v>
      </c>
      <c r="S79" t="inlineStr">
        <is>
          <t>-</t>
        </is>
      </c>
      <c r="T79" t="inlineStr">
        <is>
          <t>-</t>
        </is>
      </c>
      <c r="U79" t="inlineStr">
        <is>
          <t>-</t>
        </is>
      </c>
      <c r="V79" t="inlineStr">
        <is>
          <t>-</t>
        </is>
      </c>
    </row>
    <row r="80">
      <c r="A80" s="5" t="inlineStr">
        <is>
          <t>EBIT-Wachstum 1J in %</t>
        </is>
      </c>
      <c r="B80" s="5" t="inlineStr">
        <is>
          <t>EBIT Growth 1Y in %</t>
        </is>
      </c>
      <c r="C80" t="n">
        <v>-9.619999999999999</v>
      </c>
      <c r="D80" t="n">
        <v>31.51</v>
      </c>
      <c r="E80" t="n">
        <v>-25.4</v>
      </c>
      <c r="F80" t="n">
        <v>12.48</v>
      </c>
      <c r="G80" t="n">
        <v>24.09</v>
      </c>
      <c r="H80" t="n">
        <v>92.34999999999999</v>
      </c>
      <c r="I80" t="n">
        <v>-13.04</v>
      </c>
      <c r="J80" t="n">
        <v>-35.9</v>
      </c>
      <c r="K80" t="n">
        <v>-25.26</v>
      </c>
      <c r="L80" t="n">
        <v>4825</v>
      </c>
      <c r="M80" t="n">
        <v>-96.84999999999999</v>
      </c>
      <c r="N80" t="n">
        <v>104.38</v>
      </c>
      <c r="O80" t="n">
        <v>-77.56999999999999</v>
      </c>
      <c r="P80" t="n">
        <v>22.37</v>
      </c>
      <c r="Q80" t="n">
        <v>33.78</v>
      </c>
      <c r="R80" t="n">
        <v>27.71</v>
      </c>
      <c r="S80" t="n">
        <v>39.95</v>
      </c>
      <c r="T80" t="n">
        <v>1.59</v>
      </c>
      <c r="U80" t="n">
        <v>-20.31</v>
      </c>
      <c r="V80" t="n">
        <v>41.22</v>
      </c>
    </row>
    <row r="81">
      <c r="A81" s="5" t="inlineStr">
        <is>
          <t>EBIT-Wachstum 3J in %</t>
        </is>
      </c>
      <c r="B81" s="5" t="inlineStr">
        <is>
          <t>EBIT Growth 3Y in %</t>
        </is>
      </c>
      <c r="C81" t="n">
        <v>-1.17</v>
      </c>
      <c r="D81" t="n">
        <v>6.2</v>
      </c>
      <c r="E81" t="n">
        <v>3.72</v>
      </c>
      <c r="F81" t="n">
        <v>42.97</v>
      </c>
      <c r="G81" t="n">
        <v>34.47</v>
      </c>
      <c r="H81" t="n">
        <v>14.47</v>
      </c>
      <c r="I81" t="n">
        <v>-24.73</v>
      </c>
      <c r="J81" t="n">
        <v>1587.95</v>
      </c>
      <c r="K81" t="n">
        <v>1567.63</v>
      </c>
      <c r="L81" t="n">
        <v>1610.84</v>
      </c>
      <c r="M81" t="n">
        <v>-23.35</v>
      </c>
      <c r="N81" t="n">
        <v>16.39</v>
      </c>
      <c r="O81" t="n">
        <v>-7.14</v>
      </c>
      <c r="P81" t="n">
        <v>27.95</v>
      </c>
      <c r="Q81" t="n">
        <v>33.81</v>
      </c>
      <c r="R81" t="n">
        <v>23.08</v>
      </c>
      <c r="S81" t="n">
        <v>7.08</v>
      </c>
      <c r="T81" t="n">
        <v>7.5</v>
      </c>
      <c r="U81" t="inlineStr">
        <is>
          <t>-</t>
        </is>
      </c>
      <c r="V81" t="inlineStr">
        <is>
          <t>-</t>
        </is>
      </c>
    </row>
    <row r="82">
      <c r="A82" s="5" t="inlineStr">
        <is>
          <t>EBIT-Wachstum 5J in %</t>
        </is>
      </c>
      <c r="B82" s="5" t="inlineStr">
        <is>
          <t>EBIT Growth 5Y in %</t>
        </is>
      </c>
      <c r="C82" t="n">
        <v>6.61</v>
      </c>
      <c r="D82" t="n">
        <v>27.01</v>
      </c>
      <c r="E82" t="n">
        <v>18.1</v>
      </c>
      <c r="F82" t="n">
        <v>16</v>
      </c>
      <c r="G82" t="n">
        <v>8.449999999999999</v>
      </c>
      <c r="H82" t="n">
        <v>968.63</v>
      </c>
      <c r="I82" t="n">
        <v>930.79</v>
      </c>
      <c r="J82" t="n">
        <v>954.27</v>
      </c>
      <c r="K82" t="n">
        <v>945.9400000000001</v>
      </c>
      <c r="L82" t="n">
        <v>955.47</v>
      </c>
      <c r="M82" t="n">
        <v>-2.78</v>
      </c>
      <c r="N82" t="n">
        <v>22.13</v>
      </c>
      <c r="O82" t="n">
        <v>9.25</v>
      </c>
      <c r="P82" t="n">
        <v>25.08</v>
      </c>
      <c r="Q82" t="n">
        <v>16.54</v>
      </c>
      <c r="R82" t="n">
        <v>18.03</v>
      </c>
      <c r="S82" t="inlineStr">
        <is>
          <t>-</t>
        </is>
      </c>
      <c r="T82" t="inlineStr">
        <is>
          <t>-</t>
        </is>
      </c>
      <c r="U82" t="inlineStr">
        <is>
          <t>-</t>
        </is>
      </c>
      <c r="V82" t="inlineStr">
        <is>
          <t>-</t>
        </is>
      </c>
    </row>
    <row r="83">
      <c r="A83" s="5" t="inlineStr">
        <is>
          <t>EBIT-Wachstum 10J in %</t>
        </is>
      </c>
      <c r="B83" s="5" t="inlineStr">
        <is>
          <t>EBIT Growth 10Y in %</t>
        </is>
      </c>
      <c r="C83" t="n">
        <v>487.62</v>
      </c>
      <c r="D83" t="n">
        <v>478.9</v>
      </c>
      <c r="E83" t="n">
        <v>486.18</v>
      </c>
      <c r="F83" t="n">
        <v>480.97</v>
      </c>
      <c r="G83" t="n">
        <v>481.96</v>
      </c>
      <c r="H83" t="n">
        <v>482.93</v>
      </c>
      <c r="I83" t="n">
        <v>476.46</v>
      </c>
      <c r="J83" t="n">
        <v>481.76</v>
      </c>
      <c r="K83" t="n">
        <v>485.51</v>
      </c>
      <c r="L83" t="n">
        <v>486</v>
      </c>
      <c r="M83" t="n">
        <v>7.63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-111.91</v>
      </c>
      <c r="D84" t="n">
        <v>-1847.54</v>
      </c>
      <c r="E84" t="n">
        <v>-26.51</v>
      </c>
      <c r="F84" t="n">
        <v>1.84</v>
      </c>
      <c r="G84" t="n">
        <v>-178.74</v>
      </c>
      <c r="H84" t="n">
        <v>-112.84</v>
      </c>
      <c r="I84" t="n">
        <v>2078.38</v>
      </c>
      <c r="J84" t="n">
        <v>111.43</v>
      </c>
      <c r="K84" t="n">
        <v>-93.73</v>
      </c>
      <c r="L84" t="n">
        <v>5.28</v>
      </c>
      <c r="M84" t="n">
        <v>-50.83</v>
      </c>
      <c r="N84" t="n">
        <v>159.76</v>
      </c>
      <c r="O84" t="n">
        <v>-45.18</v>
      </c>
      <c r="P84" t="n">
        <v>-58.36</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-661.99</v>
      </c>
      <c r="D85" t="n">
        <v>-624.0700000000001</v>
      </c>
      <c r="E85" t="n">
        <v>-67.8</v>
      </c>
      <c r="F85" t="n">
        <v>-96.58</v>
      </c>
      <c r="G85" t="n">
        <v>595.6</v>
      </c>
      <c r="H85" t="n">
        <v>692.3200000000001</v>
      </c>
      <c r="I85" t="n">
        <v>698.6900000000001</v>
      </c>
      <c r="J85" t="n">
        <v>7.66</v>
      </c>
      <c r="K85" t="n">
        <v>-46.43</v>
      </c>
      <c r="L85" t="n">
        <v>38.07</v>
      </c>
      <c r="M85" t="n">
        <v>21.25</v>
      </c>
      <c r="N85" t="n">
        <v>18.74</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-432.57</v>
      </c>
      <c r="D86" t="n">
        <v>-432.76</v>
      </c>
      <c r="E86" t="n">
        <v>352.43</v>
      </c>
      <c r="F86" t="n">
        <v>380.01</v>
      </c>
      <c r="G86" t="n">
        <v>360.9</v>
      </c>
      <c r="H86" t="n">
        <v>397.7</v>
      </c>
      <c r="I86" t="n">
        <v>410.11</v>
      </c>
      <c r="J86" t="n">
        <v>26.38</v>
      </c>
      <c r="K86" t="n">
        <v>-4.94</v>
      </c>
      <c r="L86" t="n">
        <v>2.13</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-17.43</v>
      </c>
      <c r="D87" t="n">
        <v>-11.33</v>
      </c>
      <c r="E87" t="n">
        <v>189.4</v>
      </c>
      <c r="F87" t="n">
        <v>187.54</v>
      </c>
      <c r="G87" t="n">
        <v>181.52</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2035</v>
      </c>
      <c r="D88" t="n">
        <v>2046</v>
      </c>
      <c r="E88" t="n">
        <v>2048</v>
      </c>
      <c r="F88" t="n">
        <v>2131</v>
      </c>
      <c r="G88" t="n">
        <v>2160</v>
      </c>
      <c r="H88" t="n">
        <v>2271</v>
      </c>
      <c r="I88" t="n">
        <v>2322</v>
      </c>
      <c r="J88" t="n">
        <v>2411</v>
      </c>
      <c r="K88" t="n">
        <v>2410</v>
      </c>
      <c r="L88" t="n">
        <v>2339</v>
      </c>
      <c r="M88" t="n">
        <v>2326</v>
      </c>
      <c r="N88" t="n">
        <v>3032</v>
      </c>
      <c r="O88" t="n">
        <v>3834</v>
      </c>
      <c r="P88" t="n">
        <v>3193</v>
      </c>
      <c r="Q88" t="n">
        <v>3503</v>
      </c>
      <c r="R88" t="n">
        <v>3136</v>
      </c>
      <c r="S88" t="n">
        <v>3096</v>
      </c>
      <c r="T88" t="n">
        <v>3086</v>
      </c>
      <c r="U88" t="n">
        <v>3154</v>
      </c>
      <c r="V88" t="n">
        <v>3231</v>
      </c>
      <c r="W88" t="n">
        <v>3559</v>
      </c>
    </row>
  </sheetData>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11"/>
    <col customWidth="1" max="15" min="15" width="11"/>
    <col customWidth="1" max="16" min="16" width="10"/>
    <col customWidth="1" max="17" min="17" width="11"/>
    <col customWidth="1" max="18" min="18" width="11"/>
    <col customWidth="1" max="19" min="19" width="10"/>
    <col customWidth="1" max="20" min="20" width="11"/>
    <col customWidth="1" max="21" min="21" width="10"/>
    <col customWidth="1" max="22" min="22" width="10"/>
  </cols>
  <sheetData>
    <row r="1">
      <c r="A1" s="1" t="inlineStr">
        <is>
          <t xml:space="preserve">TELEFONICA </t>
        </is>
      </c>
      <c r="B1" s="2" t="inlineStr">
        <is>
          <t>WKN: 850775  ISIN: ES0178430E18  US-Symbol:TEFOF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+34-91-482-8700</t>
        </is>
      </c>
      <c r="G4" t="inlineStr">
        <is>
          <t>20.02.2020</t>
        </is>
      </c>
      <c r="H4" t="inlineStr">
        <is>
          <t>Publication Of Annual Report</t>
        </is>
      </c>
      <c r="J4" t="inlineStr">
        <is>
          <t>BBVA</t>
        </is>
      </c>
      <c r="L4" t="inlineStr">
        <is>
          <t>5,28%</t>
        </is>
      </c>
    </row>
    <row r="5">
      <c r="A5" s="5" t="inlineStr">
        <is>
          <t>Ticker</t>
        </is>
      </c>
      <c r="B5" t="inlineStr">
        <is>
          <t>TNE5</t>
        </is>
      </c>
      <c r="C5" s="5" t="inlineStr">
        <is>
          <t>Fax</t>
        </is>
      </c>
      <c r="D5" s="5" t="inlineStr"/>
      <c r="E5" t="inlineStr">
        <is>
          <t>-</t>
        </is>
      </c>
      <c r="G5" t="inlineStr">
        <is>
          <t>07.05.2020</t>
        </is>
      </c>
      <c r="H5" t="inlineStr">
        <is>
          <t>Result Q1</t>
        </is>
      </c>
      <c r="J5" t="inlineStr">
        <is>
          <t>CaixaBank, S.A.</t>
        </is>
      </c>
      <c r="L5" t="inlineStr">
        <is>
          <t>5,01%</t>
        </is>
      </c>
    </row>
    <row r="6">
      <c r="A6" s="5" t="inlineStr">
        <is>
          <t>Gelistet Seit / Listed Since</t>
        </is>
      </c>
      <c r="B6" t="inlineStr">
        <is>
          <t>-</t>
        </is>
      </c>
      <c r="C6" s="5" t="inlineStr">
        <is>
          <t>Internet</t>
        </is>
      </c>
      <c r="D6" s="5" t="inlineStr"/>
      <c r="E6" t="inlineStr">
        <is>
          <t>http://www.telefonica.com/</t>
        </is>
      </c>
      <c r="G6" t="inlineStr">
        <is>
          <t>12.06.2020</t>
        </is>
      </c>
      <c r="H6" t="inlineStr">
        <is>
          <t>Annual General Meeting</t>
        </is>
      </c>
      <c r="J6" t="inlineStr">
        <is>
          <t>Blackrock, Inc</t>
        </is>
      </c>
      <c r="L6" t="inlineStr">
        <is>
          <t>5,08%</t>
        </is>
      </c>
    </row>
    <row r="7">
      <c r="A7" s="5" t="inlineStr">
        <is>
          <t>Nominalwert / Nominal Value</t>
        </is>
      </c>
      <c r="B7" t="inlineStr">
        <is>
          <t>1,00</t>
        </is>
      </c>
      <c r="C7" s="5" t="inlineStr">
        <is>
          <t>E-Mail</t>
        </is>
      </c>
      <c r="D7" s="5" t="inlineStr"/>
      <c r="E7" t="inlineStr">
        <is>
          <t>prensa@telefonica.es</t>
        </is>
      </c>
      <c r="G7" t="inlineStr">
        <is>
          <t>30.07.2020</t>
        </is>
      </c>
      <c r="H7" t="inlineStr">
        <is>
          <t>Score Half Year</t>
        </is>
      </c>
      <c r="J7" t="inlineStr">
        <is>
          <t>Freefloat</t>
        </is>
      </c>
      <c r="L7" t="inlineStr">
        <is>
          <t>84,63%</t>
        </is>
      </c>
    </row>
    <row r="8">
      <c r="A8" s="5" t="inlineStr">
        <is>
          <t>Land / Country</t>
        </is>
      </c>
      <c r="B8" t="inlineStr">
        <is>
          <t>Spanien</t>
        </is>
      </c>
      <c r="C8" s="5" t="inlineStr">
        <is>
          <t>Inv. Relations Telefon / Phone</t>
        </is>
      </c>
      <c r="D8" s="5" t="inlineStr"/>
      <c r="E8" t="inlineStr">
        <is>
          <t>+34-91-482-8599</t>
        </is>
      </c>
      <c r="G8" t="inlineStr">
        <is>
          <t>29.10.2020</t>
        </is>
      </c>
      <c r="H8" t="inlineStr">
        <is>
          <t>Q3 Earnings</t>
        </is>
      </c>
    </row>
    <row r="9">
      <c r="A9" s="5" t="inlineStr">
        <is>
          <t>Währung / Currency</t>
        </is>
      </c>
      <c r="B9" t="inlineStr">
        <is>
          <t>EUR</t>
        </is>
      </c>
      <c r="C9" s="5" t="inlineStr">
        <is>
          <t>Inv. Relations E-Mail</t>
        </is>
      </c>
      <c r="D9" s="5" t="inlineStr"/>
      <c r="E9" t="inlineStr">
        <is>
          <t>ir@telefonica.com</t>
        </is>
      </c>
    </row>
    <row r="10">
      <c r="A10" s="5" t="inlineStr">
        <is>
          <t>Branche / Industry</t>
        </is>
      </c>
      <c r="B10" t="inlineStr">
        <is>
          <t>Telecommunications Provider</t>
        </is>
      </c>
      <c r="C10" s="5" t="inlineStr">
        <is>
          <t>Kontaktperson / Contact Person</t>
        </is>
      </c>
      <c r="D10" s="5" t="inlineStr"/>
      <c r="E10" t="inlineStr">
        <is>
          <t>Luis Carlos Plaster</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Telefónica S.A.Distrito C, Ronda de la Comunicación, s/n  ES-28050 Madrid</t>
        </is>
      </c>
    </row>
    <row r="14">
      <c r="A14" s="5" t="inlineStr">
        <is>
          <t>Management</t>
        </is>
      </c>
      <c r="B14" t="inlineStr">
        <is>
          <t>José María Álvarez-Pallete López, Laura Abasolo</t>
        </is>
      </c>
    </row>
    <row r="15">
      <c r="A15" s="5" t="inlineStr">
        <is>
          <t>Aufsichtsrat / Board</t>
        </is>
      </c>
      <c r="B15" t="inlineStr">
        <is>
          <t>José María Álvarez-Pallete López, Isidro Fainé Casas, José María Abril Pérez, Ángel Vilá Boix, Juan Ignacio Cirac Sasturain, José Javier Echenique Landiribar, Peter Erskine, Sabina Fluxà Thienemann, Luiz Fernando Furlán, Carmen García de Andrés, María Luisa García Blanco, Jordi Gual Solé, Peter Löscher, Ignacio Moreno Martínez, Francisco Javier de Paz Mancho, Francisco José Riberas Mera, Wang Xiaochu, Pablo de Carvajal González, Antonio García-Mon Marañés</t>
        </is>
      </c>
    </row>
    <row r="16">
      <c r="A16" s="5" t="inlineStr">
        <is>
          <t>Beschreibung</t>
        </is>
      </c>
      <c r="B16" t="inlineStr">
        <is>
          <t>Telefónica S.A. ist ein Telekommunikationsanbieter, der in den Bereichen Festnetz, Mobilfunk, Internet, Medien und Verzeichnis-Erstellung tätig ist. Das Unternehmen ist primär in spanisch- und portugiesisch sprechenden Ländern vertreten. In Lateinamerika bedient die Gesellschaft über zweihundertzehn Millionen Kunden und gilt in Chile, Argentinien, Brasilien und Peru als führender Anbieter. In Europa gilt Telefónica als führende Telekommunikationsgesellschaft in Spanien und hält darüber hinaus Niederlassungen in Irland, Deutschland, Großbritannien, Tschechien und in der Slowakei. Das Unternehmen vertreibt seine Services unter den Markennamen vivo, O2, movistar und Telefónica. Die Produktpalette deckt das gesamte Spektrum der Telekommunikation und Datenübertragung ab: das Angebot reicht von Festnetz, Breitband TV, Drahtlostelefonie, Internet, dem Versand umfangreicher Daten und value added Services. Der Bereich Festnetz, der Kernbereich des Unternehmens, bietet Festnetzanschlüsse und unterhält die Leitungsnetze in Spanien und Lateinamerika. Zu den Angeboten gehören Orts- und Ferngespräche, unternehmensinterne Kommunikationsnetze, öffentliche Telefonzellen, der Verkauf von Telefonen und Zubehör sowie Beratungsservice. Der Mobilfunkbereich unterhält Mobilfunknetze und Serviceangebote für eine große Teilnehmerzahl in Spanien und Lateinamerika. Der Daten- und Internetbereich bietet Dienstleistungen wie Datentransfer, Internet-Logins, Telefondienste und Beratung für multinationale Unternehmen, großen Kooperationen und internationalen Newcomer. Copyright 2014 FINANCE BASE AG</t>
        </is>
      </c>
    </row>
    <row r="17">
      <c r="A17" s="5" t="inlineStr">
        <is>
          <t>Profile</t>
        </is>
      </c>
      <c r="B17" t="inlineStr">
        <is>
          <t>Telefónica S.A. is a telecommunications provider that operates in the areas of fixed, mobile, Internet, media and directory creation. The company is primarily represented in Spanish and Portuguese-speaking countries. In Latin America, the company operates over two hundred ten million customers and is in Chile, Argentina, Brazil and Peru as a leader. In Europe, Telefonica is considered the leading telecommunications company in Spain and also holds offices in Ireland, Germany, Great Britain, Czech Republic and Slovakia. The company sells its services under the brand names vivo, O2, movistar and Telefónica. The product range covers the full range of telecommunications and data transmission: the offer ranges from fixed-line, broadband TV, wireless telephony, Internet, sending large amounts of data and value added services. The fixed network, the core area of ​​the company, provides fixed-line connections and maintains the pipeline networks in Spain and Latin America. Offerings include local and long distance, corporate communication networks, public telephone booths, the sale of handsets and accessories, as well as consulting services. The mobile sector maintains mobile networks and services for a large number of participants in Spain and Latin America. The data and Internet sector provides services such as data transfer, Internet logins, telephone services and consulting for multinational companies, large cooperations and international newcomers.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48422</v>
      </c>
      <c r="D20" t="n">
        <v>48693</v>
      </c>
      <c r="E20" t="n">
        <v>52008</v>
      </c>
      <c r="F20" t="n">
        <v>52036</v>
      </c>
      <c r="G20" t="n">
        <v>47219</v>
      </c>
      <c r="H20" t="n">
        <v>50377</v>
      </c>
      <c r="I20" t="n">
        <v>57061</v>
      </c>
      <c r="J20" t="n">
        <v>62356</v>
      </c>
      <c r="K20" t="n">
        <v>62837</v>
      </c>
      <c r="L20" t="n">
        <v>60737</v>
      </c>
      <c r="M20" t="n">
        <v>56731</v>
      </c>
      <c r="N20" t="n">
        <v>57946</v>
      </c>
      <c r="O20" t="n">
        <v>56441</v>
      </c>
      <c r="P20" t="n">
        <v>52901</v>
      </c>
      <c r="Q20" t="n">
        <v>37882</v>
      </c>
      <c r="R20" t="n">
        <v>30322</v>
      </c>
      <c r="S20" t="n">
        <v>28400</v>
      </c>
      <c r="T20" t="n">
        <v>28411</v>
      </c>
      <c r="U20" t="n">
        <v>31053</v>
      </c>
      <c r="V20" t="n">
        <v>28486</v>
      </c>
    </row>
    <row r="21">
      <c r="A21" s="5" t="inlineStr">
        <is>
          <t>Operatives Ergebnis (EBIT)</t>
        </is>
      </c>
      <c r="B21" s="5" t="inlineStr">
        <is>
          <t>EBIT Earning Before Interest &amp; Tax</t>
        </is>
      </c>
      <c r="C21" t="n">
        <v>4537</v>
      </c>
      <c r="D21" t="n">
        <v>6522</v>
      </c>
      <c r="E21" t="n">
        <v>6791</v>
      </c>
      <c r="F21" t="n">
        <v>5469</v>
      </c>
      <c r="G21" t="n">
        <v>2897</v>
      </c>
      <c r="H21" t="n">
        <v>6967</v>
      </c>
      <c r="I21" t="n">
        <v>9450</v>
      </c>
      <c r="J21" t="n">
        <v>10798</v>
      </c>
      <c r="K21" t="n">
        <v>10064</v>
      </c>
      <c r="L21" t="n">
        <v>16474</v>
      </c>
      <c r="M21" t="n">
        <v>13647</v>
      </c>
      <c r="N21" t="n">
        <v>13873</v>
      </c>
      <c r="O21" t="n">
        <v>13388</v>
      </c>
      <c r="P21" t="n">
        <v>9422</v>
      </c>
      <c r="Q21" t="n">
        <v>8559</v>
      </c>
      <c r="R21" t="n">
        <v>7235</v>
      </c>
      <c r="S21" t="n">
        <v>6328</v>
      </c>
      <c r="T21" t="n">
        <v>5032</v>
      </c>
      <c r="U21" t="n">
        <v>5430</v>
      </c>
      <c r="V21" t="n">
        <v>4958</v>
      </c>
    </row>
    <row r="22">
      <c r="A22" s="5" t="inlineStr">
        <is>
          <t>Finanzergebnis</t>
        </is>
      </c>
      <c r="B22" s="5" t="inlineStr">
        <is>
          <t>Financial Result</t>
        </is>
      </c>
      <c r="C22" t="n">
        <v>-1819</v>
      </c>
      <c r="D22" t="n">
        <v>-951</v>
      </c>
      <c r="E22" t="n">
        <v>-2194</v>
      </c>
      <c r="F22" t="n">
        <v>-2219</v>
      </c>
      <c r="G22" t="n">
        <v>1</v>
      </c>
      <c r="H22" t="n">
        <v>-3332</v>
      </c>
      <c r="I22" t="n">
        <v>-3170</v>
      </c>
      <c r="J22" t="n">
        <v>-4934</v>
      </c>
      <c r="K22" t="n">
        <v>-3576</v>
      </c>
      <c r="L22" t="n">
        <v>-2573</v>
      </c>
      <c r="M22" t="n">
        <v>-3260</v>
      </c>
      <c r="N22" t="n">
        <v>-2958</v>
      </c>
      <c r="O22" t="n">
        <v>-2704</v>
      </c>
      <c r="P22" t="n">
        <v>-2658</v>
      </c>
      <c r="Q22" t="n">
        <v>-1763</v>
      </c>
      <c r="R22" t="n">
        <v>-1183</v>
      </c>
      <c r="S22" t="n">
        <v>-1061</v>
      </c>
      <c r="T22" t="n">
        <v>-2222</v>
      </c>
      <c r="U22" t="n">
        <v>-2391</v>
      </c>
      <c r="V22" t="n">
        <v>-1860</v>
      </c>
    </row>
    <row r="23">
      <c r="A23" s="5" t="inlineStr">
        <is>
          <t>Ergebnis vor Steuer (EBT)</t>
        </is>
      </c>
      <c r="B23" s="5" t="inlineStr">
        <is>
          <t>EBT Earning Before Tax</t>
        </is>
      </c>
      <c r="C23" t="n">
        <v>2718</v>
      </c>
      <c r="D23" t="n">
        <v>5571</v>
      </c>
      <c r="E23" t="n">
        <v>4597</v>
      </c>
      <c r="F23" t="n">
        <v>3250</v>
      </c>
      <c r="G23" t="n">
        <v>2898</v>
      </c>
      <c r="H23" t="n">
        <v>3635</v>
      </c>
      <c r="I23" t="n">
        <v>6280</v>
      </c>
      <c r="J23" t="n">
        <v>5864</v>
      </c>
      <c r="K23" t="n">
        <v>6488</v>
      </c>
      <c r="L23" t="n">
        <v>13901</v>
      </c>
      <c r="M23" t="n">
        <v>10387</v>
      </c>
      <c r="N23" t="n">
        <v>10915</v>
      </c>
      <c r="O23" t="n">
        <v>10684</v>
      </c>
      <c r="P23" t="n">
        <v>6764</v>
      </c>
      <c r="Q23" t="n">
        <v>6796</v>
      </c>
      <c r="R23" t="n">
        <v>6052</v>
      </c>
      <c r="S23" t="n">
        <v>5267</v>
      </c>
      <c r="T23" t="n">
        <v>2810</v>
      </c>
      <c r="U23" t="n">
        <v>3039</v>
      </c>
      <c r="V23" t="n">
        <v>3098</v>
      </c>
    </row>
    <row r="24">
      <c r="A24" s="5" t="inlineStr">
        <is>
          <t>Steuern auf Einkommen und Ertrag</t>
        </is>
      </c>
      <c r="B24" s="5" t="inlineStr">
        <is>
          <t>Taxes on income and earnings</t>
        </is>
      </c>
      <c r="C24" t="n">
        <v>1054</v>
      </c>
      <c r="D24" t="n">
        <v>1621</v>
      </c>
      <c r="E24" t="n">
        <v>1219</v>
      </c>
      <c r="F24" t="n">
        <v>846</v>
      </c>
      <c r="G24" t="n">
        <v>13</v>
      </c>
      <c r="H24" t="n">
        <v>383</v>
      </c>
      <c r="I24" t="n">
        <v>1311</v>
      </c>
      <c r="J24" t="n">
        <v>1461</v>
      </c>
      <c r="K24" t="n">
        <v>301</v>
      </c>
      <c r="L24" t="n">
        <v>3829</v>
      </c>
      <c r="M24" t="n">
        <v>2450</v>
      </c>
      <c r="N24" t="n">
        <v>3089</v>
      </c>
      <c r="O24" t="n">
        <v>1565</v>
      </c>
      <c r="P24" t="n">
        <v>1781</v>
      </c>
      <c r="Q24" t="n">
        <v>1969</v>
      </c>
      <c r="R24" t="n">
        <v>1139</v>
      </c>
      <c r="S24" t="n">
        <v>913.5</v>
      </c>
      <c r="T24" t="n">
        <v>-3229</v>
      </c>
      <c r="U24" t="n">
        <v>198.1</v>
      </c>
      <c r="V24" t="n">
        <v>242.2</v>
      </c>
    </row>
    <row r="25">
      <c r="A25" s="5" t="inlineStr">
        <is>
          <t>Ergebnis nach Steuer</t>
        </is>
      </c>
      <c r="B25" s="5" t="inlineStr">
        <is>
          <t>Earnings after tax</t>
        </is>
      </c>
      <c r="C25" t="n">
        <v>1664</v>
      </c>
      <c r="D25" t="n">
        <v>3950</v>
      </c>
      <c r="E25" t="n">
        <v>3378</v>
      </c>
      <c r="F25" t="n">
        <v>2404</v>
      </c>
      <c r="G25" t="n">
        <v>2885</v>
      </c>
      <c r="H25" t="n">
        <v>3252</v>
      </c>
      <c r="I25" t="n">
        <v>4969</v>
      </c>
      <c r="J25" t="n">
        <v>4403</v>
      </c>
      <c r="K25" t="n">
        <v>6187</v>
      </c>
      <c r="L25" t="n">
        <v>10072</v>
      </c>
      <c r="M25" t="n">
        <v>7937</v>
      </c>
      <c r="N25" t="n">
        <v>7826</v>
      </c>
      <c r="O25" t="n">
        <v>9119</v>
      </c>
      <c r="P25" t="n">
        <v>4983</v>
      </c>
      <c r="Q25" t="n">
        <v>4827</v>
      </c>
      <c r="R25" t="n">
        <v>4914</v>
      </c>
      <c r="S25" t="n">
        <v>4354</v>
      </c>
      <c r="T25" t="n">
        <v>6039</v>
      </c>
      <c r="U25" t="n">
        <v>2841</v>
      </c>
      <c r="V25" t="n">
        <v>2856</v>
      </c>
    </row>
    <row r="26">
      <c r="A26" s="5" t="inlineStr">
        <is>
          <t>Minderheitenanteil</t>
        </is>
      </c>
      <c r="B26" s="5" t="inlineStr">
        <is>
          <t>Minority Share</t>
        </is>
      </c>
      <c r="C26" t="n">
        <v>-522</v>
      </c>
      <c r="D26" t="n">
        <v>-619</v>
      </c>
      <c r="E26" t="n">
        <v>-246</v>
      </c>
      <c r="F26" t="n">
        <v>-30</v>
      </c>
      <c r="G26" t="n">
        <v>-135</v>
      </c>
      <c r="H26" t="n">
        <v>-251</v>
      </c>
      <c r="I26" t="n">
        <v>-376</v>
      </c>
      <c r="J26" t="n">
        <v>-475</v>
      </c>
      <c r="K26" t="n">
        <v>-784</v>
      </c>
      <c r="L26" t="n">
        <v>95</v>
      </c>
      <c r="M26" t="n">
        <v>-161</v>
      </c>
      <c r="N26" t="n">
        <v>-234</v>
      </c>
      <c r="O26" t="n">
        <v>-213</v>
      </c>
      <c r="P26" t="n">
        <v>-346</v>
      </c>
      <c r="Q26" t="n">
        <v>-381.2</v>
      </c>
      <c r="R26" t="n">
        <v>-381</v>
      </c>
      <c r="S26" t="n">
        <v>-174.8</v>
      </c>
      <c r="T26" t="n">
        <v>5796</v>
      </c>
      <c r="U26" t="n">
        <v>271</v>
      </c>
      <c r="V26" t="n">
        <v>-120.6</v>
      </c>
    </row>
    <row r="27">
      <c r="A27" s="5" t="inlineStr">
        <is>
          <t>Jahresüberschuss/-fehlbetrag</t>
        </is>
      </c>
      <c r="B27" s="5" t="inlineStr">
        <is>
          <t>Net Profit</t>
        </is>
      </c>
      <c r="C27" t="n">
        <v>1142</v>
      </c>
      <c r="D27" t="n">
        <v>3331</v>
      </c>
      <c r="E27" t="n">
        <v>3132</v>
      </c>
      <c r="F27" t="n">
        <v>2369</v>
      </c>
      <c r="G27" t="n">
        <v>2745</v>
      </c>
      <c r="H27" t="n">
        <v>3001</v>
      </c>
      <c r="I27" t="n">
        <v>4593</v>
      </c>
      <c r="J27" t="n">
        <v>3928</v>
      </c>
      <c r="K27" t="n">
        <v>5403</v>
      </c>
      <c r="L27" t="n">
        <v>10167</v>
      </c>
      <c r="M27" t="n">
        <v>7776</v>
      </c>
      <c r="N27" t="n">
        <v>7592</v>
      </c>
      <c r="O27" t="n">
        <v>8906</v>
      </c>
      <c r="P27" t="n">
        <v>6233</v>
      </c>
      <c r="Q27" t="n">
        <v>4446</v>
      </c>
      <c r="R27" t="n">
        <v>2877</v>
      </c>
      <c r="S27" t="n">
        <v>2204</v>
      </c>
      <c r="T27" t="n">
        <v>-5577</v>
      </c>
      <c r="U27" t="n">
        <v>2107</v>
      </c>
      <c r="V27" t="n">
        <v>2505</v>
      </c>
    </row>
    <row r="28">
      <c r="A28" s="5" t="inlineStr">
        <is>
          <t>Summe Umlaufvermögen</t>
        </is>
      </c>
      <c r="B28" s="5" t="inlineStr">
        <is>
          <t>Current Assets</t>
        </is>
      </c>
      <c r="C28" t="n">
        <v>24328</v>
      </c>
      <c r="D28" t="n">
        <v>23340</v>
      </c>
      <c r="E28" t="n">
        <v>19931</v>
      </c>
      <c r="F28" t="n">
        <v>19974</v>
      </c>
      <c r="G28" t="n">
        <v>31576</v>
      </c>
      <c r="H28" t="n">
        <v>22864</v>
      </c>
      <c r="I28" t="n">
        <v>29265</v>
      </c>
      <c r="J28" t="n">
        <v>25596</v>
      </c>
      <c r="K28" t="n">
        <v>20823</v>
      </c>
      <c r="L28" t="n">
        <v>21054</v>
      </c>
      <c r="M28" t="n">
        <v>23830</v>
      </c>
      <c r="N28" t="n">
        <v>17973</v>
      </c>
      <c r="O28" t="n">
        <v>18478</v>
      </c>
      <c r="P28" t="n">
        <v>17713</v>
      </c>
      <c r="Q28" t="n">
        <v>13629</v>
      </c>
      <c r="R28" t="n">
        <v>11643</v>
      </c>
      <c r="S28" t="n">
        <v>10482</v>
      </c>
      <c r="T28" t="n">
        <v>10574</v>
      </c>
      <c r="U28" t="n">
        <v>12237</v>
      </c>
      <c r="V28" t="n">
        <v>16592</v>
      </c>
    </row>
    <row r="29">
      <c r="A29" s="5" t="inlineStr">
        <is>
          <t>Summe Anlagevermögen</t>
        </is>
      </c>
      <c r="B29" s="5" t="inlineStr">
        <is>
          <t>Fixed Assets</t>
        </is>
      </c>
      <c r="C29" t="n">
        <v>94549</v>
      </c>
      <c r="D29" t="n">
        <v>90707</v>
      </c>
      <c r="E29" t="n">
        <v>95135</v>
      </c>
      <c r="F29" t="n">
        <v>103667</v>
      </c>
      <c r="G29" t="n">
        <v>91398</v>
      </c>
      <c r="H29" t="n">
        <v>99435</v>
      </c>
      <c r="I29" t="n">
        <v>89597</v>
      </c>
      <c r="J29" t="n">
        <v>104177</v>
      </c>
      <c r="K29" t="n">
        <v>108800</v>
      </c>
      <c r="L29" t="n">
        <v>108721</v>
      </c>
      <c r="M29" t="n">
        <v>84311</v>
      </c>
      <c r="N29" t="n">
        <v>81923</v>
      </c>
      <c r="O29" t="n">
        <v>87395</v>
      </c>
      <c r="P29" t="n">
        <v>91269</v>
      </c>
      <c r="Q29" t="n">
        <v>59545</v>
      </c>
      <c r="R29" t="n">
        <v>51824</v>
      </c>
      <c r="S29" t="n">
        <v>51593</v>
      </c>
      <c r="T29" t="n">
        <v>57468</v>
      </c>
      <c r="U29" t="n">
        <v>74186</v>
      </c>
      <c r="V29" t="n">
        <v>75785</v>
      </c>
    </row>
    <row r="30">
      <c r="A30" s="5" t="inlineStr">
        <is>
          <t>Summe Aktiva</t>
        </is>
      </c>
      <c r="B30" s="5" t="inlineStr">
        <is>
          <t>Total Assets</t>
        </is>
      </c>
      <c r="C30" t="n">
        <v>118877</v>
      </c>
      <c r="D30" t="n">
        <v>114047</v>
      </c>
      <c r="E30" t="n">
        <v>115066</v>
      </c>
      <c r="F30" t="n">
        <v>123641</v>
      </c>
      <c r="G30" t="n">
        <v>122974</v>
      </c>
      <c r="H30" t="n">
        <v>122299</v>
      </c>
      <c r="I30" t="n">
        <v>118862</v>
      </c>
      <c r="J30" t="n">
        <v>129773</v>
      </c>
      <c r="K30" t="n">
        <v>129623</v>
      </c>
      <c r="L30" t="n">
        <v>129775</v>
      </c>
      <c r="M30" t="n">
        <v>108141</v>
      </c>
      <c r="N30" t="n">
        <v>99896</v>
      </c>
      <c r="O30" t="n">
        <v>105873</v>
      </c>
      <c r="P30" t="n">
        <v>108982</v>
      </c>
      <c r="Q30" t="n">
        <v>73174</v>
      </c>
      <c r="R30" t="n">
        <v>63466</v>
      </c>
      <c r="S30" t="n">
        <v>62075</v>
      </c>
      <c r="T30" t="n">
        <v>68041</v>
      </c>
      <c r="U30" t="n">
        <v>86423</v>
      </c>
      <c r="V30" t="n">
        <v>92377</v>
      </c>
    </row>
    <row r="31">
      <c r="A31" s="5" t="inlineStr">
        <is>
          <t>Summe kurzfristiges Fremdkapital</t>
        </is>
      </c>
      <c r="B31" s="5" t="inlineStr">
        <is>
          <t>Short-Term Debt</t>
        </is>
      </c>
      <c r="C31" t="n">
        <v>30191</v>
      </c>
      <c r="D31" t="n">
        <v>29649</v>
      </c>
      <c r="E31" t="n">
        <v>29066</v>
      </c>
      <c r="F31" t="n">
        <v>35451</v>
      </c>
      <c r="G31" t="n">
        <v>34869</v>
      </c>
      <c r="H31" t="n">
        <v>29699</v>
      </c>
      <c r="I31" t="n">
        <v>29144</v>
      </c>
      <c r="J31" t="n">
        <v>31511</v>
      </c>
      <c r="K31" t="n">
        <v>32578</v>
      </c>
      <c r="L31" t="n">
        <v>33492</v>
      </c>
      <c r="M31" t="n">
        <v>26936</v>
      </c>
      <c r="N31" t="n">
        <v>25132</v>
      </c>
      <c r="O31" t="n">
        <v>24974</v>
      </c>
      <c r="P31" t="n">
        <v>26336</v>
      </c>
      <c r="Q31" t="n">
        <v>21889</v>
      </c>
      <c r="R31" t="n">
        <v>19345</v>
      </c>
      <c r="S31" t="n">
        <v>14039</v>
      </c>
      <c r="T31" t="n">
        <v>14799</v>
      </c>
      <c r="U31" t="n">
        <v>18419</v>
      </c>
      <c r="V31" t="n">
        <v>24079</v>
      </c>
    </row>
    <row r="32">
      <c r="A32" s="5" t="inlineStr">
        <is>
          <t>Summe langfristiges Fremdkapital</t>
        </is>
      </c>
      <c r="B32" s="5" t="inlineStr">
        <is>
          <t>Long-Term Debt</t>
        </is>
      </c>
      <c r="C32" t="n">
        <v>63236</v>
      </c>
      <c r="D32" t="n">
        <v>57418</v>
      </c>
      <c r="E32" t="n">
        <v>59382</v>
      </c>
      <c r="F32" t="n">
        <v>59805</v>
      </c>
      <c r="G32" t="n">
        <v>60549</v>
      </c>
      <c r="H32" t="n">
        <v>62311</v>
      </c>
      <c r="I32" t="n">
        <v>62236</v>
      </c>
      <c r="J32" t="n">
        <v>70601</v>
      </c>
      <c r="K32" t="n">
        <v>69662</v>
      </c>
      <c r="L32" t="n">
        <v>64599</v>
      </c>
      <c r="M32" t="n">
        <v>56931</v>
      </c>
      <c r="N32" t="n">
        <v>55202</v>
      </c>
      <c r="O32" t="n">
        <v>58044</v>
      </c>
      <c r="P32" t="n">
        <v>62645</v>
      </c>
      <c r="Q32" t="n">
        <v>35126</v>
      </c>
      <c r="R32" t="n">
        <v>24121</v>
      </c>
      <c r="S32" t="n">
        <v>26855</v>
      </c>
      <c r="T32" t="n">
        <v>30633</v>
      </c>
      <c r="U32" t="n">
        <v>34709</v>
      </c>
      <c r="V32" t="n">
        <v>33038</v>
      </c>
    </row>
    <row r="33">
      <c r="A33" s="5" t="inlineStr">
        <is>
          <t>Summe Fremdkapital</t>
        </is>
      </c>
      <c r="B33" s="5" t="inlineStr">
        <is>
          <t>Total Liabilities</t>
        </is>
      </c>
      <c r="C33" t="n">
        <v>93427</v>
      </c>
      <c r="D33" t="n">
        <v>87067</v>
      </c>
      <c r="E33" t="n">
        <v>88448</v>
      </c>
      <c r="F33" t="n">
        <v>95256</v>
      </c>
      <c r="G33" t="n">
        <v>95418</v>
      </c>
      <c r="H33" t="n">
        <v>92010</v>
      </c>
      <c r="I33" t="n">
        <v>91380</v>
      </c>
      <c r="J33" t="n">
        <v>102112</v>
      </c>
      <c r="K33" t="n">
        <v>102240</v>
      </c>
      <c r="L33" t="n">
        <v>98091</v>
      </c>
      <c r="M33" t="n">
        <v>83867</v>
      </c>
      <c r="N33" t="n">
        <v>80334</v>
      </c>
      <c r="O33" t="n">
        <v>83018</v>
      </c>
      <c r="P33" t="n">
        <v>88981</v>
      </c>
      <c r="Q33" t="n">
        <v>57015</v>
      </c>
      <c r="R33" t="n">
        <v>43466</v>
      </c>
      <c r="S33" t="n">
        <v>40893</v>
      </c>
      <c r="T33" t="n">
        <v>45432</v>
      </c>
      <c r="U33" t="n">
        <v>53127</v>
      </c>
      <c r="V33" t="n">
        <v>57117</v>
      </c>
    </row>
    <row r="34">
      <c r="A34" s="5" t="inlineStr">
        <is>
          <t>Minderheitenanteil</t>
        </is>
      </c>
      <c r="B34" s="5" t="inlineStr">
        <is>
          <t>Minority Share</t>
        </is>
      </c>
      <c r="C34" t="n">
        <v>8332</v>
      </c>
      <c r="D34" t="n">
        <v>9033</v>
      </c>
      <c r="E34" t="n">
        <v>9698</v>
      </c>
      <c r="F34" t="n">
        <v>10228</v>
      </c>
      <c r="G34" t="n">
        <v>9665</v>
      </c>
      <c r="H34" t="n">
        <v>9174</v>
      </c>
      <c r="I34" t="n">
        <v>6297</v>
      </c>
      <c r="J34" t="n">
        <v>7200</v>
      </c>
      <c r="K34" t="n">
        <v>5747</v>
      </c>
      <c r="L34" t="n">
        <v>7232</v>
      </c>
      <c r="M34" t="n">
        <v>2540</v>
      </c>
      <c r="N34" t="n">
        <v>2331</v>
      </c>
      <c r="O34" t="n">
        <v>2730</v>
      </c>
      <c r="P34" t="n">
        <v>2823</v>
      </c>
      <c r="Q34" t="n">
        <v>3425</v>
      </c>
      <c r="R34" t="n">
        <v>3776</v>
      </c>
      <c r="S34" t="n">
        <v>4426</v>
      </c>
      <c r="T34" t="n">
        <v>5613</v>
      </c>
      <c r="U34" t="n">
        <v>7434</v>
      </c>
      <c r="V34" t="n">
        <v>9330</v>
      </c>
    </row>
    <row r="35">
      <c r="A35" s="5" t="inlineStr">
        <is>
          <t>Summe Eigenkapital</t>
        </is>
      </c>
      <c r="B35" s="5" t="inlineStr">
        <is>
          <t>Equity</t>
        </is>
      </c>
      <c r="C35" t="n">
        <v>17118</v>
      </c>
      <c r="D35" t="n">
        <v>17947</v>
      </c>
      <c r="E35" t="n">
        <v>16920</v>
      </c>
      <c r="F35" t="n">
        <v>18157</v>
      </c>
      <c r="G35" t="n">
        <v>17891</v>
      </c>
      <c r="H35" t="n">
        <v>21115</v>
      </c>
      <c r="I35" t="n">
        <v>21185</v>
      </c>
      <c r="J35" t="n">
        <v>20461</v>
      </c>
      <c r="K35" t="n">
        <v>21636</v>
      </c>
      <c r="L35" t="n">
        <v>24452</v>
      </c>
      <c r="M35" t="n">
        <v>21734</v>
      </c>
      <c r="N35" t="n">
        <v>17231</v>
      </c>
      <c r="O35" t="n">
        <v>20125</v>
      </c>
      <c r="P35" t="n">
        <v>17178</v>
      </c>
      <c r="Q35" t="n">
        <v>12733</v>
      </c>
      <c r="R35" t="n">
        <v>16225</v>
      </c>
      <c r="S35" t="n">
        <v>16756</v>
      </c>
      <c r="T35" t="n">
        <v>16996</v>
      </c>
      <c r="U35" t="n">
        <v>25862</v>
      </c>
      <c r="V35" t="n">
        <v>25931</v>
      </c>
    </row>
    <row r="36">
      <c r="A36" s="5" t="inlineStr">
        <is>
          <t>Summe Passiva</t>
        </is>
      </c>
      <c r="B36" s="5" t="inlineStr">
        <is>
          <t>Liabilities &amp; Shareholder Equity</t>
        </is>
      </c>
      <c r="C36" t="n">
        <v>118877</v>
      </c>
      <c r="D36" t="n">
        <v>114047</v>
      </c>
      <c r="E36" t="n">
        <v>115066</v>
      </c>
      <c r="F36" t="n">
        <v>123641</v>
      </c>
      <c r="G36" t="n">
        <v>122974</v>
      </c>
      <c r="H36" t="n">
        <v>122299</v>
      </c>
      <c r="I36" t="n">
        <v>118862</v>
      </c>
      <c r="J36" t="n">
        <v>129773</v>
      </c>
      <c r="K36" t="n">
        <v>129623</v>
      </c>
      <c r="L36" t="n">
        <v>129775</v>
      </c>
      <c r="M36" t="n">
        <v>108141</v>
      </c>
      <c r="N36" t="n">
        <v>99896</v>
      </c>
      <c r="O36" t="n">
        <v>105873</v>
      </c>
      <c r="P36" t="n">
        <v>108982</v>
      </c>
      <c r="Q36" t="n">
        <v>73174</v>
      </c>
      <c r="R36" t="n">
        <v>63466</v>
      </c>
      <c r="S36" t="n">
        <v>62075</v>
      </c>
      <c r="T36" t="n">
        <v>68041</v>
      </c>
      <c r="U36" t="n">
        <v>86423</v>
      </c>
      <c r="V36" t="n">
        <v>92377</v>
      </c>
    </row>
    <row r="37">
      <c r="A37" s="5" t="inlineStr">
        <is>
          <t>Mio.Aktien im Umlauf</t>
        </is>
      </c>
      <c r="B37" s="5" t="inlineStr">
        <is>
          <t>Million shares outstanding</t>
        </is>
      </c>
      <c r="C37" t="n">
        <v>5192</v>
      </c>
      <c r="D37" t="n">
        <v>5192</v>
      </c>
      <c r="E37" t="n">
        <v>5192</v>
      </c>
      <c r="F37" t="n">
        <v>5038</v>
      </c>
      <c r="G37" t="n">
        <v>4975</v>
      </c>
      <c r="H37" t="n">
        <v>4657</v>
      </c>
      <c r="I37" t="n">
        <v>4551</v>
      </c>
      <c r="J37" t="n">
        <v>4551</v>
      </c>
      <c r="K37" t="n">
        <v>4511</v>
      </c>
      <c r="L37" t="n">
        <v>4522</v>
      </c>
      <c r="M37" t="n">
        <v>4553</v>
      </c>
      <c r="N37" t="n">
        <v>4705</v>
      </c>
      <c r="O37" t="n">
        <v>4774</v>
      </c>
      <c r="P37" t="n">
        <v>4921</v>
      </c>
      <c r="Q37" t="n">
        <v>4921</v>
      </c>
      <c r="R37" t="n">
        <v>4796</v>
      </c>
      <c r="S37" t="n">
        <v>4956</v>
      </c>
      <c r="T37" t="n">
        <v>4861</v>
      </c>
      <c r="U37" t="n">
        <v>4607</v>
      </c>
      <c r="V37" t="n">
        <v>3887</v>
      </c>
    </row>
    <row r="38">
      <c r="A38" s="5" t="inlineStr">
        <is>
          <t>Ergebnis je Aktie (brutto)</t>
        </is>
      </c>
      <c r="B38" s="5" t="inlineStr">
        <is>
          <t>Earnings per share</t>
        </is>
      </c>
      <c r="C38" t="n">
        <v>0.52</v>
      </c>
      <c r="D38" t="n">
        <v>1.07</v>
      </c>
      <c r="E38" t="n">
        <v>0.89</v>
      </c>
      <c r="F38" t="n">
        <v>0.65</v>
      </c>
      <c r="G38" t="n">
        <v>0.58</v>
      </c>
      <c r="H38" t="n">
        <v>0.78</v>
      </c>
      <c r="I38" t="n">
        <v>1.38</v>
      </c>
      <c r="J38" t="n">
        <v>1.29</v>
      </c>
      <c r="K38" t="n">
        <v>1.44</v>
      </c>
      <c r="L38" t="n">
        <v>3.07</v>
      </c>
      <c r="M38" t="n">
        <v>2.28</v>
      </c>
      <c r="N38" t="n">
        <v>2.32</v>
      </c>
      <c r="O38" t="n">
        <v>2.24</v>
      </c>
      <c r="P38" t="n">
        <v>1.37</v>
      </c>
      <c r="Q38" t="n">
        <v>1.38</v>
      </c>
      <c r="R38" t="n">
        <v>1.26</v>
      </c>
      <c r="S38" t="n">
        <v>1.06</v>
      </c>
      <c r="T38" t="n">
        <v>0.58</v>
      </c>
      <c r="U38" t="n">
        <v>0.66</v>
      </c>
      <c r="V38" t="n">
        <v>0.8</v>
      </c>
    </row>
    <row r="39">
      <c r="A39" s="5" t="inlineStr">
        <is>
          <t>Ergebnis je Aktie (unverwässert)</t>
        </is>
      </c>
      <c r="B39" s="5" t="inlineStr">
        <is>
          <t>Basic Earnings per share</t>
        </is>
      </c>
      <c r="C39" t="n">
        <v>0.17</v>
      </c>
      <c r="D39" t="n">
        <v>0.57</v>
      </c>
      <c r="E39" t="n">
        <v>0.5600000000000001</v>
      </c>
      <c r="F39" t="n">
        <v>0.42</v>
      </c>
      <c r="G39" t="n">
        <v>0.51</v>
      </c>
      <c r="H39" t="n">
        <v>0.61</v>
      </c>
      <c r="I39" t="n">
        <v>1.01</v>
      </c>
      <c r="J39" t="n">
        <v>0.87</v>
      </c>
      <c r="K39" t="n">
        <v>1.2</v>
      </c>
      <c r="L39" t="n">
        <v>2.25</v>
      </c>
      <c r="M39" t="n">
        <v>1.71</v>
      </c>
      <c r="N39" t="n">
        <v>1.63</v>
      </c>
      <c r="O39" t="n">
        <v>1.87</v>
      </c>
      <c r="P39" t="n">
        <v>1.3</v>
      </c>
      <c r="Q39" t="n">
        <v>0.91</v>
      </c>
      <c r="R39" t="n">
        <v>0.6</v>
      </c>
      <c r="S39" t="n">
        <v>0.44</v>
      </c>
      <c r="T39" t="n">
        <v>-1.12</v>
      </c>
      <c r="U39" t="n">
        <v>0.46</v>
      </c>
      <c r="V39" t="n">
        <v>0.64</v>
      </c>
    </row>
    <row r="40">
      <c r="A40" s="5" t="inlineStr">
        <is>
          <t>Ergebnis je Aktie (verwässert)</t>
        </is>
      </c>
      <c r="B40" s="5" t="inlineStr">
        <is>
          <t>Diluted Earnings per share</t>
        </is>
      </c>
      <c r="C40" t="n">
        <v>0.17</v>
      </c>
      <c r="D40" t="n">
        <v>0.57</v>
      </c>
      <c r="E40" t="n">
        <v>0.5600000000000001</v>
      </c>
      <c r="F40" t="n">
        <v>0.42</v>
      </c>
      <c r="G40" t="n">
        <v>0.52</v>
      </c>
      <c r="H40" t="n">
        <v>0.61</v>
      </c>
      <c r="I40" t="n">
        <v>1.01</v>
      </c>
      <c r="J40" t="n">
        <v>0.87</v>
      </c>
      <c r="K40" t="n">
        <v>1.2</v>
      </c>
      <c r="L40" t="n">
        <v>2.25</v>
      </c>
      <c r="M40" t="n">
        <v>1.71</v>
      </c>
      <c r="N40" t="n">
        <v>1.63</v>
      </c>
      <c r="O40" t="n">
        <v>1.87</v>
      </c>
      <c r="P40" t="n">
        <v>1.3</v>
      </c>
      <c r="Q40" t="n">
        <v>0.91</v>
      </c>
      <c r="R40" t="n">
        <v>0.6</v>
      </c>
      <c r="S40" t="n">
        <v>0.44</v>
      </c>
      <c r="T40" t="n">
        <v>-1.12</v>
      </c>
      <c r="U40" t="n">
        <v>0.46</v>
      </c>
      <c r="V40" t="n">
        <v>0.64</v>
      </c>
    </row>
    <row r="41">
      <c r="A41" s="5" t="inlineStr">
        <is>
          <t>Dividende je Aktie</t>
        </is>
      </c>
      <c r="B41" s="5" t="inlineStr">
        <is>
          <t>Dividend per share</t>
        </is>
      </c>
      <c r="C41" t="n">
        <v>0.4</v>
      </c>
      <c r="D41" t="n">
        <v>0.4</v>
      </c>
      <c r="E41" t="n">
        <v>0.4</v>
      </c>
      <c r="F41" t="n">
        <v>0.55</v>
      </c>
      <c r="G41" t="n">
        <v>0.4</v>
      </c>
      <c r="H41" t="n">
        <v>0.4</v>
      </c>
      <c r="I41" t="n">
        <v>0.75</v>
      </c>
      <c r="J41" t="n">
        <v>0.82</v>
      </c>
      <c r="K41" t="n">
        <v>1.52</v>
      </c>
      <c r="L41" t="n">
        <v>1.3</v>
      </c>
      <c r="M41" t="n">
        <v>1</v>
      </c>
      <c r="N41" t="n">
        <v>0.9</v>
      </c>
      <c r="O41" t="n">
        <v>0.65</v>
      </c>
      <c r="P41" t="n">
        <v>0.55</v>
      </c>
      <c r="Q41" t="n">
        <v>0.5</v>
      </c>
      <c r="R41" t="n">
        <v>0.4</v>
      </c>
      <c r="S41" t="n">
        <v>0.25</v>
      </c>
      <c r="T41" t="inlineStr">
        <is>
          <t>-</t>
        </is>
      </c>
      <c r="U41" t="inlineStr">
        <is>
          <t>-</t>
        </is>
      </c>
      <c r="V41" t="inlineStr">
        <is>
          <t>-</t>
        </is>
      </c>
    </row>
    <row r="42">
      <c r="A42" s="5" t="inlineStr">
        <is>
          <t>Dividendenausschüttung in Mio</t>
        </is>
      </c>
      <c r="B42" s="5" t="inlineStr">
        <is>
          <t>Dividend Payment in M</t>
        </is>
      </c>
      <c r="C42" t="n">
        <v>2742</v>
      </c>
      <c r="D42" t="n">
        <v>2794</v>
      </c>
      <c r="E42" t="n">
        <v>2459</v>
      </c>
      <c r="F42" t="n">
        <v>2906</v>
      </c>
      <c r="G42" t="n">
        <v>2775</v>
      </c>
      <c r="H42" t="n">
        <v>2328</v>
      </c>
      <c r="I42" t="n">
        <v>2182</v>
      </c>
      <c r="J42" t="n">
        <v>2836</v>
      </c>
      <c r="K42" t="n">
        <v>6852</v>
      </c>
      <c r="L42" t="n">
        <v>5872</v>
      </c>
      <c r="M42" t="n">
        <v>4557</v>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Umsatz</t>
        </is>
      </c>
      <c r="B43" s="5" t="inlineStr">
        <is>
          <t>Revenue</t>
        </is>
      </c>
      <c r="C43" t="n">
        <v>9.33</v>
      </c>
      <c r="D43" t="n">
        <v>9.380000000000001</v>
      </c>
      <c r="E43" t="n">
        <v>10.02</v>
      </c>
      <c r="F43" t="n">
        <v>10.33</v>
      </c>
      <c r="G43" t="n">
        <v>9.49</v>
      </c>
      <c r="H43" t="n">
        <v>10.82</v>
      </c>
      <c r="I43" t="n">
        <v>12.54</v>
      </c>
      <c r="J43" t="n">
        <v>13.7</v>
      </c>
      <c r="K43" t="n">
        <v>13.93</v>
      </c>
      <c r="L43" t="n">
        <v>13.43</v>
      </c>
      <c r="M43" t="n">
        <v>12.46</v>
      </c>
      <c r="N43" t="n">
        <v>12.32</v>
      </c>
      <c r="O43" t="n">
        <v>11.82</v>
      </c>
      <c r="P43" t="n">
        <v>10.75</v>
      </c>
      <c r="Q43" t="n">
        <v>7.7</v>
      </c>
      <c r="R43" t="n">
        <v>6.32</v>
      </c>
      <c r="S43" t="n">
        <v>5.73</v>
      </c>
      <c r="T43" t="n">
        <v>5.85</v>
      </c>
      <c r="U43" t="n">
        <v>6.74</v>
      </c>
      <c r="V43" t="n">
        <v>7.33</v>
      </c>
    </row>
    <row r="44">
      <c r="A44" s="5" t="inlineStr">
        <is>
          <t>Buchwert je Aktie</t>
        </is>
      </c>
      <c r="B44" s="5" t="inlineStr">
        <is>
          <t>Book value per share</t>
        </is>
      </c>
      <c r="C44" t="n">
        <v>3.3</v>
      </c>
      <c r="D44" t="n">
        <v>3.46</v>
      </c>
      <c r="E44" t="n">
        <v>3.26</v>
      </c>
      <c r="F44" t="n">
        <v>3.6</v>
      </c>
      <c r="G44" t="n">
        <v>3.6</v>
      </c>
      <c r="H44" t="n">
        <v>4.53</v>
      </c>
      <c r="I44" t="n">
        <v>4.65</v>
      </c>
      <c r="J44" t="n">
        <v>4.5</v>
      </c>
      <c r="K44" t="n">
        <v>4.8</v>
      </c>
      <c r="L44" t="n">
        <v>5.41</v>
      </c>
      <c r="M44" t="n">
        <v>4.77</v>
      </c>
      <c r="N44" t="n">
        <v>3.66</v>
      </c>
      <c r="O44" t="n">
        <v>4.22</v>
      </c>
      <c r="P44" t="n">
        <v>3.49</v>
      </c>
      <c r="Q44" t="n">
        <v>2.59</v>
      </c>
      <c r="R44" t="n">
        <v>3.38</v>
      </c>
      <c r="S44" t="n">
        <v>3.38</v>
      </c>
      <c r="T44" t="n">
        <v>3.5</v>
      </c>
      <c r="U44" t="n">
        <v>5.61</v>
      </c>
      <c r="V44" t="n">
        <v>6.67</v>
      </c>
    </row>
    <row r="45">
      <c r="A45" s="5" t="inlineStr">
        <is>
          <t>Cashflow je Aktie</t>
        </is>
      </c>
      <c r="B45" s="5" t="inlineStr">
        <is>
          <t>Cashflow per share</t>
        </is>
      </c>
      <c r="C45" t="n">
        <v>2.89</v>
      </c>
      <c r="D45" t="n">
        <v>2.59</v>
      </c>
      <c r="E45" t="n">
        <v>2.66</v>
      </c>
      <c r="F45" t="n">
        <v>2.65</v>
      </c>
      <c r="G45" t="n">
        <v>2.74</v>
      </c>
      <c r="H45" t="n">
        <v>2.62</v>
      </c>
      <c r="I45" t="n">
        <v>3.15</v>
      </c>
      <c r="J45" t="n">
        <v>3.34</v>
      </c>
      <c r="K45" t="n">
        <v>3.88</v>
      </c>
      <c r="L45" t="n">
        <v>3.69</v>
      </c>
      <c r="M45" t="n">
        <v>3.55</v>
      </c>
      <c r="N45" t="n">
        <v>3.48</v>
      </c>
      <c r="O45" t="n">
        <v>3.26</v>
      </c>
      <c r="P45" t="n">
        <v>3.13</v>
      </c>
      <c r="Q45" t="n">
        <v>2.26</v>
      </c>
      <c r="R45" t="inlineStr">
        <is>
          <t>-</t>
        </is>
      </c>
      <c r="S45" t="inlineStr">
        <is>
          <t>-</t>
        </is>
      </c>
      <c r="T45" t="inlineStr">
        <is>
          <t>-</t>
        </is>
      </c>
      <c r="U45" t="inlineStr">
        <is>
          <t>-</t>
        </is>
      </c>
      <c r="V45" t="inlineStr">
        <is>
          <t>-</t>
        </is>
      </c>
    </row>
    <row r="46">
      <c r="A46" s="5" t="inlineStr">
        <is>
          <t>Bilanzsumme je Aktie</t>
        </is>
      </c>
      <c r="B46" s="5" t="inlineStr">
        <is>
          <t>Total assets per share</t>
        </is>
      </c>
      <c r="C46" t="n">
        <v>22.9</v>
      </c>
      <c r="D46" t="n">
        <v>21.97</v>
      </c>
      <c r="E46" t="n">
        <v>22.16</v>
      </c>
      <c r="F46" t="n">
        <v>24.54</v>
      </c>
      <c r="G46" t="n">
        <v>24.72</v>
      </c>
      <c r="H46" t="n">
        <v>26.26</v>
      </c>
      <c r="I46" t="n">
        <v>26.12</v>
      </c>
      <c r="J46" t="n">
        <v>28.52</v>
      </c>
      <c r="K46" t="n">
        <v>28.73</v>
      </c>
      <c r="L46" t="n">
        <v>28.7</v>
      </c>
      <c r="M46" t="n">
        <v>23.75</v>
      </c>
      <c r="N46" t="n">
        <v>21.23</v>
      </c>
      <c r="O46" t="n">
        <v>22.18</v>
      </c>
      <c r="P46" t="n">
        <v>22.15</v>
      </c>
      <c r="Q46" t="n">
        <v>14.87</v>
      </c>
      <c r="R46" t="n">
        <v>13.23</v>
      </c>
      <c r="S46" t="n">
        <v>12.53</v>
      </c>
      <c r="T46" t="n">
        <v>14</v>
      </c>
      <c r="U46" t="n">
        <v>18.76</v>
      </c>
      <c r="V46" t="n">
        <v>23.77</v>
      </c>
    </row>
    <row r="47">
      <c r="A47" s="5" t="inlineStr">
        <is>
          <t>Personal am Ende des Jahres</t>
        </is>
      </c>
      <c r="B47" s="5" t="inlineStr">
        <is>
          <t>Staff at the end of year</t>
        </is>
      </c>
      <c r="C47" t="n">
        <v>113819</v>
      </c>
      <c r="D47" t="n">
        <v>120138</v>
      </c>
      <c r="E47" t="n">
        <v>122718</v>
      </c>
      <c r="F47" t="n">
        <v>132120</v>
      </c>
      <c r="G47" t="n">
        <v>129890</v>
      </c>
      <c r="H47" t="n">
        <v>123700</v>
      </c>
      <c r="I47" t="n">
        <v>126730</v>
      </c>
      <c r="J47" t="n">
        <v>272598</v>
      </c>
      <c r="K47" t="n">
        <v>286145</v>
      </c>
      <c r="L47" t="n">
        <v>269047</v>
      </c>
      <c r="M47" t="n">
        <v>255151</v>
      </c>
      <c r="N47" t="n">
        <v>251775</v>
      </c>
      <c r="O47" t="n">
        <v>248487</v>
      </c>
      <c r="P47" t="n">
        <v>234900</v>
      </c>
      <c r="Q47" t="n">
        <v>207641</v>
      </c>
      <c r="R47" t="n">
        <v>173554</v>
      </c>
      <c r="S47" t="n">
        <v>148280</v>
      </c>
      <c r="T47" t="n">
        <v>152845</v>
      </c>
      <c r="U47" t="n">
        <v>161527</v>
      </c>
      <c r="V47" t="n">
        <v>145730</v>
      </c>
    </row>
    <row r="48">
      <c r="A48" s="5" t="inlineStr">
        <is>
          <t>Personalaufwand in Mio. EUR</t>
        </is>
      </c>
      <c r="B48" s="5" t="inlineStr">
        <is>
          <t>Personnel expenses in M</t>
        </is>
      </c>
      <c r="C48" t="n">
        <v>6899</v>
      </c>
      <c r="D48" t="n">
        <v>5385</v>
      </c>
      <c r="E48" t="n">
        <v>6578</v>
      </c>
      <c r="F48" t="n">
        <v>9098</v>
      </c>
      <c r="G48" t="n">
        <v>9800</v>
      </c>
      <c r="H48" t="n">
        <v>7098</v>
      </c>
      <c r="I48" t="n">
        <v>7208</v>
      </c>
      <c r="J48" t="n">
        <v>8569</v>
      </c>
      <c r="K48" t="n">
        <v>11080</v>
      </c>
      <c r="L48" t="n">
        <v>8409</v>
      </c>
      <c r="M48" t="n">
        <v>6775</v>
      </c>
      <c r="N48" t="n">
        <v>6762</v>
      </c>
      <c r="O48" t="n">
        <v>7893</v>
      </c>
      <c r="P48" t="n">
        <v>7622</v>
      </c>
      <c r="Q48" t="n">
        <v>5656</v>
      </c>
      <c r="R48" t="n">
        <v>4412</v>
      </c>
      <c r="S48" t="n">
        <v>4641</v>
      </c>
      <c r="T48" t="n">
        <v>4794</v>
      </c>
      <c r="U48" t="n">
        <v>5390</v>
      </c>
      <c r="V48" t="n">
        <v>5112</v>
      </c>
    </row>
    <row r="49">
      <c r="A49" s="5" t="inlineStr">
        <is>
          <t>Aufwand je Mitarbeiter in EUR</t>
        </is>
      </c>
      <c r="B49" s="5" t="inlineStr">
        <is>
          <t>Effort per employee</t>
        </is>
      </c>
      <c r="C49" t="n">
        <v>60614</v>
      </c>
      <c r="D49" t="n">
        <v>44823</v>
      </c>
      <c r="E49" t="n">
        <v>53603</v>
      </c>
      <c r="F49" t="n">
        <v>68862</v>
      </c>
      <c r="G49" t="n">
        <v>75448</v>
      </c>
      <c r="H49" t="n">
        <v>57381</v>
      </c>
      <c r="I49" t="n">
        <v>56877</v>
      </c>
      <c r="J49" t="n">
        <v>31435</v>
      </c>
      <c r="K49" t="n">
        <v>38722</v>
      </c>
      <c r="L49" t="n">
        <v>31255</v>
      </c>
      <c r="M49" t="n">
        <v>26553</v>
      </c>
      <c r="N49" t="n">
        <v>26857</v>
      </c>
      <c r="O49" t="n">
        <v>31764</v>
      </c>
      <c r="P49" t="n">
        <v>32448</v>
      </c>
      <c r="Q49" t="n">
        <v>27241</v>
      </c>
      <c r="R49" t="n">
        <v>25420</v>
      </c>
      <c r="S49" t="n">
        <v>31301</v>
      </c>
      <c r="T49" t="n">
        <v>31364</v>
      </c>
      <c r="U49" t="n">
        <v>33371</v>
      </c>
      <c r="V49" t="n">
        <v>35077</v>
      </c>
    </row>
    <row r="50">
      <c r="A50" s="5" t="inlineStr">
        <is>
          <t>Umsatz je Aktie</t>
        </is>
      </c>
      <c r="B50" s="5" t="inlineStr">
        <is>
          <t>Revenue per share</t>
        </is>
      </c>
      <c r="C50" t="n">
        <v>425430</v>
      </c>
      <c r="D50" t="n">
        <v>405309</v>
      </c>
      <c r="E50" t="n">
        <v>423801</v>
      </c>
      <c r="F50" t="n">
        <v>393854</v>
      </c>
      <c r="G50" t="n">
        <v>377704</v>
      </c>
      <c r="H50" t="n">
        <v>407251</v>
      </c>
      <c r="I50" t="n">
        <v>450256</v>
      </c>
      <c r="J50" t="n">
        <v>228747</v>
      </c>
      <c r="K50" t="n">
        <v>219598</v>
      </c>
      <c r="L50" t="n">
        <v>225749</v>
      </c>
      <c r="M50" t="n">
        <v>222342</v>
      </c>
      <c r="N50" t="n">
        <v>230149</v>
      </c>
      <c r="O50" t="n">
        <v>227138</v>
      </c>
      <c r="P50" t="n">
        <v>225206</v>
      </c>
      <c r="Q50" t="n">
        <v>182440</v>
      </c>
      <c r="R50" t="n">
        <v>174711</v>
      </c>
      <c r="S50" t="n">
        <v>191528</v>
      </c>
      <c r="T50" t="n">
        <v>185883</v>
      </c>
      <c r="U50" t="n">
        <v>192244</v>
      </c>
      <c r="V50" t="n">
        <v>195467</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EUR</t>
        </is>
      </c>
      <c r="B52" s="5" t="inlineStr">
        <is>
          <t>Earnings per employee</t>
        </is>
      </c>
      <c r="C52" t="n">
        <v>10033</v>
      </c>
      <c r="D52" t="n">
        <v>27726</v>
      </c>
      <c r="E52" t="n">
        <v>25522</v>
      </c>
      <c r="F52" t="n">
        <v>17931</v>
      </c>
      <c r="G52" t="n">
        <v>21133</v>
      </c>
      <c r="H52" t="n">
        <v>24260</v>
      </c>
      <c r="I52" t="n">
        <v>36242</v>
      </c>
      <c r="J52" t="n">
        <v>14410</v>
      </c>
      <c r="K52" t="n">
        <v>18882</v>
      </c>
      <c r="L52" t="n">
        <v>37789</v>
      </c>
      <c r="M52" t="n">
        <v>30476</v>
      </c>
      <c r="N52" t="n">
        <v>30154</v>
      </c>
      <c r="O52" t="n">
        <v>35841</v>
      </c>
      <c r="P52" t="n">
        <v>26535</v>
      </c>
      <c r="Q52" t="n">
        <v>21411</v>
      </c>
      <c r="R52" t="n">
        <v>16579</v>
      </c>
      <c r="S52" t="n">
        <v>14860</v>
      </c>
      <c r="T52" t="n">
        <v>-36487</v>
      </c>
      <c r="U52" t="n">
        <v>13043</v>
      </c>
      <c r="V52" t="n">
        <v>17188</v>
      </c>
    </row>
    <row r="53">
      <c r="A53" s="5" t="inlineStr">
        <is>
          <t>KGV (Kurs/Gewinn)</t>
        </is>
      </c>
      <c r="B53" s="5" t="inlineStr">
        <is>
          <t>PE (price/earnings)</t>
        </is>
      </c>
      <c r="C53" t="n">
        <v>36.6</v>
      </c>
      <c r="D53" t="n">
        <v>12.9</v>
      </c>
      <c r="E53" t="n">
        <v>14.5</v>
      </c>
      <c r="F53" t="n">
        <v>21</v>
      </c>
      <c r="G53" t="n">
        <v>20.1</v>
      </c>
      <c r="H53" t="n">
        <v>19.5</v>
      </c>
      <c r="I53" t="n">
        <v>11.7</v>
      </c>
      <c r="J53" t="n">
        <v>11.7</v>
      </c>
      <c r="K53" t="n">
        <v>11.2</v>
      </c>
      <c r="L53" t="n">
        <v>7.5</v>
      </c>
      <c r="M53" t="n">
        <v>11.4</v>
      </c>
      <c r="N53" t="n">
        <v>9.699999999999999</v>
      </c>
      <c r="O53" t="n">
        <v>11.9</v>
      </c>
      <c r="P53" t="n">
        <v>12.4</v>
      </c>
      <c r="Q53" t="n">
        <v>14</v>
      </c>
      <c r="R53" t="n">
        <v>23.1</v>
      </c>
      <c r="S53" t="n">
        <v>26.5</v>
      </c>
      <c r="T53" t="inlineStr">
        <is>
          <t>-</t>
        </is>
      </c>
      <c r="U53" t="n">
        <v>9.699999999999999</v>
      </c>
      <c r="V53" t="n">
        <v>8.9</v>
      </c>
    </row>
    <row r="54">
      <c r="A54" s="5" t="inlineStr">
        <is>
          <t>KUV (Kurs/Umsatz)</t>
        </is>
      </c>
      <c r="B54" s="5" t="inlineStr">
        <is>
          <t>PS (price/sales)</t>
        </is>
      </c>
      <c r="C54" t="n">
        <v>0.67</v>
      </c>
      <c r="D54" t="n">
        <v>0.78</v>
      </c>
      <c r="E54" t="n">
        <v>0.8100000000000001</v>
      </c>
      <c r="F54" t="n">
        <v>0.85</v>
      </c>
      <c r="G54" t="n">
        <v>1.08</v>
      </c>
      <c r="H54" t="n">
        <v>1.1</v>
      </c>
      <c r="I54" t="n">
        <v>0.9399999999999999</v>
      </c>
      <c r="J54" t="n">
        <v>0.74</v>
      </c>
      <c r="K54" t="n">
        <v>0.96</v>
      </c>
      <c r="L54" t="n">
        <v>1.26</v>
      </c>
      <c r="M54" t="n">
        <v>1.57</v>
      </c>
      <c r="N54" t="n">
        <v>1.29</v>
      </c>
      <c r="O54" t="n">
        <v>1.88</v>
      </c>
      <c r="P54" t="n">
        <v>1.5</v>
      </c>
      <c r="Q54" t="n">
        <v>1.65</v>
      </c>
      <c r="R54" t="n">
        <v>2.19</v>
      </c>
      <c r="S54" t="n">
        <v>2.03</v>
      </c>
      <c r="T54" t="n">
        <v>0.52</v>
      </c>
      <c r="U54" t="n">
        <v>0.66</v>
      </c>
      <c r="V54" t="n">
        <v>0.78</v>
      </c>
    </row>
    <row r="55">
      <c r="A55" s="5" t="inlineStr">
        <is>
          <t>KBV (Kurs/Buchwert)</t>
        </is>
      </c>
      <c r="B55" s="5" t="inlineStr">
        <is>
          <t>PB (price/book value)</t>
        </is>
      </c>
      <c r="C55" t="n">
        <v>1.89</v>
      </c>
      <c r="D55" t="n">
        <v>2.12</v>
      </c>
      <c r="E55" t="n">
        <v>2.49</v>
      </c>
      <c r="F55" t="n">
        <v>2.45</v>
      </c>
      <c r="G55" t="n">
        <v>2.85</v>
      </c>
      <c r="H55" t="n">
        <v>2.63</v>
      </c>
      <c r="I55" t="n">
        <v>2.54</v>
      </c>
      <c r="J55" t="n">
        <v>2.27</v>
      </c>
      <c r="K55" t="n">
        <v>2.79</v>
      </c>
      <c r="L55" t="n">
        <v>3.14</v>
      </c>
      <c r="M55" t="n">
        <v>4.09</v>
      </c>
      <c r="N55" t="n">
        <v>4.33</v>
      </c>
      <c r="O55" t="n">
        <v>5.27</v>
      </c>
      <c r="P55" t="n">
        <v>4.62</v>
      </c>
      <c r="Q55" t="n">
        <v>4.91</v>
      </c>
      <c r="R55" t="n">
        <v>4.1</v>
      </c>
      <c r="S55" t="n">
        <v>3.44</v>
      </c>
      <c r="T55" t="n">
        <v>0.87</v>
      </c>
      <c r="U55" t="n">
        <v>0.79</v>
      </c>
      <c r="V55" t="n">
        <v>0.85</v>
      </c>
    </row>
    <row r="56">
      <c r="A56" s="5" t="inlineStr">
        <is>
          <t>KCV (Kurs/Cashflow)</t>
        </is>
      </c>
      <c r="B56" s="5" t="inlineStr">
        <is>
          <t>PC (price/cashflow)</t>
        </is>
      </c>
      <c r="C56" t="n">
        <v>2.15</v>
      </c>
      <c r="D56" t="n">
        <v>2.84</v>
      </c>
      <c r="E56" t="n">
        <v>3.06</v>
      </c>
      <c r="F56" t="n">
        <v>3.33</v>
      </c>
      <c r="G56" t="n">
        <v>3.74</v>
      </c>
      <c r="H56" t="n">
        <v>4.54</v>
      </c>
      <c r="I56" t="n">
        <v>3.76</v>
      </c>
      <c r="J56" t="n">
        <v>3.05</v>
      </c>
      <c r="K56" t="n">
        <v>3.45</v>
      </c>
      <c r="L56" t="n">
        <v>4.6</v>
      </c>
      <c r="M56" t="n">
        <v>5.5</v>
      </c>
      <c r="N56" t="n">
        <v>4.56</v>
      </c>
      <c r="O56" t="n">
        <v>6.82</v>
      </c>
      <c r="P56" t="n">
        <v>5.15</v>
      </c>
      <c r="Q56" t="n">
        <v>5.62</v>
      </c>
      <c r="R56" t="inlineStr">
        <is>
          <t>-</t>
        </is>
      </c>
      <c r="S56" t="inlineStr">
        <is>
          <t>-</t>
        </is>
      </c>
      <c r="T56" t="inlineStr">
        <is>
          <t>-</t>
        </is>
      </c>
      <c r="U56" t="inlineStr">
        <is>
          <t>-</t>
        </is>
      </c>
      <c r="V56" t="inlineStr">
        <is>
          <t>-</t>
        </is>
      </c>
    </row>
    <row r="57">
      <c r="A57" s="5" t="inlineStr">
        <is>
          <t>Dividendenrendite in %</t>
        </is>
      </c>
      <c r="B57" s="5" t="inlineStr">
        <is>
          <t>Dividend Yield in %</t>
        </is>
      </c>
      <c r="C57" t="n">
        <v>6.42</v>
      </c>
      <c r="D57" t="n">
        <v>5.45</v>
      </c>
      <c r="E57" t="n">
        <v>4.92</v>
      </c>
      <c r="F57" t="n">
        <v>6.24</v>
      </c>
      <c r="G57" t="n">
        <v>3.91</v>
      </c>
      <c r="H57" t="n">
        <v>3.36</v>
      </c>
      <c r="I57" t="n">
        <v>6.33</v>
      </c>
      <c r="J57" t="n">
        <v>8.050000000000001</v>
      </c>
      <c r="K57" t="n">
        <v>11.35</v>
      </c>
      <c r="L57" t="n">
        <v>7.66</v>
      </c>
      <c r="M57" t="n">
        <v>5.12</v>
      </c>
      <c r="N57" t="n">
        <v>5.68</v>
      </c>
      <c r="O57" t="n">
        <v>2.93</v>
      </c>
      <c r="P57" t="n">
        <v>3.41</v>
      </c>
      <c r="Q57" t="n">
        <v>3.93</v>
      </c>
      <c r="R57" t="n">
        <v>2.89</v>
      </c>
      <c r="S57" t="n">
        <v>2.15</v>
      </c>
      <c r="T57" t="inlineStr">
        <is>
          <t>-</t>
        </is>
      </c>
      <c r="U57" t="inlineStr">
        <is>
          <t>-</t>
        </is>
      </c>
      <c r="V57" t="inlineStr">
        <is>
          <t>-</t>
        </is>
      </c>
    </row>
    <row r="58">
      <c r="A58" s="5" t="inlineStr">
        <is>
          <t>Gewinnrendite in %</t>
        </is>
      </c>
      <c r="B58" s="5" t="inlineStr">
        <is>
          <t>Return on profit in %</t>
        </is>
      </c>
      <c r="C58" t="n">
        <v>2.7</v>
      </c>
      <c r="D58" t="n">
        <v>7.8</v>
      </c>
      <c r="E58" t="n">
        <v>6.9</v>
      </c>
      <c r="F58" t="n">
        <v>4.8</v>
      </c>
      <c r="G58" t="n">
        <v>5</v>
      </c>
      <c r="H58" t="n">
        <v>5.1</v>
      </c>
      <c r="I58" t="n">
        <v>8.5</v>
      </c>
      <c r="J58" t="n">
        <v>8.5</v>
      </c>
      <c r="K58" t="n">
        <v>9</v>
      </c>
      <c r="L58" t="n">
        <v>13.3</v>
      </c>
      <c r="M58" t="n">
        <v>8.800000000000001</v>
      </c>
      <c r="N58" t="n">
        <v>10.3</v>
      </c>
      <c r="O58" t="n">
        <v>8.4</v>
      </c>
      <c r="P58" t="n">
        <v>8.1</v>
      </c>
      <c r="Q58" t="n">
        <v>7.2</v>
      </c>
      <c r="R58" t="n">
        <v>4.3</v>
      </c>
      <c r="S58" t="n">
        <v>3.8</v>
      </c>
      <c r="T58" t="n">
        <v>-37</v>
      </c>
      <c r="U58" t="n">
        <v>10.3</v>
      </c>
      <c r="V58" t="n">
        <v>11.2</v>
      </c>
    </row>
    <row r="59">
      <c r="A59" s="5" t="inlineStr">
        <is>
          <t>Eigenkapitalrendite in %</t>
        </is>
      </c>
      <c r="B59" s="5" t="inlineStr">
        <is>
          <t>Return on Equity in %</t>
        </is>
      </c>
      <c r="C59" t="n">
        <v>6.67</v>
      </c>
      <c r="D59" t="n">
        <v>18.56</v>
      </c>
      <c r="E59" t="n">
        <v>18.51</v>
      </c>
      <c r="F59" t="n">
        <v>13.05</v>
      </c>
      <c r="G59" t="n">
        <v>15.34</v>
      </c>
      <c r="H59" t="n">
        <v>14.21</v>
      </c>
      <c r="I59" t="n">
        <v>21.68</v>
      </c>
      <c r="J59" t="n">
        <v>19.2</v>
      </c>
      <c r="K59" t="n">
        <v>24.97</v>
      </c>
      <c r="L59" t="n">
        <v>41.58</v>
      </c>
      <c r="M59" t="n">
        <v>35.78</v>
      </c>
      <c r="N59" t="n">
        <v>44.06</v>
      </c>
      <c r="O59" t="n">
        <v>44.25</v>
      </c>
      <c r="P59" t="n">
        <v>36.28</v>
      </c>
      <c r="Q59" t="n">
        <v>34.92</v>
      </c>
      <c r="R59" t="n">
        <v>17.73</v>
      </c>
      <c r="S59" t="n">
        <v>13.15</v>
      </c>
      <c r="T59" t="n">
        <v>-32.81</v>
      </c>
      <c r="U59" t="n">
        <v>8.15</v>
      </c>
      <c r="V59" t="n">
        <v>9.66</v>
      </c>
    </row>
    <row r="60">
      <c r="A60" s="5" t="inlineStr">
        <is>
          <t>Umsatzrendite in %</t>
        </is>
      </c>
      <c r="B60" s="5" t="inlineStr">
        <is>
          <t>Return on sales in %</t>
        </is>
      </c>
      <c r="C60" t="n">
        <v>2.36</v>
      </c>
      <c r="D60" t="n">
        <v>6.84</v>
      </c>
      <c r="E60" t="n">
        <v>6.02</v>
      </c>
      <c r="F60" t="n">
        <v>4.55</v>
      </c>
      <c r="G60" t="n">
        <v>5.81</v>
      </c>
      <c r="H60" t="n">
        <v>5.96</v>
      </c>
      <c r="I60" t="n">
        <v>8.050000000000001</v>
      </c>
      <c r="J60" t="n">
        <v>6.3</v>
      </c>
      <c r="K60" t="n">
        <v>8.6</v>
      </c>
      <c r="L60" t="n">
        <v>16.74</v>
      </c>
      <c r="M60" t="n">
        <v>13.71</v>
      </c>
      <c r="N60" t="n">
        <v>13.1</v>
      </c>
      <c r="O60" t="n">
        <v>15.78</v>
      </c>
      <c r="P60" t="n">
        <v>11.78</v>
      </c>
      <c r="Q60" t="n">
        <v>11.74</v>
      </c>
      <c r="R60" t="n">
        <v>18.98</v>
      </c>
      <c r="S60" t="n">
        <v>7.76</v>
      </c>
      <c r="T60" t="n">
        <v>-19.63</v>
      </c>
      <c r="U60" t="n">
        <v>6.78</v>
      </c>
      <c r="V60" t="n">
        <v>8.789999999999999</v>
      </c>
    </row>
    <row r="61">
      <c r="A61" s="5" t="inlineStr">
        <is>
          <t>Gesamtkapitalrendite in %</t>
        </is>
      </c>
      <c r="B61" s="5" t="inlineStr">
        <is>
          <t>Total Return on Investment in %</t>
        </is>
      </c>
      <c r="C61" t="n">
        <v>3.31</v>
      </c>
      <c r="D61" t="n">
        <v>5.28</v>
      </c>
      <c r="E61" t="n">
        <v>5.64</v>
      </c>
      <c r="F61" t="n">
        <v>5.54</v>
      </c>
      <c r="G61" t="n">
        <v>5.81</v>
      </c>
      <c r="H61" t="n">
        <v>5.32</v>
      </c>
      <c r="I61" t="n">
        <v>6.92</v>
      </c>
      <c r="J61" t="n">
        <v>6.13</v>
      </c>
      <c r="K61" t="n">
        <v>6.95</v>
      </c>
      <c r="L61" t="n">
        <v>7.83</v>
      </c>
      <c r="M61" t="n">
        <v>7.19</v>
      </c>
      <c r="N61" t="n">
        <v>7.6</v>
      </c>
      <c r="O61" t="n">
        <v>8.41</v>
      </c>
      <c r="P61" t="n">
        <v>5.72</v>
      </c>
      <c r="Q61" t="n">
        <v>6.08</v>
      </c>
      <c r="R61" t="n">
        <v>4.53</v>
      </c>
      <c r="S61" t="n">
        <v>3.55</v>
      </c>
      <c r="T61" t="n">
        <v>-8.199999999999999</v>
      </c>
      <c r="U61" t="n">
        <v>2.44</v>
      </c>
      <c r="V61" t="n">
        <v>2.71</v>
      </c>
    </row>
    <row r="62">
      <c r="A62" s="5" t="inlineStr">
        <is>
          <t>Return on Investment in %</t>
        </is>
      </c>
      <c r="B62" s="5" t="inlineStr">
        <is>
          <t>Return on Investment in %</t>
        </is>
      </c>
      <c r="C62" t="n">
        <v>0.96</v>
      </c>
      <c r="D62" t="n">
        <v>2.92</v>
      </c>
      <c r="E62" t="n">
        <v>2.72</v>
      </c>
      <c r="F62" t="n">
        <v>1.92</v>
      </c>
      <c r="G62" t="n">
        <v>2.23</v>
      </c>
      <c r="H62" t="n">
        <v>2.45</v>
      </c>
      <c r="I62" t="n">
        <v>3.86</v>
      </c>
      <c r="J62" t="n">
        <v>3.03</v>
      </c>
      <c r="K62" t="n">
        <v>4.17</v>
      </c>
      <c r="L62" t="n">
        <v>7.83</v>
      </c>
      <c r="M62" t="n">
        <v>7.19</v>
      </c>
      <c r="N62" t="n">
        <v>7.6</v>
      </c>
      <c r="O62" t="n">
        <v>8.41</v>
      </c>
      <c r="P62" t="n">
        <v>5.72</v>
      </c>
      <c r="Q62" t="n">
        <v>6.08</v>
      </c>
      <c r="R62" t="n">
        <v>4.53</v>
      </c>
      <c r="S62" t="n">
        <v>3.55</v>
      </c>
      <c r="T62" t="n">
        <v>-8.199999999999999</v>
      </c>
      <c r="U62" t="n">
        <v>2.44</v>
      </c>
      <c r="V62" t="n">
        <v>2.71</v>
      </c>
    </row>
    <row r="63">
      <c r="A63" s="5" t="inlineStr">
        <is>
          <t>Arbeitsintensität in %</t>
        </is>
      </c>
      <c r="B63" s="5" t="inlineStr">
        <is>
          <t>Work Intensity in %</t>
        </is>
      </c>
      <c r="C63" t="n">
        <v>20.46</v>
      </c>
      <c r="D63" t="n">
        <v>20.47</v>
      </c>
      <c r="E63" t="n">
        <v>17.32</v>
      </c>
      <c r="F63" t="n">
        <v>16.15</v>
      </c>
      <c r="G63" t="n">
        <v>25.68</v>
      </c>
      <c r="H63" t="n">
        <v>18.7</v>
      </c>
      <c r="I63" t="n">
        <v>24.62</v>
      </c>
      <c r="J63" t="n">
        <v>19.72</v>
      </c>
      <c r="K63" t="n">
        <v>16.06</v>
      </c>
      <c r="L63" t="n">
        <v>16.22</v>
      </c>
      <c r="M63" t="n">
        <v>22.04</v>
      </c>
      <c r="N63" t="n">
        <v>17.99</v>
      </c>
      <c r="O63" t="n">
        <v>17.45</v>
      </c>
      <c r="P63" t="n">
        <v>16.25</v>
      </c>
      <c r="Q63" t="n">
        <v>18.63</v>
      </c>
      <c r="R63" t="n">
        <v>18.34</v>
      </c>
      <c r="S63" t="n">
        <v>16.89</v>
      </c>
      <c r="T63" t="n">
        <v>15.54</v>
      </c>
      <c r="U63" t="n">
        <v>14.16</v>
      </c>
      <c r="V63" t="n">
        <v>17.96</v>
      </c>
    </row>
    <row r="64">
      <c r="A64" s="5" t="inlineStr">
        <is>
          <t>Eigenkapitalquote in %</t>
        </is>
      </c>
      <c r="B64" s="5" t="inlineStr">
        <is>
          <t>Equity Ratio in %</t>
        </is>
      </c>
      <c r="C64" t="n">
        <v>14.4</v>
      </c>
      <c r="D64" t="n">
        <v>15.74</v>
      </c>
      <c r="E64" t="n">
        <v>14.7</v>
      </c>
      <c r="F64" t="n">
        <v>14.69</v>
      </c>
      <c r="G64" t="n">
        <v>14.55</v>
      </c>
      <c r="H64" t="n">
        <v>17.27</v>
      </c>
      <c r="I64" t="n">
        <v>17.82</v>
      </c>
      <c r="J64" t="n">
        <v>15.77</v>
      </c>
      <c r="K64" t="n">
        <v>16.69</v>
      </c>
      <c r="L64" t="n">
        <v>18.84</v>
      </c>
      <c r="M64" t="n">
        <v>20.1</v>
      </c>
      <c r="N64" t="n">
        <v>17.25</v>
      </c>
      <c r="O64" t="n">
        <v>19.01</v>
      </c>
      <c r="P64" t="n">
        <v>15.76</v>
      </c>
      <c r="Q64" t="n">
        <v>17.4</v>
      </c>
      <c r="R64" t="n">
        <v>25.56</v>
      </c>
      <c r="S64" t="n">
        <v>26.99</v>
      </c>
      <c r="T64" t="n">
        <v>24.98</v>
      </c>
      <c r="U64" t="n">
        <v>29.92</v>
      </c>
      <c r="V64" t="n">
        <v>28.07</v>
      </c>
    </row>
    <row r="65">
      <c r="A65" s="5" t="inlineStr">
        <is>
          <t>Fremdkapitalquote in %</t>
        </is>
      </c>
      <c r="B65" s="5" t="inlineStr">
        <is>
          <t>Debt Ratio in %</t>
        </is>
      </c>
      <c r="C65" t="n">
        <v>85.59999999999999</v>
      </c>
      <c r="D65" t="n">
        <v>84.26000000000001</v>
      </c>
      <c r="E65" t="n">
        <v>85.3</v>
      </c>
      <c r="F65" t="n">
        <v>85.31</v>
      </c>
      <c r="G65" t="n">
        <v>85.45</v>
      </c>
      <c r="H65" t="n">
        <v>82.73</v>
      </c>
      <c r="I65" t="n">
        <v>82.18000000000001</v>
      </c>
      <c r="J65" t="n">
        <v>84.23</v>
      </c>
      <c r="K65" t="n">
        <v>83.31</v>
      </c>
      <c r="L65" t="n">
        <v>81.16</v>
      </c>
      <c r="M65" t="n">
        <v>79.90000000000001</v>
      </c>
      <c r="N65" t="n">
        <v>82.75</v>
      </c>
      <c r="O65" t="n">
        <v>80.98999999999999</v>
      </c>
      <c r="P65" t="n">
        <v>84.23999999999999</v>
      </c>
      <c r="Q65" t="n">
        <v>82.59999999999999</v>
      </c>
      <c r="R65" t="n">
        <v>74.44</v>
      </c>
      <c r="S65" t="n">
        <v>73.01000000000001</v>
      </c>
      <c r="T65" t="n">
        <v>75.02</v>
      </c>
      <c r="U65" t="n">
        <v>70.08</v>
      </c>
      <c r="V65" t="n">
        <v>71.93000000000001</v>
      </c>
    </row>
    <row r="66">
      <c r="A66" s="5" t="inlineStr">
        <is>
          <t>Verschuldungsgrad in %</t>
        </is>
      </c>
      <c r="B66" s="5" t="inlineStr">
        <is>
          <t>Finance Gearing in %</t>
        </is>
      </c>
      <c r="C66" t="n">
        <v>594.46</v>
      </c>
      <c r="D66" t="n">
        <v>535.47</v>
      </c>
      <c r="E66" t="n">
        <v>580.0599999999999</v>
      </c>
      <c r="F66" t="n">
        <v>580.96</v>
      </c>
      <c r="G66" t="n">
        <v>587.35</v>
      </c>
      <c r="H66" t="n">
        <v>479.2</v>
      </c>
      <c r="I66" t="n">
        <v>461.07</v>
      </c>
      <c r="J66" t="n">
        <v>534.25</v>
      </c>
      <c r="K66" t="n">
        <v>499.11</v>
      </c>
      <c r="L66" t="n">
        <v>430.73</v>
      </c>
      <c r="M66" t="n">
        <v>397.57</v>
      </c>
      <c r="N66" t="n">
        <v>479.75</v>
      </c>
      <c r="O66" t="n">
        <v>426.08</v>
      </c>
      <c r="P66" t="n">
        <v>534.4299999999999</v>
      </c>
      <c r="Q66" t="n">
        <v>474.66</v>
      </c>
      <c r="R66" t="n">
        <v>291.16</v>
      </c>
      <c r="S66" t="n">
        <v>270.46</v>
      </c>
      <c r="T66" t="n">
        <v>300.34</v>
      </c>
      <c r="U66" t="n">
        <v>234.17</v>
      </c>
      <c r="V66" t="n">
        <v>256.25</v>
      </c>
    </row>
    <row r="67">
      <c r="A67" s="5" t="inlineStr"/>
      <c r="B67" s="5" t="inlineStr"/>
    </row>
    <row r="68">
      <c r="A68" s="5" t="inlineStr">
        <is>
          <t>Kurzfristige Vermögensquote in %</t>
        </is>
      </c>
      <c r="B68" s="5" t="inlineStr">
        <is>
          <t>Current Assets Ratio in %</t>
        </is>
      </c>
      <c r="C68" t="n">
        <v>20.46</v>
      </c>
      <c r="D68" t="n">
        <v>20.47</v>
      </c>
      <c r="E68" t="n">
        <v>17.32</v>
      </c>
      <c r="F68" t="n">
        <v>16.15</v>
      </c>
      <c r="G68" t="n">
        <v>25.68</v>
      </c>
      <c r="H68" t="n">
        <v>18.7</v>
      </c>
      <c r="I68" t="n">
        <v>24.62</v>
      </c>
      <c r="J68" t="n">
        <v>19.72</v>
      </c>
      <c r="K68" t="n">
        <v>16.06</v>
      </c>
      <c r="L68" t="n">
        <v>16.22</v>
      </c>
      <c r="M68" t="n">
        <v>22.04</v>
      </c>
      <c r="N68" t="n">
        <v>17.99</v>
      </c>
      <c r="O68" t="n">
        <v>17.45</v>
      </c>
      <c r="P68" t="n">
        <v>16.25</v>
      </c>
      <c r="Q68" t="n">
        <v>18.63</v>
      </c>
      <c r="R68" t="n">
        <v>18.35</v>
      </c>
      <c r="S68" t="n">
        <v>16.89</v>
      </c>
      <c r="T68" t="n">
        <v>15.54</v>
      </c>
      <c r="U68" t="n">
        <v>14.16</v>
      </c>
    </row>
    <row r="69">
      <c r="A69" s="5" t="inlineStr">
        <is>
          <t>Nettogewinn Marge in %</t>
        </is>
      </c>
      <c r="B69" s="5" t="inlineStr">
        <is>
          <t>Net Profit Marge in %</t>
        </is>
      </c>
      <c r="C69" t="n">
        <v>12240.09</v>
      </c>
      <c r="D69" t="n">
        <v>35511.73</v>
      </c>
      <c r="E69" t="n">
        <v>31257.49</v>
      </c>
      <c r="F69" t="n">
        <v>22933.2</v>
      </c>
      <c r="G69" t="n">
        <v>28925.18</v>
      </c>
      <c r="H69" t="n">
        <v>27735.67</v>
      </c>
      <c r="I69" t="n">
        <v>36626.79</v>
      </c>
      <c r="J69" t="n">
        <v>28671.53</v>
      </c>
      <c r="K69" t="n">
        <v>38786.79</v>
      </c>
      <c r="L69" t="n">
        <v>75703.64999999999</v>
      </c>
      <c r="M69" t="n">
        <v>62407.7</v>
      </c>
      <c r="N69" t="n">
        <v>61623.38</v>
      </c>
      <c r="O69" t="n">
        <v>75346.87</v>
      </c>
      <c r="P69" t="n">
        <v>57981.4</v>
      </c>
      <c r="Q69" t="n">
        <v>57740.26</v>
      </c>
      <c r="R69" t="n">
        <v>45522.15</v>
      </c>
      <c r="S69" t="n">
        <v>38464.22</v>
      </c>
      <c r="T69" t="n">
        <v>-95333.33</v>
      </c>
      <c r="U69" t="n">
        <v>31261.13</v>
      </c>
    </row>
    <row r="70">
      <c r="A70" s="5" t="inlineStr">
        <is>
          <t>Operative Ergebnis Marge in %</t>
        </is>
      </c>
      <c r="B70" s="5" t="inlineStr">
        <is>
          <t>EBIT Marge in %</t>
        </is>
      </c>
      <c r="C70" t="n">
        <v>48628.08</v>
      </c>
      <c r="D70" t="n">
        <v>69530.92</v>
      </c>
      <c r="E70" t="n">
        <v>67774.45</v>
      </c>
      <c r="F70" t="n">
        <v>52942.88</v>
      </c>
      <c r="G70" t="n">
        <v>30526.87</v>
      </c>
      <c r="H70" t="n">
        <v>64390.02</v>
      </c>
      <c r="I70" t="n">
        <v>75358.85000000001</v>
      </c>
      <c r="J70" t="n">
        <v>78817.52</v>
      </c>
      <c r="K70" t="n">
        <v>72246.95</v>
      </c>
      <c r="L70" t="n">
        <v>122665.67</v>
      </c>
      <c r="M70" t="n">
        <v>109526.48</v>
      </c>
      <c r="N70" t="n">
        <v>112605.52</v>
      </c>
      <c r="O70" t="n">
        <v>113265.65</v>
      </c>
      <c r="P70" t="n">
        <v>87646.50999999999</v>
      </c>
      <c r="Q70" t="n">
        <v>111155.84</v>
      </c>
      <c r="R70" t="n">
        <v>114477.85</v>
      </c>
      <c r="S70" t="n">
        <v>110436.3</v>
      </c>
      <c r="T70" t="n">
        <v>86017.09</v>
      </c>
      <c r="U70" t="n">
        <v>80563.8</v>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n">
        <v>0.01</v>
      </c>
      <c r="P71" t="n">
        <v>0.01</v>
      </c>
      <c r="Q71" t="n">
        <v>0.01</v>
      </c>
      <c r="R71" t="n">
        <v>0.01</v>
      </c>
      <c r="S71" t="n">
        <v>0.01</v>
      </c>
      <c r="T71" t="n">
        <v>0.01</v>
      </c>
      <c r="U71" t="n">
        <v>0.01</v>
      </c>
    </row>
    <row r="72">
      <c r="A72" s="5" t="inlineStr">
        <is>
          <t>Langfristige Vermögensquote in %</t>
        </is>
      </c>
      <c r="B72" s="5" t="inlineStr">
        <is>
          <t>Non-Current Assets Ratio in %</t>
        </is>
      </c>
      <c r="C72" t="n">
        <v>79.54000000000001</v>
      </c>
      <c r="D72" t="n">
        <v>79.53</v>
      </c>
      <c r="E72" t="n">
        <v>82.68000000000001</v>
      </c>
      <c r="F72" t="n">
        <v>83.84999999999999</v>
      </c>
      <c r="G72" t="n">
        <v>74.31999999999999</v>
      </c>
      <c r="H72" t="n">
        <v>81.3</v>
      </c>
      <c r="I72" t="n">
        <v>75.38</v>
      </c>
      <c r="J72" t="n">
        <v>80.28</v>
      </c>
      <c r="K72" t="n">
        <v>83.94</v>
      </c>
      <c r="L72" t="n">
        <v>83.78</v>
      </c>
      <c r="M72" t="n">
        <v>77.95999999999999</v>
      </c>
      <c r="N72" t="n">
        <v>82.01000000000001</v>
      </c>
      <c r="O72" t="n">
        <v>82.55</v>
      </c>
      <c r="P72" t="n">
        <v>83.75</v>
      </c>
      <c r="Q72" t="n">
        <v>81.37</v>
      </c>
      <c r="R72" t="n">
        <v>81.66</v>
      </c>
      <c r="S72" t="n">
        <v>83.11</v>
      </c>
      <c r="T72" t="n">
        <v>84.45999999999999</v>
      </c>
      <c r="U72" t="n">
        <v>85.84</v>
      </c>
    </row>
    <row r="73">
      <c r="A73" s="5" t="inlineStr">
        <is>
          <t>Gesamtkapitalrentabilität</t>
        </is>
      </c>
      <c r="B73" s="5" t="inlineStr">
        <is>
          <t>ROA Return on Assets in %</t>
        </is>
      </c>
      <c r="C73" t="n">
        <v>0.96</v>
      </c>
      <c r="D73" t="n">
        <v>2.92</v>
      </c>
      <c r="E73" t="n">
        <v>2.72</v>
      </c>
      <c r="F73" t="n">
        <v>1.92</v>
      </c>
      <c r="G73" t="n">
        <v>2.23</v>
      </c>
      <c r="H73" t="n">
        <v>2.45</v>
      </c>
      <c r="I73" t="n">
        <v>3.86</v>
      </c>
      <c r="J73" t="n">
        <v>3.03</v>
      </c>
      <c r="K73" t="n">
        <v>4.17</v>
      </c>
      <c r="L73" t="n">
        <v>7.83</v>
      </c>
      <c r="M73" t="n">
        <v>7.19</v>
      </c>
      <c r="N73" t="n">
        <v>7.6</v>
      </c>
      <c r="O73" t="n">
        <v>8.41</v>
      </c>
      <c r="P73" t="n">
        <v>5.72</v>
      </c>
      <c r="Q73" t="n">
        <v>6.08</v>
      </c>
      <c r="R73" t="n">
        <v>4.53</v>
      </c>
      <c r="S73" t="n">
        <v>3.55</v>
      </c>
      <c r="T73" t="n">
        <v>-8.199999999999999</v>
      </c>
      <c r="U73" t="n">
        <v>2.44</v>
      </c>
    </row>
    <row r="74">
      <c r="A74" s="5" t="inlineStr">
        <is>
          <t>Ertrag des eingesetzten Kapitals</t>
        </is>
      </c>
      <c r="B74" s="5" t="inlineStr">
        <is>
          <t>ROCE Return on Cap. Empl. in %</t>
        </is>
      </c>
      <c r="C74" t="n">
        <v>5.12</v>
      </c>
      <c r="D74" t="n">
        <v>7.73</v>
      </c>
      <c r="E74" t="n">
        <v>7.9</v>
      </c>
      <c r="F74" t="n">
        <v>6.2</v>
      </c>
      <c r="G74" t="n">
        <v>3.29</v>
      </c>
      <c r="H74" t="n">
        <v>7.52</v>
      </c>
      <c r="I74" t="n">
        <v>10.53</v>
      </c>
      <c r="J74" t="n">
        <v>10.99</v>
      </c>
      <c r="K74" t="n">
        <v>10.37</v>
      </c>
      <c r="L74" t="n">
        <v>17.11</v>
      </c>
      <c r="M74" t="n">
        <v>16.81</v>
      </c>
      <c r="N74" t="n">
        <v>18.56</v>
      </c>
      <c r="O74" t="n">
        <v>16.55</v>
      </c>
      <c r="P74" t="n">
        <v>11.4</v>
      </c>
      <c r="Q74" t="n">
        <v>16.69</v>
      </c>
      <c r="R74" t="n">
        <v>16.4</v>
      </c>
      <c r="S74" t="n">
        <v>13.17</v>
      </c>
      <c r="T74" t="n">
        <v>9.449999999999999</v>
      </c>
      <c r="U74" t="n">
        <v>7.98</v>
      </c>
    </row>
    <row r="75">
      <c r="A75" s="5" t="inlineStr">
        <is>
          <t>Eigenkapital zu Anlagevermögen</t>
        </is>
      </c>
      <c r="B75" s="5" t="inlineStr">
        <is>
          <t>Equity to Fixed Assets in %</t>
        </is>
      </c>
      <c r="C75" t="n">
        <v>18.1</v>
      </c>
      <c r="D75" t="n">
        <v>19.79</v>
      </c>
      <c r="E75" t="n">
        <v>17.79</v>
      </c>
      <c r="F75" t="n">
        <v>17.51</v>
      </c>
      <c r="G75" t="n">
        <v>19.57</v>
      </c>
      <c r="H75" t="n">
        <v>21.23</v>
      </c>
      <c r="I75" t="n">
        <v>23.64</v>
      </c>
      <c r="J75" t="n">
        <v>19.64</v>
      </c>
      <c r="K75" t="n">
        <v>19.89</v>
      </c>
      <c r="L75" t="n">
        <v>22.49</v>
      </c>
      <c r="M75" t="n">
        <v>25.78</v>
      </c>
      <c r="N75" t="n">
        <v>21.03</v>
      </c>
      <c r="O75" t="n">
        <v>23.03</v>
      </c>
      <c r="P75" t="n">
        <v>18.82</v>
      </c>
      <c r="Q75" t="n">
        <v>21.38</v>
      </c>
      <c r="R75" t="n">
        <v>31.31</v>
      </c>
      <c r="S75" t="n">
        <v>32.48</v>
      </c>
      <c r="T75" t="n">
        <v>29.57</v>
      </c>
      <c r="U75" t="n">
        <v>34.86</v>
      </c>
    </row>
    <row r="76">
      <c r="A76" s="5" t="inlineStr">
        <is>
          <t>Liquidität Dritten Grades</t>
        </is>
      </c>
      <c r="B76" s="5" t="inlineStr">
        <is>
          <t>Current Ratio in %</t>
        </is>
      </c>
      <c r="C76" t="n">
        <v>80.58</v>
      </c>
      <c r="D76" t="n">
        <v>78.72</v>
      </c>
      <c r="E76" t="n">
        <v>68.56999999999999</v>
      </c>
      <c r="F76" t="n">
        <v>56.34</v>
      </c>
      <c r="G76" t="n">
        <v>90.56</v>
      </c>
      <c r="H76" t="n">
        <v>76.98999999999999</v>
      </c>
      <c r="I76" t="n">
        <v>100.42</v>
      </c>
      <c r="J76" t="n">
        <v>81.23</v>
      </c>
      <c r="K76" t="n">
        <v>63.92</v>
      </c>
      <c r="L76" t="n">
        <v>62.86</v>
      </c>
      <c r="M76" t="n">
        <v>88.47</v>
      </c>
      <c r="N76" t="n">
        <v>71.51000000000001</v>
      </c>
      <c r="O76" t="n">
        <v>73.98999999999999</v>
      </c>
      <c r="P76" t="n">
        <v>67.26000000000001</v>
      </c>
      <c r="Q76" t="n">
        <v>62.26</v>
      </c>
      <c r="R76" t="n">
        <v>60.19</v>
      </c>
      <c r="S76" t="n">
        <v>74.66</v>
      </c>
      <c r="T76" t="n">
        <v>71.45</v>
      </c>
      <c r="U76" t="n">
        <v>66.44</v>
      </c>
    </row>
    <row r="77">
      <c r="A77" s="5" t="inlineStr">
        <is>
          <t>Operativer Cashflow</t>
        </is>
      </c>
      <c r="B77" s="5" t="inlineStr">
        <is>
          <t>Operating Cashflow in M</t>
        </is>
      </c>
      <c r="C77" t="n">
        <v>11162.8</v>
      </c>
      <c r="D77" t="n">
        <v>14745.28</v>
      </c>
      <c r="E77" t="n">
        <v>15887.52</v>
      </c>
      <c r="F77" t="n">
        <v>16776.54</v>
      </c>
      <c r="G77" t="n">
        <v>18606.5</v>
      </c>
      <c r="H77" t="n">
        <v>21142.78</v>
      </c>
      <c r="I77" t="n">
        <v>17111.76</v>
      </c>
      <c r="J77" t="n">
        <v>13880.55</v>
      </c>
      <c r="K77" t="n">
        <v>15562.95</v>
      </c>
      <c r="L77" t="n">
        <v>20801.2</v>
      </c>
      <c r="M77" t="n">
        <v>25041.5</v>
      </c>
      <c r="N77" t="n">
        <v>21454.8</v>
      </c>
      <c r="O77" t="n">
        <v>32558.68</v>
      </c>
      <c r="P77" t="n">
        <v>25343.15</v>
      </c>
      <c r="Q77" t="n">
        <v>27656.02</v>
      </c>
      <c r="R77" t="inlineStr">
        <is>
          <t>-</t>
        </is>
      </c>
      <c r="S77" t="inlineStr">
        <is>
          <t>-</t>
        </is>
      </c>
      <c r="T77" t="inlineStr">
        <is>
          <t>-</t>
        </is>
      </c>
      <c r="U77" t="inlineStr">
        <is>
          <t>-</t>
        </is>
      </c>
    </row>
    <row r="78">
      <c r="A78" s="5" t="inlineStr">
        <is>
          <t>Aktienrückkauf</t>
        </is>
      </c>
      <c r="B78" s="5" t="inlineStr">
        <is>
          <t>Share Buyback in M</t>
        </is>
      </c>
      <c r="C78" t="n">
        <v>0</v>
      </c>
      <c r="D78" t="n">
        <v>0</v>
      </c>
      <c r="E78" t="n">
        <v>-154</v>
      </c>
      <c r="F78" t="n">
        <v>-63</v>
      </c>
      <c r="G78" t="n">
        <v>-318</v>
      </c>
      <c r="H78" t="n">
        <v>-106</v>
      </c>
      <c r="I78" t="n">
        <v>0</v>
      </c>
      <c r="J78" t="n">
        <v>-40</v>
      </c>
      <c r="K78" t="n">
        <v>11</v>
      </c>
      <c r="L78" t="n">
        <v>31</v>
      </c>
      <c r="M78" t="n">
        <v>152</v>
      </c>
      <c r="N78" t="n">
        <v>69</v>
      </c>
      <c r="O78" t="n">
        <v>147</v>
      </c>
      <c r="P78" t="n">
        <v>0</v>
      </c>
      <c r="Q78" t="n">
        <v>-125</v>
      </c>
      <c r="R78" t="n">
        <v>160</v>
      </c>
      <c r="S78" t="n">
        <v>-95</v>
      </c>
      <c r="T78" t="n">
        <v>-254</v>
      </c>
      <c r="U78" t="n">
        <v>-720</v>
      </c>
    </row>
    <row r="79">
      <c r="A79" s="5" t="inlineStr">
        <is>
          <t>Umsatzwachstum 1J in %</t>
        </is>
      </c>
      <c r="B79" s="5" t="inlineStr">
        <is>
          <t>Revenue Growth 1Y in %</t>
        </is>
      </c>
      <c r="C79" t="n">
        <v>-0.53</v>
      </c>
      <c r="D79" t="n">
        <v>-6.39</v>
      </c>
      <c r="E79" t="n">
        <v>-3</v>
      </c>
      <c r="F79" t="n">
        <v>8.85</v>
      </c>
      <c r="G79" t="n">
        <v>-12.29</v>
      </c>
      <c r="H79" t="n">
        <v>-13.72</v>
      </c>
      <c r="I79" t="n">
        <v>-8.470000000000001</v>
      </c>
      <c r="J79" t="n">
        <v>-1.65</v>
      </c>
      <c r="K79" t="n">
        <v>3.72</v>
      </c>
      <c r="L79" t="n">
        <v>7.78</v>
      </c>
      <c r="M79" t="n">
        <v>1.14</v>
      </c>
      <c r="N79" t="n">
        <v>4.23</v>
      </c>
      <c r="O79" t="n">
        <v>9.949999999999999</v>
      </c>
      <c r="P79" t="n">
        <v>39.61</v>
      </c>
      <c r="Q79" t="n">
        <v>21.84</v>
      </c>
      <c r="R79" t="n">
        <v>10.3</v>
      </c>
      <c r="S79" t="n">
        <v>-2.05</v>
      </c>
      <c r="T79" t="n">
        <v>-13.2</v>
      </c>
      <c r="U79" t="n">
        <v>-8.050000000000001</v>
      </c>
    </row>
    <row r="80">
      <c r="A80" s="5" t="inlineStr">
        <is>
          <t>Umsatzwachstum 3J in %</t>
        </is>
      </c>
      <c r="B80" s="5" t="inlineStr">
        <is>
          <t>Revenue Growth 3Y in %</t>
        </is>
      </c>
      <c r="C80" t="n">
        <v>-3.31</v>
      </c>
      <c r="D80" t="n">
        <v>-0.18</v>
      </c>
      <c r="E80" t="n">
        <v>-2.15</v>
      </c>
      <c r="F80" t="n">
        <v>-5.72</v>
      </c>
      <c r="G80" t="n">
        <v>-11.49</v>
      </c>
      <c r="H80" t="n">
        <v>-7.95</v>
      </c>
      <c r="I80" t="n">
        <v>-2.13</v>
      </c>
      <c r="J80" t="n">
        <v>3.28</v>
      </c>
      <c r="K80" t="n">
        <v>4.21</v>
      </c>
      <c r="L80" t="n">
        <v>4.38</v>
      </c>
      <c r="M80" t="n">
        <v>5.11</v>
      </c>
      <c r="N80" t="n">
        <v>17.93</v>
      </c>
      <c r="O80" t="n">
        <v>23.8</v>
      </c>
      <c r="P80" t="n">
        <v>23.92</v>
      </c>
      <c r="Q80" t="n">
        <v>10.03</v>
      </c>
      <c r="R80" t="n">
        <v>-1.65</v>
      </c>
      <c r="S80" t="n">
        <v>-7.77</v>
      </c>
      <c r="T80" t="inlineStr">
        <is>
          <t>-</t>
        </is>
      </c>
      <c r="U80" t="inlineStr">
        <is>
          <t>-</t>
        </is>
      </c>
    </row>
    <row r="81">
      <c r="A81" s="5" t="inlineStr">
        <is>
          <t>Umsatzwachstum 5J in %</t>
        </is>
      </c>
      <c r="B81" s="5" t="inlineStr">
        <is>
          <t>Revenue Growth 5Y in %</t>
        </is>
      </c>
      <c r="C81" t="n">
        <v>-2.67</v>
      </c>
      <c r="D81" t="n">
        <v>-5.31</v>
      </c>
      <c r="E81" t="n">
        <v>-5.73</v>
      </c>
      <c r="F81" t="n">
        <v>-5.46</v>
      </c>
      <c r="G81" t="n">
        <v>-6.48</v>
      </c>
      <c r="H81" t="n">
        <v>-2.47</v>
      </c>
      <c r="I81" t="n">
        <v>0.5</v>
      </c>
      <c r="J81" t="n">
        <v>3.04</v>
      </c>
      <c r="K81" t="n">
        <v>5.36</v>
      </c>
      <c r="L81" t="n">
        <v>12.54</v>
      </c>
      <c r="M81" t="n">
        <v>15.35</v>
      </c>
      <c r="N81" t="n">
        <v>17.19</v>
      </c>
      <c r="O81" t="n">
        <v>15.93</v>
      </c>
      <c r="P81" t="n">
        <v>11.3</v>
      </c>
      <c r="Q81" t="n">
        <v>1.77</v>
      </c>
      <c r="R81" t="inlineStr">
        <is>
          <t>-</t>
        </is>
      </c>
      <c r="S81" t="inlineStr">
        <is>
          <t>-</t>
        </is>
      </c>
      <c r="T81" t="inlineStr">
        <is>
          <t>-</t>
        </is>
      </c>
      <c r="U81" t="inlineStr">
        <is>
          <t>-</t>
        </is>
      </c>
    </row>
    <row r="82">
      <c r="A82" s="5" t="inlineStr">
        <is>
          <t>Umsatzwachstum 10J in %</t>
        </is>
      </c>
      <c r="B82" s="5" t="inlineStr">
        <is>
          <t>Revenue Growth 10Y in %</t>
        </is>
      </c>
      <c r="C82" t="n">
        <v>-2.57</v>
      </c>
      <c r="D82" t="n">
        <v>-2.4</v>
      </c>
      <c r="E82" t="n">
        <v>-1.34</v>
      </c>
      <c r="F82" t="n">
        <v>-0.05</v>
      </c>
      <c r="G82" t="n">
        <v>3.03</v>
      </c>
      <c r="H82" t="n">
        <v>6.44</v>
      </c>
      <c r="I82" t="n">
        <v>8.85</v>
      </c>
      <c r="J82" t="n">
        <v>9.49</v>
      </c>
      <c r="K82" t="n">
        <v>8.33</v>
      </c>
      <c r="L82" t="n">
        <v>7.15</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-65.72</v>
      </c>
      <c r="D83" t="n">
        <v>6.35</v>
      </c>
      <c r="E83" t="n">
        <v>32.21</v>
      </c>
      <c r="F83" t="n">
        <v>-13.7</v>
      </c>
      <c r="G83" t="n">
        <v>-8.529999999999999</v>
      </c>
      <c r="H83" t="n">
        <v>-34.66</v>
      </c>
      <c r="I83" t="n">
        <v>16.93</v>
      </c>
      <c r="J83" t="n">
        <v>-27.3</v>
      </c>
      <c r="K83" t="n">
        <v>-46.86</v>
      </c>
      <c r="L83" t="n">
        <v>30.75</v>
      </c>
      <c r="M83" t="n">
        <v>2.42</v>
      </c>
      <c r="N83" t="n">
        <v>-14.75</v>
      </c>
      <c r="O83" t="n">
        <v>42.88</v>
      </c>
      <c r="P83" t="n">
        <v>40.19</v>
      </c>
      <c r="Q83" t="n">
        <v>54.54</v>
      </c>
      <c r="R83" t="n">
        <v>30.54</v>
      </c>
      <c r="S83" t="n">
        <v>-139.52</v>
      </c>
      <c r="T83" t="n">
        <v>-364.69</v>
      </c>
      <c r="U83" t="n">
        <v>-15.89</v>
      </c>
    </row>
    <row r="84">
      <c r="A84" s="5" t="inlineStr">
        <is>
          <t>Gewinnwachstum 3J in %</t>
        </is>
      </c>
      <c r="B84" s="5" t="inlineStr">
        <is>
          <t>Earnings Growth 3Y in %</t>
        </is>
      </c>
      <c r="C84" t="n">
        <v>-9.050000000000001</v>
      </c>
      <c r="D84" t="n">
        <v>8.289999999999999</v>
      </c>
      <c r="E84" t="n">
        <v>3.33</v>
      </c>
      <c r="F84" t="n">
        <v>-18.96</v>
      </c>
      <c r="G84" t="n">
        <v>-8.75</v>
      </c>
      <c r="H84" t="n">
        <v>-15.01</v>
      </c>
      <c r="I84" t="n">
        <v>-19.08</v>
      </c>
      <c r="J84" t="n">
        <v>-14.47</v>
      </c>
      <c r="K84" t="n">
        <v>-4.56</v>
      </c>
      <c r="L84" t="n">
        <v>6.14</v>
      </c>
      <c r="M84" t="n">
        <v>10.18</v>
      </c>
      <c r="N84" t="n">
        <v>22.77</v>
      </c>
      <c r="O84" t="n">
        <v>45.87</v>
      </c>
      <c r="P84" t="n">
        <v>41.76</v>
      </c>
      <c r="Q84" t="n">
        <v>-18.15</v>
      </c>
      <c r="R84" t="n">
        <v>-157.89</v>
      </c>
      <c r="S84" t="n">
        <v>-173.37</v>
      </c>
      <c r="T84" t="inlineStr">
        <is>
          <t>-</t>
        </is>
      </c>
      <c r="U84" t="inlineStr">
        <is>
          <t>-</t>
        </is>
      </c>
    </row>
    <row r="85">
      <c r="A85" s="5" t="inlineStr">
        <is>
          <t>Gewinnwachstum 5J in %</t>
        </is>
      </c>
      <c r="B85" s="5" t="inlineStr">
        <is>
          <t>Earnings Growth 5Y in %</t>
        </is>
      </c>
      <c r="C85" t="n">
        <v>-9.880000000000001</v>
      </c>
      <c r="D85" t="n">
        <v>-3.67</v>
      </c>
      <c r="E85" t="n">
        <v>-1.55</v>
      </c>
      <c r="F85" t="n">
        <v>-13.45</v>
      </c>
      <c r="G85" t="n">
        <v>-20.08</v>
      </c>
      <c r="H85" t="n">
        <v>-12.23</v>
      </c>
      <c r="I85" t="n">
        <v>-4.81</v>
      </c>
      <c r="J85" t="n">
        <v>-11.15</v>
      </c>
      <c r="K85" t="n">
        <v>2.89</v>
      </c>
      <c r="L85" t="n">
        <v>20.3</v>
      </c>
      <c r="M85" t="n">
        <v>25.06</v>
      </c>
      <c r="N85" t="n">
        <v>30.68</v>
      </c>
      <c r="O85" t="n">
        <v>5.73</v>
      </c>
      <c r="P85" t="n">
        <v>-75.79000000000001</v>
      </c>
      <c r="Q85" t="n">
        <v>-87</v>
      </c>
      <c r="R85" t="inlineStr">
        <is>
          <t>-</t>
        </is>
      </c>
      <c r="S85" t="inlineStr">
        <is>
          <t>-</t>
        </is>
      </c>
      <c r="T85" t="inlineStr">
        <is>
          <t>-</t>
        </is>
      </c>
      <c r="U85" t="inlineStr">
        <is>
          <t>-</t>
        </is>
      </c>
    </row>
    <row r="86">
      <c r="A86" s="5" t="inlineStr">
        <is>
          <t>Gewinnwachstum 10J in %</t>
        </is>
      </c>
      <c r="B86" s="5" t="inlineStr">
        <is>
          <t>Earnings Growth 10Y in %</t>
        </is>
      </c>
      <c r="C86" t="n">
        <v>-11.05</v>
      </c>
      <c r="D86" t="n">
        <v>-4.24</v>
      </c>
      <c r="E86" t="n">
        <v>-6.35</v>
      </c>
      <c r="F86" t="n">
        <v>-5.28</v>
      </c>
      <c r="G86" t="n">
        <v>0.11</v>
      </c>
      <c r="H86" t="n">
        <v>6.41</v>
      </c>
      <c r="I86" t="n">
        <v>12.93</v>
      </c>
      <c r="J86" t="n">
        <v>-2.71</v>
      </c>
      <c r="K86" t="n">
        <v>-36.45</v>
      </c>
      <c r="L86" t="n">
        <v>-33.35</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-3.7</v>
      </c>
      <c r="D87" t="n">
        <v>-3.51</v>
      </c>
      <c r="E87" t="n">
        <v>-9.35</v>
      </c>
      <c r="F87" t="n">
        <v>-1.56</v>
      </c>
      <c r="G87" t="n">
        <v>-1</v>
      </c>
      <c r="H87" t="n">
        <v>-1.59</v>
      </c>
      <c r="I87" t="n">
        <v>-2.43</v>
      </c>
      <c r="J87" t="n">
        <v>-1.05</v>
      </c>
      <c r="K87" t="n">
        <v>3.88</v>
      </c>
      <c r="L87" t="n">
        <v>0.37</v>
      </c>
      <c r="M87" t="n">
        <v>0.45</v>
      </c>
      <c r="N87" t="n">
        <v>0.32</v>
      </c>
      <c r="O87" t="n">
        <v>2.08</v>
      </c>
      <c r="P87" t="n">
        <v>-0.16</v>
      </c>
      <c r="Q87" t="n">
        <v>-0.16</v>
      </c>
      <c r="R87" t="inlineStr">
        <is>
          <t>-</t>
        </is>
      </c>
      <c r="S87" t="inlineStr">
        <is>
          <t>-</t>
        </is>
      </c>
      <c r="T87" t="inlineStr">
        <is>
          <t>-</t>
        </is>
      </c>
      <c r="U87" t="inlineStr">
        <is>
          <t>-</t>
        </is>
      </c>
    </row>
    <row r="88">
      <c r="A88" s="5" t="inlineStr">
        <is>
          <t>EBIT-Wachstum 1J in %</t>
        </is>
      </c>
      <c r="B88" s="5" t="inlineStr">
        <is>
          <t>EBIT Growth 1Y in %</t>
        </is>
      </c>
      <c r="C88" t="n">
        <v>-30.44</v>
      </c>
      <c r="D88" t="n">
        <v>-3.96</v>
      </c>
      <c r="E88" t="n">
        <v>24.17</v>
      </c>
      <c r="F88" t="n">
        <v>88.78</v>
      </c>
      <c r="G88" t="n">
        <v>-58.42</v>
      </c>
      <c r="H88" t="n">
        <v>-26.28</v>
      </c>
      <c r="I88" t="n">
        <v>-12.48</v>
      </c>
      <c r="J88" t="n">
        <v>7.29</v>
      </c>
      <c r="K88" t="n">
        <v>-38.91</v>
      </c>
      <c r="L88" t="n">
        <v>20.72</v>
      </c>
      <c r="M88" t="n">
        <v>-1.63</v>
      </c>
      <c r="N88" t="n">
        <v>3.62</v>
      </c>
      <c r="O88" t="n">
        <v>42.09</v>
      </c>
      <c r="P88" t="n">
        <v>10.08</v>
      </c>
      <c r="Q88" t="n">
        <v>18.3</v>
      </c>
      <c r="R88" t="n">
        <v>14.33</v>
      </c>
      <c r="S88" t="n">
        <v>25.76</v>
      </c>
      <c r="T88" t="n">
        <v>-7.33</v>
      </c>
      <c r="U88" t="n">
        <v>9.52</v>
      </c>
    </row>
    <row r="89">
      <c r="A89" s="5" t="inlineStr">
        <is>
          <t>EBIT-Wachstum 3J in %</t>
        </is>
      </c>
      <c r="B89" s="5" t="inlineStr">
        <is>
          <t>EBIT Growth 3Y in %</t>
        </is>
      </c>
      <c r="C89" t="n">
        <v>-3.41</v>
      </c>
      <c r="D89" t="n">
        <v>36.33</v>
      </c>
      <c r="E89" t="n">
        <v>18.18</v>
      </c>
      <c r="F89" t="n">
        <v>1.36</v>
      </c>
      <c r="G89" t="n">
        <v>-32.39</v>
      </c>
      <c r="H89" t="n">
        <v>-10.49</v>
      </c>
      <c r="I89" t="n">
        <v>-14.7</v>
      </c>
      <c r="J89" t="n">
        <v>-3.63</v>
      </c>
      <c r="K89" t="n">
        <v>-6.61</v>
      </c>
      <c r="L89" t="n">
        <v>7.57</v>
      </c>
      <c r="M89" t="n">
        <v>14.69</v>
      </c>
      <c r="N89" t="n">
        <v>18.6</v>
      </c>
      <c r="O89" t="n">
        <v>23.49</v>
      </c>
      <c r="P89" t="n">
        <v>14.24</v>
      </c>
      <c r="Q89" t="n">
        <v>19.46</v>
      </c>
      <c r="R89" t="n">
        <v>10.92</v>
      </c>
      <c r="S89" t="n">
        <v>9.32</v>
      </c>
      <c r="T89" t="inlineStr">
        <is>
          <t>-</t>
        </is>
      </c>
      <c r="U89" t="inlineStr">
        <is>
          <t>-</t>
        </is>
      </c>
    </row>
    <row r="90">
      <c r="A90" s="5" t="inlineStr">
        <is>
          <t>EBIT-Wachstum 5J in %</t>
        </is>
      </c>
      <c r="B90" s="5" t="inlineStr">
        <is>
          <t>EBIT Growth 5Y in %</t>
        </is>
      </c>
      <c r="C90" t="n">
        <v>4.03</v>
      </c>
      <c r="D90" t="n">
        <v>4.86</v>
      </c>
      <c r="E90" t="n">
        <v>3.15</v>
      </c>
      <c r="F90" t="n">
        <v>-0.22</v>
      </c>
      <c r="G90" t="n">
        <v>-25.76</v>
      </c>
      <c r="H90" t="n">
        <v>-9.93</v>
      </c>
      <c r="I90" t="n">
        <v>-5</v>
      </c>
      <c r="J90" t="n">
        <v>-1.78</v>
      </c>
      <c r="K90" t="n">
        <v>5.18</v>
      </c>
      <c r="L90" t="n">
        <v>14.98</v>
      </c>
      <c r="M90" t="n">
        <v>14.49</v>
      </c>
      <c r="N90" t="n">
        <v>17.68</v>
      </c>
      <c r="O90" t="n">
        <v>22.11</v>
      </c>
      <c r="P90" t="n">
        <v>12.23</v>
      </c>
      <c r="Q90" t="n">
        <v>12.12</v>
      </c>
      <c r="R90" t="inlineStr">
        <is>
          <t>-</t>
        </is>
      </c>
      <c r="S90" t="inlineStr">
        <is>
          <t>-</t>
        </is>
      </c>
      <c r="T90" t="inlineStr">
        <is>
          <t>-</t>
        </is>
      </c>
      <c r="U90" t="inlineStr">
        <is>
          <t>-</t>
        </is>
      </c>
    </row>
    <row r="91">
      <c r="A91" s="5" t="inlineStr">
        <is>
          <t>EBIT-Wachstum 10J in %</t>
        </is>
      </c>
      <c r="B91" s="5" t="inlineStr">
        <is>
          <t>EBIT Growth 10Y in %</t>
        </is>
      </c>
      <c r="C91" t="n">
        <v>-2.95</v>
      </c>
      <c r="D91" t="n">
        <v>-0.07000000000000001</v>
      </c>
      <c r="E91" t="n">
        <v>0.6899999999999999</v>
      </c>
      <c r="F91" t="n">
        <v>2.48</v>
      </c>
      <c r="G91" t="n">
        <v>-5.39</v>
      </c>
      <c r="H91" t="n">
        <v>2.28</v>
      </c>
      <c r="I91" t="n">
        <v>6.34</v>
      </c>
      <c r="J91" t="n">
        <v>10.17</v>
      </c>
      <c r="K91" t="n">
        <v>8.699999999999999</v>
      </c>
      <c r="L91" t="n">
        <v>13.55</v>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-24.3</v>
      </c>
      <c r="D92" t="n">
        <v>-7.19</v>
      </c>
      <c r="E92" t="n">
        <v>-8.109999999999999</v>
      </c>
      <c r="F92" t="n">
        <v>-10.96</v>
      </c>
      <c r="G92" t="n">
        <v>-17.62</v>
      </c>
      <c r="H92" t="n">
        <v>20.74</v>
      </c>
      <c r="I92" t="n">
        <v>23.28</v>
      </c>
      <c r="J92" t="n">
        <v>-11.59</v>
      </c>
      <c r="K92" t="n">
        <v>-25</v>
      </c>
      <c r="L92" t="n">
        <v>-16.36</v>
      </c>
      <c r="M92" t="n">
        <v>20.61</v>
      </c>
      <c r="N92" t="n">
        <v>-33.14</v>
      </c>
      <c r="O92" t="n">
        <v>32.43</v>
      </c>
      <c r="P92" t="n">
        <v>-8.359999999999999</v>
      </c>
      <c r="Q92" t="inlineStr">
        <is>
          <t>-</t>
        </is>
      </c>
      <c r="R92" t="inlineStr">
        <is>
          <t>-</t>
        </is>
      </c>
      <c r="S92" t="inlineStr">
        <is>
          <t>-</t>
        </is>
      </c>
      <c r="T92" t="inlineStr">
        <is>
          <t>-</t>
        </is>
      </c>
      <c r="U92" t="inlineStr">
        <is>
          <t>-</t>
        </is>
      </c>
    </row>
    <row r="93">
      <c r="A93" s="5" t="inlineStr">
        <is>
          <t>Op.Cashflow Wachstum 3J in %</t>
        </is>
      </c>
      <c r="B93" s="5" t="inlineStr">
        <is>
          <t>Op.Cashflow Wachstum 3Y in %</t>
        </is>
      </c>
      <c r="C93" t="n">
        <v>-13.2</v>
      </c>
      <c r="D93" t="n">
        <v>-8.75</v>
      </c>
      <c r="E93" t="n">
        <v>-12.23</v>
      </c>
      <c r="F93" t="n">
        <v>-2.61</v>
      </c>
      <c r="G93" t="n">
        <v>8.800000000000001</v>
      </c>
      <c r="H93" t="n">
        <v>10.81</v>
      </c>
      <c r="I93" t="n">
        <v>-4.44</v>
      </c>
      <c r="J93" t="n">
        <v>-17.65</v>
      </c>
      <c r="K93" t="n">
        <v>-6.92</v>
      </c>
      <c r="L93" t="n">
        <v>-9.630000000000001</v>
      </c>
      <c r="M93" t="n">
        <v>6.63</v>
      </c>
      <c r="N93" t="n">
        <v>-3.02</v>
      </c>
      <c r="O93" t="inlineStr">
        <is>
          <t>-</t>
        </is>
      </c>
      <c r="P93" t="inlineStr">
        <is>
          <t>-</t>
        </is>
      </c>
      <c r="Q93" t="inlineStr">
        <is>
          <t>-</t>
        </is>
      </c>
      <c r="R93" t="inlineStr">
        <is>
          <t>-</t>
        </is>
      </c>
      <c r="S93" t="inlineStr">
        <is>
          <t>-</t>
        </is>
      </c>
      <c r="T93" t="inlineStr">
        <is>
          <t>-</t>
        </is>
      </c>
      <c r="U93" t="inlineStr">
        <is>
          <t>-</t>
        </is>
      </c>
    </row>
    <row r="94">
      <c r="A94" s="5" t="inlineStr">
        <is>
          <t>Op.Cashflow Wachstum 5J in %</t>
        </is>
      </c>
      <c r="B94" s="5" t="inlineStr">
        <is>
          <t>Op.Cashflow Wachstum 5Y in %</t>
        </is>
      </c>
      <c r="C94" t="n">
        <v>-13.64</v>
      </c>
      <c r="D94" t="n">
        <v>-4.63</v>
      </c>
      <c r="E94" t="n">
        <v>1.47</v>
      </c>
      <c r="F94" t="n">
        <v>0.77</v>
      </c>
      <c r="G94" t="n">
        <v>-2.04</v>
      </c>
      <c r="H94" t="n">
        <v>-1.79</v>
      </c>
      <c r="I94" t="n">
        <v>-1.81</v>
      </c>
      <c r="J94" t="n">
        <v>-13.1</v>
      </c>
      <c r="K94" t="n">
        <v>-4.29</v>
      </c>
      <c r="L94" t="n">
        <v>-0.96</v>
      </c>
      <c r="M94" t="inlineStr">
        <is>
          <t>-</t>
        </is>
      </c>
      <c r="N94" t="inlineStr">
        <is>
          <t>-</t>
        </is>
      </c>
      <c r="O94" t="inlineStr">
        <is>
          <t>-</t>
        </is>
      </c>
      <c r="P94" t="inlineStr">
        <is>
          <t>-</t>
        </is>
      </c>
      <c r="Q94" t="inlineStr">
        <is>
          <t>-</t>
        </is>
      </c>
      <c r="R94" t="inlineStr">
        <is>
          <t>-</t>
        </is>
      </c>
      <c r="S94" t="inlineStr">
        <is>
          <t>-</t>
        </is>
      </c>
      <c r="T94" t="inlineStr">
        <is>
          <t>-</t>
        </is>
      </c>
      <c r="U94" t="inlineStr">
        <is>
          <t>-</t>
        </is>
      </c>
    </row>
    <row r="95">
      <c r="A95" s="5" t="inlineStr">
        <is>
          <t>Op.Cashflow Wachstum 10J in %</t>
        </is>
      </c>
      <c r="B95" s="5" t="inlineStr">
        <is>
          <t>Op.Cashflow Wachstum 10Y in %</t>
        </is>
      </c>
      <c r="C95" t="n">
        <v>-7.71</v>
      </c>
      <c r="D95" t="n">
        <v>-3.22</v>
      </c>
      <c r="E95" t="n">
        <v>-5.81</v>
      </c>
      <c r="F95" t="n">
        <v>-1.76</v>
      </c>
      <c r="G95" t="n">
        <v>-1.5</v>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-5863</v>
      </c>
      <c r="D96" t="n">
        <v>-6309</v>
      </c>
      <c r="E96" t="n">
        <v>-9135</v>
      </c>
      <c r="F96" t="n">
        <v>-15477</v>
      </c>
      <c r="G96" t="n">
        <v>-3293</v>
      </c>
      <c r="H96" t="n">
        <v>-6835</v>
      </c>
      <c r="I96" t="n">
        <v>121</v>
      </c>
      <c r="J96" t="n">
        <v>-5915</v>
      </c>
      <c r="K96" t="n">
        <v>-11755</v>
      </c>
      <c r="L96" t="n">
        <v>-12438</v>
      </c>
      <c r="M96" t="n">
        <v>-3106</v>
      </c>
      <c r="N96" t="n">
        <v>-7159</v>
      </c>
      <c r="O96" t="n">
        <v>-6496</v>
      </c>
      <c r="P96" t="n">
        <v>-8623</v>
      </c>
      <c r="Q96" t="n">
        <v>-8260</v>
      </c>
      <c r="R96" t="n">
        <v>-7702</v>
      </c>
      <c r="S96" t="n">
        <v>-3556</v>
      </c>
      <c r="T96" t="n">
        <v>-4226</v>
      </c>
      <c r="U96" t="n">
        <v>-6182</v>
      </c>
      <c r="V96" t="n">
        <v>-7487</v>
      </c>
    </row>
  </sheetData>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11"/>
    <col customWidth="1" max="19" min="19" width="11"/>
    <col customWidth="1" max="20" min="20" width="11"/>
    <col customWidth="1" max="21" min="21" width="11"/>
    <col customWidth="1" max="22" min="22" width="20"/>
    <col customWidth="1" max="23" min="23" width="10"/>
  </cols>
  <sheetData>
    <row r="1">
      <c r="A1" s="1" t="inlineStr">
        <is>
          <t xml:space="preserve">TOTAL </t>
        </is>
      </c>
      <c r="B1" s="2" t="inlineStr">
        <is>
          <t>WKN: 850727  ISIN: FR0000120271  US-Symbol:TTFNF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+33-1-4744-4546</t>
        </is>
      </c>
      <c r="G4" t="inlineStr">
        <is>
          <t>06.01.2020</t>
        </is>
      </c>
      <c r="H4" t="inlineStr">
        <is>
          <t>Ex Dividend</t>
        </is>
      </c>
      <c r="J4" t="inlineStr">
        <is>
          <t>Blackrock Inc.</t>
        </is>
      </c>
      <c r="L4" t="inlineStr">
        <is>
          <t>6,10%</t>
        </is>
      </c>
    </row>
    <row r="5">
      <c r="A5" s="5" t="inlineStr">
        <is>
          <t>Ticker</t>
        </is>
      </c>
      <c r="B5" t="inlineStr">
        <is>
          <t>TOTB</t>
        </is>
      </c>
      <c r="C5" s="5" t="inlineStr">
        <is>
          <t>Fax</t>
        </is>
      </c>
      <c r="D5" s="5" t="inlineStr"/>
      <c r="E5" t="inlineStr">
        <is>
          <t>-</t>
        </is>
      </c>
      <c r="G5" t="inlineStr">
        <is>
          <t>08.01.2020</t>
        </is>
      </c>
      <c r="H5" t="inlineStr">
        <is>
          <t>Dividend Payout</t>
        </is>
      </c>
      <c r="J5" t="inlineStr">
        <is>
          <t>Mitarbeiter</t>
        </is>
      </c>
      <c r="L5" t="inlineStr">
        <is>
          <t>4,80%</t>
        </is>
      </c>
    </row>
    <row r="6">
      <c r="A6" s="5" t="inlineStr">
        <is>
          <t>Gelistet Seit / Listed Since</t>
        </is>
      </c>
      <c r="B6" t="inlineStr">
        <is>
          <t>-</t>
        </is>
      </c>
      <c r="C6" s="5" t="inlineStr">
        <is>
          <t>Internet</t>
        </is>
      </c>
      <c r="D6" s="5" t="inlineStr"/>
      <c r="E6" t="inlineStr">
        <is>
          <t>http://total.com</t>
        </is>
      </c>
      <c r="G6" t="inlineStr">
        <is>
          <t>06.02.2020</t>
        </is>
      </c>
      <c r="H6" t="inlineStr">
        <is>
          <t>Q4 Result</t>
        </is>
      </c>
      <c r="J6" t="inlineStr">
        <is>
          <t>Freefloat</t>
        </is>
      </c>
      <c r="L6" t="inlineStr">
        <is>
          <t>89,10%</t>
        </is>
      </c>
    </row>
    <row r="7">
      <c r="A7" s="5" t="inlineStr">
        <is>
          <t>Nominalwert / Nominal Value</t>
        </is>
      </c>
      <c r="B7" t="inlineStr">
        <is>
          <t>-</t>
        </is>
      </c>
      <c r="C7" s="5" t="inlineStr">
        <is>
          <t>Inv. Relations Telefon / Phone</t>
        </is>
      </c>
      <c r="D7" s="5" t="inlineStr"/>
      <c r="E7" t="inlineStr">
        <is>
          <t>+44-207-719-7962</t>
        </is>
      </c>
      <c r="G7" t="inlineStr">
        <is>
          <t>19.03.2020</t>
        </is>
      </c>
      <c r="H7" t="inlineStr">
        <is>
          <t>Publication Of Annual Report</t>
        </is>
      </c>
    </row>
    <row r="8">
      <c r="A8" s="5" t="inlineStr">
        <is>
          <t>Land / Country</t>
        </is>
      </c>
      <c r="B8" t="inlineStr">
        <is>
          <t>Frankreich</t>
        </is>
      </c>
      <c r="C8" s="5" t="inlineStr">
        <is>
          <t>Kontaktperson / Contact Person</t>
        </is>
      </c>
      <c r="D8" s="5" t="inlineStr"/>
      <c r="E8" t="inlineStr">
        <is>
          <t>-</t>
        </is>
      </c>
      <c r="G8" t="inlineStr">
        <is>
          <t>30.03.2020</t>
        </is>
      </c>
      <c r="H8" t="inlineStr">
        <is>
          <t>Ex Dividend</t>
        </is>
      </c>
    </row>
    <row r="9">
      <c r="A9" s="5" t="inlineStr">
        <is>
          <t>Währung / Currency</t>
        </is>
      </c>
      <c r="B9" t="inlineStr">
        <is>
          <t>USD</t>
        </is>
      </c>
      <c r="C9" s="5" t="inlineStr">
        <is>
          <t>30.04.2020</t>
        </is>
      </c>
      <c r="D9" s="5" t="inlineStr">
        <is>
          <t>Result Q1</t>
        </is>
      </c>
    </row>
    <row r="10">
      <c r="A10" s="5" t="inlineStr">
        <is>
          <t>Branche / Industry</t>
        </is>
      </c>
      <c r="B10" t="inlineStr">
        <is>
          <t>Oil And Gas</t>
        </is>
      </c>
      <c r="C10" s="5" t="inlineStr">
        <is>
          <t>29.05.2020</t>
        </is>
      </c>
      <c r="D10" s="5" t="inlineStr">
        <is>
          <t>Annual General Meeting</t>
        </is>
      </c>
    </row>
    <row r="11">
      <c r="A11" s="5" t="inlineStr">
        <is>
          <t>Sektor / Sector</t>
        </is>
      </c>
      <c r="B11" t="inlineStr">
        <is>
          <t>Energy / Resources</t>
        </is>
      </c>
      <c r="C11" t="inlineStr">
        <is>
          <t>29.06.2020</t>
        </is>
      </c>
      <c r="D11" t="inlineStr">
        <is>
          <t>Ex Dividend</t>
        </is>
      </c>
    </row>
    <row r="12">
      <c r="A12" s="5" t="inlineStr">
        <is>
          <t>Typ / Genre</t>
        </is>
      </c>
      <c r="B12" t="inlineStr">
        <is>
          <t>Inhaberaktie</t>
        </is>
      </c>
      <c r="C12" t="inlineStr">
        <is>
          <t>30.07.2020</t>
        </is>
      </c>
      <c r="D12" t="inlineStr">
        <is>
          <t>Score Half Year</t>
        </is>
      </c>
    </row>
    <row r="13">
      <c r="A13" s="5" t="inlineStr">
        <is>
          <t>Adresse / Address</t>
        </is>
      </c>
      <c r="B13" t="inlineStr">
        <is>
          <t>Total S.A.2, Place Jean Miller, La Defense 6  F-92078 Paris</t>
        </is>
      </c>
    </row>
    <row r="14">
      <c r="A14" s="5" t="inlineStr">
        <is>
          <t>Management</t>
        </is>
      </c>
      <c r="B14" t="inlineStr">
        <is>
          <t>Patrick Pouyanné, Arnaud Breuillac, Helle Kristoffersen, Momar Nguer, Bernard Pinatel, Philippe Sauquet, Jean-Pierre Sbraire, Namita Shah, Alexis Vovk</t>
        </is>
      </c>
    </row>
    <row r="15">
      <c r="A15" s="5" t="inlineStr">
        <is>
          <t>Aufsichtsrat / Board</t>
        </is>
      </c>
      <c r="B15" t="inlineStr">
        <is>
          <t>Patrick Pouyanné, Patrick Artus, Patricia Barbizet, Marie-Christine Coisne-Roquette, Lise Croteau, Mark Cutifani, Valérie Della Puppa Tibi, Maria van der Hoeven, Anne-Marie Idrac, Jean Lemierre, Christine Renaud, Carlos Tavares</t>
        </is>
      </c>
    </row>
    <row r="16">
      <c r="A16" s="5" t="inlineStr">
        <is>
          <t>Beschreibung</t>
        </is>
      </c>
      <c r="B16" t="inlineStr">
        <is>
          <t>Total S.A. ist ein global operierendes Unternehmen, welches Öl- und Gasförderung, Weiterverarbeitung und Vermarktung betreibt. Auch Kohle und Uran werden zur Energiegewinnung genutzt. Die Petrochemie-Produkte finden in Weiterverarbeitungsprozessen zahlreicher anderer Industriezweige Anwendung. Über ein Netz von Tankstellen, die unter den Namen Total oder Elf laufen, vertreibt das Unternehmen Treibstoffe an Endverbraucher, während eigene Service-Stationen auf den Flughäfen Lyon und Toulouse unterhalten werden. Das Unternehmen produziert außerdem Petrochemikalien wie Plastik, Polymere und Spezial-Chemikalien und handelt mit Rohöl und weiterverarbeiteten Produkten, darunter Benzin und Flüssiggas, Heizöl, Asphalt und Schmiermitteln. Total S.A. plant, die Öl- und Gassparte der dänischen Reederei A.P. Moeller-Maersk für 7,45 Milliarden Dollar zu übernehmen. Copyright 2014 FINANCE BASE AG</t>
        </is>
      </c>
    </row>
    <row r="17">
      <c r="A17" s="5" t="inlineStr">
        <is>
          <t>Profile</t>
        </is>
      </c>
      <c r="B17" t="inlineStr">
        <is>
          <t>Total S.A. is a global company that oil and gas production, processing and marketing operates. Also, coal and uranium are used for energy. The petrochemical products are many other industries use in finishing processes. Through a network of gas stations that run under the name Total and Elf, the company sells fuels to consumers, while its own service stations at airports Lyon and Toulouse be entertained. The company also produces petrochemicals such as plastics, polymers and specialty chemicals and trades crude oil and processed products, including gasoline and liquefied petroleum gas, fuel oil, asphalt and lubricants. Total S.A. plans to increase the oil and gas division of the Danish shipping company A.P. to take Moeller-Maersk for 7.45 billion US dollars.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176249</v>
      </c>
      <c r="D20" t="n">
        <v>184106</v>
      </c>
      <c r="E20" t="n">
        <v>149099</v>
      </c>
      <c r="F20" t="n">
        <v>127925</v>
      </c>
      <c r="G20" t="n">
        <v>143421</v>
      </c>
      <c r="H20" t="n">
        <v>212018</v>
      </c>
      <c r="I20" t="n">
        <v>235144</v>
      </c>
      <c r="J20" t="n">
        <v>249725</v>
      </c>
      <c r="K20" t="n">
        <v>228151</v>
      </c>
      <c r="L20" t="n">
        <v>192433</v>
      </c>
      <c r="M20" t="n">
        <v>153634</v>
      </c>
      <c r="N20" t="n">
        <v>219632</v>
      </c>
      <c r="O20" t="n">
        <v>187430</v>
      </c>
      <c r="P20" t="n">
        <v>181766</v>
      </c>
      <c r="Q20" t="n">
        <v>196121</v>
      </c>
      <c r="R20" t="n">
        <v>168082</v>
      </c>
      <c r="S20" t="n">
        <v>143359</v>
      </c>
      <c r="T20" t="n">
        <v>140466</v>
      </c>
      <c r="U20" t="n">
        <v>144271</v>
      </c>
      <c r="V20" t="n">
        <v>156927</v>
      </c>
      <c r="W20" t="n">
        <v>102788</v>
      </c>
    </row>
    <row r="21">
      <c r="A21" s="5" t="inlineStr">
        <is>
          <t>Operatives Ergebnis (EBIT)</t>
        </is>
      </c>
      <c r="B21" s="5" t="inlineStr">
        <is>
          <t>EBIT Earning Before Interest &amp; Tax</t>
        </is>
      </c>
      <c r="C21" t="n">
        <v>16228</v>
      </c>
      <c r="D21" t="n">
        <v>16582</v>
      </c>
      <c r="E21" t="n">
        <v>10532</v>
      </c>
      <c r="F21" t="n">
        <v>5731</v>
      </c>
      <c r="G21" t="n">
        <v>4723</v>
      </c>
      <c r="H21" t="n">
        <v>10697</v>
      </c>
      <c r="I21" t="n">
        <v>24399</v>
      </c>
      <c r="J21" t="n">
        <v>30697</v>
      </c>
      <c r="K21" t="n">
        <v>34232</v>
      </c>
      <c r="L21" t="n">
        <v>26549</v>
      </c>
      <c r="M21" t="n">
        <v>20326</v>
      </c>
      <c r="N21" t="n">
        <v>32195</v>
      </c>
      <c r="O21" t="n">
        <v>34938</v>
      </c>
      <c r="P21" t="n">
        <v>33055</v>
      </c>
      <c r="Q21" t="n">
        <v>32941</v>
      </c>
      <c r="R21" t="n">
        <v>22001</v>
      </c>
      <c r="S21" t="n">
        <v>17493</v>
      </c>
      <c r="T21" t="n">
        <v>13871</v>
      </c>
      <c r="U21" t="n">
        <v>17503</v>
      </c>
      <c r="V21" t="n">
        <v>19470</v>
      </c>
      <c r="W21" t="n">
        <v>7560</v>
      </c>
    </row>
    <row r="22">
      <c r="A22" s="5" t="inlineStr">
        <is>
          <t>Finanzergebnis</t>
        </is>
      </c>
      <c r="B22" s="5" t="inlineStr">
        <is>
          <t>Financial Result</t>
        </is>
      </c>
      <c r="C22" t="n">
        <v>-2324</v>
      </c>
      <c r="D22" t="n">
        <v>-1686</v>
      </c>
      <c r="E22" t="n">
        <v>-1219</v>
      </c>
      <c r="F22" t="n">
        <v>-769</v>
      </c>
      <c r="G22" t="n">
        <v>-645</v>
      </c>
      <c r="H22" t="n">
        <v>-495</v>
      </c>
      <c r="I22" t="n">
        <v>-835.6</v>
      </c>
      <c r="J22" t="n">
        <v>-701.4</v>
      </c>
      <c r="K22" t="n">
        <v>-356.2</v>
      </c>
      <c r="L22" t="n">
        <v>-409.6</v>
      </c>
      <c r="M22" t="n">
        <v>-137</v>
      </c>
      <c r="N22" t="n">
        <v>-169.8</v>
      </c>
      <c r="O22" t="n">
        <v>-232.9</v>
      </c>
      <c r="P22" t="n">
        <v>50.7</v>
      </c>
      <c r="Q22" t="n">
        <v>-1045</v>
      </c>
      <c r="R22" t="n">
        <v>2874</v>
      </c>
      <c r="S22" t="n">
        <v>-1562</v>
      </c>
      <c r="T22" t="n">
        <v>298.7</v>
      </c>
      <c r="U22" t="n">
        <v>353.5</v>
      </c>
      <c r="V22" t="n">
        <v>-1408</v>
      </c>
      <c r="W22" t="n">
        <v>595.9</v>
      </c>
    </row>
    <row r="23">
      <c r="A23" s="5" t="inlineStr">
        <is>
          <t>Ergebnis vor Steuer (EBT)</t>
        </is>
      </c>
      <c r="B23" s="5" t="inlineStr">
        <is>
          <t>EBT Earning Before Tax</t>
        </is>
      </c>
      <c r="C23" t="n">
        <v>13904</v>
      </c>
      <c r="D23" t="n">
        <v>14896</v>
      </c>
      <c r="E23" t="n">
        <v>9313</v>
      </c>
      <c r="F23" t="n">
        <v>4962</v>
      </c>
      <c r="G23" t="n">
        <v>4078</v>
      </c>
      <c r="H23" t="n">
        <v>10202</v>
      </c>
      <c r="I23" t="n">
        <v>23563</v>
      </c>
      <c r="J23" t="n">
        <v>29996</v>
      </c>
      <c r="K23" t="n">
        <v>33875</v>
      </c>
      <c r="L23" t="n">
        <v>26140</v>
      </c>
      <c r="M23" t="n">
        <v>20189</v>
      </c>
      <c r="N23" t="n">
        <v>32025</v>
      </c>
      <c r="O23" t="n">
        <v>34706</v>
      </c>
      <c r="P23" t="n">
        <v>33106</v>
      </c>
      <c r="Q23" t="n">
        <v>31896</v>
      </c>
      <c r="R23" t="n">
        <v>24875</v>
      </c>
      <c r="S23" t="n">
        <v>15932</v>
      </c>
      <c r="T23" t="n">
        <v>14170</v>
      </c>
      <c r="U23" t="n">
        <v>17856</v>
      </c>
      <c r="V23" t="n">
        <v>18062</v>
      </c>
      <c r="W23" t="n">
        <v>8156</v>
      </c>
    </row>
    <row r="24">
      <c r="A24" s="5" t="inlineStr">
        <is>
          <t>Steuern auf Einkommen und Ertrag</t>
        </is>
      </c>
      <c r="B24" s="5" t="inlineStr">
        <is>
          <t>Taxes on income and earnings</t>
        </is>
      </c>
      <c r="C24" t="n">
        <v>5872</v>
      </c>
      <c r="D24" t="n">
        <v>6516</v>
      </c>
      <c r="E24" t="n">
        <v>3029</v>
      </c>
      <c r="F24" t="n">
        <v>970</v>
      </c>
      <c r="G24" t="n">
        <v>1653</v>
      </c>
      <c r="H24" t="n">
        <v>8614</v>
      </c>
      <c r="I24" t="n">
        <v>15219</v>
      </c>
      <c r="J24" t="n">
        <v>17899</v>
      </c>
      <c r="K24" t="n">
        <v>19278</v>
      </c>
      <c r="L24" t="n">
        <v>14011</v>
      </c>
      <c r="M24" t="n">
        <v>10618</v>
      </c>
      <c r="N24" t="n">
        <v>19378</v>
      </c>
      <c r="O24" t="n">
        <v>18596</v>
      </c>
      <c r="P24" t="n">
        <v>18795</v>
      </c>
      <c r="Q24" t="n">
        <v>16199</v>
      </c>
      <c r="R24" t="n">
        <v>11392</v>
      </c>
      <c r="S24" t="n">
        <v>7333</v>
      </c>
      <c r="T24" t="n">
        <v>6896</v>
      </c>
      <c r="U24" t="n">
        <v>8047</v>
      </c>
      <c r="V24" t="n">
        <v>8660</v>
      </c>
      <c r="W24" t="n">
        <v>2993</v>
      </c>
    </row>
    <row r="25">
      <c r="A25" s="5" t="inlineStr">
        <is>
          <t>Ergebnis nach Steuer</t>
        </is>
      </c>
      <c r="B25" s="5" t="inlineStr">
        <is>
          <t>Earnings after tax</t>
        </is>
      </c>
      <c r="C25" t="n">
        <v>8032</v>
      </c>
      <c r="D25" t="n">
        <v>8380</v>
      </c>
      <c r="E25" t="n">
        <v>6284</v>
      </c>
      <c r="F25" t="n">
        <v>3992</v>
      </c>
      <c r="G25" t="n">
        <v>2425</v>
      </c>
      <c r="H25" t="n">
        <v>1588</v>
      </c>
      <c r="I25" t="n">
        <v>8343</v>
      </c>
      <c r="J25" t="n">
        <v>12097</v>
      </c>
      <c r="K25" t="n">
        <v>14597</v>
      </c>
      <c r="L25" t="n">
        <v>12129</v>
      </c>
      <c r="M25" t="n">
        <v>9571</v>
      </c>
      <c r="N25" t="n">
        <v>12647</v>
      </c>
      <c r="O25" t="n">
        <v>16110</v>
      </c>
      <c r="P25" t="n">
        <v>14311</v>
      </c>
      <c r="Q25" t="n">
        <v>15697</v>
      </c>
      <c r="R25" t="n">
        <v>13484</v>
      </c>
      <c r="S25" t="n">
        <v>8599</v>
      </c>
      <c r="T25" t="n">
        <v>7274</v>
      </c>
      <c r="U25" t="n">
        <v>9810</v>
      </c>
      <c r="V25" t="n">
        <v>9401</v>
      </c>
      <c r="W25" t="n">
        <v>5163</v>
      </c>
    </row>
    <row r="26">
      <c r="A26" s="5" t="inlineStr">
        <is>
          <t>Minderheitenanteil</t>
        </is>
      </c>
      <c r="B26" s="5" t="inlineStr">
        <is>
          <t>Minority Share</t>
        </is>
      </c>
      <c r="C26" t="n">
        <v>-171</v>
      </c>
      <c r="D26" t="n">
        <v>-104</v>
      </c>
      <c r="E26" t="n">
        <v>332</v>
      </c>
      <c r="F26" t="n">
        <v>-10</v>
      </c>
      <c r="G26" t="n">
        <v>301</v>
      </c>
      <c r="H26" t="n">
        <v>-6</v>
      </c>
      <c r="I26" t="n">
        <v>-302.7</v>
      </c>
      <c r="J26" t="n">
        <v>-201.4</v>
      </c>
      <c r="K26" t="n">
        <v>-417.8</v>
      </c>
      <c r="L26" t="n">
        <v>-323.3</v>
      </c>
      <c r="M26" t="n">
        <v>-249.3</v>
      </c>
      <c r="N26" t="n">
        <v>-497.3</v>
      </c>
      <c r="O26" t="n">
        <v>-484.9</v>
      </c>
      <c r="P26" t="n">
        <v>-502.7</v>
      </c>
      <c r="Q26" t="n">
        <v>-506.8</v>
      </c>
      <c r="R26" t="n">
        <v>-356.2</v>
      </c>
      <c r="S26" t="n">
        <v>-265.8</v>
      </c>
      <c r="T26" t="n">
        <v>-17.8</v>
      </c>
      <c r="U26" t="n">
        <v>-227.4</v>
      </c>
      <c r="V26" t="n">
        <v>-416.4</v>
      </c>
      <c r="W26" t="n">
        <v>-260.3</v>
      </c>
    </row>
    <row r="27">
      <c r="A27" s="5" t="inlineStr">
        <is>
          <t>Jahresüberschuss/-fehlbetrag</t>
        </is>
      </c>
      <c r="B27" s="5" t="inlineStr">
        <is>
          <t>Net Profit</t>
        </is>
      </c>
      <c r="C27" t="n">
        <v>11267</v>
      </c>
      <c r="D27" t="n">
        <v>11446</v>
      </c>
      <c r="E27" t="n">
        <v>8631</v>
      </c>
      <c r="F27" t="n">
        <v>6196</v>
      </c>
      <c r="G27" t="n">
        <v>5087</v>
      </c>
      <c r="H27" t="n">
        <v>4244</v>
      </c>
      <c r="I27" t="n">
        <v>11562</v>
      </c>
      <c r="J27" t="n">
        <v>14649</v>
      </c>
      <c r="K27" t="n">
        <v>16816</v>
      </c>
      <c r="L27" t="n">
        <v>14481</v>
      </c>
      <c r="M27" t="n">
        <v>11571</v>
      </c>
      <c r="N27" t="n">
        <v>14507</v>
      </c>
      <c r="O27" t="n">
        <v>18056</v>
      </c>
      <c r="P27" t="n">
        <v>16121</v>
      </c>
      <c r="Q27" t="n">
        <v>16812</v>
      </c>
      <c r="R27" t="n">
        <v>13167</v>
      </c>
      <c r="S27" t="n">
        <v>9630</v>
      </c>
      <c r="T27" t="n">
        <v>8152</v>
      </c>
      <c r="U27" t="n">
        <v>10516</v>
      </c>
      <c r="V27" t="n">
        <v>9496</v>
      </c>
      <c r="W27" t="n">
        <v>4863</v>
      </c>
    </row>
    <row r="28">
      <c r="A28" s="5" t="inlineStr">
        <is>
          <t>Summe Umlaufvermögen</t>
        </is>
      </c>
      <c r="B28" s="5" t="inlineStr">
        <is>
          <t>Current Assets</t>
        </is>
      </c>
      <c r="C28" t="n">
        <v>85265</v>
      </c>
      <c r="D28" t="n">
        <v>79799</v>
      </c>
      <c r="E28" t="n">
        <v>84948</v>
      </c>
      <c r="F28" t="n">
        <v>72517</v>
      </c>
      <c r="G28" t="n">
        <v>70236</v>
      </c>
      <c r="H28" t="n">
        <v>77977</v>
      </c>
      <c r="I28" t="n">
        <v>84037</v>
      </c>
      <c r="J28" t="n">
        <v>92489</v>
      </c>
      <c r="K28" t="n">
        <v>87210</v>
      </c>
      <c r="L28" t="n">
        <v>77995</v>
      </c>
      <c r="M28" t="n">
        <v>68160</v>
      </c>
      <c r="N28" t="n">
        <v>64463</v>
      </c>
      <c r="O28" t="n">
        <v>66080</v>
      </c>
      <c r="P28" t="n">
        <v>58612</v>
      </c>
      <c r="Q28" t="n">
        <v>59936</v>
      </c>
      <c r="R28" t="n">
        <v>43326</v>
      </c>
      <c r="S28" t="n">
        <v>40429</v>
      </c>
      <c r="T28" t="n">
        <v>42903</v>
      </c>
      <c r="U28" t="n">
        <v>43781</v>
      </c>
      <c r="V28" t="n">
        <v>42896</v>
      </c>
      <c r="W28" t="n">
        <v>38214</v>
      </c>
    </row>
    <row r="29">
      <c r="A29" s="5" t="inlineStr">
        <is>
          <t>Summe Anlagevermögen</t>
        </is>
      </c>
      <c r="B29" s="5" t="inlineStr">
        <is>
          <t>Fixed Assets</t>
        </is>
      </c>
      <c r="C29" t="n">
        <v>181813</v>
      </c>
      <c r="D29" t="n">
        <v>170300</v>
      </c>
      <c r="E29" t="n">
        <v>152477</v>
      </c>
      <c r="F29" t="n">
        <v>154093</v>
      </c>
      <c r="G29" t="n">
        <v>150266</v>
      </c>
      <c r="H29" t="n">
        <v>147742</v>
      </c>
      <c r="I29" t="n">
        <v>149773</v>
      </c>
      <c r="J29" t="n">
        <v>140384</v>
      </c>
      <c r="K29" t="n">
        <v>137515</v>
      </c>
      <c r="L29" t="n">
        <v>118880</v>
      </c>
      <c r="M29" t="n">
        <v>106844</v>
      </c>
      <c r="N29" t="n">
        <v>97606</v>
      </c>
      <c r="O29" t="n">
        <v>89456</v>
      </c>
      <c r="P29" t="n">
        <v>85529</v>
      </c>
      <c r="Q29" t="n">
        <v>85467</v>
      </c>
      <c r="R29" t="n">
        <v>71963</v>
      </c>
      <c r="S29" t="n">
        <v>69110</v>
      </c>
      <c r="T29" t="n">
        <v>73986</v>
      </c>
      <c r="U29" t="n">
        <v>77589</v>
      </c>
      <c r="V29" t="n">
        <v>73781</v>
      </c>
      <c r="W29" t="n">
        <v>70353</v>
      </c>
    </row>
    <row r="30">
      <c r="A30" s="5" t="inlineStr">
        <is>
          <t>Summe Aktiva</t>
        </is>
      </c>
      <c r="B30" s="5" t="inlineStr">
        <is>
          <t>Total Assets</t>
        </is>
      </c>
      <c r="C30" t="n">
        <v>273294</v>
      </c>
      <c r="D30" t="n">
        <v>256762</v>
      </c>
      <c r="E30" t="n">
        <v>242631</v>
      </c>
      <c r="F30" t="n">
        <v>230978</v>
      </c>
      <c r="G30" t="n">
        <v>224484</v>
      </c>
      <c r="H30" t="n">
        <v>229798</v>
      </c>
      <c r="I30" t="n">
        <v>237659</v>
      </c>
      <c r="J30" t="n">
        <v>235382</v>
      </c>
      <c r="K30" t="n">
        <v>224725</v>
      </c>
      <c r="L30" t="n">
        <v>196874</v>
      </c>
      <c r="M30" t="n">
        <v>175004</v>
      </c>
      <c r="N30" t="n">
        <v>162069</v>
      </c>
      <c r="O30" t="n">
        <v>155536</v>
      </c>
      <c r="P30" t="n">
        <v>144141</v>
      </c>
      <c r="Q30" t="n">
        <v>145403</v>
      </c>
      <c r="R30" t="n">
        <v>115289</v>
      </c>
      <c r="S30" t="n">
        <v>109538</v>
      </c>
      <c r="T30" t="n">
        <v>116889</v>
      </c>
      <c r="U30" t="n">
        <v>121370</v>
      </c>
      <c r="V30" t="n">
        <v>116677</v>
      </c>
      <c r="W30" t="n">
        <v>108567</v>
      </c>
    </row>
    <row r="31">
      <c r="A31" s="5" t="inlineStr">
        <is>
          <t>Summe kurzfristiges Fremdkapital</t>
        </is>
      </c>
      <c r="B31" s="5" t="inlineStr">
        <is>
          <t>Short-Term Debt</t>
        </is>
      </c>
      <c r="C31" t="n">
        <v>70244</v>
      </c>
      <c r="D31" t="n">
        <v>62234</v>
      </c>
      <c r="E31" t="n">
        <v>56705</v>
      </c>
      <c r="F31" t="n">
        <v>54685</v>
      </c>
      <c r="G31" t="n">
        <v>50975</v>
      </c>
      <c r="H31" t="n">
        <v>53673</v>
      </c>
      <c r="I31" t="n">
        <v>61366</v>
      </c>
      <c r="J31" t="n">
        <v>67149</v>
      </c>
      <c r="K31" t="n">
        <v>63975</v>
      </c>
      <c r="L31" t="n">
        <v>55138</v>
      </c>
      <c r="M31" t="n">
        <v>47134</v>
      </c>
      <c r="N31" t="n">
        <v>47023</v>
      </c>
      <c r="O31" t="n">
        <v>48852</v>
      </c>
      <c r="P31" t="n">
        <v>45921</v>
      </c>
      <c r="Q31" t="n">
        <v>45792</v>
      </c>
      <c r="R31" t="n">
        <v>35999</v>
      </c>
      <c r="S31" t="n">
        <v>31656</v>
      </c>
      <c r="T31" t="n">
        <v>34496</v>
      </c>
      <c r="U31" t="n">
        <v>35711</v>
      </c>
      <c r="V31" t="n">
        <v>34451</v>
      </c>
      <c r="W31" t="n">
        <v>35885</v>
      </c>
    </row>
    <row r="32">
      <c r="A32" s="5" t="inlineStr">
        <is>
          <t>Summe langfristiges Fremdkapital</t>
        </is>
      </c>
      <c r="B32" s="5" t="inlineStr">
        <is>
          <t>Long-Term Debt</t>
        </is>
      </c>
      <c r="C32" t="n">
        <v>83745</v>
      </c>
      <c r="D32" t="n">
        <v>76414</v>
      </c>
      <c r="E32" t="n">
        <v>71889</v>
      </c>
      <c r="F32" t="n">
        <v>74719</v>
      </c>
      <c r="G32" t="n">
        <v>78100</v>
      </c>
      <c r="H32" t="n">
        <v>82594</v>
      </c>
      <c r="I32" t="n">
        <v>73677</v>
      </c>
      <c r="J32" t="n">
        <v>66599</v>
      </c>
      <c r="K32" t="n">
        <v>65696</v>
      </c>
      <c r="L32" t="n">
        <v>57533</v>
      </c>
      <c r="M32" t="n">
        <v>54529</v>
      </c>
      <c r="N32" t="n">
        <v>46621</v>
      </c>
      <c r="O32" t="n">
        <v>44081</v>
      </c>
      <c r="P32" t="n">
        <v>41853</v>
      </c>
      <c r="Q32" t="n">
        <v>42785</v>
      </c>
      <c r="R32" t="n">
        <v>35406</v>
      </c>
      <c r="S32" t="n">
        <v>34778</v>
      </c>
      <c r="T32" t="n">
        <v>36712</v>
      </c>
      <c r="U32" t="n">
        <v>37170</v>
      </c>
      <c r="V32" t="n">
        <v>36071</v>
      </c>
      <c r="W32" t="n">
        <v>31933</v>
      </c>
    </row>
    <row r="33">
      <c r="A33" s="5" t="inlineStr">
        <is>
          <t>Summe Fremdkapital</t>
        </is>
      </c>
      <c r="B33" s="5" t="inlineStr">
        <is>
          <t>Total Liabilities</t>
        </is>
      </c>
      <c r="C33" t="n">
        <v>153989</v>
      </c>
      <c r="D33" t="n">
        <v>138648</v>
      </c>
      <c r="E33" t="n">
        <v>128594</v>
      </c>
      <c r="F33" t="n">
        <v>129404</v>
      </c>
      <c r="G33" t="n">
        <v>129075</v>
      </c>
      <c r="H33" t="n">
        <v>136267</v>
      </c>
      <c r="I33" t="n">
        <v>135043</v>
      </c>
      <c r="J33" t="n">
        <v>133748</v>
      </c>
      <c r="K33" t="n">
        <v>129671</v>
      </c>
      <c r="L33" t="n">
        <v>112941</v>
      </c>
      <c r="M33" t="n">
        <v>101663</v>
      </c>
      <c r="N33" t="n">
        <v>93644</v>
      </c>
      <c r="O33" t="n">
        <v>92933</v>
      </c>
      <c r="P33" t="n">
        <v>87774</v>
      </c>
      <c r="Q33" t="n">
        <v>88577</v>
      </c>
      <c r="R33" t="n">
        <v>71404</v>
      </c>
      <c r="S33" t="n">
        <v>66434</v>
      </c>
      <c r="T33" t="n">
        <v>71208</v>
      </c>
      <c r="U33" t="n">
        <v>72881</v>
      </c>
      <c r="V33" t="n">
        <v>70522</v>
      </c>
      <c r="W33" t="n">
        <v>67818</v>
      </c>
    </row>
    <row r="34">
      <c r="A34" s="5" t="inlineStr">
        <is>
          <t>Minderheitenanteil</t>
        </is>
      </c>
      <c r="B34" s="5" t="inlineStr">
        <is>
          <t>Minority Share</t>
        </is>
      </c>
      <c r="C34" t="n">
        <v>2527</v>
      </c>
      <c r="D34" t="n">
        <v>2474</v>
      </c>
      <c r="E34" t="n">
        <v>2481</v>
      </c>
      <c r="F34" t="n">
        <v>2894</v>
      </c>
      <c r="G34" t="n">
        <v>2915</v>
      </c>
      <c r="H34" t="n">
        <v>3201</v>
      </c>
      <c r="I34" t="n">
        <v>3125</v>
      </c>
      <c r="J34" t="n">
        <v>1755</v>
      </c>
      <c r="K34" t="n">
        <v>1852</v>
      </c>
      <c r="L34" t="n">
        <v>1174</v>
      </c>
      <c r="M34" t="n">
        <v>1352</v>
      </c>
      <c r="N34" t="n">
        <v>1312</v>
      </c>
      <c r="O34" t="n">
        <v>1153</v>
      </c>
      <c r="P34" t="n">
        <v>1133</v>
      </c>
      <c r="Q34" t="n">
        <v>1148</v>
      </c>
      <c r="R34" t="n">
        <v>861.6</v>
      </c>
      <c r="S34" t="n">
        <v>909.6</v>
      </c>
      <c r="T34" t="n">
        <v>991.8</v>
      </c>
      <c r="U34" t="n">
        <v>1230</v>
      </c>
      <c r="V34" t="n">
        <v>1034</v>
      </c>
      <c r="W34" t="n">
        <v>2029</v>
      </c>
    </row>
    <row r="35">
      <c r="A35" s="5" t="inlineStr">
        <is>
          <t>Summe Eigenkapital</t>
        </is>
      </c>
      <c r="B35" s="5" t="inlineStr">
        <is>
          <t>Equity</t>
        </is>
      </c>
      <c r="C35" t="n">
        <v>116778</v>
      </c>
      <c r="D35" t="n">
        <v>115640</v>
      </c>
      <c r="E35" t="n">
        <v>111556</v>
      </c>
      <c r="F35" t="n">
        <v>98680</v>
      </c>
      <c r="G35" t="n">
        <v>92494</v>
      </c>
      <c r="H35" t="n">
        <v>90330</v>
      </c>
      <c r="I35" t="n">
        <v>99492</v>
      </c>
      <c r="J35" t="n">
        <v>99880</v>
      </c>
      <c r="K35" t="n">
        <v>93201</v>
      </c>
      <c r="L35" t="n">
        <v>82759</v>
      </c>
      <c r="M35" t="n">
        <v>71989</v>
      </c>
      <c r="N35" t="n">
        <v>67112</v>
      </c>
      <c r="O35" t="n">
        <v>61449</v>
      </c>
      <c r="P35" t="n">
        <v>55234</v>
      </c>
      <c r="Q35" t="n">
        <v>55678</v>
      </c>
      <c r="R35" t="n">
        <v>42822</v>
      </c>
      <c r="S35" t="n">
        <v>41652</v>
      </c>
      <c r="T35" t="n">
        <v>44036</v>
      </c>
      <c r="U35" t="n">
        <v>46482</v>
      </c>
      <c r="V35" t="n">
        <v>44385</v>
      </c>
      <c r="W35" t="n">
        <v>37903</v>
      </c>
    </row>
    <row r="36">
      <c r="A36" s="5" t="inlineStr">
        <is>
          <t>Summe Passiva</t>
        </is>
      </c>
      <c r="B36" s="5" t="inlineStr">
        <is>
          <t>Liabilities &amp; Shareholder Equity</t>
        </is>
      </c>
      <c r="C36" t="n">
        <v>273294</v>
      </c>
      <c r="D36" t="n">
        <v>256762</v>
      </c>
      <c r="E36" t="n">
        <v>242631</v>
      </c>
      <c r="F36" t="n">
        <v>230978</v>
      </c>
      <c r="G36" t="n">
        <v>224484</v>
      </c>
      <c r="H36" t="n">
        <v>229798</v>
      </c>
      <c r="I36" t="n">
        <v>237659</v>
      </c>
      <c r="J36" t="n">
        <v>235382</v>
      </c>
      <c r="K36" t="n">
        <v>224725</v>
      </c>
      <c r="L36" t="n">
        <v>196874</v>
      </c>
      <c r="M36" t="n">
        <v>175004</v>
      </c>
      <c r="N36" t="n">
        <v>162069</v>
      </c>
      <c r="O36" t="n">
        <v>155536</v>
      </c>
      <c r="P36" t="n">
        <v>144141</v>
      </c>
      <c r="Q36" t="n">
        <v>145403</v>
      </c>
      <c r="R36" t="n">
        <v>115289</v>
      </c>
      <c r="S36" t="n">
        <v>109538</v>
      </c>
      <c r="T36" t="n">
        <v>116889</v>
      </c>
      <c r="U36" t="n">
        <v>121370</v>
      </c>
      <c r="V36" t="n">
        <v>116677</v>
      </c>
      <c r="W36" t="n">
        <v>108567</v>
      </c>
    </row>
    <row r="37">
      <c r="A37" s="5" t="inlineStr">
        <is>
          <t>Mio.Aktien im Umlauf</t>
        </is>
      </c>
      <c r="B37" s="5" t="inlineStr">
        <is>
          <t>Million shares outstanding</t>
        </is>
      </c>
      <c r="C37" t="n">
        <v>2602</v>
      </c>
      <c r="D37" t="n">
        <v>2641</v>
      </c>
      <c r="E37" t="n">
        <v>2529</v>
      </c>
      <c r="F37" t="n">
        <v>2430</v>
      </c>
      <c r="G37" t="n">
        <v>2440</v>
      </c>
      <c r="H37" t="n">
        <v>2385</v>
      </c>
      <c r="I37" t="n">
        <v>2378</v>
      </c>
      <c r="J37" t="n">
        <v>2366</v>
      </c>
      <c r="K37" t="n">
        <v>2364</v>
      </c>
      <c r="L37" t="n">
        <v>2350</v>
      </c>
      <c r="M37" t="n">
        <v>2348</v>
      </c>
      <c r="N37" t="n">
        <v>2372</v>
      </c>
      <c r="O37" t="n">
        <v>2396</v>
      </c>
      <c r="P37" t="n">
        <v>2426</v>
      </c>
      <c r="Q37" t="n">
        <v>2460</v>
      </c>
      <c r="R37" t="n">
        <v>2540</v>
      </c>
      <c r="S37" t="n">
        <v>2596</v>
      </c>
      <c r="T37" t="n">
        <v>2749</v>
      </c>
      <c r="U37" t="n">
        <v>2772</v>
      </c>
      <c r="V37" t="n">
        <v>2828</v>
      </c>
      <c r="W37" t="inlineStr">
        <is>
          <t>-</t>
        </is>
      </c>
    </row>
    <row r="38">
      <c r="A38" s="5" t="inlineStr">
        <is>
          <t>Ergebnis je Aktie (brutto)</t>
        </is>
      </c>
      <c r="B38" s="5" t="inlineStr">
        <is>
          <t>Earnings per share</t>
        </is>
      </c>
      <c r="C38" t="n">
        <v>5.34</v>
      </c>
      <c r="D38" t="n">
        <v>5.64</v>
      </c>
      <c r="E38" t="n">
        <v>3.68</v>
      </c>
      <c r="F38" t="n">
        <v>2.04</v>
      </c>
      <c r="G38" t="n">
        <v>1.67</v>
      </c>
      <c r="H38" t="n">
        <v>4.28</v>
      </c>
      <c r="I38" t="n">
        <v>9.91</v>
      </c>
      <c r="J38" t="n">
        <v>12.68</v>
      </c>
      <c r="K38" t="n">
        <v>14.33</v>
      </c>
      <c r="L38" t="n">
        <v>11.12</v>
      </c>
      <c r="M38" t="n">
        <v>8.6</v>
      </c>
      <c r="N38" t="n">
        <v>13.5</v>
      </c>
      <c r="O38" t="n">
        <v>14.49</v>
      </c>
      <c r="P38" t="n">
        <v>13.65</v>
      </c>
      <c r="Q38" t="n">
        <v>12.96</v>
      </c>
      <c r="R38" t="n">
        <v>9.789999999999999</v>
      </c>
      <c r="S38" t="n">
        <v>6.14</v>
      </c>
      <c r="T38" t="n">
        <v>5.15</v>
      </c>
      <c r="U38" t="n">
        <v>6.44</v>
      </c>
      <c r="V38" t="n">
        <v>6.39</v>
      </c>
      <c r="W38" t="inlineStr">
        <is>
          <t>-</t>
        </is>
      </c>
    </row>
    <row r="39">
      <c r="A39" s="5" t="inlineStr">
        <is>
          <t>Ergebnis je Aktie (unverwässert)</t>
        </is>
      </c>
      <c r="B39" s="5" t="inlineStr">
        <is>
          <t>Basic Earnings per share</t>
        </is>
      </c>
      <c r="C39" t="n">
        <v>4.2</v>
      </c>
      <c r="D39" t="n">
        <v>4.27</v>
      </c>
      <c r="E39" t="n">
        <v>3.36</v>
      </c>
      <c r="F39" t="n">
        <v>2.52</v>
      </c>
      <c r="G39" t="n">
        <v>2.17</v>
      </c>
      <c r="H39" t="n">
        <v>1.87</v>
      </c>
      <c r="I39" t="n">
        <v>5.11</v>
      </c>
      <c r="J39" t="n">
        <v>6.49</v>
      </c>
      <c r="K39" t="n">
        <v>7.48</v>
      </c>
      <c r="L39" t="n">
        <v>6.48</v>
      </c>
      <c r="M39" t="n">
        <v>5.19</v>
      </c>
      <c r="N39" t="n">
        <v>6.49</v>
      </c>
      <c r="O39" t="n">
        <v>8</v>
      </c>
      <c r="P39" t="n">
        <v>7.03</v>
      </c>
      <c r="Q39" t="n">
        <v>7.16</v>
      </c>
      <c r="R39" t="n">
        <v>5.03</v>
      </c>
      <c r="S39" t="n">
        <v>3.96</v>
      </c>
      <c r="T39" t="n">
        <v>3.22</v>
      </c>
      <c r="U39" t="n">
        <v>3.71</v>
      </c>
      <c r="V39" t="n">
        <v>3.7</v>
      </c>
      <c r="W39" t="inlineStr">
        <is>
          <t>-</t>
        </is>
      </c>
    </row>
    <row r="40">
      <c r="A40" s="5" t="inlineStr">
        <is>
          <t>Ergebnis je Aktie (verwässert)</t>
        </is>
      </c>
      <c r="B40" s="5" t="inlineStr">
        <is>
          <t>Diluted Earnings per share</t>
        </is>
      </c>
      <c r="C40" t="n">
        <v>4.17</v>
      </c>
      <c r="D40" t="n">
        <v>4.24</v>
      </c>
      <c r="E40" t="n">
        <v>3.34</v>
      </c>
      <c r="F40" t="n">
        <v>2.51</v>
      </c>
      <c r="G40" t="n">
        <v>2.16</v>
      </c>
      <c r="H40" t="n">
        <v>1.86</v>
      </c>
      <c r="I40" t="n">
        <v>5.1</v>
      </c>
      <c r="J40" t="n">
        <v>6.47</v>
      </c>
      <c r="K40" t="n">
        <v>7.45</v>
      </c>
      <c r="L40" t="n">
        <v>6.45</v>
      </c>
      <c r="M40" t="n">
        <v>5.18</v>
      </c>
      <c r="N40" t="n">
        <v>6.45</v>
      </c>
      <c r="O40" t="n">
        <v>7.95</v>
      </c>
      <c r="P40" t="n">
        <v>6.97</v>
      </c>
      <c r="Q40" t="n">
        <v>7.12</v>
      </c>
      <c r="R40" t="n">
        <v>5.03</v>
      </c>
      <c r="S40" t="n">
        <v>3.96</v>
      </c>
      <c r="T40" t="n">
        <v>3.22</v>
      </c>
      <c r="U40" t="n">
        <v>3.71</v>
      </c>
      <c r="V40" t="n">
        <v>3.7</v>
      </c>
      <c r="W40" t="inlineStr">
        <is>
          <t>-</t>
        </is>
      </c>
    </row>
    <row r="41">
      <c r="A41" s="5" t="inlineStr">
        <is>
          <t>Dividende je Aktie</t>
        </is>
      </c>
      <c r="B41" s="5" t="inlineStr">
        <is>
          <t>Dividend per share</t>
        </is>
      </c>
      <c r="C41" t="n">
        <v>2.68</v>
      </c>
      <c r="D41" t="n">
        <v>2.93</v>
      </c>
      <c r="E41" t="n">
        <v>3.55</v>
      </c>
      <c r="F41" t="n">
        <v>2.75</v>
      </c>
      <c r="G41" t="n">
        <v>2.67</v>
      </c>
      <c r="H41" t="n">
        <v>2.97</v>
      </c>
      <c r="I41" t="n">
        <v>3.26</v>
      </c>
      <c r="J41" t="n">
        <v>3.21</v>
      </c>
      <c r="K41" t="n">
        <v>3.12</v>
      </c>
      <c r="L41" t="n">
        <v>3.12</v>
      </c>
      <c r="M41" t="n">
        <v>3.12</v>
      </c>
      <c r="N41" t="n">
        <v>3.12</v>
      </c>
      <c r="O41" t="n">
        <v>2.84</v>
      </c>
      <c r="P41" t="n">
        <v>2.56</v>
      </c>
      <c r="Q41" t="n">
        <v>2.22</v>
      </c>
      <c r="R41" t="n">
        <v>1.85</v>
      </c>
      <c r="S41" t="n">
        <v>1.62</v>
      </c>
      <c r="T41" t="n">
        <v>1.41</v>
      </c>
      <c r="U41" t="n">
        <v>1.3</v>
      </c>
      <c r="V41" t="n">
        <v>1.14</v>
      </c>
      <c r="W41" t="inlineStr">
        <is>
          <t>-</t>
        </is>
      </c>
    </row>
    <row r="42">
      <c r="A42" s="5" t="inlineStr">
        <is>
          <t>Dividendenausschüttung in Mio</t>
        </is>
      </c>
      <c r="B42" s="5" t="inlineStr">
        <is>
          <t>Dividend Payment in M</t>
        </is>
      </c>
      <c r="C42" t="n">
        <v>6641</v>
      </c>
      <c r="D42" t="n">
        <v>4913</v>
      </c>
      <c r="E42" t="n">
        <v>2643</v>
      </c>
      <c r="F42" t="n">
        <v>2661</v>
      </c>
      <c r="G42" t="n">
        <v>2845</v>
      </c>
      <c r="H42" t="n">
        <v>7308</v>
      </c>
      <c r="I42" t="n">
        <v>10011</v>
      </c>
      <c r="J42" t="n">
        <v>7352</v>
      </c>
      <c r="K42" t="n">
        <v>7101</v>
      </c>
      <c r="L42" t="n">
        <v>7041</v>
      </c>
      <c r="M42" t="n">
        <v>6984</v>
      </c>
      <c r="N42" t="n">
        <v>6967</v>
      </c>
      <c r="O42" t="n">
        <v>6774</v>
      </c>
      <c r="P42" t="n">
        <v>6178</v>
      </c>
      <c r="Q42" t="n">
        <v>5478</v>
      </c>
      <c r="R42" t="n">
        <v>4808</v>
      </c>
      <c r="S42" t="inlineStr">
        <is>
          <t>-</t>
        </is>
      </c>
      <c r="T42" t="inlineStr">
        <is>
          <t>-</t>
        </is>
      </c>
      <c r="U42" t="inlineStr">
        <is>
          <t>-</t>
        </is>
      </c>
      <c r="V42" t="inlineStr">
        <is>
          <t>-</t>
        </is>
      </c>
      <c r="W42" t="inlineStr">
        <is>
          <t>-</t>
        </is>
      </c>
    </row>
    <row r="43">
      <c r="A43" s="5" t="inlineStr">
        <is>
          <t>Umsatz</t>
        </is>
      </c>
      <c r="B43" s="5" t="inlineStr">
        <is>
          <t>Revenue</t>
        </is>
      </c>
      <c r="C43" t="n">
        <v>67.73999999999999</v>
      </c>
      <c r="D43" t="n">
        <v>69.72</v>
      </c>
      <c r="E43" t="n">
        <v>58.96</v>
      </c>
      <c r="F43" t="n">
        <v>52.64</v>
      </c>
      <c r="G43" t="n">
        <v>58.78</v>
      </c>
      <c r="H43" t="n">
        <v>88.89</v>
      </c>
      <c r="I43" t="n">
        <v>98.90000000000001</v>
      </c>
      <c r="J43" t="n">
        <v>105.55</v>
      </c>
      <c r="K43" t="n">
        <v>96.52</v>
      </c>
      <c r="L43" t="n">
        <v>81.90000000000001</v>
      </c>
      <c r="M43" t="n">
        <v>65.42</v>
      </c>
      <c r="N43" t="n">
        <v>92.59999999999999</v>
      </c>
      <c r="O43" t="n">
        <v>78.23999999999999</v>
      </c>
      <c r="P43" t="n">
        <v>74.94</v>
      </c>
      <c r="Q43" t="n">
        <v>79.70999999999999</v>
      </c>
      <c r="R43" t="n">
        <v>66.17</v>
      </c>
      <c r="S43" t="n">
        <v>55.21</v>
      </c>
      <c r="T43" t="n">
        <v>51.1</v>
      </c>
      <c r="U43" t="n">
        <v>52.05</v>
      </c>
      <c r="V43" t="n">
        <v>55.48</v>
      </c>
      <c r="W43" t="inlineStr">
        <is>
          <t>-</t>
        </is>
      </c>
    </row>
    <row r="44">
      <c r="A44" s="5" t="inlineStr">
        <is>
          <t>Buchwert je Aktie</t>
        </is>
      </c>
      <c r="B44" s="5" t="inlineStr">
        <is>
          <t>Book value per share</t>
        </is>
      </c>
      <c r="C44" t="n">
        <v>44.88</v>
      </c>
      <c r="D44" t="n">
        <v>43.79</v>
      </c>
      <c r="E44" t="n">
        <v>44.11</v>
      </c>
      <c r="F44" t="n">
        <v>40.6</v>
      </c>
      <c r="G44" t="n">
        <v>37.91</v>
      </c>
      <c r="H44" t="n">
        <v>37.87</v>
      </c>
      <c r="I44" t="n">
        <v>41.84</v>
      </c>
      <c r="J44" t="n">
        <v>42.22</v>
      </c>
      <c r="K44" t="n">
        <v>39.43</v>
      </c>
      <c r="L44" t="n">
        <v>35.22</v>
      </c>
      <c r="M44" t="n">
        <v>30.65</v>
      </c>
      <c r="N44" t="n">
        <v>28.3</v>
      </c>
      <c r="O44" t="n">
        <v>25.65</v>
      </c>
      <c r="P44" t="n">
        <v>22.77</v>
      </c>
      <c r="Q44" t="n">
        <v>22.63</v>
      </c>
      <c r="R44" t="n">
        <v>16.86</v>
      </c>
      <c r="S44" t="n">
        <v>16.04</v>
      </c>
      <c r="T44" t="n">
        <v>16.02</v>
      </c>
      <c r="U44" t="n">
        <v>16.77</v>
      </c>
      <c r="V44" t="n">
        <v>15.69</v>
      </c>
      <c r="W44" t="inlineStr">
        <is>
          <t>-</t>
        </is>
      </c>
    </row>
    <row r="45">
      <c r="A45" s="5" t="inlineStr">
        <is>
          <t>Cashflow je Aktie</t>
        </is>
      </c>
      <c r="B45" s="5" t="inlineStr">
        <is>
          <t>Cashflow per share</t>
        </is>
      </c>
      <c r="C45" t="n">
        <v>9.49</v>
      </c>
      <c r="D45" t="n">
        <v>9.359999999999999</v>
      </c>
      <c r="E45" t="n">
        <v>8.83</v>
      </c>
      <c r="F45" t="n">
        <v>6.8</v>
      </c>
      <c r="G45" t="n">
        <v>8.17</v>
      </c>
      <c r="H45" t="n">
        <v>10.74</v>
      </c>
      <c r="I45" t="n">
        <v>12.37</v>
      </c>
      <c r="J45" t="n">
        <v>13.01</v>
      </c>
      <c r="K45" t="n">
        <v>11.32</v>
      </c>
      <c r="L45" t="n">
        <v>10.78</v>
      </c>
      <c r="M45" t="n">
        <v>7.21</v>
      </c>
      <c r="N45" t="n">
        <v>10.78</v>
      </c>
      <c r="O45" t="n">
        <v>10.11</v>
      </c>
      <c r="P45" t="n">
        <v>9.07</v>
      </c>
      <c r="Q45" t="n">
        <v>8.17</v>
      </c>
      <c r="R45" t="n">
        <v>7.78</v>
      </c>
      <c r="S45" t="n">
        <v>6.59</v>
      </c>
      <c r="T45" t="n">
        <v>5.48</v>
      </c>
      <c r="U45" t="n">
        <v>6.08</v>
      </c>
      <c r="V45" t="n">
        <v>6.48</v>
      </c>
      <c r="W45" t="inlineStr">
        <is>
          <t>-</t>
        </is>
      </c>
    </row>
    <row r="46">
      <c r="A46" s="5" t="inlineStr">
        <is>
          <t>Bilanzsumme je Aktie</t>
        </is>
      </c>
      <c r="B46" s="5" t="inlineStr">
        <is>
          <t>Total assets per share</t>
        </is>
      </c>
      <c r="C46" t="n">
        <v>105.04</v>
      </c>
      <c r="D46" t="n">
        <v>97.23999999999999</v>
      </c>
      <c r="E46" t="n">
        <v>95.94</v>
      </c>
      <c r="F46" t="n">
        <v>95.04000000000001</v>
      </c>
      <c r="G46" t="n">
        <v>92</v>
      </c>
      <c r="H46" t="n">
        <v>96.34</v>
      </c>
      <c r="I46" t="n">
        <v>99.95</v>
      </c>
      <c r="J46" t="n">
        <v>99.48999999999999</v>
      </c>
      <c r="K46" t="n">
        <v>95.06999999999999</v>
      </c>
      <c r="L46" t="n">
        <v>83.79000000000001</v>
      </c>
      <c r="M46" t="n">
        <v>74.52</v>
      </c>
      <c r="N46" t="n">
        <v>68.33</v>
      </c>
      <c r="O46" t="n">
        <v>64.93000000000001</v>
      </c>
      <c r="P46" t="n">
        <v>59.42</v>
      </c>
      <c r="Q46" t="n">
        <v>59.1</v>
      </c>
      <c r="R46" t="n">
        <v>45.39</v>
      </c>
      <c r="S46" t="n">
        <v>42.19</v>
      </c>
      <c r="T46" t="n">
        <v>42.52</v>
      </c>
      <c r="U46" t="n">
        <v>43.79</v>
      </c>
      <c r="V46" t="n">
        <v>41.25</v>
      </c>
      <c r="W46" t="inlineStr">
        <is>
          <t>-</t>
        </is>
      </c>
    </row>
    <row r="47">
      <c r="A47" s="5" t="inlineStr">
        <is>
          <t>Personal am Ende des Jahres</t>
        </is>
      </c>
      <c r="B47" s="5" t="inlineStr">
        <is>
          <t>Staff at the end of year</t>
        </is>
      </c>
      <c r="C47" t="n">
        <v>107776</v>
      </c>
      <c r="D47" t="n">
        <v>104460</v>
      </c>
      <c r="E47" t="n">
        <v>98277</v>
      </c>
      <c r="F47" t="n">
        <v>102168</v>
      </c>
      <c r="G47" t="n">
        <v>96019</v>
      </c>
      <c r="H47" t="n">
        <v>100307</v>
      </c>
      <c r="I47" t="n">
        <v>98799</v>
      </c>
      <c r="J47" t="n">
        <v>97126</v>
      </c>
      <c r="K47" t="n">
        <v>96104</v>
      </c>
      <c r="L47" t="n">
        <v>92855</v>
      </c>
      <c r="M47" t="n">
        <v>96387</v>
      </c>
      <c r="N47" t="n">
        <v>96959</v>
      </c>
      <c r="O47" t="n">
        <v>96442</v>
      </c>
      <c r="P47" t="n">
        <v>95070</v>
      </c>
      <c r="Q47" t="n">
        <v>112877</v>
      </c>
      <c r="R47" t="n">
        <v>111401</v>
      </c>
      <c r="S47" t="n">
        <v>110783</v>
      </c>
      <c r="T47" t="n">
        <v>121469</v>
      </c>
      <c r="U47" t="n">
        <v>122025</v>
      </c>
      <c r="V47" t="n">
        <v>123303</v>
      </c>
      <c r="W47" t="inlineStr">
        <is>
          <t>-</t>
        </is>
      </c>
    </row>
    <row r="48">
      <c r="A48" s="5" t="inlineStr">
        <is>
          <t>Personalaufwand in Mio. USD</t>
        </is>
      </c>
      <c r="B48" s="5" t="inlineStr">
        <is>
          <t>Personnel expenses in M</t>
        </is>
      </c>
      <c r="C48" t="n">
        <v>8922</v>
      </c>
      <c r="D48" t="n">
        <v>9099</v>
      </c>
      <c r="E48" t="n">
        <v>7985</v>
      </c>
      <c r="F48" t="n">
        <v>8238</v>
      </c>
      <c r="G48" t="n">
        <v>8088</v>
      </c>
      <c r="H48" t="n">
        <v>9690</v>
      </c>
      <c r="I48" t="n">
        <v>9424</v>
      </c>
      <c r="J48" t="n">
        <v>9774</v>
      </c>
      <c r="K48" t="n">
        <v>9012</v>
      </c>
      <c r="L48" t="n">
        <v>8556</v>
      </c>
      <c r="M48" t="n">
        <v>8462</v>
      </c>
      <c r="N48" t="n">
        <v>8238</v>
      </c>
      <c r="O48" t="n">
        <v>8299</v>
      </c>
      <c r="P48" t="n">
        <v>7984</v>
      </c>
      <c r="Q48" t="n">
        <v>9096</v>
      </c>
      <c r="R48" t="n">
        <v>8366</v>
      </c>
      <c r="S48" t="n">
        <v>8429</v>
      </c>
      <c r="T48" t="n">
        <v>8807</v>
      </c>
      <c r="U48" t="n">
        <v>8889</v>
      </c>
      <c r="V48" t="n">
        <v>8864</v>
      </c>
      <c r="W48" t="inlineStr">
        <is>
          <t>-</t>
        </is>
      </c>
    </row>
    <row r="49">
      <c r="A49" s="5" t="inlineStr">
        <is>
          <t>Aufwand je Mitarbeiter in USD</t>
        </is>
      </c>
      <c r="B49" s="5" t="inlineStr">
        <is>
          <t>Effort per employee</t>
        </is>
      </c>
      <c r="C49" t="n">
        <v>82783</v>
      </c>
      <c r="D49" t="n">
        <v>87105</v>
      </c>
      <c r="E49" t="n">
        <v>81250</v>
      </c>
      <c r="F49" t="n">
        <v>80632</v>
      </c>
      <c r="G49" t="n">
        <v>84233</v>
      </c>
      <c r="H49" t="n">
        <v>96603</v>
      </c>
      <c r="I49" t="n">
        <v>95386</v>
      </c>
      <c r="J49" t="n">
        <v>100632</v>
      </c>
      <c r="K49" t="n">
        <v>93777</v>
      </c>
      <c r="L49" t="n">
        <v>92146</v>
      </c>
      <c r="M49" t="n">
        <v>87788</v>
      </c>
      <c r="N49" t="n">
        <v>84968</v>
      </c>
      <c r="O49" t="n">
        <v>86048</v>
      </c>
      <c r="P49" t="n">
        <v>83976</v>
      </c>
      <c r="Q49" t="n">
        <v>80582</v>
      </c>
      <c r="R49" t="n">
        <v>75096</v>
      </c>
      <c r="S49" t="n">
        <v>76084</v>
      </c>
      <c r="T49" t="n">
        <v>72502</v>
      </c>
      <c r="U49" t="n">
        <v>72846</v>
      </c>
      <c r="V49" t="n">
        <v>71891</v>
      </c>
      <c r="W49" t="inlineStr">
        <is>
          <t>-</t>
        </is>
      </c>
    </row>
    <row r="50">
      <c r="A50" s="5" t="inlineStr">
        <is>
          <t>Umsatz je Aktie</t>
        </is>
      </c>
      <c r="B50" s="5" t="inlineStr">
        <is>
          <t>Revenue per share</t>
        </is>
      </c>
      <c r="C50" t="n">
        <v>1860000</v>
      </c>
      <c r="D50" t="n">
        <v>2000000</v>
      </c>
      <c r="E50" t="n">
        <v>1740000</v>
      </c>
      <c r="F50" t="n">
        <v>1250000</v>
      </c>
      <c r="G50" t="n">
        <v>1720000</v>
      </c>
      <c r="H50" t="n">
        <v>2110000</v>
      </c>
      <c r="I50" t="n">
        <v>2630000</v>
      </c>
      <c r="J50" t="n">
        <v>2820000</v>
      </c>
      <c r="K50" t="n">
        <v>2630000</v>
      </c>
      <c r="L50" t="n">
        <v>2350000</v>
      </c>
      <c r="M50" t="n">
        <v>1870000</v>
      </c>
      <c r="N50" t="n">
        <v>2540000</v>
      </c>
      <c r="O50" t="n">
        <v>2250000</v>
      </c>
      <c r="P50" t="n">
        <v>2220000</v>
      </c>
      <c r="Q50" t="n">
        <v>1740000</v>
      </c>
      <c r="R50" t="n">
        <v>1510000</v>
      </c>
      <c r="S50" t="n">
        <v>1290000</v>
      </c>
      <c r="T50" t="n">
        <v>1160000</v>
      </c>
      <c r="U50" t="n">
        <v>1180000</v>
      </c>
      <c r="V50" t="n">
        <v>1270000</v>
      </c>
      <c r="W50" t="inlineStr">
        <is>
          <t>-</t>
        </is>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USD</t>
        </is>
      </c>
      <c r="B52" s="5" t="inlineStr">
        <is>
          <t>Earnings per employee</t>
        </is>
      </c>
      <c r="C52" t="n">
        <v>104541</v>
      </c>
      <c r="D52" t="n">
        <v>109573</v>
      </c>
      <c r="E52" t="n">
        <v>87823</v>
      </c>
      <c r="F52" t="n">
        <v>60645</v>
      </c>
      <c r="G52" t="n">
        <v>52979</v>
      </c>
      <c r="H52" t="n">
        <v>42310</v>
      </c>
      <c r="I52" t="n">
        <v>117021</v>
      </c>
      <c r="J52" t="n">
        <v>150828</v>
      </c>
      <c r="K52" t="n">
        <v>174981</v>
      </c>
      <c r="L52" t="n">
        <v>155951</v>
      </c>
      <c r="M52" t="n">
        <v>120049</v>
      </c>
      <c r="N52" t="n">
        <v>149618</v>
      </c>
      <c r="O52" t="n">
        <v>187223</v>
      </c>
      <c r="P52" t="n">
        <v>169565</v>
      </c>
      <c r="Q52" t="n">
        <v>148944</v>
      </c>
      <c r="R52" t="n">
        <v>118196</v>
      </c>
      <c r="S52" t="n">
        <v>86928</v>
      </c>
      <c r="T52" t="n">
        <v>67113</v>
      </c>
      <c r="U52" t="n">
        <v>86182</v>
      </c>
      <c r="V52" t="n">
        <v>77013</v>
      </c>
      <c r="W52" t="inlineStr">
        <is>
          <t>-</t>
        </is>
      </c>
    </row>
    <row r="53">
      <c r="A53" s="5" t="inlineStr">
        <is>
          <t>KGV (Kurs/Gewinn)</t>
        </is>
      </c>
      <c r="B53" s="5" t="inlineStr">
        <is>
          <t>PE (price/earnings)</t>
        </is>
      </c>
      <c r="C53" t="n">
        <v>11.7</v>
      </c>
      <c r="D53" t="n">
        <v>10.8</v>
      </c>
      <c r="E53" t="n">
        <v>13.4</v>
      </c>
      <c r="F53" t="n">
        <v>19.3</v>
      </c>
      <c r="G53" t="n">
        <v>20.8</v>
      </c>
      <c r="H53" t="n">
        <v>31.1</v>
      </c>
      <c r="I53" t="n">
        <v>11.9</v>
      </c>
      <c r="J53" t="n">
        <v>8.199999999999999</v>
      </c>
      <c r="K53" t="n">
        <v>7.2</v>
      </c>
      <c r="L53" t="n">
        <v>8.4</v>
      </c>
      <c r="M53" t="n">
        <v>11.9</v>
      </c>
      <c r="N53" t="n">
        <v>8.199999999999999</v>
      </c>
      <c r="O53" t="n">
        <v>9.699999999999999</v>
      </c>
      <c r="P53" t="n">
        <v>10.6</v>
      </c>
      <c r="Q53" t="n">
        <v>10.1</v>
      </c>
      <c r="R53" t="n">
        <v>10.9</v>
      </c>
      <c r="S53" t="n">
        <v>12.7</v>
      </c>
      <c r="T53" t="n">
        <v>14.5</v>
      </c>
      <c r="U53" t="n">
        <v>14.8</v>
      </c>
      <c r="V53" t="n">
        <v>14.7</v>
      </c>
      <c r="W53" t="inlineStr">
        <is>
          <t>-</t>
        </is>
      </c>
    </row>
    <row r="54">
      <c r="A54" s="5" t="inlineStr">
        <is>
          <t>KUV (Kurs/Umsatz)</t>
        </is>
      </c>
      <c r="B54" s="5" t="inlineStr">
        <is>
          <t>PS (price/sales)</t>
        </is>
      </c>
      <c r="C54" t="n">
        <v>0.73</v>
      </c>
      <c r="D54" t="n">
        <v>0.66</v>
      </c>
      <c r="E54" t="n">
        <v>0.76</v>
      </c>
      <c r="F54" t="n">
        <v>0.93</v>
      </c>
      <c r="G54" t="n">
        <v>0.77</v>
      </c>
      <c r="H54" t="n">
        <v>0.66</v>
      </c>
      <c r="I54" t="n">
        <v>0.62</v>
      </c>
      <c r="J54" t="n">
        <v>0.51</v>
      </c>
      <c r="K54" t="n">
        <v>0.5600000000000001</v>
      </c>
      <c r="L54" t="n">
        <v>0.66</v>
      </c>
      <c r="M54" t="n">
        <v>0.9399999999999999</v>
      </c>
      <c r="N54" t="n">
        <v>0.58</v>
      </c>
      <c r="O54" t="n">
        <v>0.99</v>
      </c>
      <c r="P54" t="n">
        <v>1</v>
      </c>
      <c r="Q54" t="n">
        <v>0.91</v>
      </c>
      <c r="R54" t="n">
        <v>0.83</v>
      </c>
      <c r="S54" t="n">
        <v>0.91</v>
      </c>
      <c r="T54" t="n">
        <v>0.91</v>
      </c>
      <c r="U54" t="n">
        <v>1.06</v>
      </c>
      <c r="V54" t="n">
        <v>0.98</v>
      </c>
      <c r="W54" t="inlineStr">
        <is>
          <t>-</t>
        </is>
      </c>
    </row>
    <row r="55">
      <c r="A55" s="5" t="inlineStr">
        <is>
          <t>KBV (Kurs/Buchwert)</t>
        </is>
      </c>
      <c r="B55" s="5" t="inlineStr">
        <is>
          <t>PB (price/book value)</t>
        </is>
      </c>
      <c r="C55" t="n">
        <v>1.1</v>
      </c>
      <c r="D55" t="n">
        <v>1.05</v>
      </c>
      <c r="E55" t="n">
        <v>1.02</v>
      </c>
      <c r="F55" t="n">
        <v>1.2</v>
      </c>
      <c r="G55" t="n">
        <v>1.19</v>
      </c>
      <c r="H55" t="n">
        <v>1.54</v>
      </c>
      <c r="I55" t="n">
        <v>1.46</v>
      </c>
      <c r="J55" t="n">
        <v>1.27</v>
      </c>
      <c r="K55" t="n">
        <v>1.37</v>
      </c>
      <c r="L55" t="n">
        <v>1.54</v>
      </c>
      <c r="M55" t="n">
        <v>2.01</v>
      </c>
      <c r="N55" t="n">
        <v>1.88</v>
      </c>
      <c r="O55" t="n">
        <v>3.03</v>
      </c>
      <c r="P55" t="n">
        <v>3.29</v>
      </c>
      <c r="Q55" t="n">
        <v>3.21</v>
      </c>
      <c r="R55" t="n">
        <v>3.26</v>
      </c>
      <c r="S55" t="n">
        <v>3.15</v>
      </c>
      <c r="T55" t="n">
        <v>2.91</v>
      </c>
      <c r="U55" t="n">
        <v>3.28</v>
      </c>
      <c r="V55" t="n">
        <v>3.46</v>
      </c>
      <c r="W55" t="inlineStr">
        <is>
          <t>-</t>
        </is>
      </c>
    </row>
    <row r="56">
      <c r="A56" s="5" t="inlineStr">
        <is>
          <t>KCV (Kurs/Cashflow)</t>
        </is>
      </c>
      <c r="B56" s="5" t="inlineStr">
        <is>
          <t>PC (price/cashflow)</t>
        </is>
      </c>
      <c r="C56" t="n">
        <v>5.19</v>
      </c>
      <c r="D56" t="n">
        <v>4.94</v>
      </c>
      <c r="E56" t="n">
        <v>5.1</v>
      </c>
      <c r="F56" t="n">
        <v>7.17</v>
      </c>
      <c r="G56" t="n">
        <v>5.52</v>
      </c>
      <c r="H56" t="n">
        <v>5.43</v>
      </c>
      <c r="I56" t="n">
        <v>4.93</v>
      </c>
      <c r="J56" t="n">
        <v>4.11</v>
      </c>
      <c r="K56" t="n">
        <v>4.78</v>
      </c>
      <c r="L56" t="n">
        <v>5.04</v>
      </c>
      <c r="M56" t="n">
        <v>8.550000000000001</v>
      </c>
      <c r="N56" t="n">
        <v>4.94</v>
      </c>
      <c r="O56" t="n">
        <v>7.7</v>
      </c>
      <c r="P56" t="n">
        <v>8.25</v>
      </c>
      <c r="Q56" t="n">
        <v>8.9</v>
      </c>
      <c r="R56" t="n">
        <v>7.07</v>
      </c>
      <c r="S56" t="n">
        <v>7.66</v>
      </c>
      <c r="T56" t="n">
        <v>8.5</v>
      </c>
      <c r="U56" t="n">
        <v>9.029999999999999</v>
      </c>
      <c r="V56" t="n">
        <v>8.369999999999999</v>
      </c>
      <c r="W56" t="inlineStr">
        <is>
          <t>-</t>
        </is>
      </c>
    </row>
    <row r="57">
      <c r="A57" s="5" t="inlineStr">
        <is>
          <t>Dividendenrendite in %</t>
        </is>
      </c>
      <c r="B57" s="5" t="inlineStr">
        <is>
          <t>Dividend Yield in %</t>
        </is>
      </c>
      <c r="C57" t="n">
        <v>5.45</v>
      </c>
      <c r="D57" t="n">
        <v>6.34</v>
      </c>
      <c r="E57" t="n">
        <v>7.87</v>
      </c>
      <c r="F57" t="n">
        <v>5.64</v>
      </c>
      <c r="G57" t="n">
        <v>5.92</v>
      </c>
      <c r="H57" t="n">
        <v>5.1</v>
      </c>
      <c r="I57" t="n">
        <v>5.34</v>
      </c>
      <c r="J57" t="n">
        <v>6.01</v>
      </c>
      <c r="K57" t="n">
        <v>5.77</v>
      </c>
      <c r="L57" t="n">
        <v>5.74</v>
      </c>
      <c r="M57" t="n">
        <v>5.06</v>
      </c>
      <c r="N57" t="n">
        <v>5.85</v>
      </c>
      <c r="O57" t="n">
        <v>3.65</v>
      </c>
      <c r="P57" t="n">
        <v>3.42</v>
      </c>
      <c r="Q57" t="n">
        <v>3.05</v>
      </c>
      <c r="R57" t="n">
        <v>3.36</v>
      </c>
      <c r="S57" t="n">
        <v>3.21</v>
      </c>
      <c r="T57" t="n">
        <v>3.02</v>
      </c>
      <c r="U57" t="n">
        <v>2.37</v>
      </c>
      <c r="V57" t="n">
        <v>2.1</v>
      </c>
      <c r="W57" t="inlineStr">
        <is>
          <t>-</t>
        </is>
      </c>
    </row>
    <row r="58">
      <c r="A58" s="5" t="inlineStr">
        <is>
          <t>Gewinnrendite in %</t>
        </is>
      </c>
      <c r="B58" s="5" t="inlineStr">
        <is>
          <t>Return on profit in %</t>
        </is>
      </c>
      <c r="C58" t="n">
        <v>8.5</v>
      </c>
      <c r="D58" t="n">
        <v>9.199999999999999</v>
      </c>
      <c r="E58" t="n">
        <v>7.5</v>
      </c>
      <c r="F58" t="n">
        <v>5.2</v>
      </c>
      <c r="G58" t="n">
        <v>4.8</v>
      </c>
      <c r="H58" t="n">
        <v>3.2</v>
      </c>
      <c r="I58" t="n">
        <v>8.4</v>
      </c>
      <c r="J58" t="n">
        <v>12.1</v>
      </c>
      <c r="K58" t="n">
        <v>13.8</v>
      </c>
      <c r="L58" t="n">
        <v>11.9</v>
      </c>
      <c r="M58" t="n">
        <v>8.4</v>
      </c>
      <c r="N58" t="n">
        <v>12.2</v>
      </c>
      <c r="O58" t="n">
        <v>10.3</v>
      </c>
      <c r="P58" t="n">
        <v>9.4</v>
      </c>
      <c r="Q58" t="n">
        <v>9.9</v>
      </c>
      <c r="R58" t="n">
        <v>9.1</v>
      </c>
      <c r="S58" t="n">
        <v>7.8</v>
      </c>
      <c r="T58" t="n">
        <v>6.9</v>
      </c>
      <c r="U58" t="n">
        <v>6.8</v>
      </c>
      <c r="V58" t="n">
        <v>6.8</v>
      </c>
      <c r="W58" t="inlineStr">
        <is>
          <t>-</t>
        </is>
      </c>
    </row>
    <row r="59">
      <c r="A59" s="5" t="inlineStr">
        <is>
          <t>Eigenkapitalrendite in %</t>
        </is>
      </c>
      <c r="B59" s="5" t="inlineStr">
        <is>
          <t>Return on Equity in %</t>
        </is>
      </c>
      <c r="C59" t="n">
        <v>9.65</v>
      </c>
      <c r="D59" t="n">
        <v>9.9</v>
      </c>
      <c r="E59" t="n">
        <v>7.74</v>
      </c>
      <c r="F59" t="n">
        <v>6.28</v>
      </c>
      <c r="G59" t="n">
        <v>5.5</v>
      </c>
      <c r="H59" t="n">
        <v>4.7</v>
      </c>
      <c r="I59" t="n">
        <v>11.62</v>
      </c>
      <c r="J59" t="n">
        <v>14.67</v>
      </c>
      <c r="K59" t="n">
        <v>18.04</v>
      </c>
      <c r="L59" t="n">
        <v>17.5</v>
      </c>
      <c r="M59" t="n">
        <v>16.07</v>
      </c>
      <c r="N59" t="n">
        <v>21.62</v>
      </c>
      <c r="O59" t="n">
        <v>29.38</v>
      </c>
      <c r="P59" t="n">
        <v>29.19</v>
      </c>
      <c r="Q59" t="n">
        <v>30.2</v>
      </c>
      <c r="R59" t="n">
        <v>30.75</v>
      </c>
      <c r="S59" t="n">
        <v>23.12</v>
      </c>
      <c r="T59" t="n">
        <v>18.51</v>
      </c>
      <c r="U59" t="n">
        <v>22.62</v>
      </c>
      <c r="V59" t="n">
        <v>21.39</v>
      </c>
      <c r="W59" t="n">
        <v>12.83</v>
      </c>
    </row>
    <row r="60">
      <c r="A60" s="5" t="inlineStr">
        <is>
          <t>Umsatzrendite in %</t>
        </is>
      </c>
      <c r="B60" s="5" t="inlineStr">
        <is>
          <t>Return on sales in %</t>
        </is>
      </c>
      <c r="C60" t="n">
        <v>6.39</v>
      </c>
      <c r="D60" t="n">
        <v>6.22</v>
      </c>
      <c r="E60" t="n">
        <v>5.79</v>
      </c>
      <c r="F60" t="n">
        <v>4.84</v>
      </c>
      <c r="G60" t="n">
        <v>3.55</v>
      </c>
      <c r="H60" t="n">
        <v>2</v>
      </c>
      <c r="I60" t="n">
        <v>4.92</v>
      </c>
      <c r="J60" t="n">
        <v>5.87</v>
      </c>
      <c r="K60" t="n">
        <v>7.37</v>
      </c>
      <c r="L60" t="n">
        <v>7.53</v>
      </c>
      <c r="M60" t="n">
        <v>7.53</v>
      </c>
      <c r="N60" t="n">
        <v>6.61</v>
      </c>
      <c r="O60" t="n">
        <v>9.630000000000001</v>
      </c>
      <c r="P60" t="n">
        <v>8.869999999999999</v>
      </c>
      <c r="Q60" t="n">
        <v>8.57</v>
      </c>
      <c r="R60" t="n">
        <v>7.83</v>
      </c>
      <c r="S60" t="n">
        <v>6.72</v>
      </c>
      <c r="T60" t="n">
        <v>5.8</v>
      </c>
      <c r="U60" t="n">
        <v>7.29</v>
      </c>
      <c r="V60" t="n">
        <v>6.05</v>
      </c>
      <c r="W60" t="n">
        <v>4.73</v>
      </c>
    </row>
    <row r="61">
      <c r="A61" s="5" t="inlineStr">
        <is>
          <t>Gesamtkapitalrendite in %</t>
        </is>
      </c>
      <c r="B61" s="5" t="inlineStr">
        <is>
          <t>Total Return on Investment in %</t>
        </is>
      </c>
      <c r="C61" t="n">
        <v>4.98</v>
      </c>
      <c r="D61" t="n">
        <v>5.21</v>
      </c>
      <c r="E61" t="n">
        <v>4.13</v>
      </c>
      <c r="F61" t="n">
        <v>3.16</v>
      </c>
      <c r="G61" t="n">
        <v>2.7</v>
      </c>
      <c r="H61" t="n">
        <v>2.17</v>
      </c>
      <c r="I61" t="n">
        <v>5.25</v>
      </c>
      <c r="J61" t="n">
        <v>6.61</v>
      </c>
      <c r="K61" t="n">
        <v>7.92</v>
      </c>
      <c r="L61" t="n">
        <v>7.59</v>
      </c>
      <c r="M61" t="n">
        <v>6.92</v>
      </c>
      <c r="N61" t="n">
        <v>9.4</v>
      </c>
      <c r="O61" t="n">
        <v>12.08</v>
      </c>
      <c r="P61" t="n">
        <v>11.53</v>
      </c>
      <c r="Q61" t="n">
        <v>11.43</v>
      </c>
      <c r="R61" t="n">
        <v>11.7</v>
      </c>
      <c r="S61" t="n">
        <v>9.08</v>
      </c>
      <c r="T61" t="n">
        <v>7.2</v>
      </c>
      <c r="U61" t="n">
        <v>8.869999999999999</v>
      </c>
      <c r="V61" t="n">
        <v>8.66</v>
      </c>
      <c r="W61" t="n">
        <v>5.18</v>
      </c>
    </row>
    <row r="62">
      <c r="A62" s="5" t="inlineStr">
        <is>
          <t>Return on Investment in %</t>
        </is>
      </c>
      <c r="B62" s="5" t="inlineStr">
        <is>
          <t>Return on Investment in %</t>
        </is>
      </c>
      <c r="C62" t="n">
        <v>4.12</v>
      </c>
      <c r="D62" t="n">
        <v>4.46</v>
      </c>
      <c r="E62" t="n">
        <v>3.56</v>
      </c>
      <c r="F62" t="n">
        <v>2.68</v>
      </c>
      <c r="G62" t="n">
        <v>2.27</v>
      </c>
      <c r="H62" t="n">
        <v>1.85</v>
      </c>
      <c r="I62" t="n">
        <v>4.86</v>
      </c>
      <c r="J62" t="n">
        <v>6.22</v>
      </c>
      <c r="K62" t="n">
        <v>7.48</v>
      </c>
      <c r="L62" t="n">
        <v>7.36</v>
      </c>
      <c r="M62" t="n">
        <v>6.61</v>
      </c>
      <c r="N62" t="n">
        <v>8.949999999999999</v>
      </c>
      <c r="O62" t="n">
        <v>11.61</v>
      </c>
      <c r="P62" t="n">
        <v>11.18</v>
      </c>
      <c r="Q62" t="n">
        <v>11.56</v>
      </c>
      <c r="R62" t="n">
        <v>11.42</v>
      </c>
      <c r="S62" t="n">
        <v>8.789999999999999</v>
      </c>
      <c r="T62" t="n">
        <v>6.97</v>
      </c>
      <c r="U62" t="n">
        <v>8.66</v>
      </c>
      <c r="V62" t="n">
        <v>8.140000000000001</v>
      </c>
      <c r="W62" t="n">
        <v>4.48</v>
      </c>
    </row>
    <row r="63">
      <c r="A63" s="5" t="inlineStr">
        <is>
          <t>Arbeitsintensität in %</t>
        </is>
      </c>
      <c r="B63" s="5" t="inlineStr">
        <is>
          <t>Work Intensity in %</t>
        </is>
      </c>
      <c r="C63" t="n">
        <v>31.2</v>
      </c>
      <c r="D63" t="n">
        <v>31.08</v>
      </c>
      <c r="E63" t="n">
        <v>35.01</v>
      </c>
      <c r="F63" t="n">
        <v>31.4</v>
      </c>
      <c r="G63" t="n">
        <v>31.29</v>
      </c>
      <c r="H63" t="n">
        <v>33.93</v>
      </c>
      <c r="I63" t="n">
        <v>35.36</v>
      </c>
      <c r="J63" t="n">
        <v>39.29</v>
      </c>
      <c r="K63" t="n">
        <v>38.81</v>
      </c>
      <c r="L63" t="n">
        <v>39.62</v>
      </c>
      <c r="M63" t="n">
        <v>38.95</v>
      </c>
      <c r="N63" t="n">
        <v>39.78</v>
      </c>
      <c r="O63" t="n">
        <v>42.49</v>
      </c>
      <c r="P63" t="n">
        <v>40.66</v>
      </c>
      <c r="Q63" t="n">
        <v>41.22</v>
      </c>
      <c r="R63" t="n">
        <v>37.58</v>
      </c>
      <c r="S63" t="n">
        <v>36.91</v>
      </c>
      <c r="T63" t="n">
        <v>36.7</v>
      </c>
      <c r="U63" t="n">
        <v>36.07</v>
      </c>
      <c r="V63" t="n">
        <v>36.76</v>
      </c>
      <c r="W63" t="n">
        <v>35.2</v>
      </c>
    </row>
    <row r="64">
      <c r="A64" s="5" t="inlineStr">
        <is>
          <t>Eigenkapitalquote in %</t>
        </is>
      </c>
      <c r="B64" s="5" t="inlineStr">
        <is>
          <t>Equity Ratio in %</t>
        </is>
      </c>
      <c r="C64" t="n">
        <v>42.73</v>
      </c>
      <c r="D64" t="n">
        <v>45.04</v>
      </c>
      <c r="E64" t="n">
        <v>45.98</v>
      </c>
      <c r="F64" t="n">
        <v>42.72</v>
      </c>
      <c r="G64" t="n">
        <v>41.2</v>
      </c>
      <c r="H64" t="n">
        <v>39.31</v>
      </c>
      <c r="I64" t="n">
        <v>41.86</v>
      </c>
      <c r="J64" t="n">
        <v>42.43</v>
      </c>
      <c r="K64" t="n">
        <v>41.47</v>
      </c>
      <c r="L64" t="n">
        <v>42.04</v>
      </c>
      <c r="M64" t="n">
        <v>41.14</v>
      </c>
      <c r="N64" t="n">
        <v>41.41</v>
      </c>
      <c r="O64" t="n">
        <v>39.51</v>
      </c>
      <c r="P64" t="n">
        <v>38.32</v>
      </c>
      <c r="Q64" t="n">
        <v>38.29</v>
      </c>
      <c r="R64" t="n">
        <v>37.14</v>
      </c>
      <c r="S64" t="n">
        <v>38.03</v>
      </c>
      <c r="T64" t="n">
        <v>37.67</v>
      </c>
      <c r="U64" t="n">
        <v>38.3</v>
      </c>
      <c r="V64" t="n">
        <v>38.04</v>
      </c>
      <c r="W64" t="n">
        <v>34.91</v>
      </c>
    </row>
    <row r="65">
      <c r="A65" s="5" t="inlineStr">
        <is>
          <t>Fremdkapitalquote in %</t>
        </is>
      </c>
      <c r="B65" s="5" t="inlineStr">
        <is>
          <t>Debt Ratio in %</t>
        </is>
      </c>
      <c r="C65" t="n">
        <v>57.27</v>
      </c>
      <c r="D65" t="n">
        <v>54.96</v>
      </c>
      <c r="E65" t="n">
        <v>54.02</v>
      </c>
      <c r="F65" t="n">
        <v>57.28</v>
      </c>
      <c r="G65" t="n">
        <v>58.8</v>
      </c>
      <c r="H65" t="n">
        <v>60.69</v>
      </c>
      <c r="I65" t="n">
        <v>58.14</v>
      </c>
      <c r="J65" t="n">
        <v>57.57</v>
      </c>
      <c r="K65" t="n">
        <v>58.53</v>
      </c>
      <c r="L65" t="n">
        <v>57.96</v>
      </c>
      <c r="M65" t="n">
        <v>58.86</v>
      </c>
      <c r="N65" t="n">
        <v>58.59</v>
      </c>
      <c r="O65" t="n">
        <v>60.49</v>
      </c>
      <c r="P65" t="n">
        <v>61.68</v>
      </c>
      <c r="Q65" t="n">
        <v>61.71</v>
      </c>
      <c r="R65" t="n">
        <v>62.86</v>
      </c>
      <c r="S65" t="n">
        <v>61.97</v>
      </c>
      <c r="T65" t="n">
        <v>62.33</v>
      </c>
      <c r="U65" t="n">
        <v>61.7</v>
      </c>
      <c r="V65" t="n">
        <v>61.96</v>
      </c>
      <c r="W65" t="n">
        <v>65.09</v>
      </c>
    </row>
    <row r="66">
      <c r="A66" s="5" t="inlineStr">
        <is>
          <t>Verschuldungsgrad in %</t>
        </is>
      </c>
      <c r="B66" s="5" t="inlineStr">
        <is>
          <t>Finance Gearing in %</t>
        </is>
      </c>
      <c r="C66" t="n">
        <v>134.03</v>
      </c>
      <c r="D66" t="n">
        <v>122.04</v>
      </c>
      <c r="E66" t="n">
        <v>117.5</v>
      </c>
      <c r="F66" t="n">
        <v>134.07</v>
      </c>
      <c r="G66" t="n">
        <v>142.7</v>
      </c>
      <c r="H66" t="n">
        <v>154.4</v>
      </c>
      <c r="I66" t="n">
        <v>138.87</v>
      </c>
      <c r="J66" t="n">
        <v>135.67</v>
      </c>
      <c r="K66" t="n">
        <v>141.12</v>
      </c>
      <c r="L66" t="n">
        <v>137.89</v>
      </c>
      <c r="M66" t="n">
        <v>143.1</v>
      </c>
      <c r="N66" t="n">
        <v>141.49</v>
      </c>
      <c r="O66" t="n">
        <v>153.11</v>
      </c>
      <c r="P66" t="n">
        <v>160.96</v>
      </c>
      <c r="Q66" t="n">
        <v>161.15</v>
      </c>
      <c r="R66" t="n">
        <v>169.23</v>
      </c>
      <c r="S66" t="n">
        <v>162.98</v>
      </c>
      <c r="T66" t="n">
        <v>165.44</v>
      </c>
      <c r="U66" t="n">
        <v>161.11</v>
      </c>
      <c r="V66" t="n">
        <v>162.87</v>
      </c>
      <c r="W66" t="n">
        <v>186.44</v>
      </c>
    </row>
    <row r="67">
      <c r="A67" s="5" t="inlineStr"/>
      <c r="B67" s="5" t="inlineStr"/>
    </row>
    <row r="68">
      <c r="A68" s="5" t="inlineStr">
        <is>
          <t>Kurzfristige Vermögensquote in %</t>
        </is>
      </c>
      <c r="B68" s="5" t="inlineStr">
        <is>
          <t>Current Assets Ratio in %</t>
        </is>
      </c>
      <c r="C68" t="n">
        <v>31.2</v>
      </c>
      <c r="D68" t="n">
        <v>31.08</v>
      </c>
      <c r="E68" t="n">
        <v>35.01</v>
      </c>
      <c r="F68" t="n">
        <v>31.4</v>
      </c>
      <c r="G68" t="n">
        <v>31.29</v>
      </c>
      <c r="H68" t="n">
        <v>33.93</v>
      </c>
      <c r="I68" t="n">
        <v>35.36</v>
      </c>
      <c r="J68" t="n">
        <v>39.29</v>
      </c>
      <c r="K68" t="n">
        <v>38.81</v>
      </c>
      <c r="L68" t="n">
        <v>39.62</v>
      </c>
      <c r="M68" t="n">
        <v>38.95</v>
      </c>
      <c r="N68" t="n">
        <v>39.78</v>
      </c>
      <c r="O68" t="n">
        <v>42.49</v>
      </c>
      <c r="P68" t="n">
        <v>40.66</v>
      </c>
      <c r="Q68" t="n">
        <v>41.22</v>
      </c>
      <c r="R68" t="n">
        <v>37.58</v>
      </c>
      <c r="S68" t="n">
        <v>36.91</v>
      </c>
      <c r="T68" t="n">
        <v>36.7</v>
      </c>
      <c r="U68" t="n">
        <v>36.07</v>
      </c>
      <c r="V68" t="n">
        <v>36.76</v>
      </c>
    </row>
    <row r="69">
      <c r="A69" s="5" t="inlineStr">
        <is>
          <t>Nettogewinn Marge in %</t>
        </is>
      </c>
      <c r="B69" s="5" t="inlineStr">
        <is>
          <t>Net Profit Marge in %</t>
        </is>
      </c>
      <c r="C69" t="n">
        <v>16632.71</v>
      </c>
      <c r="D69" t="n">
        <v>16417.1</v>
      </c>
      <c r="E69" t="n">
        <v>14638.74</v>
      </c>
      <c r="F69" t="n">
        <v>11770.52</v>
      </c>
      <c r="G69" t="n">
        <v>8654.299999999999</v>
      </c>
      <c r="H69" t="n">
        <v>4774.44</v>
      </c>
      <c r="I69" t="n">
        <v>11690.6</v>
      </c>
      <c r="J69" t="n">
        <v>13878.73</v>
      </c>
      <c r="K69" t="n">
        <v>17422.3</v>
      </c>
      <c r="L69" t="n">
        <v>17681.32</v>
      </c>
      <c r="M69" t="n">
        <v>17687.25</v>
      </c>
      <c r="N69" t="n">
        <v>15666.31</v>
      </c>
      <c r="O69" t="n">
        <v>23077.71</v>
      </c>
      <c r="P69" t="n">
        <v>21511.88</v>
      </c>
      <c r="Q69" t="n">
        <v>21091.46</v>
      </c>
      <c r="R69" t="n">
        <v>19898.75</v>
      </c>
      <c r="S69" t="n">
        <v>17442.49</v>
      </c>
      <c r="T69" t="n">
        <v>15953.03</v>
      </c>
      <c r="U69" t="n">
        <v>20203.65</v>
      </c>
      <c r="V69" t="n">
        <v>17116.08</v>
      </c>
    </row>
    <row r="70">
      <c r="A70" s="5" t="inlineStr">
        <is>
          <t>Operative Ergebnis Marge in %</t>
        </is>
      </c>
      <c r="B70" s="5" t="inlineStr">
        <is>
          <t>EBIT Marge in %</t>
        </is>
      </c>
      <c r="C70" t="n">
        <v>23956.3</v>
      </c>
      <c r="D70" t="n">
        <v>23783.71</v>
      </c>
      <c r="E70" t="n">
        <v>17862.96</v>
      </c>
      <c r="F70" t="n">
        <v>10887.16</v>
      </c>
      <c r="G70" t="n">
        <v>8035.05</v>
      </c>
      <c r="H70" t="n">
        <v>12033.97</v>
      </c>
      <c r="I70" t="n">
        <v>24670.37</v>
      </c>
      <c r="J70" t="n">
        <v>29082.9</v>
      </c>
      <c r="K70" t="n">
        <v>35466.22</v>
      </c>
      <c r="L70" t="n">
        <v>32416.36</v>
      </c>
      <c r="M70" t="n">
        <v>31070.01</v>
      </c>
      <c r="N70" t="n">
        <v>34767.82</v>
      </c>
      <c r="O70" t="n">
        <v>44654.91</v>
      </c>
      <c r="P70" t="n">
        <v>44108.62</v>
      </c>
      <c r="Q70" t="n">
        <v>41326.06</v>
      </c>
      <c r="R70" t="n">
        <v>33249.21</v>
      </c>
      <c r="S70" t="n">
        <v>31684.48</v>
      </c>
      <c r="T70" t="n">
        <v>27144.81</v>
      </c>
      <c r="U70" t="n">
        <v>33627.28</v>
      </c>
      <c r="V70" t="n">
        <v>35093.73</v>
      </c>
    </row>
    <row r="71">
      <c r="A71" s="5" t="inlineStr">
        <is>
          <t>Vermögensumsschlag in %</t>
        </is>
      </c>
      <c r="B71" s="5" t="inlineStr">
        <is>
          <t>Asset Turnover in %</t>
        </is>
      </c>
      <c r="C71" t="n">
        <v>0.02</v>
      </c>
      <c r="D71" t="n">
        <v>0.03</v>
      </c>
      <c r="E71" t="n">
        <v>0.02</v>
      </c>
      <c r="F71" t="n">
        <v>0.02</v>
      </c>
      <c r="G71" t="n">
        <v>0.03</v>
      </c>
      <c r="H71" t="n">
        <v>0.04</v>
      </c>
      <c r="I71" t="n">
        <v>0.04</v>
      </c>
      <c r="J71" t="n">
        <v>0.04</v>
      </c>
      <c r="K71" t="n">
        <v>0.04</v>
      </c>
      <c r="L71" t="n">
        <v>0.04</v>
      </c>
      <c r="M71" t="n">
        <v>0.04</v>
      </c>
      <c r="N71" t="n">
        <v>0.06</v>
      </c>
      <c r="O71" t="n">
        <v>0.05</v>
      </c>
      <c r="P71" t="n">
        <v>0.05</v>
      </c>
      <c r="Q71" t="n">
        <v>0.05</v>
      </c>
      <c r="R71" t="n">
        <v>0.06</v>
      </c>
      <c r="S71" t="n">
        <v>0.05</v>
      </c>
      <c r="T71" t="n">
        <v>0.04</v>
      </c>
      <c r="U71" t="n">
        <v>0.04</v>
      </c>
      <c r="V71" t="n">
        <v>0.05</v>
      </c>
    </row>
    <row r="72">
      <c r="A72" s="5" t="inlineStr">
        <is>
          <t>Langfristige Vermögensquote in %</t>
        </is>
      </c>
      <c r="B72" s="5" t="inlineStr">
        <is>
          <t>Non-Current Assets Ratio in %</t>
        </is>
      </c>
      <c r="C72" t="n">
        <v>66.53</v>
      </c>
      <c r="D72" t="n">
        <v>66.33</v>
      </c>
      <c r="E72" t="n">
        <v>62.84</v>
      </c>
      <c r="F72" t="n">
        <v>66.70999999999999</v>
      </c>
      <c r="G72" t="n">
        <v>66.94</v>
      </c>
      <c r="H72" t="n">
        <v>64.29000000000001</v>
      </c>
      <c r="I72" t="n">
        <v>63.02</v>
      </c>
      <c r="J72" t="n">
        <v>59.64</v>
      </c>
      <c r="K72" t="n">
        <v>61.19</v>
      </c>
      <c r="L72" t="n">
        <v>60.38</v>
      </c>
      <c r="M72" t="n">
        <v>61.05</v>
      </c>
      <c r="N72" t="n">
        <v>60.22</v>
      </c>
      <c r="O72" t="n">
        <v>57.51</v>
      </c>
      <c r="P72" t="n">
        <v>59.34</v>
      </c>
      <c r="Q72" t="n">
        <v>58.78</v>
      </c>
      <c r="R72" t="n">
        <v>62.42</v>
      </c>
      <c r="S72" t="n">
        <v>63.09</v>
      </c>
      <c r="T72" t="n">
        <v>63.3</v>
      </c>
      <c r="U72" t="n">
        <v>63.93</v>
      </c>
      <c r="V72" t="n">
        <v>63.24</v>
      </c>
    </row>
    <row r="73">
      <c r="A73" s="5" t="inlineStr">
        <is>
          <t>Gesamtkapitalrentabilität</t>
        </is>
      </c>
      <c r="B73" s="5" t="inlineStr">
        <is>
          <t>ROA Return on Assets in %</t>
        </is>
      </c>
      <c r="C73" t="n">
        <v>4.12</v>
      </c>
      <c r="D73" t="n">
        <v>4.46</v>
      </c>
      <c r="E73" t="n">
        <v>3.56</v>
      </c>
      <c r="F73" t="n">
        <v>2.68</v>
      </c>
      <c r="G73" t="n">
        <v>2.27</v>
      </c>
      <c r="H73" t="n">
        <v>1.85</v>
      </c>
      <c r="I73" t="n">
        <v>4.86</v>
      </c>
      <c r="J73" t="n">
        <v>6.22</v>
      </c>
      <c r="K73" t="n">
        <v>7.48</v>
      </c>
      <c r="L73" t="n">
        <v>7.36</v>
      </c>
      <c r="M73" t="n">
        <v>6.61</v>
      </c>
      <c r="N73" t="n">
        <v>8.949999999999999</v>
      </c>
      <c r="O73" t="n">
        <v>11.61</v>
      </c>
      <c r="P73" t="n">
        <v>11.18</v>
      </c>
      <c r="Q73" t="n">
        <v>11.56</v>
      </c>
      <c r="R73" t="n">
        <v>11.42</v>
      </c>
      <c r="S73" t="n">
        <v>8.789999999999999</v>
      </c>
      <c r="T73" t="n">
        <v>6.97</v>
      </c>
      <c r="U73" t="n">
        <v>8.66</v>
      </c>
      <c r="V73" t="n">
        <v>8.140000000000001</v>
      </c>
    </row>
    <row r="74">
      <c r="A74" s="5" t="inlineStr">
        <is>
          <t>Ertrag des eingesetzten Kapitals</t>
        </is>
      </c>
      <c r="B74" s="5" t="inlineStr">
        <is>
          <t>ROCE Return on Cap. Empl. in %</t>
        </is>
      </c>
      <c r="C74" t="n">
        <v>7.99</v>
      </c>
      <c r="D74" t="n">
        <v>8.52</v>
      </c>
      <c r="E74" t="n">
        <v>5.66</v>
      </c>
      <c r="F74" t="n">
        <v>3.25</v>
      </c>
      <c r="G74" t="n">
        <v>2.72</v>
      </c>
      <c r="H74" t="n">
        <v>6.07</v>
      </c>
      <c r="I74" t="n">
        <v>13.84</v>
      </c>
      <c r="J74" t="n">
        <v>18.25</v>
      </c>
      <c r="K74" t="n">
        <v>21.3</v>
      </c>
      <c r="L74" t="n">
        <v>18.73</v>
      </c>
      <c r="M74" t="n">
        <v>15.9</v>
      </c>
      <c r="N74" t="n">
        <v>27.98</v>
      </c>
      <c r="O74" t="n">
        <v>32.75</v>
      </c>
      <c r="P74" t="n">
        <v>33.65</v>
      </c>
      <c r="Q74" t="n">
        <v>33.07</v>
      </c>
      <c r="R74" t="n">
        <v>27.75</v>
      </c>
      <c r="S74" t="n">
        <v>22.46</v>
      </c>
      <c r="T74" t="n">
        <v>16.84</v>
      </c>
      <c r="U74" t="n">
        <v>20.43</v>
      </c>
      <c r="V74" t="n">
        <v>23.68</v>
      </c>
    </row>
    <row r="75">
      <c r="A75" s="5" t="inlineStr">
        <is>
          <t>Eigenkapital zu Anlagevermögen</t>
        </is>
      </c>
      <c r="B75" s="5" t="inlineStr">
        <is>
          <t>Equity to Fixed Assets in %</t>
        </is>
      </c>
      <c r="C75" t="n">
        <v>64.23</v>
      </c>
      <c r="D75" t="n">
        <v>67.90000000000001</v>
      </c>
      <c r="E75" t="n">
        <v>73.16</v>
      </c>
      <c r="F75" t="n">
        <v>64.04000000000001</v>
      </c>
      <c r="G75" t="n">
        <v>61.55</v>
      </c>
      <c r="H75" t="n">
        <v>61.14</v>
      </c>
      <c r="I75" t="n">
        <v>66.43000000000001</v>
      </c>
      <c r="J75" t="n">
        <v>71.15000000000001</v>
      </c>
      <c r="K75" t="n">
        <v>67.78</v>
      </c>
      <c r="L75" t="n">
        <v>69.62</v>
      </c>
      <c r="M75" t="n">
        <v>67.38</v>
      </c>
      <c r="N75" t="n">
        <v>68.76000000000001</v>
      </c>
      <c r="O75" t="n">
        <v>68.69</v>
      </c>
      <c r="P75" t="n">
        <v>64.58</v>
      </c>
      <c r="Q75" t="n">
        <v>65.15000000000001</v>
      </c>
      <c r="R75" t="n">
        <v>59.51</v>
      </c>
      <c r="S75" t="n">
        <v>60.27</v>
      </c>
      <c r="T75" t="n">
        <v>59.52</v>
      </c>
      <c r="U75" t="n">
        <v>59.91</v>
      </c>
      <c r="V75" t="n">
        <v>60.16</v>
      </c>
    </row>
    <row r="76">
      <c r="A76" s="5" t="inlineStr">
        <is>
          <t>Liquidität Dritten Grades</t>
        </is>
      </c>
      <c r="B76" s="5" t="inlineStr">
        <is>
          <t>Current Ratio in %</t>
        </is>
      </c>
      <c r="C76" t="n">
        <v>121.38</v>
      </c>
      <c r="D76" t="n">
        <v>128.22</v>
      </c>
      <c r="E76" t="n">
        <v>149.81</v>
      </c>
      <c r="F76" t="n">
        <v>132.61</v>
      </c>
      <c r="G76" t="n">
        <v>137.79</v>
      </c>
      <c r="H76" t="n">
        <v>145.28</v>
      </c>
      <c r="I76" t="n">
        <v>136.94</v>
      </c>
      <c r="J76" t="n">
        <v>137.74</v>
      </c>
      <c r="K76" t="n">
        <v>136.32</v>
      </c>
      <c r="L76" t="n">
        <v>141.45</v>
      </c>
      <c r="M76" t="n">
        <v>144.61</v>
      </c>
      <c r="N76" t="n">
        <v>137.09</v>
      </c>
      <c r="O76" t="n">
        <v>135.27</v>
      </c>
      <c r="P76" t="n">
        <v>127.64</v>
      </c>
      <c r="Q76" t="n">
        <v>130.89</v>
      </c>
      <c r="R76" t="n">
        <v>120.35</v>
      </c>
      <c r="S76" t="n">
        <v>127.71</v>
      </c>
      <c r="T76" t="n">
        <v>124.37</v>
      </c>
      <c r="U76" t="n">
        <v>122.6</v>
      </c>
      <c r="V76" t="n">
        <v>124.51</v>
      </c>
    </row>
    <row r="77">
      <c r="A77" s="5" t="inlineStr">
        <is>
          <t>Operativer Cashflow</t>
        </is>
      </c>
      <c r="B77" s="5" t="inlineStr">
        <is>
          <t>Operating Cashflow in M</t>
        </is>
      </c>
      <c r="C77" t="n">
        <v>13504.38</v>
      </c>
      <c r="D77" t="n">
        <v>13046.54</v>
      </c>
      <c r="E77" t="n">
        <v>12897.9</v>
      </c>
      <c r="F77" t="n">
        <v>17423.1</v>
      </c>
      <c r="G77" t="n">
        <v>13468.8</v>
      </c>
      <c r="H77" t="n">
        <v>12950.55</v>
      </c>
      <c r="I77" t="n">
        <v>11723.54</v>
      </c>
      <c r="J77" t="n">
        <v>9724.26</v>
      </c>
      <c r="K77" t="n">
        <v>11299.92</v>
      </c>
      <c r="L77" t="n">
        <v>11844</v>
      </c>
      <c r="M77" t="n">
        <v>20075.4</v>
      </c>
      <c r="N77" t="n">
        <v>11717.68</v>
      </c>
      <c r="O77" t="n">
        <v>18449.2</v>
      </c>
      <c r="P77" t="n">
        <v>20014.5</v>
      </c>
      <c r="Q77" t="n">
        <v>21894</v>
      </c>
      <c r="R77" t="n">
        <v>17957.8</v>
      </c>
      <c r="S77" t="n">
        <v>19885.36</v>
      </c>
      <c r="T77" t="n">
        <v>23366.5</v>
      </c>
      <c r="U77" t="n">
        <v>25031.16</v>
      </c>
      <c r="V77" t="n">
        <v>23670.36</v>
      </c>
    </row>
    <row r="78">
      <c r="A78" s="5" t="inlineStr">
        <is>
          <t>Aktienrückkauf</t>
        </is>
      </c>
      <c r="B78" s="5" t="inlineStr">
        <is>
          <t>Share Buyback in M</t>
        </is>
      </c>
      <c r="C78" t="n">
        <v>39</v>
      </c>
      <c r="D78" t="n">
        <v>-112</v>
      </c>
      <c r="E78" t="n">
        <v>-99</v>
      </c>
      <c r="F78" t="n">
        <v>10</v>
      </c>
      <c r="G78" t="n">
        <v>-55</v>
      </c>
      <c r="H78" t="n">
        <v>-7</v>
      </c>
      <c r="I78" t="n">
        <v>-12</v>
      </c>
      <c r="J78" t="n">
        <v>-2</v>
      </c>
      <c r="K78" t="n">
        <v>-14</v>
      </c>
      <c r="L78" t="n">
        <v>-2</v>
      </c>
      <c r="M78" t="n">
        <v>24</v>
      </c>
      <c r="N78" t="n">
        <v>24</v>
      </c>
      <c r="O78" t="n">
        <v>30</v>
      </c>
      <c r="P78" t="n">
        <v>34</v>
      </c>
      <c r="Q78" t="n">
        <v>80</v>
      </c>
      <c r="R78" t="n">
        <v>56</v>
      </c>
      <c r="S78" t="n">
        <v>153</v>
      </c>
      <c r="T78" t="n">
        <v>23</v>
      </c>
      <c r="U78" t="n">
        <v>56</v>
      </c>
      <c r="V78" t="inlineStr">
        <is>
          <t>-</t>
        </is>
      </c>
    </row>
    <row r="79">
      <c r="A79" s="5" t="inlineStr">
        <is>
          <t>Umsatzwachstum 1J in %</t>
        </is>
      </c>
      <c r="B79" s="5" t="inlineStr">
        <is>
          <t>Revenue Growth 1Y in %</t>
        </is>
      </c>
      <c r="C79" t="n">
        <v>-2.84</v>
      </c>
      <c r="D79" t="n">
        <v>18.25</v>
      </c>
      <c r="E79" t="n">
        <v>12.01</v>
      </c>
      <c r="F79" t="n">
        <v>-10.45</v>
      </c>
      <c r="G79" t="n">
        <v>-33.87</v>
      </c>
      <c r="H79" t="n">
        <v>-10.12</v>
      </c>
      <c r="I79" t="n">
        <v>-6.3</v>
      </c>
      <c r="J79" t="n">
        <v>9.359999999999999</v>
      </c>
      <c r="K79" t="n">
        <v>17.85</v>
      </c>
      <c r="L79" t="n">
        <v>25.19</v>
      </c>
      <c r="M79" t="n">
        <v>-29.35</v>
      </c>
      <c r="N79" t="n">
        <v>18.35</v>
      </c>
      <c r="O79" t="n">
        <v>4.4</v>
      </c>
      <c r="P79" t="n">
        <v>-5.98</v>
      </c>
      <c r="Q79" t="n">
        <v>20.46</v>
      </c>
      <c r="R79" t="n">
        <v>19.85</v>
      </c>
      <c r="S79" t="n">
        <v>8.039999999999999</v>
      </c>
      <c r="T79" t="n">
        <v>-1.83</v>
      </c>
      <c r="U79" t="n">
        <v>-6.18</v>
      </c>
      <c r="V79" t="inlineStr">
        <is>
          <t>-</t>
        </is>
      </c>
    </row>
    <row r="80">
      <c r="A80" s="5" t="inlineStr">
        <is>
          <t>Umsatzwachstum 3J in %</t>
        </is>
      </c>
      <c r="B80" s="5" t="inlineStr">
        <is>
          <t>Revenue Growth 3Y in %</t>
        </is>
      </c>
      <c r="C80" t="n">
        <v>9.140000000000001</v>
      </c>
      <c r="D80" t="n">
        <v>6.6</v>
      </c>
      <c r="E80" t="n">
        <v>-10.77</v>
      </c>
      <c r="F80" t="n">
        <v>-18.15</v>
      </c>
      <c r="G80" t="n">
        <v>-16.76</v>
      </c>
      <c r="H80" t="n">
        <v>-2.35</v>
      </c>
      <c r="I80" t="n">
        <v>6.97</v>
      </c>
      <c r="J80" t="n">
        <v>17.47</v>
      </c>
      <c r="K80" t="n">
        <v>4.56</v>
      </c>
      <c r="L80" t="n">
        <v>4.73</v>
      </c>
      <c r="M80" t="n">
        <v>-2.2</v>
      </c>
      <c r="N80" t="n">
        <v>5.59</v>
      </c>
      <c r="O80" t="n">
        <v>6.29</v>
      </c>
      <c r="P80" t="n">
        <v>11.44</v>
      </c>
      <c r="Q80" t="n">
        <v>16.12</v>
      </c>
      <c r="R80" t="n">
        <v>8.69</v>
      </c>
      <c r="S80" t="n">
        <v>0.01</v>
      </c>
      <c r="T80" t="inlineStr">
        <is>
          <t>-</t>
        </is>
      </c>
      <c r="U80" t="inlineStr">
        <is>
          <t>-</t>
        </is>
      </c>
      <c r="V80" t="inlineStr">
        <is>
          <t>-</t>
        </is>
      </c>
    </row>
    <row r="81">
      <c r="A81" s="5" t="inlineStr">
        <is>
          <t>Umsatzwachstum 5J in %</t>
        </is>
      </c>
      <c r="B81" s="5" t="inlineStr">
        <is>
          <t>Revenue Growth 5Y in %</t>
        </is>
      </c>
      <c r="C81" t="n">
        <v>-3.38</v>
      </c>
      <c r="D81" t="n">
        <v>-4.84</v>
      </c>
      <c r="E81" t="n">
        <v>-9.75</v>
      </c>
      <c r="F81" t="n">
        <v>-10.28</v>
      </c>
      <c r="G81" t="n">
        <v>-4.62</v>
      </c>
      <c r="H81" t="n">
        <v>7.2</v>
      </c>
      <c r="I81" t="n">
        <v>3.35</v>
      </c>
      <c r="J81" t="n">
        <v>8.279999999999999</v>
      </c>
      <c r="K81" t="n">
        <v>7.29</v>
      </c>
      <c r="L81" t="n">
        <v>2.52</v>
      </c>
      <c r="M81" t="n">
        <v>1.58</v>
      </c>
      <c r="N81" t="n">
        <v>11.42</v>
      </c>
      <c r="O81" t="n">
        <v>9.35</v>
      </c>
      <c r="P81" t="n">
        <v>8.109999999999999</v>
      </c>
      <c r="Q81" t="n">
        <v>8.07</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1.91</v>
      </c>
      <c r="D82" t="n">
        <v>-0.74</v>
      </c>
      <c r="E82" t="n">
        <v>-0.73</v>
      </c>
      <c r="F82" t="n">
        <v>-1.49</v>
      </c>
      <c r="G82" t="n">
        <v>-1.05</v>
      </c>
      <c r="H82" t="n">
        <v>4.39</v>
      </c>
      <c r="I82" t="n">
        <v>7.38</v>
      </c>
      <c r="J82" t="n">
        <v>8.82</v>
      </c>
      <c r="K82" t="n">
        <v>7.7</v>
      </c>
      <c r="L82" t="n">
        <v>5.3</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-1.56</v>
      </c>
      <c r="D83" t="n">
        <v>32.61</v>
      </c>
      <c r="E83" t="n">
        <v>39.3</v>
      </c>
      <c r="F83" t="n">
        <v>21.8</v>
      </c>
      <c r="G83" t="n">
        <v>19.86</v>
      </c>
      <c r="H83" t="n">
        <v>-63.29</v>
      </c>
      <c r="I83" t="n">
        <v>-21.07</v>
      </c>
      <c r="J83" t="n">
        <v>-12.89</v>
      </c>
      <c r="K83" t="n">
        <v>16.12</v>
      </c>
      <c r="L83" t="n">
        <v>25.15</v>
      </c>
      <c r="M83" t="n">
        <v>-20.24</v>
      </c>
      <c r="N83" t="n">
        <v>-19.66</v>
      </c>
      <c r="O83" t="n">
        <v>12</v>
      </c>
      <c r="P83" t="n">
        <v>-4.11</v>
      </c>
      <c r="Q83" t="n">
        <v>27.68</v>
      </c>
      <c r="R83" t="n">
        <v>36.73</v>
      </c>
      <c r="S83" t="n">
        <v>18.13</v>
      </c>
      <c r="T83" t="n">
        <v>-22.48</v>
      </c>
      <c r="U83" t="n">
        <v>10.74</v>
      </c>
      <c r="V83" t="n">
        <v>95.27</v>
      </c>
    </row>
    <row r="84">
      <c r="A84" s="5" t="inlineStr">
        <is>
          <t>Gewinnwachstum 3J in %</t>
        </is>
      </c>
      <c r="B84" s="5" t="inlineStr">
        <is>
          <t>Earnings Growth 3Y in %</t>
        </is>
      </c>
      <c r="C84" t="n">
        <v>23.45</v>
      </c>
      <c r="D84" t="n">
        <v>31.24</v>
      </c>
      <c r="E84" t="n">
        <v>26.99</v>
      </c>
      <c r="F84" t="n">
        <v>-7.21</v>
      </c>
      <c r="G84" t="n">
        <v>-21.5</v>
      </c>
      <c r="H84" t="n">
        <v>-32.42</v>
      </c>
      <c r="I84" t="n">
        <v>-5.95</v>
      </c>
      <c r="J84" t="n">
        <v>9.460000000000001</v>
      </c>
      <c r="K84" t="n">
        <v>7.01</v>
      </c>
      <c r="L84" t="n">
        <v>-4.92</v>
      </c>
      <c r="M84" t="n">
        <v>-9.300000000000001</v>
      </c>
      <c r="N84" t="n">
        <v>-3.92</v>
      </c>
      <c r="O84" t="n">
        <v>11.86</v>
      </c>
      <c r="P84" t="n">
        <v>20.1</v>
      </c>
      <c r="Q84" t="n">
        <v>27.51</v>
      </c>
      <c r="R84" t="n">
        <v>10.79</v>
      </c>
      <c r="S84" t="n">
        <v>2.13</v>
      </c>
      <c r="T84" t="n">
        <v>27.84</v>
      </c>
      <c r="U84" t="inlineStr">
        <is>
          <t>-</t>
        </is>
      </c>
      <c r="V84" t="inlineStr">
        <is>
          <t>-</t>
        </is>
      </c>
    </row>
    <row r="85">
      <c r="A85" s="5" t="inlineStr">
        <is>
          <t>Gewinnwachstum 5J in %</t>
        </is>
      </c>
      <c r="B85" s="5" t="inlineStr">
        <is>
          <t>Earnings Growth 5Y in %</t>
        </is>
      </c>
      <c r="C85" t="n">
        <v>22.4</v>
      </c>
      <c r="D85" t="n">
        <v>10.06</v>
      </c>
      <c r="E85" t="n">
        <v>-0.68</v>
      </c>
      <c r="F85" t="n">
        <v>-11.12</v>
      </c>
      <c r="G85" t="n">
        <v>-12.25</v>
      </c>
      <c r="H85" t="n">
        <v>-11.2</v>
      </c>
      <c r="I85" t="n">
        <v>-2.59</v>
      </c>
      <c r="J85" t="n">
        <v>-2.3</v>
      </c>
      <c r="K85" t="n">
        <v>2.67</v>
      </c>
      <c r="L85" t="n">
        <v>-1.37</v>
      </c>
      <c r="M85" t="n">
        <v>-0.87</v>
      </c>
      <c r="N85" t="n">
        <v>10.53</v>
      </c>
      <c r="O85" t="n">
        <v>18.09</v>
      </c>
      <c r="P85" t="n">
        <v>11.19</v>
      </c>
      <c r="Q85" t="n">
        <v>14.16</v>
      </c>
      <c r="R85" t="n">
        <v>27.68</v>
      </c>
      <c r="S85" t="inlineStr">
        <is>
          <t>-</t>
        </is>
      </c>
      <c r="T85" t="inlineStr">
        <is>
          <t>-</t>
        </is>
      </c>
      <c r="U85" t="inlineStr">
        <is>
          <t>-</t>
        </is>
      </c>
      <c r="V85" t="inlineStr">
        <is>
          <t>-</t>
        </is>
      </c>
    </row>
    <row r="86">
      <c r="A86" s="5" t="inlineStr">
        <is>
          <t>Gewinnwachstum 10J in %</t>
        </is>
      </c>
      <c r="B86" s="5" t="inlineStr">
        <is>
          <t>Earnings Growth 10Y in %</t>
        </is>
      </c>
      <c r="C86" t="n">
        <v>5.6</v>
      </c>
      <c r="D86" t="n">
        <v>3.73</v>
      </c>
      <c r="E86" t="n">
        <v>-1.49</v>
      </c>
      <c r="F86" t="n">
        <v>-4.22</v>
      </c>
      <c r="G86" t="n">
        <v>-6.81</v>
      </c>
      <c r="H86" t="n">
        <v>-6.03</v>
      </c>
      <c r="I86" t="n">
        <v>3.97</v>
      </c>
      <c r="J86" t="n">
        <v>7.89</v>
      </c>
      <c r="K86" t="n">
        <v>6.93</v>
      </c>
      <c r="L86" t="n">
        <v>6.39</v>
      </c>
      <c r="M86" t="n">
        <v>13.41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0.52</v>
      </c>
      <c r="D87" t="n">
        <v>1.07</v>
      </c>
      <c r="E87" t="n">
        <v>-19.71</v>
      </c>
      <c r="F87" t="n">
        <v>-1.74</v>
      </c>
      <c r="G87" t="n">
        <v>-1.7</v>
      </c>
      <c r="H87" t="n">
        <v>-2.78</v>
      </c>
      <c r="I87" t="n">
        <v>-4.59</v>
      </c>
      <c r="J87" t="n">
        <v>-3.57</v>
      </c>
      <c r="K87" t="n">
        <v>2.7</v>
      </c>
      <c r="L87" t="n">
        <v>-6.13</v>
      </c>
      <c r="M87" t="n">
        <v>-13.68</v>
      </c>
      <c r="N87" t="n">
        <v>0.78</v>
      </c>
      <c r="O87" t="n">
        <v>0.54</v>
      </c>
      <c r="P87" t="n">
        <v>0.95</v>
      </c>
      <c r="Q87" t="n">
        <v>0.71</v>
      </c>
      <c r="R87" t="n">
        <v>0.39</v>
      </c>
      <c r="S87" t="inlineStr">
        <is>
          <t>-</t>
        </is>
      </c>
      <c r="T87" t="inlineStr">
        <is>
          <t>-</t>
        </is>
      </c>
      <c r="U87" t="inlineStr">
        <is>
          <t>-</t>
        </is>
      </c>
      <c r="V87" t="inlineStr">
        <is>
          <t>-</t>
        </is>
      </c>
    </row>
    <row r="88">
      <c r="A88" s="5" t="inlineStr">
        <is>
          <t>EBIT-Wachstum 1J in %</t>
        </is>
      </c>
      <c r="B88" s="5" t="inlineStr">
        <is>
          <t>EBIT Growth 1Y in %</t>
        </is>
      </c>
      <c r="C88" t="n">
        <v>-2.13</v>
      </c>
      <c r="D88" t="n">
        <v>57.44</v>
      </c>
      <c r="E88" t="n">
        <v>83.77</v>
      </c>
      <c r="F88" t="n">
        <v>21.34</v>
      </c>
      <c r="G88" t="n">
        <v>-55.85</v>
      </c>
      <c r="H88" t="n">
        <v>-56.16</v>
      </c>
      <c r="I88" t="n">
        <v>-20.52</v>
      </c>
      <c r="J88" t="n">
        <v>-10.33</v>
      </c>
      <c r="K88" t="n">
        <v>28.94</v>
      </c>
      <c r="L88" t="n">
        <v>30.62</v>
      </c>
      <c r="M88" t="n">
        <v>-36.87</v>
      </c>
      <c r="N88" t="n">
        <v>-7.85</v>
      </c>
      <c r="O88" t="n">
        <v>5.7</v>
      </c>
      <c r="P88" t="n">
        <v>0.35</v>
      </c>
      <c r="Q88" t="n">
        <v>49.73</v>
      </c>
      <c r="R88" t="n">
        <v>25.77</v>
      </c>
      <c r="S88" t="n">
        <v>26.11</v>
      </c>
      <c r="T88" t="n">
        <v>-20.75</v>
      </c>
      <c r="U88" t="n">
        <v>-10.1</v>
      </c>
      <c r="V88" t="n">
        <v>157.54</v>
      </c>
    </row>
    <row r="89">
      <c r="A89" s="5" t="inlineStr">
        <is>
          <t>EBIT-Wachstum 3J in %</t>
        </is>
      </c>
      <c r="B89" s="5" t="inlineStr">
        <is>
          <t>EBIT Growth 3Y in %</t>
        </is>
      </c>
      <c r="C89" t="n">
        <v>46.36</v>
      </c>
      <c r="D89" t="n">
        <v>54.18</v>
      </c>
      <c r="E89" t="n">
        <v>16.42</v>
      </c>
      <c r="F89" t="n">
        <v>-30.22</v>
      </c>
      <c r="G89" t="n">
        <v>-44.18</v>
      </c>
      <c r="H89" t="n">
        <v>-29</v>
      </c>
      <c r="I89" t="n">
        <v>-0.64</v>
      </c>
      <c r="J89" t="n">
        <v>16.41</v>
      </c>
      <c r="K89" t="n">
        <v>7.56</v>
      </c>
      <c r="L89" t="n">
        <v>-4.7</v>
      </c>
      <c r="M89" t="n">
        <v>-13.01</v>
      </c>
      <c r="N89" t="n">
        <v>-0.6</v>
      </c>
      <c r="O89" t="n">
        <v>18.59</v>
      </c>
      <c r="P89" t="n">
        <v>25.28</v>
      </c>
      <c r="Q89" t="n">
        <v>33.87</v>
      </c>
      <c r="R89" t="n">
        <v>10.38</v>
      </c>
      <c r="S89" t="n">
        <v>-1.58</v>
      </c>
      <c r="T89" t="n">
        <v>42.23</v>
      </c>
      <c r="U89" t="inlineStr">
        <is>
          <t>-</t>
        </is>
      </c>
      <c r="V89" t="inlineStr">
        <is>
          <t>-</t>
        </is>
      </c>
    </row>
    <row r="90">
      <c r="A90" s="5" t="inlineStr">
        <is>
          <t>EBIT-Wachstum 5J in %</t>
        </is>
      </c>
      <c r="B90" s="5" t="inlineStr">
        <is>
          <t>EBIT Growth 5Y in %</t>
        </is>
      </c>
      <c r="C90" t="n">
        <v>20.91</v>
      </c>
      <c r="D90" t="n">
        <v>10.11</v>
      </c>
      <c r="E90" t="n">
        <v>-5.48</v>
      </c>
      <c r="F90" t="n">
        <v>-24.3</v>
      </c>
      <c r="G90" t="n">
        <v>-22.78</v>
      </c>
      <c r="H90" t="n">
        <v>-5.49</v>
      </c>
      <c r="I90" t="n">
        <v>-1.63</v>
      </c>
      <c r="J90" t="n">
        <v>0.9</v>
      </c>
      <c r="K90" t="n">
        <v>4.11</v>
      </c>
      <c r="L90" t="n">
        <v>-1.61</v>
      </c>
      <c r="M90" t="n">
        <v>2.21</v>
      </c>
      <c r="N90" t="n">
        <v>14.74</v>
      </c>
      <c r="O90" t="n">
        <v>21.53</v>
      </c>
      <c r="P90" t="n">
        <v>16.24</v>
      </c>
      <c r="Q90" t="n">
        <v>14.15</v>
      </c>
      <c r="R90" t="n">
        <v>35.71</v>
      </c>
      <c r="S90" t="inlineStr">
        <is>
          <t>-</t>
        </is>
      </c>
      <c r="T90" t="inlineStr">
        <is>
          <t>-</t>
        </is>
      </c>
      <c r="U90" t="inlineStr">
        <is>
          <t>-</t>
        </is>
      </c>
      <c r="V90" t="inlineStr">
        <is>
          <t>-</t>
        </is>
      </c>
    </row>
    <row r="91">
      <c r="A91" s="5" t="inlineStr">
        <is>
          <t>EBIT-Wachstum 10J in %</t>
        </is>
      </c>
      <c r="B91" s="5" t="inlineStr">
        <is>
          <t>EBIT Growth 10Y in %</t>
        </is>
      </c>
      <c r="C91" t="n">
        <v>7.71</v>
      </c>
      <c r="D91" t="n">
        <v>4.24</v>
      </c>
      <c r="E91" t="n">
        <v>-2.29</v>
      </c>
      <c r="F91" t="n">
        <v>-10.1</v>
      </c>
      <c r="G91" t="n">
        <v>-12.2</v>
      </c>
      <c r="H91" t="n">
        <v>-1.64</v>
      </c>
      <c r="I91" t="n">
        <v>6.55</v>
      </c>
      <c r="J91" t="n">
        <v>11.22</v>
      </c>
      <c r="K91" t="n">
        <v>10.18</v>
      </c>
      <c r="L91" t="n">
        <v>6.27</v>
      </c>
      <c r="M91" t="n">
        <v>18.96</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5.06</v>
      </c>
      <c r="D92" t="n">
        <v>-3.14</v>
      </c>
      <c r="E92" t="n">
        <v>-28.87</v>
      </c>
      <c r="F92" t="n">
        <v>29.89</v>
      </c>
      <c r="G92" t="n">
        <v>1.66</v>
      </c>
      <c r="H92" t="n">
        <v>10.14</v>
      </c>
      <c r="I92" t="n">
        <v>19.95</v>
      </c>
      <c r="J92" t="n">
        <v>-14.02</v>
      </c>
      <c r="K92" t="n">
        <v>-5.16</v>
      </c>
      <c r="L92" t="n">
        <v>-41.05</v>
      </c>
      <c r="M92" t="n">
        <v>73.08</v>
      </c>
      <c r="N92" t="n">
        <v>-35.84</v>
      </c>
      <c r="O92" t="n">
        <v>-6.67</v>
      </c>
      <c r="P92" t="n">
        <v>-7.3</v>
      </c>
      <c r="Q92" t="n">
        <v>25.88</v>
      </c>
      <c r="R92" t="n">
        <v>-7.7</v>
      </c>
      <c r="S92" t="n">
        <v>-9.880000000000001</v>
      </c>
      <c r="T92" t="n">
        <v>-5.87</v>
      </c>
      <c r="U92" t="n">
        <v>7.89</v>
      </c>
      <c r="V92" t="inlineStr">
        <is>
          <t>-</t>
        </is>
      </c>
    </row>
    <row r="93">
      <c r="A93" s="5" t="inlineStr">
        <is>
          <t>Op.Cashflow Wachstum 3J in %</t>
        </is>
      </c>
      <c r="B93" s="5" t="inlineStr">
        <is>
          <t>Op.Cashflow Wachstum 3Y in %</t>
        </is>
      </c>
      <c r="C93" t="n">
        <v>-8.98</v>
      </c>
      <c r="D93" t="n">
        <v>-0.71</v>
      </c>
      <c r="E93" t="n">
        <v>0.89</v>
      </c>
      <c r="F93" t="n">
        <v>13.9</v>
      </c>
      <c r="G93" t="n">
        <v>10.58</v>
      </c>
      <c r="H93" t="n">
        <v>5.36</v>
      </c>
      <c r="I93" t="n">
        <v>0.26</v>
      </c>
      <c r="J93" t="n">
        <v>-20.08</v>
      </c>
      <c r="K93" t="n">
        <v>8.960000000000001</v>
      </c>
      <c r="L93" t="n">
        <v>-1.27</v>
      </c>
      <c r="M93" t="n">
        <v>10.19</v>
      </c>
      <c r="N93" t="n">
        <v>-16.6</v>
      </c>
      <c r="O93" t="n">
        <v>3.97</v>
      </c>
      <c r="P93" t="n">
        <v>3.63</v>
      </c>
      <c r="Q93" t="n">
        <v>2.77</v>
      </c>
      <c r="R93" t="n">
        <v>-7.82</v>
      </c>
      <c r="S93" t="n">
        <v>-2.62</v>
      </c>
      <c r="T93" t="inlineStr">
        <is>
          <t>-</t>
        </is>
      </c>
      <c r="U93" t="inlineStr">
        <is>
          <t>-</t>
        </is>
      </c>
      <c r="V93" t="inlineStr">
        <is>
          <t>-</t>
        </is>
      </c>
    </row>
    <row r="94">
      <c r="A94" s="5" t="inlineStr">
        <is>
          <t>Op.Cashflow Wachstum 5J in %</t>
        </is>
      </c>
      <c r="B94" s="5" t="inlineStr">
        <is>
          <t>Op.Cashflow Wachstum 5Y in %</t>
        </is>
      </c>
      <c r="C94" t="n">
        <v>0.92</v>
      </c>
      <c r="D94" t="n">
        <v>1.94</v>
      </c>
      <c r="E94" t="n">
        <v>6.55</v>
      </c>
      <c r="F94" t="n">
        <v>9.52</v>
      </c>
      <c r="G94" t="n">
        <v>2.51</v>
      </c>
      <c r="H94" t="n">
        <v>-6.03</v>
      </c>
      <c r="I94" t="n">
        <v>6.56</v>
      </c>
      <c r="J94" t="n">
        <v>-4.6</v>
      </c>
      <c r="K94" t="n">
        <v>-3.13</v>
      </c>
      <c r="L94" t="n">
        <v>-3.56</v>
      </c>
      <c r="M94" t="n">
        <v>9.83</v>
      </c>
      <c r="N94" t="n">
        <v>-6.33</v>
      </c>
      <c r="O94" t="n">
        <v>-1.13</v>
      </c>
      <c r="P94" t="n">
        <v>-0.97</v>
      </c>
      <c r="Q94" t="n">
        <v>2.06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-2.55</v>
      </c>
      <c r="D95" t="n">
        <v>4.25</v>
      </c>
      <c r="E95" t="n">
        <v>0.98</v>
      </c>
      <c r="F95" t="n">
        <v>3.2</v>
      </c>
      <c r="G95" t="n">
        <v>-0.52</v>
      </c>
      <c r="H95" t="n">
        <v>1.9</v>
      </c>
      <c r="I95" t="n">
        <v>0.12</v>
      </c>
      <c r="J95" t="n">
        <v>-2.87</v>
      </c>
      <c r="K95" t="n">
        <v>-2.05</v>
      </c>
      <c r="L95" t="n">
        <v>-0.75</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15021</v>
      </c>
      <c r="D96" t="n">
        <v>17565</v>
      </c>
      <c r="E96" t="n">
        <v>28243</v>
      </c>
      <c r="F96" t="n">
        <v>17832</v>
      </c>
      <c r="G96" t="n">
        <v>19261</v>
      </c>
      <c r="H96" t="n">
        <v>24304</v>
      </c>
      <c r="I96" t="n">
        <v>22671</v>
      </c>
      <c r="J96" t="n">
        <v>25340</v>
      </c>
      <c r="K96" t="n">
        <v>23234</v>
      </c>
      <c r="L96" t="n">
        <v>22856</v>
      </c>
      <c r="M96" t="n">
        <v>21026</v>
      </c>
      <c r="N96" t="n">
        <v>17440</v>
      </c>
      <c r="O96" t="n">
        <v>17227</v>
      </c>
      <c r="P96" t="n">
        <v>12692</v>
      </c>
      <c r="Q96" t="n">
        <v>14144</v>
      </c>
      <c r="R96" t="n">
        <v>7327</v>
      </c>
      <c r="S96" t="n">
        <v>8773</v>
      </c>
      <c r="T96" t="n">
        <v>8407</v>
      </c>
      <c r="U96" t="n">
        <v>8070</v>
      </c>
      <c r="V96" t="n">
        <v>8445</v>
      </c>
      <c r="W96" t="n">
        <v>2329</v>
      </c>
    </row>
  </sheetData>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W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20"/>
    <col customWidth="1" max="22" min="22" width="10"/>
    <col customWidth="1" max="23" min="23" width="10"/>
  </cols>
  <sheetData>
    <row r="1">
      <c r="A1" s="1" t="inlineStr">
        <is>
          <t xml:space="preserve">UNILEVER </t>
        </is>
      </c>
      <c r="B1" s="2" t="inlineStr">
        <is>
          <t>WKN: A0JMQ9  ISIN: NL0000388619  US-Symbol:UNLVF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1930</t>
        </is>
      </c>
      <c r="C4" s="5" t="inlineStr">
        <is>
          <t>Telefon / Phone</t>
        </is>
      </c>
      <c r="D4" s="5" t="inlineStr"/>
      <c r="E4" t="inlineStr">
        <is>
          <t>+31-10-217-4000</t>
        </is>
      </c>
      <c r="G4" t="inlineStr">
        <is>
          <t>30.01.2020</t>
        </is>
      </c>
      <c r="H4" t="inlineStr">
        <is>
          <t>Q4 Result</t>
        </is>
      </c>
      <c r="J4" t="inlineStr">
        <is>
          <t>BlackRock</t>
        </is>
      </c>
      <c r="L4" t="inlineStr">
        <is>
          <t>4,92%</t>
        </is>
      </c>
    </row>
    <row r="5">
      <c r="A5" s="5" t="inlineStr">
        <is>
          <t>Ticker</t>
        </is>
      </c>
      <c r="B5" t="inlineStr">
        <is>
          <t>UNI2</t>
        </is>
      </c>
      <c r="C5" s="5" t="inlineStr">
        <is>
          <t>Fax</t>
        </is>
      </c>
      <c r="D5" s="5" t="inlineStr"/>
      <c r="E5" t="inlineStr">
        <is>
          <t>+31-10-217-4798</t>
        </is>
      </c>
      <c r="G5" t="inlineStr">
        <is>
          <t>09.03.2020</t>
        </is>
      </c>
      <c r="H5" t="inlineStr">
        <is>
          <t>Publication Of Annual Report</t>
        </is>
      </c>
      <c r="J5" t="inlineStr">
        <is>
          <t>Freefloat</t>
        </is>
      </c>
      <c r="L5" t="inlineStr">
        <is>
          <t>95,08%</t>
        </is>
      </c>
    </row>
    <row r="6">
      <c r="A6" s="5" t="inlineStr">
        <is>
          <t>Gelistet Seit / Listed Since</t>
        </is>
      </c>
      <c r="B6" t="inlineStr">
        <is>
          <t>-</t>
        </is>
      </c>
      <c r="C6" s="5" t="inlineStr">
        <is>
          <t>Internet</t>
        </is>
      </c>
      <c r="D6" s="5" t="inlineStr"/>
      <c r="E6" t="inlineStr">
        <is>
          <t>http://www.unilever.com</t>
        </is>
      </c>
      <c r="G6" t="inlineStr">
        <is>
          <t>18.03.2020</t>
        </is>
      </c>
      <c r="H6" t="inlineStr">
        <is>
          <t>Dividend Payout</t>
        </is>
      </c>
    </row>
    <row r="7">
      <c r="A7" s="5" t="inlineStr">
        <is>
          <t>Nominalwert / Nominal Value</t>
        </is>
      </c>
      <c r="B7" t="inlineStr">
        <is>
          <t>0,16</t>
        </is>
      </c>
      <c r="C7" s="5" t="inlineStr">
        <is>
          <t>E-Mail</t>
        </is>
      </c>
      <c r="D7" s="5" t="inlineStr"/>
      <c r="E7" t="inlineStr">
        <is>
          <t>mediarelations.rotterdam@Unilever.com</t>
        </is>
      </c>
      <c r="G7" t="inlineStr">
        <is>
          <t>23.04.2020</t>
        </is>
      </c>
      <c r="H7" t="inlineStr">
        <is>
          <t>Result Q1</t>
        </is>
      </c>
    </row>
    <row r="8">
      <c r="A8" s="5" t="inlineStr">
        <is>
          <t>Land / Country</t>
        </is>
      </c>
      <c r="B8" t="inlineStr">
        <is>
          <t>Niederlande</t>
        </is>
      </c>
      <c r="C8" s="5" t="inlineStr">
        <is>
          <t>Inv. Relations Telefon / Phone</t>
        </is>
      </c>
      <c r="D8" s="5" t="inlineStr"/>
      <c r="E8" t="inlineStr">
        <is>
          <t>+44-20-7822-6830</t>
        </is>
      </c>
      <c r="G8" t="inlineStr">
        <is>
          <t>30.04.2020</t>
        </is>
      </c>
      <c r="H8" t="inlineStr">
        <is>
          <t>Annual General Meeting</t>
        </is>
      </c>
    </row>
    <row r="9">
      <c r="A9" s="5" t="inlineStr">
        <is>
          <t>Währung / Currency</t>
        </is>
      </c>
      <c r="B9" t="inlineStr">
        <is>
          <t>EUR</t>
        </is>
      </c>
      <c r="C9" s="5" t="inlineStr">
        <is>
          <t>Inv. Relations E-Mail</t>
        </is>
      </c>
      <c r="D9" s="5" t="inlineStr"/>
      <c r="E9" t="inlineStr">
        <is>
          <t>investor.relations@unilever.com</t>
        </is>
      </c>
      <c r="G9" t="inlineStr">
        <is>
          <t>04.06.2020</t>
        </is>
      </c>
      <c r="H9" t="inlineStr">
        <is>
          <t>Dividend Payout</t>
        </is>
      </c>
    </row>
    <row r="10">
      <c r="A10" s="5" t="inlineStr">
        <is>
          <t>Branche / Industry</t>
        </is>
      </c>
      <c r="B10" t="inlineStr">
        <is>
          <t>Food</t>
        </is>
      </c>
      <c r="C10" s="5" t="inlineStr">
        <is>
          <t>Kontaktperson / Contact Person</t>
        </is>
      </c>
      <c r="D10" s="5" t="inlineStr"/>
      <c r="E10" t="inlineStr">
        <is>
          <t>-</t>
        </is>
      </c>
      <c r="G10" t="inlineStr">
        <is>
          <t>23.07.2020</t>
        </is>
      </c>
      <c r="H10" t="inlineStr">
        <is>
          <t>Score Half Year</t>
        </is>
      </c>
    </row>
    <row r="11">
      <c r="A11" s="5" t="inlineStr">
        <is>
          <t>Sektor / Sector</t>
        </is>
      </c>
      <c r="B11" t="inlineStr">
        <is>
          <t>Consumer Goods</t>
        </is>
      </c>
      <c r="C11" t="inlineStr">
        <is>
          <t>09.09.2020</t>
        </is>
      </c>
      <c r="D11" t="inlineStr">
        <is>
          <t>Dividend Payout</t>
        </is>
      </c>
    </row>
    <row r="12">
      <c r="A12" s="5" t="inlineStr">
        <is>
          <t>Typ / Genre</t>
        </is>
      </c>
      <c r="B12" t="inlineStr">
        <is>
          <t>Namensaktie</t>
        </is>
      </c>
      <c r="C12" t="inlineStr">
        <is>
          <t>22.10.2020</t>
        </is>
      </c>
      <c r="D12" t="inlineStr">
        <is>
          <t>Q3 Earnings</t>
        </is>
      </c>
    </row>
    <row r="13">
      <c r="A13" s="5" t="inlineStr">
        <is>
          <t>Adresse / Address</t>
        </is>
      </c>
      <c r="B13" t="inlineStr">
        <is>
          <t>Unilever N.V.Weena 455  NL-3013AL Rotterdam</t>
        </is>
      </c>
    </row>
    <row r="14">
      <c r="A14" s="5" t="inlineStr">
        <is>
          <t>Management</t>
        </is>
      </c>
      <c r="B14" t="inlineStr">
        <is>
          <t>Alan Jope, Graeme Pitkethly, Conny Braams, Marc Engel, Hanneke Faber, Sunny Jain, Sanjiv Mehta, Leena Nair, Nitin Paranjpe, Richard Slater, Ritva Sotamaa, Peter Ter Kulve</t>
        </is>
      </c>
    </row>
    <row r="15">
      <c r="A15" s="5" t="inlineStr">
        <is>
          <t>Aufsichtsrat / Board</t>
        </is>
      </c>
      <c r="B15" t="inlineStr">
        <is>
          <t>Nils Andersen, Alan Jope, Graeme Pitkethly, Prof. Youngme Moon, Conny Braams, Laura Cha, Vittorio Colao, Dr. Marijn Dekkers, Dr. Judith Hartmann, Andrea Jung, Susan Kilsby, Strive Masiyiwa, John Rishton, Feike Sijbesma</t>
        </is>
      </c>
    </row>
    <row r="16">
      <c r="A16" s="5" t="inlineStr">
        <is>
          <t>Beschreibung</t>
        </is>
      </c>
      <c r="B16" t="inlineStr">
        <is>
          <t>Unilever ist einer der weltweit größten Anbieter von Markenartikeln in den Bereichen Ernährung, Körperpflege, Parfum, Kosmetik sowie Wasch- und Reinigungsmittel. Der wesentliche Teil des Unilever-Geschäftes besteht aus der Herstellung und dem Vertrieb von täglich gebrauchten Markenartikeln. Die beiden Unternehmen Unilever N.V. und Unilever plc bilden eine lose Einheit, welche von einem gemeinsamen Management geleitet wird und vertraglich eng miteinander verbunden ist. Zu den Produkten des Unternehmens gehören unter anderem Deodorants, Körperpflegeprodukte, Haushaltsreiniger, Koch- und Backprodukte wie Dressings, Brotaufstriche und Tütensuppen sowie Getränke und Eiscreme. Unilever hält in seinen Produktkategorien einige weltweit bekannten Marken wie Axe, Dove, Knorr, Rama, Brunch, Livio, Lipton und Ben &amp; Jerry’s. Copyright 2014 FINANCE BASE AG</t>
        </is>
      </c>
    </row>
    <row r="17">
      <c r="A17" s="5" t="inlineStr">
        <is>
          <t>Profile</t>
        </is>
      </c>
      <c r="B17" t="inlineStr">
        <is>
          <t>Unilever is one of the world's largest provider of branded products in the fields of nutrition, personal care, perfume, cosmetics, detergents and cleaning agents. The essential part of Unilever's business consists of the production and distribution of daily used branded goods. The two companies Unilever N.V. and Unilever plc form a loose unit, which is managed by a common management and contractual is closely linked. At the company's products include deodorants, body care products, household cleaners, cooking and baking products such as dressings, spreads and packet soups, drinks and ice cream. Unilever some world famous brands such as Ax, Dove, Knorr, Rama, brunch, Livio, Lipton and Ben &amp; Jerry's holds in its product categories.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51980</v>
      </c>
      <c r="D20" t="n">
        <v>50982</v>
      </c>
      <c r="E20" t="n">
        <v>53715</v>
      </c>
      <c r="F20" t="n">
        <v>52713</v>
      </c>
      <c r="G20" t="n">
        <v>53272</v>
      </c>
      <c r="H20" t="n">
        <v>48436</v>
      </c>
      <c r="I20" t="n">
        <v>49797</v>
      </c>
      <c r="J20" t="n">
        <v>51324</v>
      </c>
      <c r="K20" t="n">
        <v>46467</v>
      </c>
      <c r="L20" t="n">
        <v>44262</v>
      </c>
      <c r="M20" t="n">
        <v>39823</v>
      </c>
      <c r="N20" t="n">
        <v>40523</v>
      </c>
      <c r="O20" t="n">
        <v>40187</v>
      </c>
      <c r="P20" t="n">
        <v>39642</v>
      </c>
      <c r="Q20" t="n">
        <v>39672</v>
      </c>
      <c r="R20" t="n">
        <v>40366</v>
      </c>
      <c r="S20" t="n">
        <v>42942</v>
      </c>
      <c r="T20" t="n">
        <v>48760</v>
      </c>
      <c r="U20" t="n">
        <v>52206</v>
      </c>
      <c r="V20" t="n">
        <v>48066</v>
      </c>
      <c r="W20" t="n">
        <v>41262</v>
      </c>
    </row>
    <row r="21">
      <c r="A21" s="5" t="inlineStr">
        <is>
          <t>Operatives Ergebnis (EBIT)</t>
        </is>
      </c>
      <c r="B21" s="5" t="inlineStr">
        <is>
          <t>EBIT Earning Before Interest &amp; Tax</t>
        </is>
      </c>
      <c r="C21" t="n">
        <v>8708</v>
      </c>
      <c r="D21" t="n">
        <v>12535</v>
      </c>
      <c r="E21" t="n">
        <v>8857</v>
      </c>
      <c r="F21" t="n">
        <v>7801</v>
      </c>
      <c r="G21" t="n">
        <v>7515</v>
      </c>
      <c r="H21" t="n">
        <v>7980</v>
      </c>
      <c r="I21" t="n">
        <v>7517</v>
      </c>
      <c r="J21" t="n">
        <v>6989</v>
      </c>
      <c r="K21" t="n">
        <v>6433</v>
      </c>
      <c r="L21" t="n">
        <v>6339</v>
      </c>
      <c r="M21" t="n">
        <v>5020</v>
      </c>
      <c r="N21" t="n">
        <v>7167</v>
      </c>
      <c r="O21" t="n">
        <v>5245</v>
      </c>
      <c r="P21" t="n">
        <v>5408</v>
      </c>
      <c r="Q21" t="n">
        <v>5314</v>
      </c>
      <c r="R21" t="n">
        <v>3455</v>
      </c>
      <c r="S21" t="n">
        <v>5529</v>
      </c>
      <c r="T21" t="n">
        <v>5125</v>
      </c>
      <c r="U21" t="n">
        <v>5258</v>
      </c>
      <c r="V21" t="n">
        <v>3359</v>
      </c>
      <c r="W21" t="n">
        <v>4345</v>
      </c>
    </row>
    <row r="22">
      <c r="A22" s="5" t="inlineStr">
        <is>
          <t>Finanzergebnis</t>
        </is>
      </c>
      <c r="B22" s="5" t="inlineStr">
        <is>
          <t>Financial Result</t>
        </is>
      </c>
      <c r="C22" t="n">
        <v>-419</v>
      </c>
      <c r="D22" t="n">
        <v>-152</v>
      </c>
      <c r="E22" t="n">
        <v>-704</v>
      </c>
      <c r="F22" t="n">
        <v>-332</v>
      </c>
      <c r="G22" t="n">
        <v>-295</v>
      </c>
      <c r="H22" t="n">
        <v>-334</v>
      </c>
      <c r="I22" t="n">
        <v>-403</v>
      </c>
      <c r="J22" t="n">
        <v>-306</v>
      </c>
      <c r="K22" t="n">
        <v>-188</v>
      </c>
      <c r="L22" t="n">
        <v>-207</v>
      </c>
      <c r="M22" t="n">
        <v>-104</v>
      </c>
      <c r="N22" t="n">
        <v>-38</v>
      </c>
      <c r="O22" t="n">
        <v>-61</v>
      </c>
      <c r="P22" t="n">
        <v>-577</v>
      </c>
      <c r="Q22" t="n">
        <v>-563</v>
      </c>
      <c r="R22" t="n">
        <v>-616</v>
      </c>
      <c r="S22" t="n">
        <v>-991</v>
      </c>
      <c r="T22" t="n">
        <v>-1146</v>
      </c>
      <c r="U22" t="n">
        <v>-1634</v>
      </c>
      <c r="V22" t="n">
        <v>-636</v>
      </c>
      <c r="W22" t="n">
        <v>-4</v>
      </c>
    </row>
    <row r="23">
      <c r="A23" s="5" t="inlineStr">
        <is>
          <t>Ergebnis vor Steuer (EBT)</t>
        </is>
      </c>
      <c r="B23" s="5" t="inlineStr">
        <is>
          <t>EBT Earning Before Tax</t>
        </is>
      </c>
      <c r="C23" t="n">
        <v>8289</v>
      </c>
      <c r="D23" t="n">
        <v>12383</v>
      </c>
      <c r="E23" t="n">
        <v>8153</v>
      </c>
      <c r="F23" t="n">
        <v>7469</v>
      </c>
      <c r="G23" t="n">
        <v>7220</v>
      </c>
      <c r="H23" t="n">
        <v>7646</v>
      </c>
      <c r="I23" t="n">
        <v>7114</v>
      </c>
      <c r="J23" t="n">
        <v>6683</v>
      </c>
      <c r="K23" t="n">
        <v>6245</v>
      </c>
      <c r="L23" t="n">
        <v>6132</v>
      </c>
      <c r="M23" t="n">
        <v>4916</v>
      </c>
      <c r="N23" t="n">
        <v>7129</v>
      </c>
      <c r="O23" t="n">
        <v>5184</v>
      </c>
      <c r="P23" t="n">
        <v>4831</v>
      </c>
      <c r="Q23" t="n">
        <v>4751</v>
      </c>
      <c r="R23" t="n">
        <v>2839</v>
      </c>
      <c r="S23" t="n">
        <v>4538</v>
      </c>
      <c r="T23" t="n">
        <v>3979</v>
      </c>
      <c r="U23" t="n">
        <v>3624</v>
      </c>
      <c r="V23" t="n">
        <v>2723</v>
      </c>
      <c r="W23" t="n">
        <v>4341</v>
      </c>
    </row>
    <row r="24">
      <c r="A24" s="5" t="inlineStr">
        <is>
          <t>Steuern auf Einkommen und Ertrag</t>
        </is>
      </c>
      <c r="B24" s="5" t="inlineStr">
        <is>
          <t>Taxes on income and earnings</t>
        </is>
      </c>
      <c r="C24" t="n">
        <v>2263</v>
      </c>
      <c r="D24" t="n">
        <v>2575</v>
      </c>
      <c r="E24" t="n">
        <v>1667</v>
      </c>
      <c r="F24" t="n">
        <v>1922</v>
      </c>
      <c r="G24" t="n">
        <v>1961</v>
      </c>
      <c r="H24" t="n">
        <v>2131</v>
      </c>
      <c r="I24" t="n">
        <v>1851</v>
      </c>
      <c r="J24" t="n">
        <v>1735</v>
      </c>
      <c r="K24" t="n">
        <v>1622</v>
      </c>
      <c r="L24" t="n">
        <v>1534</v>
      </c>
      <c r="M24" t="n">
        <v>1257</v>
      </c>
      <c r="N24" t="n">
        <v>1844</v>
      </c>
      <c r="O24" t="n">
        <v>1128</v>
      </c>
      <c r="P24" t="n">
        <v>1146</v>
      </c>
      <c r="Q24" t="n">
        <v>1249</v>
      </c>
      <c r="R24" t="n">
        <v>782</v>
      </c>
      <c r="S24" t="n">
        <v>1527</v>
      </c>
      <c r="T24" t="n">
        <v>1538</v>
      </c>
      <c r="U24" t="n">
        <v>1547</v>
      </c>
      <c r="V24" t="n">
        <v>1403</v>
      </c>
      <c r="W24" t="n">
        <v>1369</v>
      </c>
    </row>
    <row r="25">
      <c r="A25" s="5" t="inlineStr">
        <is>
          <t>Ergebnis nach Steuer</t>
        </is>
      </c>
      <c r="B25" s="5" t="inlineStr">
        <is>
          <t>Earnings after tax</t>
        </is>
      </c>
      <c r="C25" t="n">
        <v>6026</v>
      </c>
      <c r="D25" t="n">
        <v>9808</v>
      </c>
      <c r="E25" t="n">
        <v>6486</v>
      </c>
      <c r="F25" t="n">
        <v>5547</v>
      </c>
      <c r="G25" t="n">
        <v>5259</v>
      </c>
      <c r="H25" t="n">
        <v>5515</v>
      </c>
      <c r="I25" t="n">
        <v>5263</v>
      </c>
      <c r="J25" t="n">
        <v>4948</v>
      </c>
      <c r="K25" t="n">
        <v>4623</v>
      </c>
      <c r="L25" t="n">
        <v>4598</v>
      </c>
      <c r="M25" t="n">
        <v>3659</v>
      </c>
      <c r="N25" t="n">
        <v>5285</v>
      </c>
      <c r="O25" t="n">
        <v>4056</v>
      </c>
      <c r="P25" t="n">
        <v>3685</v>
      </c>
      <c r="Q25" t="n">
        <v>3502</v>
      </c>
      <c r="R25" t="n">
        <v>2057</v>
      </c>
      <c r="S25" t="n">
        <v>3011</v>
      </c>
      <c r="T25" t="n">
        <v>2441</v>
      </c>
      <c r="U25" t="n">
        <v>2077</v>
      </c>
      <c r="V25" t="n">
        <v>1320</v>
      </c>
      <c r="W25" t="n">
        <v>2972</v>
      </c>
    </row>
    <row r="26">
      <c r="A26" s="5" t="inlineStr">
        <is>
          <t>Minderheitenanteil</t>
        </is>
      </c>
      <c r="B26" s="5" t="inlineStr">
        <is>
          <t>Minority Share</t>
        </is>
      </c>
      <c r="C26" t="n">
        <v>-401</v>
      </c>
      <c r="D26" t="n">
        <v>-419</v>
      </c>
      <c r="E26" t="n">
        <v>-433</v>
      </c>
      <c r="F26" t="n">
        <v>-363</v>
      </c>
      <c r="G26" t="n">
        <v>-350</v>
      </c>
      <c r="H26" t="n">
        <v>-344</v>
      </c>
      <c r="I26" t="n">
        <v>-421</v>
      </c>
      <c r="J26" t="n">
        <v>-468</v>
      </c>
      <c r="K26" t="n">
        <v>-371</v>
      </c>
      <c r="L26" t="n">
        <v>-354</v>
      </c>
      <c r="M26" t="n">
        <v>-289</v>
      </c>
      <c r="N26" t="n">
        <v>-258</v>
      </c>
      <c r="O26" t="n">
        <v>-248</v>
      </c>
      <c r="P26" t="n">
        <v>-270</v>
      </c>
      <c r="Q26" t="n">
        <v>-209</v>
      </c>
      <c r="R26" t="n">
        <v>-181</v>
      </c>
      <c r="S26" t="n">
        <v>-249</v>
      </c>
      <c r="T26" t="n">
        <v>-312</v>
      </c>
      <c r="U26" t="n">
        <v>-239</v>
      </c>
      <c r="V26" t="n">
        <v>-215</v>
      </c>
      <c r="W26" t="n">
        <v>-201</v>
      </c>
    </row>
    <row r="27">
      <c r="A27" s="5" t="inlineStr">
        <is>
          <t>Jahresüberschuss/-fehlbetrag</t>
        </is>
      </c>
      <c r="B27" s="5" t="inlineStr">
        <is>
          <t>Net Profit</t>
        </is>
      </c>
      <c r="C27" t="n">
        <v>5625</v>
      </c>
      <c r="D27" t="n">
        <v>9389</v>
      </c>
      <c r="E27" t="n">
        <v>6053</v>
      </c>
      <c r="F27" t="n">
        <v>5184</v>
      </c>
      <c r="G27" t="n">
        <v>4909</v>
      </c>
      <c r="H27" t="n">
        <v>5171</v>
      </c>
      <c r="I27" t="n">
        <v>4842</v>
      </c>
      <c r="J27" t="n">
        <v>4480</v>
      </c>
      <c r="K27" t="n">
        <v>4252</v>
      </c>
      <c r="L27" t="n">
        <v>4244</v>
      </c>
      <c r="M27" t="n">
        <v>3370</v>
      </c>
      <c r="N27" t="n">
        <v>5027</v>
      </c>
      <c r="O27" t="n">
        <v>3888</v>
      </c>
      <c r="P27" t="n">
        <v>4745</v>
      </c>
      <c r="Q27" t="n">
        <v>3766</v>
      </c>
      <c r="R27" t="n">
        <v>1876</v>
      </c>
      <c r="S27" t="n">
        <v>2762</v>
      </c>
      <c r="T27" t="n">
        <v>2129</v>
      </c>
      <c r="U27" t="n">
        <v>1838</v>
      </c>
      <c r="V27" t="n">
        <v>1105</v>
      </c>
      <c r="W27" t="n">
        <v>2771</v>
      </c>
    </row>
    <row r="28">
      <c r="A28" s="5" t="inlineStr">
        <is>
          <t>Summe Umlaufvermögen</t>
        </is>
      </c>
      <c r="B28" s="5" t="inlineStr">
        <is>
          <t>Current Assets</t>
        </is>
      </c>
      <c r="C28" t="n">
        <v>16430</v>
      </c>
      <c r="D28" t="n">
        <v>15481</v>
      </c>
      <c r="E28" t="n">
        <v>16983</v>
      </c>
      <c r="F28" t="n">
        <v>13884</v>
      </c>
      <c r="G28" t="n">
        <v>12686</v>
      </c>
      <c r="H28" t="n">
        <v>12347</v>
      </c>
      <c r="I28" t="n">
        <v>12122</v>
      </c>
      <c r="J28" t="n">
        <v>12147</v>
      </c>
      <c r="K28" t="n">
        <v>14291</v>
      </c>
      <c r="L28" t="n">
        <v>12484</v>
      </c>
      <c r="M28" t="n">
        <v>10811</v>
      </c>
      <c r="N28" t="n">
        <v>11175</v>
      </c>
      <c r="O28" t="n">
        <v>9928</v>
      </c>
      <c r="P28" t="n">
        <v>9501</v>
      </c>
      <c r="Q28" t="n">
        <v>10801</v>
      </c>
      <c r="R28" t="n">
        <v>12064</v>
      </c>
      <c r="S28" t="n">
        <v>13401</v>
      </c>
      <c r="T28" t="n">
        <v>16209</v>
      </c>
      <c r="U28" t="n">
        <v>17738</v>
      </c>
      <c r="V28" t="n">
        <v>20177</v>
      </c>
      <c r="W28" t="inlineStr">
        <is>
          <t>-</t>
        </is>
      </c>
    </row>
    <row r="29">
      <c r="A29" s="5" t="inlineStr">
        <is>
          <t>Summe Anlagevermögen</t>
        </is>
      </c>
      <c r="B29" s="5" t="inlineStr">
        <is>
          <t>Fixed Assets</t>
        </is>
      </c>
      <c r="C29" t="n">
        <v>48376</v>
      </c>
      <c r="D29" t="n">
        <v>43975</v>
      </c>
      <c r="E29" t="n">
        <v>43302</v>
      </c>
      <c r="F29" t="n">
        <v>42545</v>
      </c>
      <c r="G29" t="n">
        <v>39612</v>
      </c>
      <c r="H29" t="n">
        <v>35680</v>
      </c>
      <c r="I29" t="n">
        <v>33391</v>
      </c>
      <c r="J29" t="n">
        <v>34019</v>
      </c>
      <c r="K29" t="n">
        <v>33221</v>
      </c>
      <c r="L29" t="n">
        <v>28683</v>
      </c>
      <c r="M29" t="n">
        <v>26205</v>
      </c>
      <c r="N29" t="n">
        <v>11167</v>
      </c>
      <c r="O29" t="n">
        <v>13815</v>
      </c>
      <c r="P29" t="n">
        <v>13687</v>
      </c>
      <c r="Q29" t="n">
        <v>13331</v>
      </c>
      <c r="R29" t="n">
        <v>7241</v>
      </c>
      <c r="S29" t="n">
        <v>7493</v>
      </c>
      <c r="T29" t="n">
        <v>7787</v>
      </c>
      <c r="U29" t="n">
        <v>12009</v>
      </c>
      <c r="V29" t="n">
        <v>9099</v>
      </c>
      <c r="W29" t="inlineStr">
        <is>
          <t>-</t>
        </is>
      </c>
    </row>
    <row r="30">
      <c r="A30" s="5" t="inlineStr">
        <is>
          <t>Summe Aktiva</t>
        </is>
      </c>
      <c r="B30" s="5" t="inlineStr">
        <is>
          <t>Total Assets</t>
        </is>
      </c>
      <c r="C30" t="n">
        <v>64806</v>
      </c>
      <c r="D30" t="n">
        <v>59456</v>
      </c>
      <c r="E30" t="n">
        <v>60285</v>
      </c>
      <c r="F30" t="n">
        <v>56429</v>
      </c>
      <c r="G30" t="n">
        <v>52298</v>
      </c>
      <c r="H30" t="n">
        <v>48027</v>
      </c>
      <c r="I30" t="n">
        <v>45513</v>
      </c>
      <c r="J30" t="n">
        <v>46166</v>
      </c>
      <c r="K30" t="n">
        <v>47512</v>
      </c>
      <c r="L30" t="n">
        <v>41167</v>
      </c>
      <c r="M30" t="n">
        <v>37016</v>
      </c>
      <c r="N30" t="n">
        <v>22342</v>
      </c>
      <c r="O30" t="n">
        <v>23743</v>
      </c>
      <c r="P30" t="n">
        <v>23188</v>
      </c>
      <c r="Q30" t="n">
        <v>24132</v>
      </c>
      <c r="R30" t="n">
        <v>19305</v>
      </c>
      <c r="S30" t="n">
        <v>20894</v>
      </c>
      <c r="T30" t="n">
        <v>23996</v>
      </c>
      <c r="U30" t="n">
        <v>29747</v>
      </c>
      <c r="V30" t="n">
        <v>29276</v>
      </c>
      <c r="W30" t="inlineStr">
        <is>
          <t>-</t>
        </is>
      </c>
    </row>
    <row r="31">
      <c r="A31" s="5" t="inlineStr">
        <is>
          <t>Summe Fremdkapital</t>
        </is>
      </c>
      <c r="B31" s="5" t="inlineStr">
        <is>
          <t>Total Liabilities</t>
        </is>
      </c>
      <c r="C31" t="n">
        <v>50920</v>
      </c>
      <c r="D31" t="n">
        <v>27392</v>
      </c>
      <c r="E31" t="n">
        <v>22721</v>
      </c>
      <c r="F31" t="n">
        <v>18893</v>
      </c>
      <c r="G31" t="n">
        <v>16197</v>
      </c>
      <c r="H31" t="n">
        <v>14122</v>
      </c>
      <c r="I31" t="n">
        <v>13316</v>
      </c>
      <c r="J31" t="n">
        <v>14635</v>
      </c>
      <c r="K31" t="n">
        <v>14662</v>
      </c>
      <c r="L31" t="n">
        <v>12483</v>
      </c>
      <c r="M31" t="n">
        <v>12881</v>
      </c>
      <c r="N31" t="n">
        <v>11970</v>
      </c>
      <c r="O31" t="n">
        <v>10924</v>
      </c>
      <c r="P31" t="n">
        <v>11516</v>
      </c>
      <c r="Q31" t="n">
        <v>15367</v>
      </c>
      <c r="R31" t="n">
        <v>13409</v>
      </c>
      <c r="S31" t="n">
        <v>14534</v>
      </c>
      <c r="T31" t="n">
        <v>17501</v>
      </c>
      <c r="U31" t="n">
        <v>21888</v>
      </c>
      <c r="V31" t="n">
        <v>20489</v>
      </c>
      <c r="W31" t="inlineStr">
        <is>
          <t>-</t>
        </is>
      </c>
    </row>
    <row r="32">
      <c r="A32" s="5" t="inlineStr">
        <is>
          <t>Minderheitenanteil</t>
        </is>
      </c>
      <c r="B32" s="5" t="inlineStr">
        <is>
          <t>Minority Share</t>
        </is>
      </c>
      <c r="C32" t="n">
        <v>694</v>
      </c>
      <c r="D32" t="n">
        <v>720</v>
      </c>
      <c r="E32" t="n">
        <v>758</v>
      </c>
      <c r="F32" t="n">
        <v>626</v>
      </c>
      <c r="G32" t="n">
        <v>643</v>
      </c>
      <c r="H32" t="n">
        <v>612</v>
      </c>
      <c r="I32" t="n">
        <v>471</v>
      </c>
      <c r="J32" t="n">
        <v>557</v>
      </c>
      <c r="K32" t="n">
        <v>628</v>
      </c>
      <c r="L32" t="n">
        <v>593</v>
      </c>
      <c r="M32" t="n">
        <v>471</v>
      </c>
      <c r="N32" t="n">
        <v>424</v>
      </c>
      <c r="O32" t="n">
        <v>432</v>
      </c>
      <c r="P32" t="n">
        <v>442</v>
      </c>
      <c r="Q32" t="n">
        <v>404</v>
      </c>
      <c r="R32" t="n">
        <v>362</v>
      </c>
      <c r="S32" t="n">
        <v>440</v>
      </c>
      <c r="T32" t="n">
        <v>628</v>
      </c>
      <c r="U32" t="n">
        <v>664</v>
      </c>
      <c r="V32" t="n">
        <v>618</v>
      </c>
      <c r="W32" t="inlineStr">
        <is>
          <t>-</t>
        </is>
      </c>
    </row>
    <row r="33">
      <c r="A33" s="5" t="inlineStr">
        <is>
          <t>Summe Eigenkapital</t>
        </is>
      </c>
      <c r="B33" s="5" t="inlineStr">
        <is>
          <t>Equity</t>
        </is>
      </c>
      <c r="C33" t="n">
        <v>13192</v>
      </c>
      <c r="D33" t="n">
        <v>11572</v>
      </c>
      <c r="E33" t="n">
        <v>13629</v>
      </c>
      <c r="F33" t="n">
        <v>16354</v>
      </c>
      <c r="G33" t="n">
        <v>15439</v>
      </c>
      <c r="H33" t="n">
        <v>13651</v>
      </c>
      <c r="I33" t="n">
        <v>14344</v>
      </c>
      <c r="J33" t="n">
        <v>15159</v>
      </c>
      <c r="K33" t="n">
        <v>14293</v>
      </c>
      <c r="L33" t="n">
        <v>14485</v>
      </c>
      <c r="M33" t="n">
        <v>12065</v>
      </c>
      <c r="N33" t="n">
        <v>9948</v>
      </c>
      <c r="O33" t="n">
        <v>12387</v>
      </c>
      <c r="P33" t="n">
        <v>11230</v>
      </c>
      <c r="Q33" t="n">
        <v>8361</v>
      </c>
      <c r="R33" t="n">
        <v>5534</v>
      </c>
      <c r="S33" t="n">
        <v>5920</v>
      </c>
      <c r="T33" t="n">
        <v>5867</v>
      </c>
      <c r="U33" t="n">
        <v>7195</v>
      </c>
      <c r="V33" t="n">
        <v>8169</v>
      </c>
      <c r="W33" t="inlineStr">
        <is>
          <t>-</t>
        </is>
      </c>
    </row>
    <row r="34">
      <c r="A34" s="5" t="inlineStr">
        <is>
          <t>Summe Passiva</t>
        </is>
      </c>
      <c r="B34" s="5" t="inlineStr">
        <is>
          <t>Liabilities &amp; Shareholder Equity</t>
        </is>
      </c>
      <c r="C34" t="n">
        <v>64806</v>
      </c>
      <c r="D34" t="n">
        <v>39684</v>
      </c>
      <c r="E34" t="n">
        <v>37108</v>
      </c>
      <c r="F34" t="n">
        <v>35873</v>
      </c>
      <c r="G34" t="n">
        <v>32279</v>
      </c>
      <c r="H34" t="n">
        <v>28385</v>
      </c>
      <c r="I34" t="n">
        <v>28131</v>
      </c>
      <c r="J34" t="n">
        <v>30351</v>
      </c>
      <c r="K34" t="n">
        <v>29583</v>
      </c>
      <c r="L34" t="n">
        <v>27561</v>
      </c>
      <c r="M34" t="n">
        <v>25417</v>
      </c>
      <c r="N34" t="n">
        <v>22342</v>
      </c>
      <c r="O34" t="n">
        <v>23743</v>
      </c>
      <c r="P34" t="n">
        <v>23188</v>
      </c>
      <c r="Q34" t="n">
        <v>24132</v>
      </c>
      <c r="R34" t="n">
        <v>19305</v>
      </c>
      <c r="S34" t="n">
        <v>20894</v>
      </c>
      <c r="T34" t="n">
        <v>23996</v>
      </c>
      <c r="U34" t="n">
        <v>29747</v>
      </c>
      <c r="V34" t="n">
        <v>29276</v>
      </c>
      <c r="W34" t="inlineStr">
        <is>
          <t>-</t>
        </is>
      </c>
    </row>
    <row r="35">
      <c r="A35" s="5" t="inlineStr">
        <is>
          <t>Mio.Aktien im Umlauf</t>
        </is>
      </c>
      <c r="B35" s="5" t="inlineStr">
        <is>
          <t>Million shares outstanding</t>
        </is>
      </c>
      <c r="C35" t="n">
        <v>3000</v>
      </c>
      <c r="D35" t="n">
        <v>3000</v>
      </c>
      <c r="E35" t="n">
        <v>3000</v>
      </c>
      <c r="F35" t="n">
        <v>3000</v>
      </c>
      <c r="G35" t="n">
        <v>3000</v>
      </c>
      <c r="H35" t="n">
        <v>3000</v>
      </c>
      <c r="I35" t="n">
        <v>3000</v>
      </c>
      <c r="J35" t="n">
        <v>3000</v>
      </c>
      <c r="K35" t="n">
        <v>3000</v>
      </c>
      <c r="L35" t="n">
        <v>3000</v>
      </c>
      <c r="M35" t="n">
        <v>3000</v>
      </c>
      <c r="N35" t="n">
        <v>3000</v>
      </c>
      <c r="O35" t="n">
        <v>3000</v>
      </c>
      <c r="P35" t="n">
        <v>3000</v>
      </c>
      <c r="Q35" t="n">
        <v>3000</v>
      </c>
      <c r="R35" t="n">
        <v>3000</v>
      </c>
      <c r="S35" t="n">
        <v>3000</v>
      </c>
      <c r="T35" t="n">
        <v>3000</v>
      </c>
      <c r="U35" t="n">
        <v>3000</v>
      </c>
      <c r="V35" t="n">
        <v>3000</v>
      </c>
      <c r="W35" t="n">
        <v>3000</v>
      </c>
    </row>
    <row r="36">
      <c r="A36" s="5" t="inlineStr">
        <is>
          <t>Mio.Aktien im Umlauf</t>
        </is>
      </c>
      <c r="B36" s="5" t="inlineStr">
        <is>
          <t>Million shares outstanding</t>
        </is>
      </c>
      <c r="C36" t="n">
        <v>1715</v>
      </c>
      <c r="D36" t="n">
        <v>1715</v>
      </c>
      <c r="E36" t="n">
        <v>1715</v>
      </c>
      <c r="F36" t="n">
        <v>1715</v>
      </c>
      <c r="G36" t="n">
        <v>1715</v>
      </c>
      <c r="H36" t="n">
        <v>1715</v>
      </c>
      <c r="I36" t="n">
        <v>1715</v>
      </c>
      <c r="J36" t="n">
        <v>1715</v>
      </c>
      <c r="K36" t="n">
        <v>1715</v>
      </c>
      <c r="L36" t="n">
        <v>1715</v>
      </c>
      <c r="M36" t="n">
        <v>1715</v>
      </c>
      <c r="N36" t="n">
        <v>1715</v>
      </c>
      <c r="O36" t="n">
        <v>1715</v>
      </c>
      <c r="P36" t="n">
        <v>1715</v>
      </c>
      <c r="Q36" t="n">
        <v>1715</v>
      </c>
      <c r="R36" t="n">
        <v>1715</v>
      </c>
      <c r="S36" t="n">
        <v>1715</v>
      </c>
      <c r="T36" t="n">
        <v>1715</v>
      </c>
      <c r="U36" t="n">
        <v>1715</v>
      </c>
      <c r="V36" t="n">
        <v>1715</v>
      </c>
      <c r="W36" t="n">
        <v>1715</v>
      </c>
    </row>
    <row r="37">
      <c r="A37" s="5" t="inlineStr">
        <is>
          <t>Ergebnis je Aktie (brutto)</t>
        </is>
      </c>
      <c r="B37" s="5" t="inlineStr">
        <is>
          <t>Earnings per share</t>
        </is>
      </c>
      <c r="C37" t="n">
        <v>2.76</v>
      </c>
      <c r="D37" t="n">
        <v>4.13</v>
      </c>
      <c r="E37" t="n">
        <v>2.72</v>
      </c>
      <c r="F37" t="n">
        <v>2.49</v>
      </c>
      <c r="G37" t="n">
        <v>2.41</v>
      </c>
      <c r="H37" t="n">
        <v>2.55</v>
      </c>
      <c r="I37" t="n">
        <v>2.37</v>
      </c>
      <c r="J37" t="n">
        <v>2.23</v>
      </c>
      <c r="K37" t="n">
        <v>2.08</v>
      </c>
      <c r="L37" t="n">
        <v>2.04</v>
      </c>
      <c r="M37" t="n">
        <v>1.64</v>
      </c>
      <c r="N37" t="n">
        <v>2.38</v>
      </c>
      <c r="O37" t="n">
        <v>1.73</v>
      </c>
      <c r="P37" t="n">
        <v>1.61</v>
      </c>
      <c r="Q37" t="n">
        <v>1.58</v>
      </c>
      <c r="R37" t="n">
        <v>0.95</v>
      </c>
      <c r="S37" t="n">
        <v>1.51</v>
      </c>
      <c r="T37" t="n">
        <v>1.33</v>
      </c>
      <c r="U37" t="n">
        <v>1.21</v>
      </c>
      <c r="V37" t="n">
        <v>0.91</v>
      </c>
      <c r="W37" t="n">
        <v>1.45</v>
      </c>
    </row>
    <row r="38">
      <c r="A38" s="5" t="inlineStr">
        <is>
          <t>Ergebnis je Aktie (unverwässert)</t>
        </is>
      </c>
      <c r="B38" s="5" t="inlineStr">
        <is>
          <t>Basic Earnings per share</t>
        </is>
      </c>
      <c r="C38" t="n">
        <v>2.15</v>
      </c>
      <c r="D38" t="n">
        <v>3.5</v>
      </c>
      <c r="E38" t="n">
        <v>2.16</v>
      </c>
      <c r="F38" t="n">
        <v>1.83</v>
      </c>
      <c r="G38" t="n">
        <v>1.73</v>
      </c>
      <c r="H38" t="n">
        <v>1.82</v>
      </c>
      <c r="I38" t="n">
        <v>1.71</v>
      </c>
      <c r="J38" t="n">
        <v>1.58</v>
      </c>
      <c r="K38" t="n">
        <v>1.51</v>
      </c>
      <c r="L38" t="n">
        <v>1.51</v>
      </c>
      <c r="M38" t="n">
        <v>1.21</v>
      </c>
      <c r="N38" t="n">
        <v>1.79</v>
      </c>
      <c r="O38" t="n">
        <v>1.35</v>
      </c>
      <c r="P38" t="n">
        <v>1.65</v>
      </c>
      <c r="Q38" t="n">
        <v>1.29</v>
      </c>
      <c r="R38" t="n">
        <v>0.64</v>
      </c>
      <c r="S38" t="n">
        <v>0.9399999999999999</v>
      </c>
      <c r="T38" t="n">
        <v>0.71</v>
      </c>
      <c r="U38" t="n">
        <v>0.61</v>
      </c>
      <c r="V38" t="n">
        <v>0.36</v>
      </c>
      <c r="W38" t="n">
        <v>0.88</v>
      </c>
    </row>
    <row r="39">
      <c r="A39" s="5" t="inlineStr">
        <is>
          <t>Ergebnis je Aktie (verwässert)</t>
        </is>
      </c>
      <c r="B39" s="5" t="inlineStr">
        <is>
          <t>Diluted Earnings per share</t>
        </is>
      </c>
      <c r="C39" t="n">
        <v>2.14</v>
      </c>
      <c r="D39" t="n">
        <v>3.48</v>
      </c>
      <c r="E39" t="n">
        <v>2.15</v>
      </c>
      <c r="F39" t="n">
        <v>1.82</v>
      </c>
      <c r="G39" t="n">
        <v>1.72</v>
      </c>
      <c r="H39" t="n">
        <v>1.79</v>
      </c>
      <c r="I39" t="n">
        <v>1.66</v>
      </c>
      <c r="J39" t="n">
        <v>1.54</v>
      </c>
      <c r="K39" t="n">
        <v>1.46</v>
      </c>
      <c r="L39" t="n">
        <v>1.46</v>
      </c>
      <c r="M39" t="n">
        <v>1.17</v>
      </c>
      <c r="N39" t="n">
        <v>1.73</v>
      </c>
      <c r="O39" t="n">
        <v>1.31</v>
      </c>
      <c r="P39" t="n">
        <v>1.6</v>
      </c>
      <c r="Q39" t="n">
        <v>1.25</v>
      </c>
      <c r="R39" t="n">
        <v>0.62</v>
      </c>
      <c r="S39" t="n">
        <v>0.91</v>
      </c>
      <c r="T39" t="n">
        <v>0.6899999999999999</v>
      </c>
      <c r="U39" t="n">
        <v>0.59</v>
      </c>
      <c r="V39" t="n">
        <v>0.35</v>
      </c>
      <c r="W39" t="n">
        <v>0.86</v>
      </c>
    </row>
    <row r="40">
      <c r="A40" s="5" t="inlineStr">
        <is>
          <t>Dividende je Aktie</t>
        </is>
      </c>
      <c r="B40" s="5" t="inlineStr">
        <is>
          <t>Dividend per share</t>
        </is>
      </c>
      <c r="C40" t="n">
        <v>1.62</v>
      </c>
      <c r="D40" t="n">
        <v>1.52</v>
      </c>
      <c r="E40" t="n">
        <v>1.4</v>
      </c>
      <c r="F40" t="n">
        <v>1.26</v>
      </c>
      <c r="G40" t="n">
        <v>1.19</v>
      </c>
      <c r="H40" t="n">
        <v>1.12</v>
      </c>
      <c r="I40" t="n">
        <v>1.05</v>
      </c>
      <c r="J40" t="n">
        <v>0.97</v>
      </c>
      <c r="K40" t="n">
        <v>0.9</v>
      </c>
      <c r="L40" t="n">
        <v>0.83</v>
      </c>
      <c r="M40" t="n">
        <v>0.46</v>
      </c>
      <c r="N40" t="n">
        <v>0.77</v>
      </c>
      <c r="O40" t="n">
        <v>0.75</v>
      </c>
      <c r="P40" t="n">
        <v>0.96</v>
      </c>
      <c r="Q40" t="n">
        <v>0.66</v>
      </c>
      <c r="R40" t="n">
        <v>0.63</v>
      </c>
      <c r="S40" t="n">
        <v>0.58</v>
      </c>
      <c r="T40" t="n">
        <v>0.57</v>
      </c>
      <c r="U40" t="n">
        <v>0.52</v>
      </c>
      <c r="V40" t="n">
        <v>0.48</v>
      </c>
      <c r="W40" t="n">
        <v>0.42</v>
      </c>
    </row>
    <row r="41">
      <c r="A41" s="5" t="inlineStr">
        <is>
          <t>Dividendenausschüttung in Mio</t>
        </is>
      </c>
      <c r="B41" s="5" t="inlineStr">
        <is>
          <t>Dividend Payment in M</t>
        </is>
      </c>
      <c r="C41" t="n">
        <v>4223</v>
      </c>
      <c r="D41" t="n">
        <v>4081</v>
      </c>
      <c r="E41" t="n">
        <v>3916</v>
      </c>
      <c r="F41" t="n">
        <v>3609</v>
      </c>
      <c r="G41" t="n">
        <v>3331</v>
      </c>
      <c r="H41" t="n">
        <v>3189</v>
      </c>
      <c r="I41" t="n">
        <v>2993</v>
      </c>
      <c r="J41" t="n">
        <v>2696</v>
      </c>
      <c r="K41" t="n">
        <v>2487</v>
      </c>
      <c r="L41" t="n">
        <v>2309</v>
      </c>
      <c r="M41" t="n">
        <v>2115</v>
      </c>
      <c r="N41" t="n">
        <v>2052</v>
      </c>
      <c r="O41" t="n">
        <v>2070</v>
      </c>
      <c r="P41" t="n">
        <v>2684</v>
      </c>
      <c r="Q41" t="n">
        <v>1867</v>
      </c>
      <c r="R41" t="n">
        <v>1815</v>
      </c>
      <c r="S41" t="n">
        <v>1682</v>
      </c>
      <c r="T41" t="n">
        <v>1659</v>
      </c>
      <c r="U41" t="n">
        <v>1530</v>
      </c>
      <c r="V41" t="n">
        <v>1414</v>
      </c>
      <c r="W41" t="n">
        <v>1245</v>
      </c>
    </row>
    <row r="42">
      <c r="A42" s="5" t="inlineStr">
        <is>
          <t>Umsatz</t>
        </is>
      </c>
      <c r="B42" s="5" t="inlineStr">
        <is>
          <t>Revenue</t>
        </is>
      </c>
      <c r="C42" t="n">
        <v>17.33</v>
      </c>
      <c r="D42" t="n">
        <v>16.99</v>
      </c>
      <c r="E42" t="n">
        <v>17.91</v>
      </c>
      <c r="F42" t="n">
        <v>17.57</v>
      </c>
      <c r="G42" t="n">
        <v>17.76</v>
      </c>
      <c r="H42" t="n">
        <v>16.15</v>
      </c>
      <c r="I42" t="n">
        <v>16.6</v>
      </c>
      <c r="J42" t="n">
        <v>17.11</v>
      </c>
      <c r="K42" t="n">
        <v>15.49</v>
      </c>
      <c r="L42" t="n">
        <v>14.75</v>
      </c>
      <c r="M42" t="n">
        <v>13.27</v>
      </c>
      <c r="N42" t="n">
        <v>13.51</v>
      </c>
      <c r="O42" t="n">
        <v>13.4</v>
      </c>
      <c r="P42" t="n">
        <v>13.21</v>
      </c>
      <c r="Q42" t="n">
        <v>13.22</v>
      </c>
      <c r="R42" t="n">
        <v>13.46</v>
      </c>
      <c r="S42" t="n">
        <v>14.31</v>
      </c>
      <c r="T42" t="n">
        <v>16.25</v>
      </c>
      <c r="U42" t="n">
        <v>17.4</v>
      </c>
      <c r="V42" t="n">
        <v>16.02</v>
      </c>
      <c r="W42" t="n">
        <v>13.75</v>
      </c>
    </row>
    <row r="43">
      <c r="A43" s="5" t="inlineStr">
        <is>
          <t>Buchwert je Aktie</t>
        </is>
      </c>
      <c r="B43" s="5" t="inlineStr">
        <is>
          <t>Book value per share</t>
        </is>
      </c>
      <c r="C43" t="n">
        <v>4.4</v>
      </c>
      <c r="D43" t="n">
        <v>3.86</v>
      </c>
      <c r="E43" t="n">
        <v>4.54</v>
      </c>
      <c r="F43" t="n">
        <v>5.45</v>
      </c>
      <c r="G43" t="n">
        <v>5.15</v>
      </c>
      <c r="H43" t="n">
        <v>4.55</v>
      </c>
      <c r="I43" t="n">
        <v>4.78</v>
      </c>
      <c r="J43" t="n">
        <v>5.05</v>
      </c>
      <c r="K43" t="n">
        <v>4.76</v>
      </c>
      <c r="L43" t="n">
        <v>4.83</v>
      </c>
      <c r="M43" t="n">
        <v>4.02</v>
      </c>
      <c r="N43" t="n">
        <v>3.32</v>
      </c>
      <c r="O43" t="n">
        <v>4.13</v>
      </c>
      <c r="P43" t="n">
        <v>3.74</v>
      </c>
      <c r="Q43" t="n">
        <v>2.79</v>
      </c>
      <c r="R43" t="n">
        <v>1.84</v>
      </c>
      <c r="S43" t="n">
        <v>1.97</v>
      </c>
      <c r="T43" t="n">
        <v>1.96</v>
      </c>
      <c r="U43" t="n">
        <v>2.4</v>
      </c>
      <c r="V43" t="n">
        <v>2.72</v>
      </c>
      <c r="W43" t="inlineStr">
        <is>
          <t>-</t>
        </is>
      </c>
    </row>
    <row r="44">
      <c r="A44" s="5" t="inlineStr">
        <is>
          <t>Cashflow je Aktie</t>
        </is>
      </c>
      <c r="B44" s="5" t="inlineStr">
        <is>
          <t>Cashflow per share</t>
        </is>
      </c>
      <c r="C44" t="n">
        <v>2.7</v>
      </c>
      <c r="D44" t="n">
        <v>2.25</v>
      </c>
      <c r="E44" t="n">
        <v>2.43</v>
      </c>
      <c r="F44" t="n">
        <v>2.35</v>
      </c>
      <c r="G44" t="n">
        <v>2.44</v>
      </c>
      <c r="H44" t="n">
        <v>1.85</v>
      </c>
      <c r="I44" t="n">
        <v>2.1</v>
      </c>
      <c r="J44" t="n">
        <v>2.28</v>
      </c>
      <c r="K44" t="n">
        <v>1.82</v>
      </c>
      <c r="L44" t="n">
        <v>1.83</v>
      </c>
      <c r="M44" t="n">
        <v>1.92</v>
      </c>
      <c r="N44" t="n">
        <v>1.29</v>
      </c>
      <c r="O44" t="n">
        <v>1.29</v>
      </c>
      <c r="P44" t="n">
        <v>1.5</v>
      </c>
      <c r="Q44" t="n">
        <v>1.45</v>
      </c>
      <c r="R44" t="n">
        <v>2.28</v>
      </c>
      <c r="S44" t="n">
        <v>2.26</v>
      </c>
      <c r="T44" t="n">
        <v>2.63</v>
      </c>
      <c r="U44" t="n">
        <v>2.5</v>
      </c>
      <c r="V44" t="inlineStr">
        <is>
          <t>-</t>
        </is>
      </c>
      <c r="W44" t="inlineStr">
        <is>
          <t>-</t>
        </is>
      </c>
    </row>
    <row r="45">
      <c r="A45" s="5" t="inlineStr">
        <is>
          <t>Bilanzsumme je Aktie</t>
        </is>
      </c>
      <c r="B45" s="5" t="inlineStr">
        <is>
          <t>Total assets per share</t>
        </is>
      </c>
      <c r="C45" t="n">
        <v>21.6</v>
      </c>
      <c r="D45" t="n">
        <v>19.82</v>
      </c>
      <c r="E45" t="n">
        <v>20.09</v>
      </c>
      <c r="F45" t="n">
        <v>18.81</v>
      </c>
      <c r="G45" t="n">
        <v>17.43</v>
      </c>
      <c r="H45" t="n">
        <v>16.01</v>
      </c>
      <c r="I45" t="n">
        <v>15.17</v>
      </c>
      <c r="J45" t="n">
        <v>15.39</v>
      </c>
      <c r="K45" t="n">
        <v>15.84</v>
      </c>
      <c r="L45" t="n">
        <v>13.72</v>
      </c>
      <c r="M45" t="n">
        <v>12.34</v>
      </c>
      <c r="N45" t="n">
        <v>7.45</v>
      </c>
      <c r="O45" t="n">
        <v>7.91</v>
      </c>
      <c r="P45" t="n">
        <v>7.73</v>
      </c>
      <c r="Q45" t="n">
        <v>8.039999999999999</v>
      </c>
      <c r="R45" t="n">
        <v>6.43</v>
      </c>
      <c r="S45" t="n">
        <v>6.96</v>
      </c>
      <c r="T45" t="n">
        <v>8</v>
      </c>
      <c r="U45" t="n">
        <v>9.92</v>
      </c>
      <c r="V45" t="n">
        <v>9.76</v>
      </c>
      <c r="W45" t="inlineStr">
        <is>
          <t>-</t>
        </is>
      </c>
    </row>
    <row r="46">
      <c r="A46" s="5" t="inlineStr">
        <is>
          <t>Personal am Ende des Jahres</t>
        </is>
      </c>
      <c r="B46" s="5" t="inlineStr">
        <is>
          <t>Staff at the end of year</t>
        </is>
      </c>
      <c r="C46" t="n">
        <v>153000</v>
      </c>
      <c r="D46" t="n">
        <v>158000</v>
      </c>
      <c r="E46" t="n">
        <v>165000</v>
      </c>
      <c r="F46" t="n">
        <v>169000</v>
      </c>
      <c r="G46" t="n">
        <v>169000</v>
      </c>
      <c r="H46" t="n">
        <v>173000</v>
      </c>
      <c r="I46" t="n">
        <v>174000</v>
      </c>
      <c r="J46" t="n">
        <v>172000</v>
      </c>
      <c r="K46" t="n">
        <v>171000</v>
      </c>
      <c r="L46" t="n">
        <v>167000</v>
      </c>
      <c r="M46" t="n">
        <v>163000</v>
      </c>
      <c r="N46" t="n">
        <v>174000</v>
      </c>
      <c r="O46" t="n">
        <v>174000</v>
      </c>
      <c r="P46" t="n">
        <v>179000</v>
      </c>
      <c r="Q46" t="n">
        <v>206000</v>
      </c>
      <c r="R46" t="n">
        <v>227000</v>
      </c>
      <c r="S46" t="n">
        <v>240000</v>
      </c>
      <c r="T46" t="n">
        <v>258000</v>
      </c>
      <c r="U46" t="n">
        <v>265000</v>
      </c>
      <c r="V46" t="n">
        <v>295000</v>
      </c>
      <c r="W46" t="n">
        <v>246000</v>
      </c>
    </row>
    <row r="47">
      <c r="A47" s="5" t="inlineStr">
        <is>
          <t>Personalaufwand in Mio. EUR</t>
        </is>
      </c>
      <c r="B47" s="5" t="inlineStr">
        <is>
          <t>Personnel expenses in M</t>
        </is>
      </c>
      <c r="C47" t="n">
        <v>6390</v>
      </c>
      <c r="D47" t="n">
        <v>6552</v>
      </c>
      <c r="E47" t="n">
        <v>6712</v>
      </c>
      <c r="F47" t="n">
        <v>6523</v>
      </c>
      <c r="G47" t="n">
        <v>6555</v>
      </c>
      <c r="H47" t="n">
        <v>6054</v>
      </c>
      <c r="I47" t="n">
        <v>6194</v>
      </c>
      <c r="J47" t="n">
        <v>6291</v>
      </c>
      <c r="K47" t="n">
        <v>5345</v>
      </c>
      <c r="L47" t="n">
        <v>5599</v>
      </c>
      <c r="M47" t="n">
        <v>5223</v>
      </c>
      <c r="N47" t="n">
        <v>5274</v>
      </c>
      <c r="O47" t="n">
        <v>5537</v>
      </c>
      <c r="P47" t="n">
        <v>5355</v>
      </c>
      <c r="Q47" t="n">
        <v>5922</v>
      </c>
      <c r="R47" t="n">
        <v>5975</v>
      </c>
      <c r="S47" t="n">
        <v>6225</v>
      </c>
      <c r="T47" t="n">
        <v>7008</v>
      </c>
      <c r="U47" t="n">
        <v>7131</v>
      </c>
      <c r="V47" t="n">
        <v>6905</v>
      </c>
      <c r="W47" t="inlineStr">
        <is>
          <t>-</t>
        </is>
      </c>
    </row>
    <row r="48">
      <c r="A48" s="5" t="inlineStr">
        <is>
          <t>Aufwand je Mitarbeiter in EUR</t>
        </is>
      </c>
      <c r="B48" s="5" t="inlineStr">
        <is>
          <t>Effort per employee</t>
        </is>
      </c>
      <c r="C48" t="n">
        <v>41765</v>
      </c>
      <c r="D48" t="n">
        <v>41468</v>
      </c>
      <c r="E48" t="n">
        <v>40679</v>
      </c>
      <c r="F48" t="n">
        <v>38598</v>
      </c>
      <c r="G48" t="n">
        <v>38787</v>
      </c>
      <c r="H48" t="n">
        <v>34994</v>
      </c>
      <c r="I48" t="n">
        <v>35598</v>
      </c>
      <c r="J48" t="n">
        <v>36576</v>
      </c>
      <c r="K48" t="n">
        <v>31257</v>
      </c>
      <c r="L48" t="n">
        <v>33527</v>
      </c>
      <c r="M48" t="n">
        <v>32043</v>
      </c>
      <c r="N48" t="n">
        <v>30310</v>
      </c>
      <c r="O48" t="n">
        <v>31822</v>
      </c>
      <c r="P48" t="n">
        <v>29916</v>
      </c>
      <c r="Q48" t="n">
        <v>28748</v>
      </c>
      <c r="R48" t="n">
        <v>26322</v>
      </c>
      <c r="S48" t="n">
        <v>25938</v>
      </c>
      <c r="T48" t="n">
        <v>27163</v>
      </c>
      <c r="U48" t="n">
        <v>26909</v>
      </c>
      <c r="V48" t="n">
        <v>23407</v>
      </c>
      <c r="W48" t="inlineStr">
        <is>
          <t>-</t>
        </is>
      </c>
    </row>
    <row r="49">
      <c r="A49" s="5" t="inlineStr">
        <is>
          <t>Umsatz je Aktie</t>
        </is>
      </c>
      <c r="B49" s="5" t="inlineStr">
        <is>
          <t>Revenue per share</t>
        </is>
      </c>
      <c r="C49" t="n">
        <v>339739</v>
      </c>
      <c r="D49" t="n">
        <v>322671</v>
      </c>
      <c r="E49" t="n">
        <v>325545</v>
      </c>
      <c r="F49" t="n">
        <v>311911</v>
      </c>
      <c r="G49" t="n">
        <v>315219</v>
      </c>
      <c r="H49" t="n">
        <v>279977</v>
      </c>
      <c r="I49" t="n">
        <v>285564</v>
      </c>
      <c r="J49" t="n">
        <v>296671</v>
      </c>
      <c r="K49" t="n">
        <v>271737</v>
      </c>
      <c r="L49" t="n">
        <v>265042</v>
      </c>
      <c r="M49" t="n">
        <v>244312</v>
      </c>
      <c r="N49" t="n">
        <v>232890</v>
      </c>
      <c r="O49" t="n">
        <v>230959</v>
      </c>
      <c r="P49" t="n">
        <v>221463</v>
      </c>
      <c r="Q49" t="n">
        <v>192582</v>
      </c>
      <c r="R49" t="n">
        <v>177823</v>
      </c>
      <c r="S49" t="n">
        <v>178925</v>
      </c>
      <c r="T49" t="n">
        <v>188992</v>
      </c>
      <c r="U49" t="n">
        <v>197003</v>
      </c>
      <c r="V49" t="n">
        <v>162935</v>
      </c>
      <c r="W49" t="n">
        <v>167731</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n">
        <v>36765</v>
      </c>
      <c r="D51" t="n">
        <v>59424</v>
      </c>
      <c r="E51" t="n">
        <v>36685</v>
      </c>
      <c r="F51" t="n">
        <v>30675</v>
      </c>
      <c r="G51" t="n">
        <v>29047</v>
      </c>
      <c r="H51" t="n">
        <v>29890</v>
      </c>
      <c r="I51" t="n">
        <v>27828</v>
      </c>
      <c r="J51" t="n">
        <v>26047</v>
      </c>
      <c r="K51" t="n">
        <v>24866</v>
      </c>
      <c r="L51" t="n">
        <v>25413</v>
      </c>
      <c r="M51" t="n">
        <v>20675</v>
      </c>
      <c r="N51" t="n">
        <v>28891</v>
      </c>
      <c r="O51" t="n">
        <v>22345</v>
      </c>
      <c r="P51" t="n">
        <v>26508</v>
      </c>
      <c r="Q51" t="n">
        <v>18282</v>
      </c>
      <c r="R51" t="n">
        <v>8264</v>
      </c>
      <c r="S51" t="n">
        <v>11508</v>
      </c>
      <c r="T51" t="n">
        <v>8252</v>
      </c>
      <c r="U51" t="n">
        <v>6936</v>
      </c>
      <c r="V51" t="n">
        <v>3746</v>
      </c>
      <c r="W51" t="n">
        <v>11264</v>
      </c>
    </row>
    <row r="52">
      <c r="A52" s="5" t="inlineStr">
        <is>
          <t>KGV (Kurs/Gewinn)</t>
        </is>
      </c>
      <c r="B52" s="5" t="inlineStr">
        <is>
          <t>PE (price/earnings)</t>
        </is>
      </c>
      <c r="C52" t="n">
        <v>23.8</v>
      </c>
      <c r="D52" t="n">
        <v>13.5</v>
      </c>
      <c r="E52" t="n">
        <v>21.7</v>
      </c>
      <c r="F52" t="n">
        <v>21.4</v>
      </c>
      <c r="G52" t="n">
        <v>23.2</v>
      </c>
      <c r="H52" t="n">
        <v>17.9</v>
      </c>
      <c r="I52" t="n">
        <v>17.1</v>
      </c>
      <c r="J52" t="n">
        <v>18.2</v>
      </c>
      <c r="K52" t="n">
        <v>17.6</v>
      </c>
      <c r="L52" t="n">
        <v>15.4</v>
      </c>
      <c r="M52" t="n">
        <v>18.8</v>
      </c>
      <c r="N52" t="n">
        <v>9.699999999999999</v>
      </c>
      <c r="O52" t="n">
        <v>18.6</v>
      </c>
      <c r="P52" t="n">
        <v>12.6</v>
      </c>
      <c r="Q52" t="n">
        <v>14.9</v>
      </c>
      <c r="R52" t="n">
        <v>25.7</v>
      </c>
      <c r="S52" t="n">
        <v>18.4</v>
      </c>
      <c r="T52" t="n">
        <v>27.4</v>
      </c>
      <c r="U52" t="n">
        <v>36</v>
      </c>
      <c r="V52" t="n">
        <v>62.6</v>
      </c>
      <c r="W52" t="n">
        <v>21.1</v>
      </c>
    </row>
    <row r="53">
      <c r="A53" s="5" t="inlineStr">
        <is>
          <t>KUV (Kurs/Umsatz)</t>
        </is>
      </c>
      <c r="B53" s="5" t="inlineStr">
        <is>
          <t>PS (price/sales)</t>
        </is>
      </c>
      <c r="C53" t="n">
        <v>2.96</v>
      </c>
      <c r="D53" t="n">
        <v>2.79</v>
      </c>
      <c r="E53" t="n">
        <v>2.62</v>
      </c>
      <c r="F53" t="n">
        <v>2.23</v>
      </c>
      <c r="G53" t="n">
        <v>2.26</v>
      </c>
      <c r="H53" t="n">
        <v>2.02</v>
      </c>
      <c r="I53" t="n">
        <v>1.76</v>
      </c>
      <c r="J53" t="n">
        <v>1.69</v>
      </c>
      <c r="K53" t="n">
        <v>1.72</v>
      </c>
      <c r="L53" t="n">
        <v>1.58</v>
      </c>
      <c r="M53" t="n">
        <v>1.71</v>
      </c>
      <c r="N53" t="n">
        <v>1.28</v>
      </c>
      <c r="O53" t="n">
        <v>1.88</v>
      </c>
      <c r="P53" t="n">
        <v>1.58</v>
      </c>
      <c r="Q53" t="n">
        <v>1.46</v>
      </c>
      <c r="R53" t="n">
        <v>1.22</v>
      </c>
      <c r="S53" t="n">
        <v>1.21</v>
      </c>
      <c r="T53" t="n">
        <v>1.2</v>
      </c>
      <c r="U53" t="n">
        <v>1.26</v>
      </c>
      <c r="V53" t="n">
        <v>1.41</v>
      </c>
      <c r="W53" t="n">
        <v>1.35</v>
      </c>
    </row>
    <row r="54">
      <c r="A54" s="5" t="inlineStr">
        <is>
          <t>KBV (Kurs/Buchwert)</t>
        </is>
      </c>
      <c r="B54" s="5" t="inlineStr">
        <is>
          <t>PB (price/book value)</t>
        </is>
      </c>
      <c r="C54" t="n">
        <v>11.65</v>
      </c>
      <c r="D54" t="n">
        <v>12.29</v>
      </c>
      <c r="E54" t="n">
        <v>10.34</v>
      </c>
      <c r="F54" t="n">
        <v>7.18</v>
      </c>
      <c r="G54" t="n">
        <v>7.79</v>
      </c>
      <c r="H54" t="n">
        <v>7.17</v>
      </c>
      <c r="I54" t="n">
        <v>6.12</v>
      </c>
      <c r="J54" t="n">
        <v>5.71</v>
      </c>
      <c r="K54" t="n">
        <v>5.58</v>
      </c>
      <c r="L54" t="n">
        <v>4.83</v>
      </c>
      <c r="M54" t="n">
        <v>5.65</v>
      </c>
      <c r="N54" t="n">
        <v>5.23</v>
      </c>
      <c r="O54" t="n">
        <v>6.09</v>
      </c>
      <c r="P54" t="n">
        <v>5.58</v>
      </c>
      <c r="Q54" t="n">
        <v>6.92</v>
      </c>
      <c r="R54" t="n">
        <v>8.91</v>
      </c>
      <c r="S54" t="n">
        <v>8.76</v>
      </c>
      <c r="T54" t="n">
        <v>9.960000000000001</v>
      </c>
      <c r="U54" t="n">
        <v>9.15</v>
      </c>
      <c r="V54" t="n">
        <v>8.27</v>
      </c>
      <c r="W54" t="inlineStr">
        <is>
          <t>-</t>
        </is>
      </c>
    </row>
    <row r="55">
      <c r="A55" s="5" t="inlineStr">
        <is>
          <t>KCV (Kurs/Cashflow)</t>
        </is>
      </c>
      <c r="B55" s="5" t="inlineStr">
        <is>
          <t>PC (price/cashflow)</t>
        </is>
      </c>
      <c r="C55" t="n">
        <v>18.95</v>
      </c>
      <c r="D55" t="n">
        <v>21.07</v>
      </c>
      <c r="E55" t="n">
        <v>19.32</v>
      </c>
      <c r="F55" t="n">
        <v>16.65</v>
      </c>
      <c r="G55" t="n">
        <v>16.41</v>
      </c>
      <c r="H55" t="n">
        <v>17.67</v>
      </c>
      <c r="I55" t="n">
        <v>13.95</v>
      </c>
      <c r="J55" t="n">
        <v>12.65</v>
      </c>
      <c r="K55" t="n">
        <v>14.62</v>
      </c>
      <c r="L55" t="n">
        <v>12.74</v>
      </c>
      <c r="M55" t="n">
        <v>11.8</v>
      </c>
      <c r="N55" t="n">
        <v>13.44</v>
      </c>
      <c r="O55" t="n">
        <v>19.47</v>
      </c>
      <c r="P55" t="n">
        <v>13.88</v>
      </c>
      <c r="Q55" t="n">
        <v>13.29</v>
      </c>
      <c r="R55" t="n">
        <v>7.2</v>
      </c>
      <c r="S55" t="n">
        <v>7.65</v>
      </c>
      <c r="T55" t="n">
        <v>7.41</v>
      </c>
      <c r="U55" t="n">
        <v>8.779999999999999</v>
      </c>
      <c r="V55" t="inlineStr">
        <is>
          <t>-</t>
        </is>
      </c>
      <c r="W55" t="inlineStr">
        <is>
          <t>-</t>
        </is>
      </c>
    </row>
    <row r="56">
      <c r="A56" s="5" t="inlineStr">
        <is>
          <t>Dividendenrendite in %</t>
        </is>
      </c>
      <c r="B56" s="5" t="inlineStr">
        <is>
          <t>Dividend Yield in %</t>
        </is>
      </c>
      <c r="C56" t="n">
        <v>3.16</v>
      </c>
      <c r="D56" t="n">
        <v>3.21</v>
      </c>
      <c r="E56" t="n">
        <v>2.98</v>
      </c>
      <c r="F56" t="n">
        <v>3.22</v>
      </c>
      <c r="G56" t="n">
        <v>2.97</v>
      </c>
      <c r="H56" t="n">
        <v>3.43</v>
      </c>
      <c r="I56" t="n">
        <v>3.59</v>
      </c>
      <c r="J56" t="n">
        <v>3.36</v>
      </c>
      <c r="K56" t="n">
        <v>3.39</v>
      </c>
      <c r="L56" t="n">
        <v>3.56</v>
      </c>
      <c r="M56" t="n">
        <v>2.03</v>
      </c>
      <c r="N56" t="n">
        <v>4.44</v>
      </c>
      <c r="O56" t="n">
        <v>2.98</v>
      </c>
      <c r="P56" t="n">
        <v>4.6</v>
      </c>
      <c r="Q56" t="n">
        <v>3.42</v>
      </c>
      <c r="R56" t="n">
        <v>3.83</v>
      </c>
      <c r="S56" t="n">
        <v>3.36</v>
      </c>
      <c r="T56" t="n">
        <v>2.93</v>
      </c>
      <c r="U56" t="n">
        <v>2.37</v>
      </c>
      <c r="V56" t="n">
        <v>2.13</v>
      </c>
      <c r="W56" t="n">
        <v>2.26</v>
      </c>
    </row>
    <row r="57">
      <c r="A57" s="5" t="inlineStr">
        <is>
          <t>Gewinnrendite in %</t>
        </is>
      </c>
      <c r="B57" s="5" t="inlineStr">
        <is>
          <t>Return on profit in %</t>
        </is>
      </c>
      <c r="C57" t="n">
        <v>4.2</v>
      </c>
      <c r="D57" t="n">
        <v>7.4</v>
      </c>
      <c r="E57" t="n">
        <v>4.6</v>
      </c>
      <c r="F57" t="n">
        <v>4.7</v>
      </c>
      <c r="G57" t="n">
        <v>4.3</v>
      </c>
      <c r="H57" t="n">
        <v>5.6</v>
      </c>
      <c r="I57" t="n">
        <v>5.8</v>
      </c>
      <c r="J57" t="n">
        <v>5.5</v>
      </c>
      <c r="K57" t="n">
        <v>5.7</v>
      </c>
      <c r="L57" t="n">
        <v>6.5</v>
      </c>
      <c r="M57" t="n">
        <v>5.3</v>
      </c>
      <c r="N57" t="n">
        <v>10.3</v>
      </c>
      <c r="O57" t="n">
        <v>5.4</v>
      </c>
      <c r="P57" t="n">
        <v>7.9</v>
      </c>
      <c r="Q57" t="n">
        <v>6.7</v>
      </c>
      <c r="R57" t="n">
        <v>3.9</v>
      </c>
      <c r="S57" t="n">
        <v>5.4</v>
      </c>
      <c r="T57" t="n">
        <v>3.6</v>
      </c>
      <c r="U57" t="n">
        <v>2.8</v>
      </c>
      <c r="V57" t="n">
        <v>1.6</v>
      </c>
      <c r="W57" t="n">
        <v>4.7</v>
      </c>
    </row>
    <row r="58">
      <c r="A58" s="5" t="inlineStr">
        <is>
          <t>Eigenkapitalrendite in %</t>
        </is>
      </c>
      <c r="B58" s="5" t="inlineStr">
        <is>
          <t>Return on Equity in %</t>
        </is>
      </c>
      <c r="C58" t="n">
        <v>42.64</v>
      </c>
      <c r="D58" t="n">
        <v>81.14</v>
      </c>
      <c r="E58" t="n">
        <v>44.41</v>
      </c>
      <c r="F58" t="n">
        <v>31.7</v>
      </c>
      <c r="G58" t="n">
        <v>31.8</v>
      </c>
      <c r="H58" t="n">
        <v>37.88</v>
      </c>
      <c r="I58" t="n">
        <v>33.76</v>
      </c>
      <c r="J58" t="n">
        <v>29.55</v>
      </c>
      <c r="K58" t="n">
        <v>29.75</v>
      </c>
      <c r="L58" t="n">
        <v>29.3</v>
      </c>
      <c r="M58" t="n">
        <v>27.93</v>
      </c>
      <c r="N58" t="n">
        <v>50.53</v>
      </c>
      <c r="O58" t="n">
        <v>31.39</v>
      </c>
      <c r="P58" t="n">
        <v>42.25</v>
      </c>
      <c r="Q58" t="n">
        <v>45.04</v>
      </c>
      <c r="R58" t="n">
        <v>33.9</v>
      </c>
      <c r="S58" t="n">
        <v>46.66</v>
      </c>
      <c r="T58" t="n">
        <v>36.29</v>
      </c>
      <c r="U58" t="n">
        <v>25.55</v>
      </c>
      <c r="V58" t="n">
        <v>13.53</v>
      </c>
      <c r="W58" t="inlineStr">
        <is>
          <t>-</t>
        </is>
      </c>
    </row>
    <row r="59">
      <c r="A59" s="5" t="inlineStr">
        <is>
          <t>Umsatzrendite in %</t>
        </is>
      </c>
      <c r="B59" s="5" t="inlineStr">
        <is>
          <t>Return on sales in %</t>
        </is>
      </c>
      <c r="C59" t="n">
        <v>10.82</v>
      </c>
      <c r="D59" t="n">
        <v>18.42</v>
      </c>
      <c r="E59" t="n">
        <v>11.27</v>
      </c>
      <c r="F59" t="n">
        <v>9.83</v>
      </c>
      <c r="G59" t="n">
        <v>9.210000000000001</v>
      </c>
      <c r="H59" t="n">
        <v>10.68</v>
      </c>
      <c r="I59" t="n">
        <v>9.720000000000001</v>
      </c>
      <c r="J59" t="n">
        <v>8.73</v>
      </c>
      <c r="K59" t="n">
        <v>9.15</v>
      </c>
      <c r="L59" t="n">
        <v>9.59</v>
      </c>
      <c r="M59" t="n">
        <v>8.460000000000001</v>
      </c>
      <c r="N59" t="n">
        <v>12.41</v>
      </c>
      <c r="O59" t="n">
        <v>9.67</v>
      </c>
      <c r="P59" t="n">
        <v>11.97</v>
      </c>
      <c r="Q59" t="n">
        <v>9.49</v>
      </c>
      <c r="R59" t="n">
        <v>4.65</v>
      </c>
      <c r="S59" t="n">
        <v>6.43</v>
      </c>
      <c r="T59" t="n">
        <v>4.37</v>
      </c>
      <c r="U59" t="n">
        <v>3.52</v>
      </c>
      <c r="V59" t="n">
        <v>2.3</v>
      </c>
      <c r="W59" t="n">
        <v>6.72</v>
      </c>
    </row>
    <row r="60">
      <c r="A60" s="5" t="inlineStr">
        <is>
          <t>Gesamtkapitalrendite in %</t>
        </is>
      </c>
      <c r="B60" s="5" t="inlineStr">
        <is>
          <t>Total Return on Investment in %</t>
        </is>
      </c>
      <c r="C60" t="n">
        <v>9.949999999999999</v>
      </c>
      <c r="D60" t="n">
        <v>16.6</v>
      </c>
      <c r="E60" t="n">
        <v>11.5</v>
      </c>
      <c r="F60" t="n">
        <v>10.18</v>
      </c>
      <c r="G60" t="n">
        <v>10.33</v>
      </c>
      <c r="H60" t="n">
        <v>11.76</v>
      </c>
      <c r="I60" t="n">
        <v>11.8</v>
      </c>
      <c r="J60" t="n">
        <v>10.56</v>
      </c>
      <c r="K60" t="n">
        <v>9.74</v>
      </c>
      <c r="L60" t="n">
        <v>11.27</v>
      </c>
      <c r="M60" t="n">
        <v>10.71</v>
      </c>
      <c r="N60" t="n">
        <v>23.65</v>
      </c>
      <c r="O60" t="n">
        <v>17.44</v>
      </c>
      <c r="P60" t="n">
        <v>23.57</v>
      </c>
      <c r="Q60" t="n">
        <v>18.17</v>
      </c>
      <c r="R60" t="n">
        <v>12.97</v>
      </c>
      <c r="S60" t="n">
        <v>17.27</v>
      </c>
      <c r="T60" t="n">
        <v>13.76</v>
      </c>
      <c r="U60" t="n">
        <v>11.71</v>
      </c>
      <c r="V60" t="n">
        <v>5.93</v>
      </c>
      <c r="W60" t="inlineStr">
        <is>
          <t>-</t>
        </is>
      </c>
    </row>
    <row r="61">
      <c r="A61" s="5" t="inlineStr">
        <is>
          <t>Return on Investment in %</t>
        </is>
      </c>
      <c r="B61" s="5" t="inlineStr">
        <is>
          <t>Return on Investment in %</t>
        </is>
      </c>
      <c r="C61" t="n">
        <v>8.68</v>
      </c>
      <c r="D61" t="n">
        <v>23.66</v>
      </c>
      <c r="E61" t="n">
        <v>16.31</v>
      </c>
      <c r="F61" t="n">
        <v>14.45</v>
      </c>
      <c r="G61" t="n">
        <v>15.21</v>
      </c>
      <c r="H61" t="n">
        <v>18.22</v>
      </c>
      <c r="I61" t="n">
        <v>17.21</v>
      </c>
      <c r="J61" t="n">
        <v>14.76</v>
      </c>
      <c r="K61" t="n">
        <v>14.37</v>
      </c>
      <c r="L61" t="n">
        <v>15.4</v>
      </c>
      <c r="M61" t="n">
        <v>13.26</v>
      </c>
      <c r="N61" t="n">
        <v>22.5</v>
      </c>
      <c r="O61" t="n">
        <v>16.38</v>
      </c>
      <c r="P61" t="n">
        <v>20.46</v>
      </c>
      <c r="Q61" t="n">
        <v>15.61</v>
      </c>
      <c r="R61" t="n">
        <v>9.720000000000001</v>
      </c>
      <c r="S61" t="n">
        <v>13.22</v>
      </c>
      <c r="T61" t="n">
        <v>8.869999999999999</v>
      </c>
      <c r="U61" t="n">
        <v>6.18</v>
      </c>
      <c r="V61" t="n">
        <v>3.77</v>
      </c>
      <c r="W61" t="inlineStr">
        <is>
          <t>-</t>
        </is>
      </c>
    </row>
    <row r="62">
      <c r="A62" s="5" t="inlineStr">
        <is>
          <t>Arbeitsintensität in %</t>
        </is>
      </c>
      <c r="B62" s="5" t="inlineStr">
        <is>
          <t>Work Intensity in %</t>
        </is>
      </c>
      <c r="C62" t="n">
        <v>25.35</v>
      </c>
      <c r="D62" t="n">
        <v>26.04</v>
      </c>
      <c r="E62" t="n">
        <v>28.17</v>
      </c>
      <c r="F62" t="n">
        <v>24.6</v>
      </c>
      <c r="G62" t="n">
        <v>24.26</v>
      </c>
      <c r="H62" t="n">
        <v>25.71</v>
      </c>
      <c r="I62" t="n">
        <v>26.63</v>
      </c>
      <c r="J62" t="n">
        <v>26.31</v>
      </c>
      <c r="K62" t="n">
        <v>30.08</v>
      </c>
      <c r="L62" t="n">
        <v>30.33</v>
      </c>
      <c r="M62" t="n">
        <v>29.21</v>
      </c>
      <c r="N62" t="n">
        <v>50.02</v>
      </c>
      <c r="O62" t="n">
        <v>41.81</v>
      </c>
      <c r="P62" t="n">
        <v>40.97</v>
      </c>
      <c r="Q62" t="n">
        <v>44.76</v>
      </c>
      <c r="R62" t="n">
        <v>62.49</v>
      </c>
      <c r="S62" t="n">
        <v>64.14</v>
      </c>
      <c r="T62" t="n">
        <v>67.55</v>
      </c>
      <c r="U62" t="n">
        <v>59.63</v>
      </c>
      <c r="V62" t="n">
        <v>68.92</v>
      </c>
      <c r="W62" t="inlineStr">
        <is>
          <t>-</t>
        </is>
      </c>
    </row>
    <row r="63">
      <c r="A63" s="5" t="inlineStr">
        <is>
          <t>Eigenkapitalquote in %</t>
        </is>
      </c>
      <c r="B63" s="5" t="inlineStr">
        <is>
          <t>Equity Ratio in %</t>
        </is>
      </c>
      <c r="C63" t="n">
        <v>20.36</v>
      </c>
      <c r="D63" t="n">
        <v>29.16</v>
      </c>
      <c r="E63" t="n">
        <v>36.73</v>
      </c>
      <c r="F63" t="n">
        <v>45.59</v>
      </c>
      <c r="G63" t="n">
        <v>47.83</v>
      </c>
      <c r="H63" t="n">
        <v>48.09</v>
      </c>
      <c r="I63" t="n">
        <v>50.99</v>
      </c>
      <c r="J63" t="n">
        <v>49.95</v>
      </c>
      <c r="K63" t="n">
        <v>48.31</v>
      </c>
      <c r="L63" t="n">
        <v>52.56</v>
      </c>
      <c r="M63" t="n">
        <v>47.47</v>
      </c>
      <c r="N63" t="n">
        <v>44.53</v>
      </c>
      <c r="O63" t="n">
        <v>52.17</v>
      </c>
      <c r="P63" t="n">
        <v>48.43</v>
      </c>
      <c r="Q63" t="n">
        <v>34.65</v>
      </c>
      <c r="R63" t="n">
        <v>28.67</v>
      </c>
      <c r="S63" t="n">
        <v>28.33</v>
      </c>
      <c r="T63" t="n">
        <v>24.45</v>
      </c>
      <c r="U63" t="n">
        <v>24.19</v>
      </c>
      <c r="V63" t="n">
        <v>27.9</v>
      </c>
      <c r="W63" t="inlineStr">
        <is>
          <t>-</t>
        </is>
      </c>
    </row>
    <row r="64">
      <c r="A64" s="5" t="inlineStr">
        <is>
          <t>Fremdkapitalquote in %</t>
        </is>
      </c>
      <c r="B64" s="5" t="inlineStr">
        <is>
          <t>Debt Ratio in %</t>
        </is>
      </c>
      <c r="C64" t="n">
        <v>79.64</v>
      </c>
      <c r="D64" t="n">
        <v>70.84</v>
      </c>
      <c r="E64" t="n">
        <v>63.27</v>
      </c>
      <c r="F64" t="n">
        <v>54.41</v>
      </c>
      <c r="G64" t="n">
        <v>52.17</v>
      </c>
      <c r="H64" t="n">
        <v>51.91</v>
      </c>
      <c r="I64" t="n">
        <v>49.01</v>
      </c>
      <c r="J64" t="n">
        <v>50.05</v>
      </c>
      <c r="K64" t="n">
        <v>51.69</v>
      </c>
      <c r="L64" t="n">
        <v>47.44</v>
      </c>
      <c r="M64" t="n">
        <v>52.53</v>
      </c>
      <c r="N64" t="n">
        <v>55.47</v>
      </c>
      <c r="O64" t="n">
        <v>47.83</v>
      </c>
      <c r="P64" t="n">
        <v>51.57</v>
      </c>
      <c r="Q64" t="n">
        <v>65.34999999999999</v>
      </c>
      <c r="R64" t="n">
        <v>71.33</v>
      </c>
      <c r="S64" t="n">
        <v>71.67</v>
      </c>
      <c r="T64" t="n">
        <v>75.55</v>
      </c>
      <c r="U64" t="n">
        <v>75.81</v>
      </c>
      <c r="V64" t="n">
        <v>72.09999999999999</v>
      </c>
      <c r="W64" t="inlineStr">
        <is>
          <t>-</t>
        </is>
      </c>
    </row>
    <row r="65">
      <c r="A65" s="5" t="inlineStr"/>
      <c r="B65" s="5" t="inlineStr"/>
    </row>
    <row r="66">
      <c r="A66" s="5" t="inlineStr">
        <is>
          <t>Kurzfristige Vermögensquote in %</t>
        </is>
      </c>
      <c r="B66" s="5" t="inlineStr">
        <is>
          <t>Current Assets Ratio in %</t>
        </is>
      </c>
      <c r="C66" t="n">
        <v>25.35</v>
      </c>
      <c r="D66" t="n">
        <v>26.04</v>
      </c>
      <c r="E66" t="n">
        <v>28.17</v>
      </c>
      <c r="F66" t="n">
        <v>24.6</v>
      </c>
      <c r="G66" t="n">
        <v>24.26</v>
      </c>
      <c r="H66" t="n">
        <v>25.71</v>
      </c>
      <c r="I66" t="n">
        <v>26.63</v>
      </c>
      <c r="J66" t="n">
        <v>26.31</v>
      </c>
      <c r="K66" t="n">
        <v>30.08</v>
      </c>
      <c r="L66" t="n">
        <v>30.33</v>
      </c>
      <c r="M66" t="n">
        <v>29.21</v>
      </c>
      <c r="N66" t="n">
        <v>50.02</v>
      </c>
      <c r="O66" t="n">
        <v>41.81</v>
      </c>
      <c r="P66" t="n">
        <v>40.97</v>
      </c>
      <c r="Q66" t="n">
        <v>44.76</v>
      </c>
      <c r="R66" t="n">
        <v>62.49</v>
      </c>
      <c r="S66" t="n">
        <v>64.14</v>
      </c>
      <c r="T66" t="n">
        <v>67.55</v>
      </c>
      <c r="U66" t="n">
        <v>59.63</v>
      </c>
      <c r="V66" t="n">
        <v>68.92</v>
      </c>
    </row>
    <row r="67">
      <c r="A67" s="5" t="inlineStr">
        <is>
          <t>Nettogewinn Marge in %</t>
        </is>
      </c>
      <c r="B67" s="5" t="inlineStr">
        <is>
          <t>Net Profit Marge in %</t>
        </is>
      </c>
      <c r="C67" t="n">
        <v>32458.17</v>
      </c>
      <c r="D67" t="n">
        <v>55261.92</v>
      </c>
      <c r="E67" t="n">
        <v>33796.76</v>
      </c>
      <c r="F67" t="n">
        <v>29504.84</v>
      </c>
      <c r="G67" t="n">
        <v>27640.77</v>
      </c>
      <c r="H67" t="n">
        <v>32018.58</v>
      </c>
      <c r="I67" t="n">
        <v>29168.67</v>
      </c>
      <c r="J67" t="n">
        <v>26183.52</v>
      </c>
      <c r="K67" t="n">
        <v>27449.97</v>
      </c>
      <c r="L67" t="n">
        <v>28772.88</v>
      </c>
      <c r="M67" t="n">
        <v>25395.63</v>
      </c>
      <c r="N67" t="n">
        <v>37209.47</v>
      </c>
      <c r="O67" t="n">
        <v>29014.93</v>
      </c>
      <c r="P67" t="n">
        <v>35919.76</v>
      </c>
      <c r="Q67" t="n">
        <v>28487.14</v>
      </c>
      <c r="R67" t="n">
        <v>13937.59</v>
      </c>
      <c r="S67" t="n">
        <v>19301.19</v>
      </c>
      <c r="T67" t="n">
        <v>13101.54</v>
      </c>
      <c r="U67" t="n">
        <v>10563.22</v>
      </c>
      <c r="V67" t="n">
        <v>6897.63</v>
      </c>
    </row>
    <row r="68">
      <c r="A68" s="5" t="inlineStr">
        <is>
          <t>Operative Ergebnis Marge in %</t>
        </is>
      </c>
      <c r="B68" s="5" t="inlineStr">
        <is>
          <t>EBIT Marge in %</t>
        </is>
      </c>
      <c r="C68" t="n">
        <v>50248.12</v>
      </c>
      <c r="D68" t="n">
        <v>73778.69</v>
      </c>
      <c r="E68" t="n">
        <v>49452.82</v>
      </c>
      <c r="F68" t="n">
        <v>44399.54</v>
      </c>
      <c r="G68" t="n">
        <v>42314.19</v>
      </c>
      <c r="H68" t="n">
        <v>49411.76</v>
      </c>
      <c r="I68" t="n">
        <v>45283.13</v>
      </c>
      <c r="J68" t="n">
        <v>40847.46</v>
      </c>
      <c r="K68" t="n">
        <v>41530.02</v>
      </c>
      <c r="L68" t="n">
        <v>42976.27</v>
      </c>
      <c r="M68" t="n">
        <v>37829.69</v>
      </c>
      <c r="N68" t="n">
        <v>53049.59</v>
      </c>
      <c r="O68" t="n">
        <v>39141.79</v>
      </c>
      <c r="P68" t="n">
        <v>40938.68</v>
      </c>
      <c r="Q68" t="n">
        <v>40196.67</v>
      </c>
      <c r="R68" t="n">
        <v>25668.65</v>
      </c>
      <c r="S68" t="n">
        <v>38637.32</v>
      </c>
      <c r="T68" t="n">
        <v>31538.46</v>
      </c>
      <c r="U68" t="n">
        <v>30218.39</v>
      </c>
      <c r="V68" t="n">
        <v>20967.54</v>
      </c>
    </row>
    <row r="69">
      <c r="A69" s="5" t="inlineStr">
        <is>
          <t>Vermögensumsschlag in %</t>
        </is>
      </c>
      <c r="B69" s="5" t="inlineStr">
        <is>
          <t>Asset Turnover in %</t>
        </is>
      </c>
      <c r="C69" t="n">
        <v>0.03</v>
      </c>
      <c r="D69" t="n">
        <v>0.03</v>
      </c>
      <c r="E69" t="n">
        <v>0.03</v>
      </c>
      <c r="F69" t="n">
        <v>0.03</v>
      </c>
      <c r="G69" t="n">
        <v>0.03</v>
      </c>
      <c r="H69" t="n">
        <v>0.03</v>
      </c>
      <c r="I69" t="n">
        <v>0.04</v>
      </c>
      <c r="J69" t="n">
        <v>0.04</v>
      </c>
      <c r="K69" t="n">
        <v>0.03</v>
      </c>
      <c r="L69" t="n">
        <v>0.04</v>
      </c>
      <c r="M69" t="n">
        <v>0.04</v>
      </c>
      <c r="N69" t="n">
        <v>0.06</v>
      </c>
      <c r="O69" t="n">
        <v>0.06</v>
      </c>
      <c r="P69" t="n">
        <v>0.06</v>
      </c>
      <c r="Q69" t="n">
        <v>0.05</v>
      </c>
      <c r="R69" t="n">
        <v>0.07000000000000001</v>
      </c>
      <c r="S69" t="n">
        <v>0.07000000000000001</v>
      </c>
      <c r="T69" t="n">
        <v>0.07000000000000001</v>
      </c>
      <c r="U69" t="n">
        <v>0.06</v>
      </c>
      <c r="V69" t="n">
        <v>0.05</v>
      </c>
    </row>
    <row r="70">
      <c r="A70" s="5" t="inlineStr">
        <is>
          <t>Langfristige Vermögensquote in %</t>
        </is>
      </c>
      <c r="B70" s="5" t="inlineStr">
        <is>
          <t>Non-Current Assets Ratio in %</t>
        </is>
      </c>
      <c r="C70" t="n">
        <v>74.65000000000001</v>
      </c>
      <c r="D70" t="n">
        <v>73.95999999999999</v>
      </c>
      <c r="E70" t="n">
        <v>71.83</v>
      </c>
      <c r="F70" t="n">
        <v>75.40000000000001</v>
      </c>
      <c r="G70" t="n">
        <v>75.73999999999999</v>
      </c>
      <c r="H70" t="n">
        <v>74.29000000000001</v>
      </c>
      <c r="I70" t="n">
        <v>73.37</v>
      </c>
      <c r="J70" t="n">
        <v>73.69</v>
      </c>
      <c r="K70" t="n">
        <v>69.92</v>
      </c>
      <c r="L70" t="n">
        <v>69.67</v>
      </c>
      <c r="M70" t="n">
        <v>70.79000000000001</v>
      </c>
      <c r="N70" t="n">
        <v>49.98</v>
      </c>
      <c r="O70" t="n">
        <v>58.19</v>
      </c>
      <c r="P70" t="n">
        <v>59.03</v>
      </c>
      <c r="Q70" t="n">
        <v>55.24</v>
      </c>
      <c r="R70" t="n">
        <v>37.51</v>
      </c>
      <c r="S70" t="n">
        <v>35.86</v>
      </c>
      <c r="T70" t="n">
        <v>32.45</v>
      </c>
      <c r="U70" t="n">
        <v>40.37</v>
      </c>
      <c r="V70" t="n">
        <v>31.08</v>
      </c>
    </row>
    <row r="71">
      <c r="A71" s="5" t="inlineStr">
        <is>
          <t>Gesamtkapitalrentabilität</t>
        </is>
      </c>
      <c r="B71" s="5" t="inlineStr">
        <is>
          <t>ROA Return on Assets in %</t>
        </is>
      </c>
      <c r="C71" t="n">
        <v>8.68</v>
      </c>
      <c r="D71" t="n">
        <v>15.79</v>
      </c>
      <c r="E71" t="n">
        <v>10.04</v>
      </c>
      <c r="F71" t="n">
        <v>9.19</v>
      </c>
      <c r="G71" t="n">
        <v>9.390000000000001</v>
      </c>
      <c r="H71" t="n">
        <v>10.77</v>
      </c>
      <c r="I71" t="n">
        <v>10.64</v>
      </c>
      <c r="J71" t="n">
        <v>9.699999999999999</v>
      </c>
      <c r="K71" t="n">
        <v>8.949999999999999</v>
      </c>
      <c r="L71" t="n">
        <v>10.31</v>
      </c>
      <c r="M71" t="n">
        <v>9.1</v>
      </c>
      <c r="N71" t="n">
        <v>22.5</v>
      </c>
      <c r="O71" t="n">
        <v>16.38</v>
      </c>
      <c r="P71" t="n">
        <v>20.46</v>
      </c>
      <c r="Q71" t="n">
        <v>15.61</v>
      </c>
      <c r="R71" t="n">
        <v>9.720000000000001</v>
      </c>
      <c r="S71" t="n">
        <v>13.22</v>
      </c>
      <c r="T71" t="n">
        <v>8.869999999999999</v>
      </c>
      <c r="U71" t="n">
        <v>6.18</v>
      </c>
      <c r="V71" t="n">
        <v>3.77</v>
      </c>
    </row>
    <row r="72">
      <c r="A72" s="5" t="inlineStr">
        <is>
          <t>Ertrag des eingesetzten Kapitals</t>
        </is>
      </c>
      <c r="B72" s="5" t="inlineStr">
        <is>
          <t>ROCE Return on Cap. Empl. in %</t>
        </is>
      </c>
      <c r="C72" t="n">
        <v>13.87</v>
      </c>
      <c r="D72" t="n">
        <v>21.82</v>
      </c>
      <c r="E72" t="n">
        <v>15.2</v>
      </c>
      <c r="F72" t="n">
        <v>14.34</v>
      </c>
      <c r="G72" t="n">
        <v>14.95</v>
      </c>
      <c r="H72" t="n">
        <v>17.34</v>
      </c>
      <c r="I72" t="n">
        <v>17.28</v>
      </c>
      <c r="J72" t="n">
        <v>15.83</v>
      </c>
      <c r="K72" t="n">
        <v>14.14</v>
      </c>
      <c r="L72" t="n">
        <v>16.19</v>
      </c>
      <c r="M72" t="n">
        <v>14.34</v>
      </c>
      <c r="N72" t="n">
        <v>35.25</v>
      </c>
      <c r="O72" t="n">
        <v>24.13</v>
      </c>
      <c r="P72" t="n">
        <v>25.53</v>
      </c>
      <c r="Q72" t="n">
        <v>24.02</v>
      </c>
      <c r="R72" t="n">
        <v>19.97</v>
      </c>
      <c r="S72" t="n">
        <v>29.27</v>
      </c>
      <c r="T72" t="n">
        <v>23.3</v>
      </c>
      <c r="U72" t="n">
        <v>18.95</v>
      </c>
      <c r="V72" t="n">
        <v>12.31</v>
      </c>
    </row>
    <row r="73">
      <c r="A73" s="5" t="inlineStr">
        <is>
          <t>Eigenkapital zu Anlagevermögen</t>
        </is>
      </c>
      <c r="B73" s="5" t="inlineStr">
        <is>
          <t>Equity to Fixed Assets in %</t>
        </is>
      </c>
      <c r="C73" t="n">
        <v>27.27</v>
      </c>
      <c r="D73" t="n">
        <v>26.31</v>
      </c>
      <c r="E73" t="n">
        <v>31.47</v>
      </c>
      <c r="F73" t="n">
        <v>38.44</v>
      </c>
      <c r="G73" t="n">
        <v>38.98</v>
      </c>
      <c r="H73" t="n">
        <v>38.26</v>
      </c>
      <c r="I73" t="n">
        <v>42.96</v>
      </c>
      <c r="J73" t="n">
        <v>44.56</v>
      </c>
      <c r="K73" t="n">
        <v>43.02</v>
      </c>
      <c r="L73" t="n">
        <v>50.5</v>
      </c>
      <c r="M73" t="n">
        <v>46.04</v>
      </c>
      <c r="N73" t="n">
        <v>89.08</v>
      </c>
      <c r="O73" t="n">
        <v>89.66</v>
      </c>
      <c r="P73" t="n">
        <v>82.05</v>
      </c>
      <c r="Q73" t="n">
        <v>62.72</v>
      </c>
      <c r="R73" t="n">
        <v>76.43000000000001</v>
      </c>
      <c r="S73" t="n">
        <v>79.01000000000001</v>
      </c>
      <c r="T73" t="n">
        <v>75.34</v>
      </c>
      <c r="U73" t="n">
        <v>59.91</v>
      </c>
      <c r="V73" t="n">
        <v>89.78</v>
      </c>
    </row>
    <row r="74">
      <c r="A74" s="5" t="inlineStr"/>
      <c r="B74" s="5" t="inlineStr"/>
    </row>
    <row r="75">
      <c r="A75" s="5" t="inlineStr">
        <is>
          <t>Operativer Cashflow</t>
        </is>
      </c>
      <c r="B75" s="5" t="inlineStr">
        <is>
          <t>Operating Cashflow in M</t>
        </is>
      </c>
      <c r="C75" t="n">
        <v>32499.25</v>
      </c>
      <c r="D75" t="n">
        <v>36135.05</v>
      </c>
      <c r="E75" t="n">
        <v>33133.8</v>
      </c>
      <c r="F75" t="n">
        <v>28554.75</v>
      </c>
      <c r="G75" t="n">
        <v>28143.15</v>
      </c>
      <c r="H75" t="n">
        <v>30304.05</v>
      </c>
      <c r="I75" t="n">
        <v>23924.25</v>
      </c>
      <c r="J75" t="n">
        <v>21694.75</v>
      </c>
      <c r="K75" t="n">
        <v>25073.3</v>
      </c>
      <c r="L75" t="n">
        <v>21849.1</v>
      </c>
      <c r="M75" t="n">
        <v>20237</v>
      </c>
      <c r="N75" t="n">
        <v>23049.6</v>
      </c>
      <c r="O75" t="n">
        <v>33391.05</v>
      </c>
      <c r="P75" t="n">
        <v>23804.2</v>
      </c>
      <c r="Q75" t="n">
        <v>22792.35</v>
      </c>
      <c r="R75" t="n">
        <v>12348</v>
      </c>
      <c r="S75" t="n">
        <v>13119.75</v>
      </c>
      <c r="T75" t="n">
        <v>12708.15</v>
      </c>
      <c r="U75" t="n">
        <v>15057.7</v>
      </c>
      <c r="V75" t="inlineStr">
        <is>
          <t>-</t>
        </is>
      </c>
    </row>
    <row r="76">
      <c r="A76" s="5" t="inlineStr">
        <is>
          <t>Aktienrückkauf</t>
        </is>
      </c>
      <c r="B76" s="5" t="inlineStr">
        <is>
          <t>Share Buyback in M</t>
        </is>
      </c>
      <c r="C76" t="n">
        <v>0</v>
      </c>
      <c r="D76" t="n">
        <v>0</v>
      </c>
      <c r="E76" t="n">
        <v>0</v>
      </c>
      <c r="F76" t="n">
        <v>0</v>
      </c>
      <c r="G76" t="n">
        <v>0</v>
      </c>
      <c r="H76" t="n">
        <v>0</v>
      </c>
      <c r="I76" t="n">
        <v>0</v>
      </c>
      <c r="J76" t="n">
        <v>0</v>
      </c>
      <c r="K76" t="n">
        <v>0</v>
      </c>
      <c r="L76" t="n">
        <v>0</v>
      </c>
      <c r="M76" t="n">
        <v>0</v>
      </c>
      <c r="N76" t="n">
        <v>0</v>
      </c>
      <c r="O76" t="n">
        <v>0</v>
      </c>
      <c r="P76" t="n">
        <v>0</v>
      </c>
      <c r="Q76" t="n">
        <v>0</v>
      </c>
      <c r="R76" t="n">
        <v>0</v>
      </c>
      <c r="S76" t="n">
        <v>0</v>
      </c>
      <c r="T76" t="n">
        <v>0</v>
      </c>
      <c r="U76" t="n">
        <v>0</v>
      </c>
      <c r="V76" t="n">
        <v>0</v>
      </c>
    </row>
    <row r="77">
      <c r="A77" s="5" t="inlineStr">
        <is>
          <t>Umsatzwachstum 1J in %</t>
        </is>
      </c>
      <c r="B77" s="5" t="inlineStr">
        <is>
          <t>Revenue Growth 1Y in %</t>
        </is>
      </c>
      <c r="C77" t="n">
        <v>2</v>
      </c>
      <c r="D77" t="n">
        <v>-5.14</v>
      </c>
      <c r="E77" t="n">
        <v>1.94</v>
      </c>
      <c r="F77" t="n">
        <v>-1.07</v>
      </c>
      <c r="G77" t="n">
        <v>9.970000000000001</v>
      </c>
      <c r="H77" t="n">
        <v>-2.71</v>
      </c>
      <c r="I77" t="n">
        <v>-2.98</v>
      </c>
      <c r="J77" t="n">
        <v>10.46</v>
      </c>
      <c r="K77" t="n">
        <v>5.02</v>
      </c>
      <c r="L77" t="n">
        <v>11.15</v>
      </c>
      <c r="M77" t="n">
        <v>-1.78</v>
      </c>
      <c r="N77" t="n">
        <v>0.82</v>
      </c>
      <c r="O77" t="n">
        <v>1.44</v>
      </c>
      <c r="P77" t="n">
        <v>-0.08</v>
      </c>
      <c r="Q77" t="n">
        <v>-1.78</v>
      </c>
      <c r="R77" t="n">
        <v>-5.94</v>
      </c>
      <c r="S77" t="n">
        <v>-11.94</v>
      </c>
      <c r="T77" t="n">
        <v>-6.61</v>
      </c>
      <c r="U77" t="n">
        <v>8.609999999999999</v>
      </c>
      <c r="V77" t="n">
        <v>16.51</v>
      </c>
    </row>
    <row r="78">
      <c r="A78" s="5" t="inlineStr">
        <is>
          <t>Umsatzwachstum 3J in %</t>
        </is>
      </c>
      <c r="B78" s="5" t="inlineStr">
        <is>
          <t>Revenue Growth 3Y in %</t>
        </is>
      </c>
      <c r="C78" t="n">
        <v>-0.4</v>
      </c>
      <c r="D78" t="n">
        <v>-1.42</v>
      </c>
      <c r="E78" t="n">
        <v>3.61</v>
      </c>
      <c r="F78" t="n">
        <v>2.06</v>
      </c>
      <c r="G78" t="n">
        <v>1.43</v>
      </c>
      <c r="H78" t="n">
        <v>1.59</v>
      </c>
      <c r="I78" t="n">
        <v>4.17</v>
      </c>
      <c r="J78" t="n">
        <v>8.880000000000001</v>
      </c>
      <c r="K78" t="n">
        <v>4.8</v>
      </c>
      <c r="L78" t="n">
        <v>3.4</v>
      </c>
      <c r="M78" t="n">
        <v>0.16</v>
      </c>
      <c r="N78" t="n">
        <v>0.73</v>
      </c>
      <c r="O78" t="n">
        <v>-0.14</v>
      </c>
      <c r="P78" t="n">
        <v>-2.6</v>
      </c>
      <c r="Q78" t="n">
        <v>-6.55</v>
      </c>
      <c r="R78" t="n">
        <v>-8.16</v>
      </c>
      <c r="S78" t="n">
        <v>-3.31</v>
      </c>
      <c r="T78" t="n">
        <v>6.17</v>
      </c>
      <c r="U78" t="inlineStr">
        <is>
          <t>-</t>
        </is>
      </c>
      <c r="V78" t="inlineStr">
        <is>
          <t>-</t>
        </is>
      </c>
    </row>
    <row r="79">
      <c r="A79" s="5" t="inlineStr">
        <is>
          <t>Umsatzwachstum 5J in %</t>
        </is>
      </c>
      <c r="B79" s="5" t="inlineStr">
        <is>
          <t>Revenue Growth 5Y in %</t>
        </is>
      </c>
      <c r="C79" t="n">
        <v>1.54</v>
      </c>
      <c r="D79" t="n">
        <v>0.6</v>
      </c>
      <c r="E79" t="n">
        <v>1.03</v>
      </c>
      <c r="F79" t="n">
        <v>2.73</v>
      </c>
      <c r="G79" t="n">
        <v>3.95</v>
      </c>
      <c r="H79" t="n">
        <v>4.19</v>
      </c>
      <c r="I79" t="n">
        <v>4.37</v>
      </c>
      <c r="J79" t="n">
        <v>5.13</v>
      </c>
      <c r="K79" t="n">
        <v>3.33</v>
      </c>
      <c r="L79" t="n">
        <v>2.31</v>
      </c>
      <c r="M79" t="n">
        <v>-0.28</v>
      </c>
      <c r="N79" t="n">
        <v>-1.11</v>
      </c>
      <c r="O79" t="n">
        <v>-3.66</v>
      </c>
      <c r="P79" t="n">
        <v>-5.27</v>
      </c>
      <c r="Q79" t="n">
        <v>-3.53</v>
      </c>
      <c r="R79" t="n">
        <v>0.13</v>
      </c>
      <c r="S79" t="inlineStr">
        <is>
          <t>-</t>
        </is>
      </c>
      <c r="T79" t="inlineStr">
        <is>
          <t>-</t>
        </is>
      </c>
      <c r="U79" t="inlineStr">
        <is>
          <t>-</t>
        </is>
      </c>
      <c r="V79" t="inlineStr">
        <is>
          <t>-</t>
        </is>
      </c>
    </row>
    <row r="80">
      <c r="A80" s="5" t="inlineStr">
        <is>
          <t>Umsatzwachstum 10J in %</t>
        </is>
      </c>
      <c r="B80" s="5" t="inlineStr">
        <is>
          <t>Revenue Growth 10Y in %</t>
        </is>
      </c>
      <c r="C80" t="n">
        <v>2.86</v>
      </c>
      <c r="D80" t="n">
        <v>2.49</v>
      </c>
      <c r="E80" t="n">
        <v>3.08</v>
      </c>
      <c r="F80" t="n">
        <v>3.03</v>
      </c>
      <c r="G80" t="n">
        <v>3.13</v>
      </c>
      <c r="H80" t="n">
        <v>1.96</v>
      </c>
      <c r="I80" t="n">
        <v>1.63</v>
      </c>
      <c r="J80" t="n">
        <v>0.74</v>
      </c>
      <c r="K80" t="n">
        <v>-0.97</v>
      </c>
      <c r="L80" t="n">
        <v>-0.61</v>
      </c>
      <c r="M80" t="n">
        <v>-0.07000000000000001</v>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Gewinnwachstum 1J in %</t>
        </is>
      </c>
      <c r="B81" s="5" t="inlineStr">
        <is>
          <t>Earnings Growth 1Y in %</t>
        </is>
      </c>
      <c r="C81" t="n">
        <v>-40.09</v>
      </c>
      <c r="D81" t="n">
        <v>55.11</v>
      </c>
      <c r="E81" t="n">
        <v>16.76</v>
      </c>
      <c r="F81" t="n">
        <v>5.6</v>
      </c>
      <c r="G81" t="n">
        <v>-5.07</v>
      </c>
      <c r="H81" t="n">
        <v>6.79</v>
      </c>
      <c r="I81" t="n">
        <v>8.08</v>
      </c>
      <c r="J81" t="n">
        <v>5.36</v>
      </c>
      <c r="K81" t="n">
        <v>0.19</v>
      </c>
      <c r="L81" t="n">
        <v>25.93</v>
      </c>
      <c r="M81" t="n">
        <v>-32.96</v>
      </c>
      <c r="N81" t="n">
        <v>29.3</v>
      </c>
      <c r="O81" t="n">
        <v>-18.06</v>
      </c>
      <c r="P81" t="n">
        <v>26</v>
      </c>
      <c r="Q81" t="n">
        <v>100.75</v>
      </c>
      <c r="R81" t="n">
        <v>-32.08</v>
      </c>
      <c r="S81" t="n">
        <v>29.73</v>
      </c>
      <c r="T81" t="n">
        <v>15.83</v>
      </c>
      <c r="U81" t="n">
        <v>66.33</v>
      </c>
      <c r="V81" t="n">
        <v>-60.12</v>
      </c>
    </row>
    <row r="82">
      <c r="A82" s="5" t="inlineStr">
        <is>
          <t>Gewinnwachstum 3J in %</t>
        </is>
      </c>
      <c r="B82" s="5" t="inlineStr">
        <is>
          <t>Earnings Growth 3Y in %</t>
        </is>
      </c>
      <c r="C82" t="n">
        <v>10.59</v>
      </c>
      <c r="D82" t="n">
        <v>25.82</v>
      </c>
      <c r="E82" t="n">
        <v>5.76</v>
      </c>
      <c r="F82" t="n">
        <v>2.44</v>
      </c>
      <c r="G82" t="n">
        <v>3.27</v>
      </c>
      <c r="H82" t="n">
        <v>6.74</v>
      </c>
      <c r="I82" t="n">
        <v>4.54</v>
      </c>
      <c r="J82" t="n">
        <v>10.49</v>
      </c>
      <c r="K82" t="n">
        <v>-2.28</v>
      </c>
      <c r="L82" t="n">
        <v>7.42</v>
      </c>
      <c r="M82" t="n">
        <v>-7.24</v>
      </c>
      <c r="N82" t="n">
        <v>12.41</v>
      </c>
      <c r="O82" t="n">
        <v>36.23</v>
      </c>
      <c r="P82" t="n">
        <v>31.56</v>
      </c>
      <c r="Q82" t="n">
        <v>32.8</v>
      </c>
      <c r="R82" t="n">
        <v>4.49</v>
      </c>
      <c r="S82" t="n">
        <v>37.3</v>
      </c>
      <c r="T82" t="n">
        <v>7.35</v>
      </c>
      <c r="U82" t="inlineStr">
        <is>
          <t>-</t>
        </is>
      </c>
      <c r="V82" t="inlineStr">
        <is>
          <t>-</t>
        </is>
      </c>
    </row>
    <row r="83">
      <c r="A83" s="5" t="inlineStr">
        <is>
          <t>Gewinnwachstum 5J in %</t>
        </is>
      </c>
      <c r="B83" s="5" t="inlineStr">
        <is>
          <t>Earnings Growth 5Y in %</t>
        </is>
      </c>
      <c r="C83" t="n">
        <v>6.46</v>
      </c>
      <c r="D83" t="n">
        <v>15.84</v>
      </c>
      <c r="E83" t="n">
        <v>6.43</v>
      </c>
      <c r="F83" t="n">
        <v>4.15</v>
      </c>
      <c r="G83" t="n">
        <v>3.07</v>
      </c>
      <c r="H83" t="n">
        <v>9.27</v>
      </c>
      <c r="I83" t="n">
        <v>1.32</v>
      </c>
      <c r="J83" t="n">
        <v>5.56</v>
      </c>
      <c r="K83" t="n">
        <v>0.88</v>
      </c>
      <c r="L83" t="n">
        <v>6.04</v>
      </c>
      <c r="M83" t="n">
        <v>21.01</v>
      </c>
      <c r="N83" t="n">
        <v>21.18</v>
      </c>
      <c r="O83" t="n">
        <v>21.27</v>
      </c>
      <c r="P83" t="n">
        <v>28.05</v>
      </c>
      <c r="Q83" t="n">
        <v>36.11</v>
      </c>
      <c r="R83" t="n">
        <v>3.94</v>
      </c>
      <c r="S83" t="inlineStr">
        <is>
          <t>-</t>
        </is>
      </c>
      <c r="T83" t="inlineStr">
        <is>
          <t>-</t>
        </is>
      </c>
      <c r="U83" t="inlineStr">
        <is>
          <t>-</t>
        </is>
      </c>
      <c r="V83" t="inlineStr">
        <is>
          <t>-</t>
        </is>
      </c>
    </row>
    <row r="84">
      <c r="A84" s="5" t="inlineStr">
        <is>
          <t>Gewinnwachstum 10J in %</t>
        </is>
      </c>
      <c r="B84" s="5" t="inlineStr">
        <is>
          <t>Earnings Growth 10Y in %</t>
        </is>
      </c>
      <c r="C84" t="n">
        <v>7.87</v>
      </c>
      <c r="D84" t="n">
        <v>8.58</v>
      </c>
      <c r="E84" t="n">
        <v>6</v>
      </c>
      <c r="F84" t="n">
        <v>2.52</v>
      </c>
      <c r="G84" t="n">
        <v>4.56</v>
      </c>
      <c r="H84" t="n">
        <v>15.14</v>
      </c>
      <c r="I84" t="n">
        <v>11.25</v>
      </c>
      <c r="J84" t="n">
        <v>13.42</v>
      </c>
      <c r="K84" t="n">
        <v>14.46</v>
      </c>
      <c r="L84" t="n">
        <v>21.08</v>
      </c>
      <c r="M84" t="n">
        <v>12.47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PEG Ratio</t>
        </is>
      </c>
      <c r="B85" s="5" t="inlineStr">
        <is>
          <t>KGW Kurs/Gewinn/Wachstum</t>
        </is>
      </c>
      <c r="C85" t="n">
        <v>3.68</v>
      </c>
      <c r="D85" t="n">
        <v>0.85</v>
      </c>
      <c r="E85" t="n">
        <v>3.37</v>
      </c>
      <c r="F85" t="n">
        <v>5.16</v>
      </c>
      <c r="G85" t="n">
        <v>7.56</v>
      </c>
      <c r="H85" t="n">
        <v>1.93</v>
      </c>
      <c r="I85" t="n">
        <v>12.95</v>
      </c>
      <c r="J85" t="n">
        <v>3.27</v>
      </c>
      <c r="K85" t="n">
        <v>20</v>
      </c>
      <c r="L85" t="n">
        <v>2.55</v>
      </c>
      <c r="M85" t="n">
        <v>0.89</v>
      </c>
      <c r="N85" t="n">
        <v>0.46</v>
      </c>
      <c r="O85" t="n">
        <v>0.87</v>
      </c>
      <c r="P85" t="n">
        <v>0.45</v>
      </c>
      <c r="Q85" t="n">
        <v>0.41</v>
      </c>
      <c r="R85" t="n">
        <v>6.52</v>
      </c>
      <c r="S85" t="inlineStr">
        <is>
          <t>-</t>
        </is>
      </c>
      <c r="T85" t="inlineStr">
        <is>
          <t>-</t>
        </is>
      </c>
      <c r="U85" t="inlineStr">
        <is>
          <t>-</t>
        </is>
      </c>
      <c r="V85" t="inlineStr">
        <is>
          <t>-</t>
        </is>
      </c>
    </row>
    <row r="86">
      <c r="A86" s="5" t="inlineStr">
        <is>
          <t>EBIT-Wachstum 1J in %</t>
        </is>
      </c>
      <c r="B86" s="5" t="inlineStr">
        <is>
          <t>EBIT Growth 1Y in %</t>
        </is>
      </c>
      <c r="C86" t="n">
        <v>-30.53</v>
      </c>
      <c r="D86" t="n">
        <v>41.53</v>
      </c>
      <c r="E86" t="n">
        <v>13.54</v>
      </c>
      <c r="F86" t="n">
        <v>3.81</v>
      </c>
      <c r="G86" t="n">
        <v>-5.83</v>
      </c>
      <c r="H86" t="n">
        <v>6.16</v>
      </c>
      <c r="I86" t="n">
        <v>7.55</v>
      </c>
      <c r="J86" t="n">
        <v>8.640000000000001</v>
      </c>
      <c r="K86" t="n">
        <v>1.48</v>
      </c>
      <c r="L86" t="n">
        <v>26.27</v>
      </c>
      <c r="M86" t="n">
        <v>-29.96</v>
      </c>
      <c r="N86" t="n">
        <v>36.64</v>
      </c>
      <c r="O86" t="n">
        <v>-3.01</v>
      </c>
      <c r="P86" t="n">
        <v>1.77</v>
      </c>
      <c r="Q86" t="n">
        <v>53.81</v>
      </c>
      <c r="R86" t="n">
        <v>-37.51</v>
      </c>
      <c r="S86" t="n">
        <v>7.88</v>
      </c>
      <c r="T86" t="n">
        <v>-2.53</v>
      </c>
      <c r="U86" t="n">
        <v>56.53</v>
      </c>
      <c r="V86" t="n">
        <v>-22.69</v>
      </c>
    </row>
    <row r="87">
      <c r="A87" s="5" t="inlineStr">
        <is>
          <t>EBIT-Wachstum 3J in %</t>
        </is>
      </c>
      <c r="B87" s="5" t="inlineStr">
        <is>
          <t>EBIT Growth 3Y in %</t>
        </is>
      </c>
      <c r="C87" t="n">
        <v>8.18</v>
      </c>
      <c r="D87" t="n">
        <v>19.63</v>
      </c>
      <c r="E87" t="n">
        <v>3.84</v>
      </c>
      <c r="F87" t="n">
        <v>1.38</v>
      </c>
      <c r="G87" t="n">
        <v>2.63</v>
      </c>
      <c r="H87" t="n">
        <v>7.45</v>
      </c>
      <c r="I87" t="n">
        <v>5.89</v>
      </c>
      <c r="J87" t="n">
        <v>12.13</v>
      </c>
      <c r="K87" t="n">
        <v>-0.74</v>
      </c>
      <c r="L87" t="n">
        <v>10.98</v>
      </c>
      <c r="M87" t="n">
        <v>1.22</v>
      </c>
      <c r="N87" t="n">
        <v>11.8</v>
      </c>
      <c r="O87" t="n">
        <v>17.52</v>
      </c>
      <c r="P87" t="n">
        <v>6.02</v>
      </c>
      <c r="Q87" t="n">
        <v>8.06</v>
      </c>
      <c r="R87" t="n">
        <v>-10.72</v>
      </c>
      <c r="S87" t="n">
        <v>20.63</v>
      </c>
      <c r="T87" t="n">
        <v>10.44</v>
      </c>
      <c r="U87" t="inlineStr">
        <is>
          <t>-</t>
        </is>
      </c>
      <c r="V87" t="inlineStr">
        <is>
          <t>-</t>
        </is>
      </c>
    </row>
    <row r="88">
      <c r="A88" s="5" t="inlineStr">
        <is>
          <t>EBIT-Wachstum 5J in %</t>
        </is>
      </c>
      <c r="B88" s="5" t="inlineStr">
        <is>
          <t>EBIT Growth 5Y in %</t>
        </is>
      </c>
      <c r="C88" t="n">
        <v>4.5</v>
      </c>
      <c r="D88" t="n">
        <v>11.84</v>
      </c>
      <c r="E88" t="n">
        <v>5.05</v>
      </c>
      <c r="F88" t="n">
        <v>4.07</v>
      </c>
      <c r="G88" t="n">
        <v>3.6</v>
      </c>
      <c r="H88" t="n">
        <v>10.02</v>
      </c>
      <c r="I88" t="n">
        <v>2.8</v>
      </c>
      <c r="J88" t="n">
        <v>8.609999999999999</v>
      </c>
      <c r="K88" t="n">
        <v>6.28</v>
      </c>
      <c r="L88" t="n">
        <v>6.34</v>
      </c>
      <c r="M88" t="n">
        <v>11.85</v>
      </c>
      <c r="N88" t="n">
        <v>10.34</v>
      </c>
      <c r="O88" t="n">
        <v>4.59</v>
      </c>
      <c r="P88" t="n">
        <v>4.68</v>
      </c>
      <c r="Q88" t="n">
        <v>15.64</v>
      </c>
      <c r="R88" t="n">
        <v>0.34</v>
      </c>
      <c r="S88" t="inlineStr">
        <is>
          <t>-</t>
        </is>
      </c>
      <c r="T88" t="inlineStr">
        <is>
          <t>-</t>
        </is>
      </c>
      <c r="U88" t="inlineStr">
        <is>
          <t>-</t>
        </is>
      </c>
      <c r="V88" t="inlineStr">
        <is>
          <t>-</t>
        </is>
      </c>
    </row>
    <row r="89">
      <c r="A89" s="5" t="inlineStr">
        <is>
          <t>EBIT-Wachstum 10J in %</t>
        </is>
      </c>
      <c r="B89" s="5" t="inlineStr">
        <is>
          <t>EBIT Growth 10Y in %</t>
        </is>
      </c>
      <c r="C89" t="n">
        <v>7.26</v>
      </c>
      <c r="D89" t="n">
        <v>7.32</v>
      </c>
      <c r="E89" t="n">
        <v>6.83</v>
      </c>
      <c r="F89" t="n">
        <v>5.17</v>
      </c>
      <c r="G89" t="n">
        <v>4.97</v>
      </c>
      <c r="H89" t="n">
        <v>10.94</v>
      </c>
      <c r="I89" t="n">
        <v>6.57</v>
      </c>
      <c r="J89" t="n">
        <v>6.6</v>
      </c>
      <c r="K89" t="n">
        <v>5.48</v>
      </c>
      <c r="L89" t="n">
        <v>10.99</v>
      </c>
      <c r="M89" t="n">
        <v>6.09</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Op.Cashflow Wachstum 1J in %</t>
        </is>
      </c>
      <c r="B90" s="5" t="inlineStr">
        <is>
          <t>Op.Cashflow Wachstum 1Y in %</t>
        </is>
      </c>
      <c r="C90" t="n">
        <v>-10.06</v>
      </c>
      <c r="D90" t="n">
        <v>9.06</v>
      </c>
      <c r="E90" t="n">
        <v>16.04</v>
      </c>
      <c r="F90" t="n">
        <v>1.46</v>
      </c>
      <c r="G90" t="n">
        <v>-7.13</v>
      </c>
      <c r="H90" t="n">
        <v>26.67</v>
      </c>
      <c r="I90" t="n">
        <v>10.28</v>
      </c>
      <c r="J90" t="n">
        <v>-13.47</v>
      </c>
      <c r="K90" t="n">
        <v>14.76</v>
      </c>
      <c r="L90" t="n">
        <v>7.97</v>
      </c>
      <c r="M90" t="n">
        <v>-12.2</v>
      </c>
      <c r="N90" t="n">
        <v>-30.97</v>
      </c>
      <c r="O90" t="n">
        <v>40.27</v>
      </c>
      <c r="P90" t="n">
        <v>4.44</v>
      </c>
      <c r="Q90" t="n">
        <v>84.58</v>
      </c>
      <c r="R90" t="n">
        <v>-5.88</v>
      </c>
      <c r="S90" t="n">
        <v>3.24</v>
      </c>
      <c r="T90" t="n">
        <v>-15.6</v>
      </c>
      <c r="U90" t="inlineStr">
        <is>
          <t>-</t>
        </is>
      </c>
      <c r="V90" t="inlineStr">
        <is>
          <t>-</t>
        </is>
      </c>
    </row>
    <row r="91">
      <c r="A91" s="5" t="inlineStr">
        <is>
          <t>Op.Cashflow Wachstum 3J in %</t>
        </is>
      </c>
      <c r="B91" s="5" t="inlineStr">
        <is>
          <t>Op.Cashflow Wachstum 3Y in %</t>
        </is>
      </c>
      <c r="C91" t="n">
        <v>5.01</v>
      </c>
      <c r="D91" t="n">
        <v>8.85</v>
      </c>
      <c r="E91" t="n">
        <v>3.46</v>
      </c>
      <c r="F91" t="n">
        <v>7</v>
      </c>
      <c r="G91" t="n">
        <v>9.94</v>
      </c>
      <c r="H91" t="n">
        <v>7.83</v>
      </c>
      <c r="I91" t="n">
        <v>3.86</v>
      </c>
      <c r="J91" t="n">
        <v>3.09</v>
      </c>
      <c r="K91" t="n">
        <v>3.51</v>
      </c>
      <c r="L91" t="n">
        <v>-11.73</v>
      </c>
      <c r="M91" t="n">
        <v>-0.97</v>
      </c>
      <c r="N91" t="n">
        <v>4.58</v>
      </c>
      <c r="O91" t="n">
        <v>43.1</v>
      </c>
      <c r="P91" t="n">
        <v>27.71</v>
      </c>
      <c r="Q91" t="n">
        <v>27.31</v>
      </c>
      <c r="R91" t="n">
        <v>-6.08</v>
      </c>
      <c r="S91" t="inlineStr">
        <is>
          <t>-</t>
        </is>
      </c>
      <c r="T91" t="inlineStr">
        <is>
          <t>-</t>
        </is>
      </c>
      <c r="U91" t="inlineStr">
        <is>
          <t>-</t>
        </is>
      </c>
      <c r="V91" t="inlineStr">
        <is>
          <t>-</t>
        </is>
      </c>
    </row>
    <row r="92">
      <c r="A92" s="5" t="inlineStr">
        <is>
          <t>Op.Cashflow Wachstum 5J in %</t>
        </is>
      </c>
      <c r="B92" s="5" t="inlineStr">
        <is>
          <t>Op.Cashflow Wachstum 5Y in %</t>
        </is>
      </c>
      <c r="C92" t="n">
        <v>1.87</v>
      </c>
      <c r="D92" t="n">
        <v>9.220000000000001</v>
      </c>
      <c r="E92" t="n">
        <v>9.460000000000001</v>
      </c>
      <c r="F92" t="n">
        <v>3.56</v>
      </c>
      <c r="G92" t="n">
        <v>6.22</v>
      </c>
      <c r="H92" t="n">
        <v>9.24</v>
      </c>
      <c r="I92" t="n">
        <v>1.47</v>
      </c>
      <c r="J92" t="n">
        <v>-6.78</v>
      </c>
      <c r="K92" t="n">
        <v>3.97</v>
      </c>
      <c r="L92" t="n">
        <v>1.9</v>
      </c>
      <c r="M92" t="n">
        <v>17.22</v>
      </c>
      <c r="N92" t="n">
        <v>18.49</v>
      </c>
      <c r="O92" t="n">
        <v>25.33</v>
      </c>
      <c r="P92" t="n">
        <v>14.16</v>
      </c>
      <c r="Q92" t="inlineStr">
        <is>
          <t>-</t>
        </is>
      </c>
      <c r="R92" t="inlineStr">
        <is>
          <t>-</t>
        </is>
      </c>
      <c r="S92" t="inlineStr">
        <is>
          <t>-</t>
        </is>
      </c>
      <c r="T92" t="inlineStr">
        <is>
          <t>-</t>
        </is>
      </c>
      <c r="U92" t="inlineStr">
        <is>
          <t>-</t>
        </is>
      </c>
      <c r="V92" t="inlineStr">
        <is>
          <t>-</t>
        </is>
      </c>
    </row>
    <row r="93">
      <c r="A93" s="5" t="inlineStr">
        <is>
          <t>Op.Cashflow Wachstum 10J in %</t>
        </is>
      </c>
      <c r="B93" s="5" t="inlineStr">
        <is>
          <t>Op.Cashflow Wachstum 10Y in %</t>
        </is>
      </c>
      <c r="C93" t="n">
        <v>5.56</v>
      </c>
      <c r="D93" t="n">
        <v>5.34</v>
      </c>
      <c r="E93" t="n">
        <v>1.34</v>
      </c>
      <c r="F93" t="n">
        <v>3.76</v>
      </c>
      <c r="G93" t="n">
        <v>4.06</v>
      </c>
      <c r="H93" t="n">
        <v>13.23</v>
      </c>
      <c r="I93" t="n">
        <v>9.98</v>
      </c>
      <c r="J93" t="n">
        <v>9.27</v>
      </c>
      <c r="K93" t="n">
        <v>9.06</v>
      </c>
      <c r="L93" t="inlineStr">
        <is>
          <t>-</t>
        </is>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Verschuldungsgrad in %</t>
        </is>
      </c>
      <c r="B94" s="5" t="inlineStr">
        <is>
          <t>Finance Gearing in %</t>
        </is>
      </c>
      <c r="C94" t="n">
        <v>391.25</v>
      </c>
      <c r="D94" t="n">
        <v>242.93</v>
      </c>
      <c r="E94" t="n">
        <v>172.27</v>
      </c>
      <c r="F94" t="n">
        <v>119.35</v>
      </c>
      <c r="G94" t="n">
        <v>109.07</v>
      </c>
      <c r="H94" t="n">
        <v>107.93</v>
      </c>
      <c r="I94" t="n">
        <v>96.12</v>
      </c>
      <c r="J94" t="n">
        <v>100.22</v>
      </c>
      <c r="K94" t="n">
        <v>106.98</v>
      </c>
      <c r="L94" t="n">
        <v>90.27</v>
      </c>
      <c r="M94" t="n">
        <v>110.67</v>
      </c>
      <c r="N94" t="n">
        <v>124.59</v>
      </c>
      <c r="O94" t="n">
        <v>91.68000000000001</v>
      </c>
      <c r="P94" t="n">
        <v>106.48</v>
      </c>
      <c r="Q94" t="n">
        <v>188.63</v>
      </c>
      <c r="R94" t="n">
        <v>248.84</v>
      </c>
      <c r="S94" t="n">
        <v>252.94</v>
      </c>
      <c r="T94" t="n">
        <v>309</v>
      </c>
      <c r="U94" t="n">
        <v>313.44</v>
      </c>
      <c r="V94" t="n">
        <v>258.38</v>
      </c>
      <c r="W94" t="inlineStr">
        <is>
          <t>-</t>
        </is>
      </c>
    </row>
  </sheetData>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R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1"/>
    <col customWidth="1" max="15" min="15" width="21"/>
    <col customWidth="1" max="16" min="16" width="20"/>
    <col customWidth="1" max="17" min="17" width="20"/>
    <col customWidth="1" max="18" min="18" width="8"/>
  </cols>
  <sheetData>
    <row r="1">
      <c r="A1" s="1" t="inlineStr">
        <is>
          <t xml:space="preserve">VINCI </t>
        </is>
      </c>
      <c r="B1" s="2" t="inlineStr">
        <is>
          <t>WKN: 867475  ISIN: FR0000125486  US-Symbol:VCISF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1899</t>
        </is>
      </c>
      <c r="C4" s="5" t="inlineStr">
        <is>
          <t>Telefon / Phone</t>
        </is>
      </c>
      <c r="D4" s="5" t="inlineStr"/>
      <c r="E4" t="inlineStr">
        <is>
          <t>+33-1-471635-00</t>
        </is>
      </c>
      <c r="G4" t="inlineStr">
        <is>
          <t>05.02.2020</t>
        </is>
      </c>
      <c r="H4" t="inlineStr">
        <is>
          <t>Preliminary Results</t>
        </is>
      </c>
      <c r="J4" t="inlineStr">
        <is>
          <t>Institutional Investors outside France</t>
        </is>
      </c>
      <c r="L4" t="inlineStr">
        <is>
          <t>57,20%</t>
        </is>
      </c>
    </row>
    <row r="5">
      <c r="A5" s="5" t="inlineStr">
        <is>
          <t>Ticker</t>
        </is>
      </c>
      <c r="B5" t="inlineStr">
        <is>
          <t>SQU</t>
        </is>
      </c>
      <c r="C5" s="5" t="inlineStr">
        <is>
          <t>Fax</t>
        </is>
      </c>
      <c r="D5" s="5" t="inlineStr"/>
      <c r="E5" t="inlineStr">
        <is>
          <t>+33-1-471635-91</t>
        </is>
      </c>
      <c r="G5" t="inlineStr">
        <is>
          <t>28.02.2020</t>
        </is>
      </c>
      <c r="H5" t="inlineStr">
        <is>
          <t>Publication Of Annual Report</t>
        </is>
      </c>
      <c r="J5" t="inlineStr">
        <is>
          <t>French Instutional</t>
        </is>
      </c>
      <c r="L5" t="inlineStr">
        <is>
          <t>17,10%</t>
        </is>
      </c>
    </row>
    <row r="6">
      <c r="A6" s="5" t="inlineStr">
        <is>
          <t>Gelistet Seit / Listed Since</t>
        </is>
      </c>
      <c r="B6" t="inlineStr">
        <is>
          <t>-</t>
        </is>
      </c>
      <c r="C6" s="5" t="inlineStr">
        <is>
          <t>Internet</t>
        </is>
      </c>
      <c r="D6" s="5" t="inlineStr"/>
      <c r="E6" t="inlineStr">
        <is>
          <t>http://www.vinci.com</t>
        </is>
      </c>
      <c r="G6" t="inlineStr">
        <is>
          <t>09.04.2020</t>
        </is>
      </c>
      <c r="H6" t="inlineStr">
        <is>
          <t>Annual General Meeting</t>
        </is>
      </c>
      <c r="J6" t="inlineStr">
        <is>
          <t>Mitarbeiter</t>
        </is>
      </c>
      <c r="L6" t="inlineStr">
        <is>
          <t>8,80%</t>
        </is>
      </c>
    </row>
    <row r="7">
      <c r="A7" s="5" t="inlineStr">
        <is>
          <t>Nominalwert / Nominal Value</t>
        </is>
      </c>
      <c r="B7" t="inlineStr">
        <is>
          <t>-</t>
        </is>
      </c>
      <c r="C7" s="5" t="inlineStr">
        <is>
          <t>Inv. Relations Telefon / Phone</t>
        </is>
      </c>
      <c r="D7" s="5" t="inlineStr"/>
      <c r="E7" t="inlineStr">
        <is>
          <t>+33-1-471642-86</t>
        </is>
      </c>
      <c r="G7" t="inlineStr">
        <is>
          <t>23.04.2020</t>
        </is>
      </c>
      <c r="H7" t="inlineStr">
        <is>
          <t>Result Q1</t>
        </is>
      </c>
      <c r="J7" t="inlineStr">
        <is>
          <t>eigene Aktien</t>
        </is>
      </c>
      <c r="L7" t="inlineStr">
        <is>
          <t>8,30%</t>
        </is>
      </c>
    </row>
    <row r="8">
      <c r="A8" s="5" t="inlineStr">
        <is>
          <t>Land / Country</t>
        </is>
      </c>
      <c r="B8" t="inlineStr">
        <is>
          <t>Frankreich</t>
        </is>
      </c>
      <c r="C8" s="5" t="inlineStr">
        <is>
          <t>Inv. Relations E-Mail</t>
        </is>
      </c>
      <c r="D8" s="5" t="inlineStr"/>
      <c r="E8" t="inlineStr">
        <is>
          <t>pa.bonnet-vigne@vinci.com</t>
        </is>
      </c>
      <c r="G8" t="inlineStr">
        <is>
          <t>21.04.2020</t>
        </is>
      </c>
      <c r="H8" t="inlineStr">
        <is>
          <t>Ex Dividend</t>
        </is>
      </c>
      <c r="J8" t="inlineStr">
        <is>
          <t>Qatari Holding LLC</t>
        </is>
      </c>
      <c r="L8" t="inlineStr">
        <is>
          <t>3,70%</t>
        </is>
      </c>
    </row>
    <row r="9">
      <c r="A9" s="5" t="inlineStr">
        <is>
          <t>Währung / Currency</t>
        </is>
      </c>
      <c r="B9" t="inlineStr">
        <is>
          <t>EUR</t>
        </is>
      </c>
      <c r="C9" s="5" t="inlineStr">
        <is>
          <t>Kontaktperson / Contact Person</t>
        </is>
      </c>
      <c r="D9" s="5" t="inlineStr"/>
      <c r="E9" t="inlineStr">
        <is>
          <t>Pauline Bonnet-Vigne</t>
        </is>
      </c>
      <c r="G9" t="inlineStr">
        <is>
          <t>24.04.2020</t>
        </is>
      </c>
      <c r="H9" t="inlineStr">
        <is>
          <t>Dividend Payout</t>
        </is>
      </c>
      <c r="J9" t="inlineStr">
        <is>
          <t>Freefloat</t>
        </is>
      </c>
      <c r="L9" t="inlineStr">
        <is>
          <t>4,90%</t>
        </is>
      </c>
    </row>
    <row r="10">
      <c r="A10" s="5" t="inlineStr">
        <is>
          <t>Branche / Industry</t>
        </is>
      </c>
      <c r="B10" t="inlineStr">
        <is>
          <t>Construction Industry</t>
        </is>
      </c>
      <c r="C10" s="5" t="inlineStr">
        <is>
          <t>30.07.2020</t>
        </is>
      </c>
      <c r="D10" s="5" t="inlineStr">
        <is>
          <t>Score Half Year</t>
        </is>
      </c>
    </row>
    <row r="11">
      <c r="A11" s="5" t="inlineStr">
        <is>
          <t>Sektor / Sector</t>
        </is>
      </c>
      <c r="B11" t="inlineStr">
        <is>
          <t>Building Industry</t>
        </is>
      </c>
      <c r="C11" t="inlineStr">
        <is>
          <t>20.10.2020</t>
        </is>
      </c>
      <c r="D11" t="inlineStr">
        <is>
          <t>Q3 Earnings</t>
        </is>
      </c>
    </row>
    <row r="12">
      <c r="A12" s="5" t="inlineStr">
        <is>
          <t>Typ / Genre</t>
        </is>
      </c>
      <c r="B12" t="inlineStr">
        <is>
          <t>Inhaberaktie</t>
        </is>
      </c>
    </row>
    <row r="13">
      <c r="A13" s="5" t="inlineStr">
        <is>
          <t>Adresse / Address</t>
        </is>
      </c>
      <c r="B13" t="inlineStr">
        <is>
          <t>VINCI S.A.1 cours Ferdinand de Lesseps  F-92851 Rueil-Malmaison Cedex</t>
        </is>
      </c>
    </row>
    <row r="14">
      <c r="A14" s="5" t="inlineStr">
        <is>
          <t>Management</t>
        </is>
      </c>
      <c r="B14" t="inlineStr">
        <is>
          <t>Xavier Huillard, Pierre Coppey, Richard Francioli, Christian Labeyrie, Arnaud Grison, Pierre Anjolras, Jérôme Stubler, Nicolas Notebaert, Pierre Duprat, Jocelyne Vassoille, Christophe Pélissié du Rausas, Patrick Richard</t>
        </is>
      </c>
    </row>
    <row r="15">
      <c r="A15" s="5" t="inlineStr">
        <is>
          <t>Aufsichtsrat / Board</t>
        </is>
      </c>
      <c r="B15" t="inlineStr">
        <is>
          <t>Xavier Huillard, Yves-Thibault de Silguy, Yannick Assouad, Robert Castaigne, Uwe Chlebos, Graziella Gavezotti, Caroline Grégoire Sainte Marie, Miloud Hakimi, Jean-Pierre Lamoure, Marie-Christine Lombard, René Medori, Dominique Muller Joly-Pottuz, Ana Paula Pessoa, Michael Pragnell, Pascale Sourisse, Abdullah Hamad Al Attiyah (Qatar Holding LLC)</t>
        </is>
      </c>
    </row>
    <row r="16">
      <c r="A16" s="5" t="inlineStr">
        <is>
          <t>Beschreibung</t>
        </is>
      </c>
      <c r="B16" t="inlineStr">
        <is>
          <t>VINCI S.A. ist einer der weltweit größten Baukonzerne. Die Tätigkeiten umfassen Konzessionen und Baudienstleistungen. In Frankreich ist das Unternehmen Konzessionsnehmer und hat dort mehr als die Hälfte aller Autobahnkonzessionen inne. Andererseits entwickelt und betreibt VINCI ein eigenes Portfolio an solchen in den Bereichen Verkehrsinfrastruktur und öffentliche Einrichtungen in rund 20 Ländern, wozu Flughäfen, Straßen und Schienenwege, Parkhäuser und Stadien gehören. Darüber hinaus werden jegliche Art von Baudienstleistungen im Hoch- und Tiefbau, Verkehrswegebau und kommunaler Gestaltungsmaßnahmen sowie der Installation von Energie-, Verkehrs- und Kommunikationsinfrastruktur angeboten. Copyright 2014 FINANCE BASE AG</t>
        </is>
      </c>
    </row>
    <row r="17">
      <c r="A17" s="5" t="inlineStr">
        <is>
          <t>Profile</t>
        </is>
      </c>
      <c r="B17" t="inlineStr">
        <is>
          <t>VINCI S.A. is one of the largest construction groups. The activities include concessions and construction services. In France, the company concessionaire and has held there for more than half of all motorway concessions. On the other hand, develops and operates VINCI own portfolio of those in the fields of transport infrastructure and public facilities in some 20 countries, including airports, roads and railways, car parks and stadiums are. Moreover, any kind of construction services in civil engineering, transportation infrastructure and community design measures and the installation of energy, transport and communications infrastructure are offered.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48053</v>
      </c>
      <c r="D20" t="n">
        <v>43519</v>
      </c>
      <c r="E20" t="n">
        <v>40248</v>
      </c>
      <c r="F20" t="n">
        <v>38073</v>
      </c>
      <c r="G20" t="n">
        <v>38518</v>
      </c>
      <c r="H20" t="n">
        <v>38703</v>
      </c>
      <c r="I20" t="n">
        <v>40338</v>
      </c>
      <c r="J20" t="n">
        <v>38634</v>
      </c>
      <c r="K20" t="n">
        <v>36956</v>
      </c>
      <c r="L20" t="n">
        <v>33376</v>
      </c>
      <c r="M20" t="n">
        <v>32460</v>
      </c>
      <c r="N20" t="n">
        <v>33930</v>
      </c>
      <c r="O20" t="n">
        <v>30874</v>
      </c>
      <c r="P20" t="inlineStr">
        <is>
          <t>-</t>
        </is>
      </c>
      <c r="Q20" t="inlineStr">
        <is>
          <t>-</t>
        </is>
      </c>
      <c r="R20" t="inlineStr">
        <is>
          <t>-</t>
        </is>
      </c>
    </row>
    <row r="21">
      <c r="A21" s="5" t="inlineStr">
        <is>
          <t>Operatives Ergebnis (EBIT)</t>
        </is>
      </c>
      <c r="B21" s="5" t="inlineStr">
        <is>
          <t>EBIT Earning Before Interest &amp; Tax</t>
        </is>
      </c>
      <c r="C21" t="n">
        <v>5664</v>
      </c>
      <c r="D21" t="n">
        <v>4920</v>
      </c>
      <c r="E21" t="n">
        <v>4550</v>
      </c>
      <c r="F21" t="n">
        <v>4118</v>
      </c>
      <c r="G21" t="n">
        <v>3715</v>
      </c>
      <c r="H21" t="n">
        <v>4243</v>
      </c>
      <c r="I21" t="n">
        <v>3767</v>
      </c>
      <c r="J21" t="n">
        <v>3651</v>
      </c>
      <c r="K21" t="n">
        <v>3601</v>
      </c>
      <c r="L21" t="n">
        <v>3429</v>
      </c>
      <c r="M21" t="n">
        <v>3145</v>
      </c>
      <c r="N21" t="n">
        <v>3276</v>
      </c>
      <c r="O21" t="n">
        <v>3011</v>
      </c>
      <c r="P21" t="inlineStr">
        <is>
          <t>-</t>
        </is>
      </c>
      <c r="Q21" t="inlineStr">
        <is>
          <t>-</t>
        </is>
      </c>
      <c r="R21" t="inlineStr">
        <is>
          <t>-</t>
        </is>
      </c>
    </row>
    <row r="22">
      <c r="A22" s="5" t="inlineStr">
        <is>
          <t>Finanzergebnis</t>
        </is>
      </c>
      <c r="B22" s="5" t="inlineStr">
        <is>
          <t>Financial Result</t>
        </is>
      </c>
      <c r="C22" t="n">
        <v>-622</v>
      </c>
      <c r="D22" t="n">
        <v>-445</v>
      </c>
      <c r="E22" t="n">
        <v>-442</v>
      </c>
      <c r="F22" t="n">
        <v>-560</v>
      </c>
      <c r="G22" t="n">
        <v>-581</v>
      </c>
      <c r="H22" t="n">
        <v>-677</v>
      </c>
      <c r="I22" t="n">
        <v>-651</v>
      </c>
      <c r="J22" t="n">
        <v>-656.6</v>
      </c>
      <c r="K22" t="n">
        <v>-621.4</v>
      </c>
      <c r="L22" t="n">
        <v>-681.1</v>
      </c>
      <c r="M22" t="n">
        <v>-701.9</v>
      </c>
      <c r="N22" t="n">
        <v>-806.3</v>
      </c>
      <c r="O22" t="n">
        <v>-691.6</v>
      </c>
      <c r="P22" t="inlineStr">
        <is>
          <t>-</t>
        </is>
      </c>
      <c r="Q22" t="inlineStr">
        <is>
          <t>-</t>
        </is>
      </c>
      <c r="R22" t="inlineStr">
        <is>
          <t>-</t>
        </is>
      </c>
    </row>
    <row r="23">
      <c r="A23" s="5" t="inlineStr">
        <is>
          <t>Ergebnis vor Steuer (EBT)</t>
        </is>
      </c>
      <c r="B23" s="5" t="inlineStr">
        <is>
          <t>EBT Earning Before Tax</t>
        </is>
      </c>
      <c r="C23" t="n">
        <v>5042</v>
      </c>
      <c r="D23" t="n">
        <v>4475</v>
      </c>
      <c r="E23" t="n">
        <v>4108</v>
      </c>
      <c r="F23" t="n">
        <v>3558</v>
      </c>
      <c r="G23" t="n">
        <v>3134</v>
      </c>
      <c r="H23" t="n">
        <v>3566</v>
      </c>
      <c r="I23" t="n">
        <v>3116</v>
      </c>
      <c r="J23" t="n">
        <v>2994</v>
      </c>
      <c r="K23" t="n">
        <v>2980</v>
      </c>
      <c r="L23" t="n">
        <v>2748</v>
      </c>
      <c r="M23" t="n">
        <v>2443</v>
      </c>
      <c r="N23" t="n">
        <v>2470</v>
      </c>
      <c r="O23" t="n">
        <v>2319</v>
      </c>
      <c r="P23" t="inlineStr">
        <is>
          <t>-</t>
        </is>
      </c>
      <c r="Q23" t="inlineStr">
        <is>
          <t>-</t>
        </is>
      </c>
      <c r="R23" t="inlineStr">
        <is>
          <t>-</t>
        </is>
      </c>
    </row>
    <row r="24">
      <c r="A24" s="5" t="inlineStr">
        <is>
          <t>Steuern auf Einkommen und Ertrag</t>
        </is>
      </c>
      <c r="B24" s="5" t="inlineStr">
        <is>
          <t>Taxes on income and earnings</t>
        </is>
      </c>
      <c r="C24" t="n">
        <v>1634</v>
      </c>
      <c r="D24" t="n">
        <v>1418</v>
      </c>
      <c r="E24" t="n">
        <v>1271</v>
      </c>
      <c r="F24" t="n">
        <v>1013</v>
      </c>
      <c r="G24" t="n">
        <v>1055</v>
      </c>
      <c r="H24" t="n">
        <v>1050</v>
      </c>
      <c r="I24" t="n">
        <v>1070</v>
      </c>
      <c r="J24" t="n">
        <v>969.2</v>
      </c>
      <c r="K24" t="n">
        <v>983.6</v>
      </c>
      <c r="L24" t="n">
        <v>847</v>
      </c>
      <c r="M24" t="n">
        <v>744.7</v>
      </c>
      <c r="N24" t="n">
        <v>770.5</v>
      </c>
      <c r="O24" t="n">
        <v>741.2</v>
      </c>
      <c r="P24" t="inlineStr">
        <is>
          <t>-</t>
        </is>
      </c>
      <c r="Q24" t="inlineStr">
        <is>
          <t>-</t>
        </is>
      </c>
      <c r="R24" t="inlineStr">
        <is>
          <t>-</t>
        </is>
      </c>
    </row>
    <row r="25">
      <c r="A25" s="5" t="inlineStr">
        <is>
          <t>Ergebnis nach Steuer</t>
        </is>
      </c>
      <c r="B25" s="5" t="inlineStr">
        <is>
          <t>Earnings after tax</t>
        </is>
      </c>
      <c r="C25" t="n">
        <v>3408</v>
      </c>
      <c r="D25" t="n">
        <v>3057</v>
      </c>
      <c r="E25" t="n">
        <v>2837</v>
      </c>
      <c r="F25" t="n">
        <v>2545</v>
      </c>
      <c r="G25" t="n">
        <v>2079</v>
      </c>
      <c r="H25" t="n">
        <v>2516</v>
      </c>
      <c r="I25" t="n">
        <v>2046</v>
      </c>
      <c r="J25" t="n">
        <v>2025</v>
      </c>
      <c r="K25" t="n">
        <v>1996</v>
      </c>
      <c r="L25" t="n">
        <v>1901</v>
      </c>
      <c r="M25" t="n">
        <v>1698</v>
      </c>
      <c r="N25" t="n">
        <v>1699</v>
      </c>
      <c r="O25" t="n">
        <v>1578</v>
      </c>
      <c r="P25" t="inlineStr">
        <is>
          <t>-</t>
        </is>
      </c>
      <c r="Q25" t="inlineStr">
        <is>
          <t>-</t>
        </is>
      </c>
      <c r="R25" t="inlineStr">
        <is>
          <t>-</t>
        </is>
      </c>
    </row>
    <row r="26">
      <c r="A26" s="5" t="inlineStr">
        <is>
          <t>Minderheitenanteil</t>
        </is>
      </c>
      <c r="B26" s="5" t="inlineStr">
        <is>
          <t>Minority Share</t>
        </is>
      </c>
      <c r="C26" t="n">
        <v>-148</v>
      </c>
      <c r="D26" t="n">
        <v>-74</v>
      </c>
      <c r="E26" t="n">
        <v>-90</v>
      </c>
      <c r="F26" t="n">
        <v>-39</v>
      </c>
      <c r="G26" t="n">
        <v>-34</v>
      </c>
      <c r="H26" t="n">
        <v>-30</v>
      </c>
      <c r="I26" t="n">
        <v>-84</v>
      </c>
      <c r="J26" t="n">
        <v>-108.5</v>
      </c>
      <c r="K26" t="n">
        <v>-91.7</v>
      </c>
      <c r="L26" t="n">
        <v>-124.7</v>
      </c>
      <c r="M26" t="n">
        <v>-102.2</v>
      </c>
      <c r="N26" t="n">
        <v>-107.7</v>
      </c>
      <c r="O26" t="n">
        <v>-122.9</v>
      </c>
      <c r="P26" t="inlineStr">
        <is>
          <t>-</t>
        </is>
      </c>
      <c r="Q26" t="inlineStr">
        <is>
          <t>-</t>
        </is>
      </c>
      <c r="R26" t="inlineStr">
        <is>
          <t>-</t>
        </is>
      </c>
    </row>
    <row r="27">
      <c r="A27" s="5" t="inlineStr">
        <is>
          <t>Jahresüberschuss/-fehlbetrag</t>
        </is>
      </c>
      <c r="B27" s="5" t="inlineStr">
        <is>
          <t>Net Profit</t>
        </is>
      </c>
      <c r="C27" t="n">
        <v>3260</v>
      </c>
      <c r="D27" t="n">
        <v>2983</v>
      </c>
      <c r="E27" t="n">
        <v>2747</v>
      </c>
      <c r="F27" t="n">
        <v>2505</v>
      </c>
      <c r="G27" t="n">
        <v>2046</v>
      </c>
      <c r="H27" t="n">
        <v>2486</v>
      </c>
      <c r="I27" t="n">
        <v>1962</v>
      </c>
      <c r="J27" t="n">
        <v>1917</v>
      </c>
      <c r="K27" t="n">
        <v>1904</v>
      </c>
      <c r="L27" t="n">
        <v>1776</v>
      </c>
      <c r="M27" t="n">
        <v>1596</v>
      </c>
      <c r="N27" t="n">
        <v>1591</v>
      </c>
      <c r="O27" t="n">
        <v>1455</v>
      </c>
      <c r="P27" t="inlineStr">
        <is>
          <t>-</t>
        </is>
      </c>
      <c r="Q27" t="inlineStr">
        <is>
          <t>-</t>
        </is>
      </c>
      <c r="R27" t="inlineStr">
        <is>
          <t>-</t>
        </is>
      </c>
    </row>
    <row r="28">
      <c r="A28" s="5" t="inlineStr">
        <is>
          <t>Summe Umlaufvermögen</t>
        </is>
      </c>
      <c r="B28" s="5" t="inlineStr">
        <is>
          <t>Current Assets</t>
        </is>
      </c>
      <c r="C28" t="n">
        <v>30229</v>
      </c>
      <c r="D28" t="n">
        <v>28621</v>
      </c>
      <c r="E28" t="n">
        <v>26276</v>
      </c>
      <c r="F28" t="n">
        <v>24915</v>
      </c>
      <c r="G28" t="n">
        <v>22880</v>
      </c>
      <c r="H28" t="n">
        <v>23776</v>
      </c>
      <c r="I28" t="n">
        <v>22691</v>
      </c>
      <c r="J28" t="n">
        <v>23559</v>
      </c>
      <c r="K28" t="n">
        <v>23373</v>
      </c>
      <c r="L28" t="n">
        <v>20003</v>
      </c>
      <c r="M28" t="n">
        <v>18475</v>
      </c>
      <c r="N28" t="n">
        <v>18419</v>
      </c>
      <c r="O28" t="n">
        <v>17215</v>
      </c>
      <c r="P28" t="inlineStr">
        <is>
          <t>-</t>
        </is>
      </c>
      <c r="Q28" t="inlineStr">
        <is>
          <t>-</t>
        </is>
      </c>
      <c r="R28" t="inlineStr">
        <is>
          <t>-</t>
        </is>
      </c>
    </row>
    <row r="29">
      <c r="A29" s="5" t="inlineStr">
        <is>
          <t>Summe Anlagevermögen</t>
        </is>
      </c>
      <c r="B29" s="5" t="inlineStr">
        <is>
          <t>Fixed Assets</t>
        </is>
      </c>
      <c r="C29" t="n">
        <v>60873</v>
      </c>
      <c r="D29" t="n">
        <v>46736</v>
      </c>
      <c r="E29" t="n">
        <v>43527</v>
      </c>
      <c r="F29" t="n">
        <v>43016</v>
      </c>
      <c r="G29" t="n">
        <v>39267</v>
      </c>
      <c r="H29" t="n">
        <v>39254</v>
      </c>
      <c r="I29" t="n">
        <v>40385</v>
      </c>
      <c r="J29" t="n">
        <v>38032</v>
      </c>
      <c r="K29" t="n">
        <v>37203</v>
      </c>
      <c r="L29" t="n">
        <v>36410</v>
      </c>
      <c r="M29" t="n">
        <v>33961</v>
      </c>
      <c r="N29" t="n">
        <v>33373</v>
      </c>
      <c r="O29" t="n">
        <v>32562</v>
      </c>
      <c r="P29" t="inlineStr">
        <is>
          <t>-</t>
        </is>
      </c>
      <c r="Q29" t="inlineStr">
        <is>
          <t>-</t>
        </is>
      </c>
      <c r="R29" t="inlineStr">
        <is>
          <t>-</t>
        </is>
      </c>
    </row>
    <row r="30">
      <c r="A30" s="5" t="inlineStr">
        <is>
          <t>Summe Aktiva</t>
        </is>
      </c>
      <c r="B30" s="5" t="inlineStr">
        <is>
          <t>Total Assets</t>
        </is>
      </c>
      <c r="C30" t="n">
        <v>91102</v>
      </c>
      <c r="D30" t="n">
        <v>75357</v>
      </c>
      <c r="E30" t="n">
        <v>69803</v>
      </c>
      <c r="F30" t="n">
        <v>67931</v>
      </c>
      <c r="G30" t="n">
        <v>62147</v>
      </c>
      <c r="H30" t="n">
        <v>63030</v>
      </c>
      <c r="I30" t="n">
        <v>63076</v>
      </c>
      <c r="J30" t="n">
        <v>61591</v>
      </c>
      <c r="K30" t="n">
        <v>60575</v>
      </c>
      <c r="L30" t="n">
        <v>56413</v>
      </c>
      <c r="M30" t="n">
        <v>52436</v>
      </c>
      <c r="N30" t="n">
        <v>51792</v>
      </c>
      <c r="O30" t="n">
        <v>49777</v>
      </c>
      <c r="P30" t="inlineStr">
        <is>
          <t>-</t>
        </is>
      </c>
      <c r="Q30" t="inlineStr">
        <is>
          <t>-</t>
        </is>
      </c>
      <c r="R30" t="inlineStr">
        <is>
          <t>-</t>
        </is>
      </c>
    </row>
    <row r="31">
      <c r="A31" s="5" t="inlineStr">
        <is>
          <t>Summe kurzfristiges Fremdkapital</t>
        </is>
      </c>
      <c r="B31" s="5" t="inlineStr">
        <is>
          <t>Short-Term Debt</t>
        </is>
      </c>
      <c r="C31" t="n">
        <v>33497</v>
      </c>
      <c r="D31" t="n">
        <v>31048</v>
      </c>
      <c r="E31" t="n">
        <v>30029</v>
      </c>
      <c r="F31" t="n">
        <v>29815</v>
      </c>
      <c r="G31" t="n">
        <v>27417</v>
      </c>
      <c r="H31" t="n">
        <v>26748</v>
      </c>
      <c r="I31" t="n">
        <v>27198</v>
      </c>
      <c r="J31" t="n">
        <v>26959</v>
      </c>
      <c r="K31" t="n">
        <v>25737</v>
      </c>
      <c r="L31" t="n">
        <v>21957</v>
      </c>
      <c r="M31" t="n">
        <v>20289</v>
      </c>
      <c r="N31" t="n">
        <v>21496</v>
      </c>
      <c r="O31" t="n">
        <v>19526</v>
      </c>
      <c r="P31" t="inlineStr">
        <is>
          <t>-</t>
        </is>
      </c>
      <c r="Q31" t="inlineStr">
        <is>
          <t>-</t>
        </is>
      </c>
      <c r="R31" t="inlineStr">
        <is>
          <t>-</t>
        </is>
      </c>
    </row>
    <row r="32">
      <c r="A32" s="5" t="inlineStr">
        <is>
          <t>Summe langfristiges Fremdkapital</t>
        </is>
      </c>
      <c r="B32" s="5" t="inlineStr">
        <is>
          <t>Long-Term Debt</t>
        </is>
      </c>
      <c r="C32" t="n">
        <v>34563</v>
      </c>
      <c r="D32" t="n">
        <v>24491</v>
      </c>
      <c r="E32" t="n">
        <v>21391</v>
      </c>
      <c r="F32" t="n">
        <v>21110</v>
      </c>
      <c r="G32" t="n">
        <v>19474</v>
      </c>
      <c r="H32" t="n">
        <v>21414</v>
      </c>
      <c r="I32" t="n">
        <v>21618</v>
      </c>
      <c r="J32" t="n">
        <v>20562</v>
      </c>
      <c r="K32" t="n">
        <v>21223</v>
      </c>
      <c r="L32" t="n">
        <v>21431</v>
      </c>
      <c r="M32" t="n">
        <v>21708</v>
      </c>
      <c r="N32" t="n">
        <v>21270</v>
      </c>
      <c r="O32" t="n">
        <v>22136</v>
      </c>
      <c r="P32" t="inlineStr">
        <is>
          <t>-</t>
        </is>
      </c>
      <c r="Q32" t="inlineStr">
        <is>
          <t>-</t>
        </is>
      </c>
      <c r="R32" t="inlineStr">
        <is>
          <t>-</t>
        </is>
      </c>
    </row>
    <row r="33">
      <c r="A33" s="5" t="inlineStr">
        <is>
          <t>Summe Fremdkapital</t>
        </is>
      </c>
      <c r="B33" s="5" t="inlineStr">
        <is>
          <t>Total Liabilities</t>
        </is>
      </c>
      <c r="C33" t="n">
        <v>68060</v>
      </c>
      <c r="D33" t="n">
        <v>55539</v>
      </c>
      <c r="E33" t="n">
        <v>51420</v>
      </c>
      <c r="F33" t="n">
        <v>50935</v>
      </c>
      <c r="G33" t="n">
        <v>46891</v>
      </c>
      <c r="H33" t="n">
        <v>48162</v>
      </c>
      <c r="I33" t="n">
        <v>48815</v>
      </c>
      <c r="J33" t="n">
        <v>47521</v>
      </c>
      <c r="K33" t="n">
        <v>46960</v>
      </c>
      <c r="L33" t="n">
        <v>43389</v>
      </c>
      <c r="M33" t="n">
        <v>41996</v>
      </c>
      <c r="N33" t="n">
        <v>42766</v>
      </c>
      <c r="O33" t="n">
        <v>41664</v>
      </c>
      <c r="P33" t="inlineStr">
        <is>
          <t>-</t>
        </is>
      </c>
      <c r="Q33" t="inlineStr">
        <is>
          <t>-</t>
        </is>
      </c>
      <c r="R33" t="inlineStr">
        <is>
          <t>-</t>
        </is>
      </c>
    </row>
    <row r="34">
      <c r="A34" s="5" t="inlineStr">
        <is>
          <t>Minderheitenanteil</t>
        </is>
      </c>
      <c r="B34" s="5" t="inlineStr">
        <is>
          <t>Minority Share</t>
        </is>
      </c>
      <c r="C34" t="n">
        <v>2604</v>
      </c>
      <c r="D34" t="n">
        <v>633</v>
      </c>
      <c r="E34" t="n">
        <v>572</v>
      </c>
      <c r="F34" t="n">
        <v>541</v>
      </c>
      <c r="G34" t="n">
        <v>137</v>
      </c>
      <c r="H34" t="n">
        <v>125</v>
      </c>
      <c r="I34" t="n">
        <v>118</v>
      </c>
      <c r="J34" t="n">
        <v>735.4</v>
      </c>
      <c r="K34" t="n">
        <v>725.4</v>
      </c>
      <c r="L34" t="n">
        <v>720.6</v>
      </c>
      <c r="M34" t="n">
        <v>631.5</v>
      </c>
      <c r="N34" t="n">
        <v>605.3</v>
      </c>
      <c r="O34" t="n">
        <v>577.7</v>
      </c>
      <c r="P34" t="inlineStr">
        <is>
          <t>-</t>
        </is>
      </c>
      <c r="Q34" t="inlineStr">
        <is>
          <t>-</t>
        </is>
      </c>
      <c r="R34" t="inlineStr">
        <is>
          <t>-</t>
        </is>
      </c>
    </row>
    <row r="35">
      <c r="A35" s="5" t="inlineStr">
        <is>
          <t>Summe Eigenkapital</t>
        </is>
      </c>
      <c r="B35" s="5" t="inlineStr">
        <is>
          <t>Equity</t>
        </is>
      </c>
      <c r="C35" t="n">
        <v>20438</v>
      </c>
      <c r="D35" t="n">
        <v>19185</v>
      </c>
      <c r="E35" t="n">
        <v>17812</v>
      </c>
      <c r="F35" t="n">
        <v>16465</v>
      </c>
      <c r="G35" t="n">
        <v>15119</v>
      </c>
      <c r="H35" t="n">
        <v>14743</v>
      </c>
      <c r="I35" t="n">
        <v>14142</v>
      </c>
      <c r="J35" t="n">
        <v>13334</v>
      </c>
      <c r="K35" t="n">
        <v>12890</v>
      </c>
      <c r="L35" t="n">
        <v>12304</v>
      </c>
      <c r="M35" t="n">
        <v>9808</v>
      </c>
      <c r="N35" t="n">
        <v>8421</v>
      </c>
      <c r="O35" t="n">
        <v>7536</v>
      </c>
      <c r="P35" t="inlineStr">
        <is>
          <t>-</t>
        </is>
      </c>
      <c r="Q35" t="inlineStr">
        <is>
          <t>-</t>
        </is>
      </c>
      <c r="R35" t="inlineStr">
        <is>
          <t>-</t>
        </is>
      </c>
    </row>
    <row r="36">
      <c r="A36" s="5" t="inlineStr">
        <is>
          <t>Summe Passiva</t>
        </is>
      </c>
      <c r="B36" s="5" t="inlineStr">
        <is>
          <t>Liabilities &amp; Shareholder Equity</t>
        </is>
      </c>
      <c r="C36" t="n">
        <v>91102</v>
      </c>
      <c r="D36" t="n">
        <v>75357</v>
      </c>
      <c r="E36" t="n">
        <v>69803</v>
      </c>
      <c r="F36" t="n">
        <v>67931</v>
      </c>
      <c r="G36" t="n">
        <v>62147</v>
      </c>
      <c r="H36" t="n">
        <v>63030</v>
      </c>
      <c r="I36" t="n">
        <v>63076</v>
      </c>
      <c r="J36" t="n">
        <v>61591</v>
      </c>
      <c r="K36" t="n">
        <v>60575</v>
      </c>
      <c r="L36" t="n">
        <v>56413</v>
      </c>
      <c r="M36" t="n">
        <v>52436</v>
      </c>
      <c r="N36" t="n">
        <v>51792</v>
      </c>
      <c r="O36" t="n">
        <v>49777</v>
      </c>
      <c r="P36" t="inlineStr">
        <is>
          <t>-</t>
        </is>
      </c>
      <c r="Q36" t="inlineStr">
        <is>
          <t>-</t>
        </is>
      </c>
      <c r="R36" t="inlineStr">
        <is>
          <t>-</t>
        </is>
      </c>
    </row>
    <row r="37">
      <c r="A37" s="5" t="inlineStr">
        <is>
          <t>Mio.Aktien im Umlauf</t>
        </is>
      </c>
      <c r="B37" s="5" t="inlineStr">
        <is>
          <t>Million shares outstanding</t>
        </is>
      </c>
      <c r="C37" t="n">
        <v>605.24</v>
      </c>
      <c r="D37" t="n">
        <v>597.52</v>
      </c>
      <c r="E37" t="n">
        <v>591.22</v>
      </c>
      <c r="F37" t="n">
        <v>589.3099999999999</v>
      </c>
      <c r="G37" t="n">
        <v>588.45</v>
      </c>
      <c r="H37" t="n">
        <v>590.1</v>
      </c>
      <c r="I37" t="n">
        <v>601.7</v>
      </c>
      <c r="J37" t="n">
        <v>577.35</v>
      </c>
      <c r="K37" t="n">
        <v>561</v>
      </c>
      <c r="L37" t="n">
        <v>542.1</v>
      </c>
      <c r="M37" t="n">
        <v>521</v>
      </c>
      <c r="N37" t="n">
        <v>496.2</v>
      </c>
      <c r="O37" t="n">
        <v>486</v>
      </c>
      <c r="P37" t="n">
        <v>470.6</v>
      </c>
      <c r="Q37" t="n">
        <v>393.2</v>
      </c>
      <c r="R37" t="n">
        <v>335.3</v>
      </c>
    </row>
    <row r="38">
      <c r="A38" s="5" t="inlineStr">
        <is>
          <t>Gezeichnetes Kapital (in Mio.)</t>
        </is>
      </c>
      <c r="B38" s="5" t="inlineStr">
        <is>
          <t>Subscribed Capital in M</t>
        </is>
      </c>
      <c r="C38" t="n">
        <v>1513</v>
      </c>
      <c r="D38" t="n">
        <v>1494</v>
      </c>
      <c r="E38" t="n">
        <v>1478</v>
      </c>
      <c r="F38" t="n">
        <v>1473</v>
      </c>
      <c r="G38" t="n">
        <v>1471</v>
      </c>
      <c r="H38" t="n">
        <v>1475</v>
      </c>
      <c r="I38" t="n">
        <v>1504</v>
      </c>
      <c r="J38" t="n">
        <v>1443</v>
      </c>
      <c r="K38" t="n">
        <v>1413</v>
      </c>
      <c r="L38" t="n">
        <v>1382</v>
      </c>
      <c r="M38" t="n">
        <v>1302</v>
      </c>
      <c r="N38" t="n">
        <v>1240</v>
      </c>
      <c r="O38" t="n">
        <v>1215</v>
      </c>
      <c r="P38" t="inlineStr">
        <is>
          <t>-</t>
        </is>
      </c>
      <c r="Q38" t="inlineStr">
        <is>
          <t>-</t>
        </is>
      </c>
      <c r="R38" t="inlineStr">
        <is>
          <t>-</t>
        </is>
      </c>
    </row>
    <row r="39">
      <c r="A39" s="5" t="inlineStr">
        <is>
          <t>Ergebnis je Aktie (brutto)</t>
        </is>
      </c>
      <c r="B39" s="5" t="inlineStr">
        <is>
          <t>Earnings per share</t>
        </is>
      </c>
      <c r="C39" t="n">
        <v>8.33</v>
      </c>
      <c r="D39" t="n">
        <v>7.49</v>
      </c>
      <c r="E39" t="n">
        <v>6.95</v>
      </c>
      <c r="F39" t="n">
        <v>6.04</v>
      </c>
      <c r="G39" t="n">
        <v>5.33</v>
      </c>
      <c r="H39" t="n">
        <v>6.04</v>
      </c>
      <c r="I39" t="n">
        <v>5.18</v>
      </c>
      <c r="J39" t="n">
        <v>5.19</v>
      </c>
      <c r="K39" t="n">
        <v>5.31</v>
      </c>
      <c r="L39" t="n">
        <v>5.07</v>
      </c>
      <c r="M39" t="n">
        <v>4.69</v>
      </c>
      <c r="N39" t="n">
        <v>4.98</v>
      </c>
      <c r="O39" t="n">
        <v>4.77</v>
      </c>
      <c r="P39" t="inlineStr">
        <is>
          <t>-</t>
        </is>
      </c>
      <c r="Q39" t="inlineStr">
        <is>
          <t>-</t>
        </is>
      </c>
      <c r="R39" t="inlineStr">
        <is>
          <t>-</t>
        </is>
      </c>
    </row>
    <row r="40">
      <c r="A40" s="5" t="inlineStr">
        <is>
          <t>Ergebnis je Aktie (unverwässert)</t>
        </is>
      </c>
      <c r="B40" s="5" t="inlineStr">
        <is>
          <t>Basic Earnings per share</t>
        </is>
      </c>
      <c r="C40" t="n">
        <v>5.88</v>
      </c>
      <c r="D40" t="n">
        <v>5.38</v>
      </c>
      <c r="E40" t="n">
        <v>4.95</v>
      </c>
      <c r="F40" t="n">
        <v>4.52</v>
      </c>
      <c r="G40" t="n">
        <v>3.69</v>
      </c>
      <c r="H40" t="n">
        <v>4.47</v>
      </c>
      <c r="I40" t="n">
        <v>3.57</v>
      </c>
      <c r="J40" t="n">
        <v>3.57</v>
      </c>
      <c r="K40" t="n">
        <v>3.52</v>
      </c>
      <c r="L40" t="n">
        <v>3.35</v>
      </c>
      <c r="M40" t="n">
        <v>3.21</v>
      </c>
      <c r="N40" t="n">
        <v>3.39</v>
      </c>
      <c r="O40" t="n">
        <v>3.13</v>
      </c>
      <c r="P40" t="inlineStr">
        <is>
          <t>-</t>
        </is>
      </c>
      <c r="Q40" t="inlineStr">
        <is>
          <t>-</t>
        </is>
      </c>
      <c r="R40" t="inlineStr">
        <is>
          <t>-</t>
        </is>
      </c>
    </row>
    <row r="41">
      <c r="A41" s="5" t="inlineStr">
        <is>
          <t>Ergebnis je Aktie (verwässert)</t>
        </is>
      </c>
      <c r="B41" s="5" t="inlineStr">
        <is>
          <t>Diluted Earnings per share</t>
        </is>
      </c>
      <c r="C41" t="n">
        <v>5.82</v>
      </c>
      <c r="D41" t="n">
        <v>5.32</v>
      </c>
      <c r="E41" t="n">
        <v>4.91</v>
      </c>
      <c r="F41" t="n">
        <v>4.48</v>
      </c>
      <c r="G41" t="n">
        <v>3.66</v>
      </c>
      <c r="H41" t="n">
        <v>4.43</v>
      </c>
      <c r="I41" t="n">
        <v>3.54</v>
      </c>
      <c r="J41" t="n">
        <v>3.54</v>
      </c>
      <c r="K41" t="n">
        <v>3.48</v>
      </c>
      <c r="L41" t="n">
        <v>3.3</v>
      </c>
      <c r="M41" t="n">
        <v>3.21</v>
      </c>
      <c r="N41" t="n">
        <v>3.3</v>
      </c>
      <c r="O41" t="n">
        <v>3.01</v>
      </c>
      <c r="P41" t="inlineStr">
        <is>
          <t>-</t>
        </is>
      </c>
      <c r="Q41" t="inlineStr">
        <is>
          <t>-</t>
        </is>
      </c>
      <c r="R41" t="inlineStr">
        <is>
          <t>-</t>
        </is>
      </c>
    </row>
    <row r="42">
      <c r="A42" s="5" t="inlineStr">
        <is>
          <t>Dividende je Aktie</t>
        </is>
      </c>
      <c r="B42" s="5" t="inlineStr">
        <is>
          <t>Dividend per share</t>
        </is>
      </c>
      <c r="C42" t="n">
        <v>3.05</v>
      </c>
      <c r="D42" t="n">
        <v>2.67</v>
      </c>
      <c r="E42" t="n">
        <v>2.45</v>
      </c>
      <c r="F42" t="n">
        <v>2.1</v>
      </c>
      <c r="G42" t="n">
        <v>1.84</v>
      </c>
      <c r="H42" t="n">
        <v>1.77</v>
      </c>
      <c r="I42" t="n">
        <v>1.77</v>
      </c>
      <c r="J42" t="n">
        <v>1.77</v>
      </c>
      <c r="K42" t="n">
        <v>1.77</v>
      </c>
      <c r="L42" t="n">
        <v>1.67</v>
      </c>
      <c r="M42" t="n">
        <v>1.62</v>
      </c>
      <c r="N42" t="n">
        <v>1.62</v>
      </c>
      <c r="O42" t="n">
        <v>1.52</v>
      </c>
      <c r="P42" t="n">
        <v>1.33</v>
      </c>
      <c r="Q42" t="n">
        <v>1</v>
      </c>
      <c r="R42" t="n">
        <v>0.88</v>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0.45</v>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row>
    <row r="44">
      <c r="A44" s="5" t="inlineStr">
        <is>
          <t>Dividendenausschüttung in Mio</t>
        </is>
      </c>
      <c r="B44" s="5" t="inlineStr">
        <is>
          <t>Dividend Payment in M</t>
        </is>
      </c>
      <c r="C44" t="n">
        <v>1772</v>
      </c>
      <c r="D44" t="n">
        <v>1443</v>
      </c>
      <c r="E44" t="n">
        <v>1248</v>
      </c>
      <c r="F44" t="n">
        <v>1084</v>
      </c>
      <c r="G44" t="n">
        <v>1044</v>
      </c>
      <c r="H44" t="n">
        <v>1287</v>
      </c>
      <c r="I44" t="n">
        <v>1072</v>
      </c>
      <c r="J44" t="n">
        <v>1057</v>
      </c>
      <c r="K44" t="n">
        <v>1036</v>
      </c>
      <c r="L44" t="n">
        <v>964.8</v>
      </c>
      <c r="M44" t="n">
        <v>873</v>
      </c>
      <c r="N44" t="n">
        <v>829</v>
      </c>
      <c r="O44" t="n">
        <v>765.1</v>
      </c>
      <c r="P44" t="n">
        <v>664.5</v>
      </c>
      <c r="Q44" t="inlineStr">
        <is>
          <t>-</t>
        </is>
      </c>
      <c r="R44" t="inlineStr">
        <is>
          <t>-</t>
        </is>
      </c>
    </row>
    <row r="45">
      <c r="A45" s="5" t="inlineStr">
        <is>
          <t>Umsatz</t>
        </is>
      </c>
      <c r="B45" s="5" t="inlineStr">
        <is>
          <t>Revenue</t>
        </is>
      </c>
      <c r="C45" t="n">
        <v>79.40000000000001</v>
      </c>
      <c r="D45" t="n">
        <v>72.83</v>
      </c>
      <c r="E45" t="n">
        <v>68.08</v>
      </c>
      <c r="F45" t="n">
        <v>64.61</v>
      </c>
      <c r="G45" t="n">
        <v>65.45999999999999</v>
      </c>
      <c r="H45" t="n">
        <v>65.59</v>
      </c>
      <c r="I45" t="n">
        <v>67.04000000000001</v>
      </c>
      <c r="J45" t="n">
        <v>66.92</v>
      </c>
      <c r="K45" t="n">
        <v>65.88</v>
      </c>
      <c r="L45" t="n">
        <v>61.57</v>
      </c>
      <c r="M45" t="n">
        <v>62.3</v>
      </c>
      <c r="N45" t="n">
        <v>68.38</v>
      </c>
      <c r="O45" t="n">
        <v>63.53</v>
      </c>
      <c r="P45" t="inlineStr">
        <is>
          <t>-</t>
        </is>
      </c>
      <c r="Q45" t="inlineStr">
        <is>
          <t>-</t>
        </is>
      </c>
      <c r="R45" t="inlineStr">
        <is>
          <t>-</t>
        </is>
      </c>
    </row>
    <row r="46">
      <c r="A46" s="5" t="inlineStr">
        <is>
          <t>Buchwert je Aktie</t>
        </is>
      </c>
      <c r="B46" s="5" t="inlineStr">
        <is>
          <t>Book value per share</t>
        </is>
      </c>
      <c r="C46" t="n">
        <v>33.77</v>
      </c>
      <c r="D46" t="n">
        <v>32.11</v>
      </c>
      <c r="E46" t="n">
        <v>30.13</v>
      </c>
      <c r="F46" t="n">
        <v>27.94</v>
      </c>
      <c r="G46" t="n">
        <v>25.69</v>
      </c>
      <c r="H46" t="n">
        <v>24.98</v>
      </c>
      <c r="I46" t="n">
        <v>23.5</v>
      </c>
      <c r="J46" t="n">
        <v>23.1</v>
      </c>
      <c r="K46" t="n">
        <v>22.98</v>
      </c>
      <c r="L46" t="n">
        <v>22.7</v>
      </c>
      <c r="M46" t="n">
        <v>18.83</v>
      </c>
      <c r="N46" t="n">
        <v>16.97</v>
      </c>
      <c r="O46" t="n">
        <v>15.51</v>
      </c>
      <c r="P46" t="inlineStr">
        <is>
          <t>-</t>
        </is>
      </c>
      <c r="Q46" t="inlineStr">
        <is>
          <t>-</t>
        </is>
      </c>
      <c r="R46" t="inlineStr">
        <is>
          <t>-</t>
        </is>
      </c>
    </row>
    <row r="47">
      <c r="A47" s="5" t="inlineStr">
        <is>
          <t>Cashflow je Aktie</t>
        </is>
      </c>
      <c r="B47" s="5" t="inlineStr">
        <is>
          <t>Cashflow per share</t>
        </is>
      </c>
      <c r="C47" t="n">
        <v>11.71</v>
      </c>
      <c r="D47" t="n">
        <v>8.609999999999999</v>
      </c>
      <c r="E47" t="n">
        <v>7.24</v>
      </c>
      <c r="F47" t="n">
        <v>7.37</v>
      </c>
      <c r="G47" t="n">
        <v>7.68</v>
      </c>
      <c r="H47" t="n">
        <v>6.16</v>
      </c>
      <c r="I47" t="n">
        <v>6.06</v>
      </c>
      <c r="J47" t="n">
        <v>6.69</v>
      </c>
      <c r="K47" t="n">
        <v>7.02</v>
      </c>
      <c r="L47" t="n">
        <v>6.24</v>
      </c>
      <c r="M47" t="n">
        <v>7.87</v>
      </c>
      <c r="N47" t="n">
        <v>8.35</v>
      </c>
      <c r="O47" t="n">
        <v>7.37</v>
      </c>
      <c r="P47" t="inlineStr">
        <is>
          <t>-</t>
        </is>
      </c>
      <c r="Q47" t="inlineStr">
        <is>
          <t>-</t>
        </is>
      </c>
      <c r="R47" t="inlineStr">
        <is>
          <t>-</t>
        </is>
      </c>
    </row>
    <row r="48">
      <c r="A48" s="5" t="inlineStr">
        <is>
          <t>Bilanzsumme je Aktie</t>
        </is>
      </c>
      <c r="B48" s="5" t="inlineStr">
        <is>
          <t>Total assets per share</t>
        </is>
      </c>
      <c r="C48" t="n">
        <v>150.52</v>
      </c>
      <c r="D48" t="n">
        <v>126.12</v>
      </c>
      <c r="E48" t="n">
        <v>118.07</v>
      </c>
      <c r="F48" t="n">
        <v>115.27</v>
      </c>
      <c r="G48" t="n">
        <v>105.61</v>
      </c>
      <c r="H48" t="n">
        <v>106.81</v>
      </c>
      <c r="I48" t="n">
        <v>104.83</v>
      </c>
      <c r="J48" t="n">
        <v>106.68</v>
      </c>
      <c r="K48" t="n">
        <v>107.98</v>
      </c>
      <c r="L48" t="n">
        <v>104.06</v>
      </c>
      <c r="M48" t="n">
        <v>100.65</v>
      </c>
      <c r="N48" t="n">
        <v>104.38</v>
      </c>
      <c r="O48" t="n">
        <v>102.42</v>
      </c>
      <c r="P48" t="inlineStr">
        <is>
          <t>-</t>
        </is>
      </c>
      <c r="Q48" t="inlineStr">
        <is>
          <t>-</t>
        </is>
      </c>
      <c r="R48" t="inlineStr">
        <is>
          <t>-</t>
        </is>
      </c>
    </row>
    <row r="49">
      <c r="A49" s="5" t="inlineStr">
        <is>
          <t>Personal am Ende des Jahres</t>
        </is>
      </c>
      <c r="B49" s="5" t="inlineStr">
        <is>
          <t>Staff at the end of year</t>
        </is>
      </c>
      <c r="C49" t="n">
        <v>222397</v>
      </c>
      <c r="D49" t="n">
        <v>211233</v>
      </c>
      <c r="E49" t="n">
        <v>194428</v>
      </c>
      <c r="F49" t="n">
        <v>183487</v>
      </c>
      <c r="G49" t="n">
        <v>185000</v>
      </c>
      <c r="H49" t="n">
        <v>185293</v>
      </c>
      <c r="I49" t="n">
        <v>190704</v>
      </c>
      <c r="J49" t="n">
        <v>192701</v>
      </c>
      <c r="K49" t="n">
        <v>183320</v>
      </c>
      <c r="L49" t="n">
        <v>179527</v>
      </c>
      <c r="M49" t="n">
        <v>161746</v>
      </c>
      <c r="N49" t="n">
        <v>164057</v>
      </c>
      <c r="O49" t="n">
        <v>158628</v>
      </c>
      <c r="P49" t="inlineStr">
        <is>
          <t>-</t>
        </is>
      </c>
      <c r="Q49" t="inlineStr">
        <is>
          <t>-</t>
        </is>
      </c>
      <c r="R49" t="inlineStr">
        <is>
          <t>-</t>
        </is>
      </c>
    </row>
    <row r="50">
      <c r="A50" s="5" t="inlineStr">
        <is>
          <t>Personalaufwand in Mio. EUR</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row>
    <row r="51">
      <c r="A51" s="5" t="inlineStr">
        <is>
          <t>Aufwand je Mitarbeiter in EUR</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row>
    <row r="52">
      <c r="A52" s="5" t="inlineStr">
        <is>
          <t>Umsatz je Aktie</t>
        </is>
      </c>
      <c r="B52" s="5" t="inlineStr">
        <is>
          <t>Revenue per share</t>
        </is>
      </c>
      <c r="C52" t="n">
        <v>216069</v>
      </c>
      <c r="D52" t="n">
        <v>206024</v>
      </c>
      <c r="E52" t="n">
        <v>207007</v>
      </c>
      <c r="F52" t="n">
        <v>207497</v>
      </c>
      <c r="G52" t="n">
        <v>208205</v>
      </c>
      <c r="H52" t="n">
        <v>208875</v>
      </c>
      <c r="I52" t="n">
        <v>211522</v>
      </c>
      <c r="J52" t="n">
        <v>200485</v>
      </c>
      <c r="K52" t="n">
        <v>201592</v>
      </c>
      <c r="L52" t="n">
        <v>185910</v>
      </c>
      <c r="M52" t="n">
        <v>200685</v>
      </c>
      <c r="N52" t="n">
        <v>206820</v>
      </c>
      <c r="O52" t="n">
        <v>194633</v>
      </c>
      <c r="P52" t="inlineStr">
        <is>
          <t>-</t>
        </is>
      </c>
      <c r="Q52" t="inlineStr">
        <is>
          <t>-</t>
        </is>
      </c>
      <c r="R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row>
    <row r="54">
      <c r="A54" s="5" t="inlineStr">
        <is>
          <t>Gewinn je Mitarbeiter in EUR</t>
        </is>
      </c>
      <c r="B54" s="5" t="inlineStr">
        <is>
          <t>Earnings per employee</t>
        </is>
      </c>
      <c r="C54" t="n">
        <v>14658</v>
      </c>
      <c r="D54" t="n">
        <v>14122</v>
      </c>
      <c r="E54" t="n">
        <v>14129</v>
      </c>
      <c r="F54" t="n">
        <v>13652</v>
      </c>
      <c r="G54" t="n">
        <v>11059</v>
      </c>
      <c r="H54" t="n">
        <v>13417</v>
      </c>
      <c r="I54" t="n">
        <v>10288</v>
      </c>
      <c r="J54" t="n">
        <v>9947</v>
      </c>
      <c r="K54" t="n">
        <v>10388</v>
      </c>
      <c r="L54" t="n">
        <v>9892</v>
      </c>
      <c r="M54" t="n">
        <v>9867</v>
      </c>
      <c r="N54" t="n">
        <v>9700</v>
      </c>
      <c r="O54" t="n">
        <v>9172</v>
      </c>
      <c r="P54" t="inlineStr">
        <is>
          <t>-</t>
        </is>
      </c>
      <c r="Q54" t="inlineStr">
        <is>
          <t>-</t>
        </is>
      </c>
      <c r="R54" t="inlineStr">
        <is>
          <t>-</t>
        </is>
      </c>
    </row>
    <row r="55">
      <c r="A55" s="5" t="inlineStr">
        <is>
          <t>KGV (Kurs/Gewinn)</t>
        </is>
      </c>
      <c r="B55" s="5" t="inlineStr">
        <is>
          <t>PE (price/earnings)</t>
        </is>
      </c>
      <c r="C55" t="n">
        <v>16.8</v>
      </c>
      <c r="D55" t="n">
        <v>13.4</v>
      </c>
      <c r="E55" t="n">
        <v>17.2</v>
      </c>
      <c r="F55" t="n">
        <v>13.9</v>
      </c>
      <c r="G55" t="n">
        <v>16.1</v>
      </c>
      <c r="H55" t="n">
        <v>10.2</v>
      </c>
      <c r="I55" t="n">
        <v>13.4</v>
      </c>
      <c r="J55" t="n">
        <v>10.1</v>
      </c>
      <c r="K55" t="n">
        <v>9.6</v>
      </c>
      <c r="L55" t="n">
        <v>12.1</v>
      </c>
      <c r="M55" t="n">
        <v>12.3</v>
      </c>
      <c r="N55" t="n">
        <v>8.800000000000001</v>
      </c>
      <c r="O55" t="n">
        <v>16.2</v>
      </c>
      <c r="P55" t="inlineStr">
        <is>
          <t>-</t>
        </is>
      </c>
      <c r="Q55" t="inlineStr">
        <is>
          <t>-</t>
        </is>
      </c>
      <c r="R55" t="inlineStr">
        <is>
          <t>-</t>
        </is>
      </c>
    </row>
    <row r="56">
      <c r="A56" s="5" t="inlineStr">
        <is>
          <t>KUV (Kurs/Umsatz)</t>
        </is>
      </c>
      <c r="B56" s="5" t="inlineStr">
        <is>
          <t>PS (price/sales)</t>
        </is>
      </c>
      <c r="C56" t="n">
        <v>1.25</v>
      </c>
      <c r="D56" t="n">
        <v>0.99</v>
      </c>
      <c r="E56" t="n">
        <v>1.25</v>
      </c>
      <c r="F56" t="n">
        <v>0.97</v>
      </c>
      <c r="G56" t="n">
        <v>0.91</v>
      </c>
      <c r="H56" t="n">
        <v>0.6899999999999999</v>
      </c>
      <c r="I56" t="n">
        <v>0.71</v>
      </c>
      <c r="J56" t="n">
        <v>0.54</v>
      </c>
      <c r="K56" t="n">
        <v>0.51</v>
      </c>
      <c r="L56" t="n">
        <v>0.66</v>
      </c>
      <c r="M56" t="n">
        <v>0.63</v>
      </c>
      <c r="N56" t="n">
        <v>0.44</v>
      </c>
      <c r="O56" t="n">
        <v>0.8</v>
      </c>
      <c r="P56" t="inlineStr">
        <is>
          <t>-</t>
        </is>
      </c>
      <c r="Q56" t="inlineStr">
        <is>
          <t>-</t>
        </is>
      </c>
      <c r="R56" t="inlineStr">
        <is>
          <t>-</t>
        </is>
      </c>
    </row>
    <row r="57">
      <c r="A57" s="5" t="inlineStr">
        <is>
          <t>KBV (Kurs/Buchwert)</t>
        </is>
      </c>
      <c r="B57" s="5" t="inlineStr">
        <is>
          <t>PB (price/book value)</t>
        </is>
      </c>
      <c r="C57" t="n">
        <v>2.93</v>
      </c>
      <c r="D57" t="n">
        <v>2.24</v>
      </c>
      <c r="E57" t="n">
        <v>2.83</v>
      </c>
      <c r="F57" t="n">
        <v>2.25</v>
      </c>
      <c r="G57" t="n">
        <v>2.32</v>
      </c>
      <c r="H57" t="n">
        <v>1.82</v>
      </c>
      <c r="I57" t="n">
        <v>2.03</v>
      </c>
      <c r="J57" t="n">
        <v>1.56</v>
      </c>
      <c r="K57" t="n">
        <v>1.47</v>
      </c>
      <c r="L57" t="n">
        <v>1.79</v>
      </c>
      <c r="M57" t="n">
        <v>2.1</v>
      </c>
      <c r="N57" t="n">
        <v>1.77</v>
      </c>
      <c r="O57" t="n">
        <v>3.27</v>
      </c>
      <c r="P57" t="inlineStr">
        <is>
          <t>-</t>
        </is>
      </c>
      <c r="Q57" t="inlineStr">
        <is>
          <t>-</t>
        </is>
      </c>
      <c r="R57" t="inlineStr">
        <is>
          <t>-</t>
        </is>
      </c>
    </row>
    <row r="58">
      <c r="A58" s="5" t="inlineStr">
        <is>
          <t>KCV (Kurs/Cashflow)</t>
        </is>
      </c>
      <c r="B58" s="5" t="inlineStr">
        <is>
          <t>PC (price/cashflow)</t>
        </is>
      </c>
      <c r="C58" t="n">
        <v>8.449999999999999</v>
      </c>
      <c r="D58" t="n">
        <v>8.369999999999999</v>
      </c>
      <c r="E58" t="n">
        <v>11.76</v>
      </c>
      <c r="F58" t="n">
        <v>8.539999999999999</v>
      </c>
      <c r="G58" t="n">
        <v>7.74</v>
      </c>
      <c r="H58" t="n">
        <v>7.39</v>
      </c>
      <c r="I58" t="n">
        <v>7.87</v>
      </c>
      <c r="J58" t="n">
        <v>5.37</v>
      </c>
      <c r="K58" t="n">
        <v>4.81</v>
      </c>
      <c r="L58" t="n">
        <v>6.51</v>
      </c>
      <c r="M58" t="n">
        <v>5.02</v>
      </c>
      <c r="N58" t="n">
        <v>3.59</v>
      </c>
      <c r="O58" t="n">
        <v>6.87</v>
      </c>
      <c r="P58" t="inlineStr">
        <is>
          <t>-</t>
        </is>
      </c>
      <c r="Q58" t="inlineStr">
        <is>
          <t>-</t>
        </is>
      </c>
      <c r="R58" t="inlineStr">
        <is>
          <t>-</t>
        </is>
      </c>
    </row>
    <row r="59">
      <c r="A59" s="5" t="inlineStr">
        <is>
          <t>Dividendenrendite in %</t>
        </is>
      </c>
      <c r="B59" s="5" t="inlineStr">
        <is>
          <t>Dividend Yield in %</t>
        </is>
      </c>
      <c r="C59" t="n">
        <v>3.08</v>
      </c>
      <c r="D59" t="n">
        <v>3.71</v>
      </c>
      <c r="E59" t="n">
        <v>2.88</v>
      </c>
      <c r="F59" t="n">
        <v>3.34</v>
      </c>
      <c r="G59" t="n">
        <v>3.09</v>
      </c>
      <c r="H59" t="n">
        <v>3.89</v>
      </c>
      <c r="I59" t="n">
        <v>3.71</v>
      </c>
      <c r="J59" t="n">
        <v>4.92</v>
      </c>
      <c r="K59" t="n">
        <v>5.24</v>
      </c>
      <c r="L59" t="n">
        <v>4.11</v>
      </c>
      <c r="M59" t="n">
        <v>4.1</v>
      </c>
      <c r="N59" t="n">
        <v>5.4</v>
      </c>
      <c r="O59" t="n">
        <v>3</v>
      </c>
      <c r="P59" t="n">
        <v>2.75</v>
      </c>
      <c r="Q59" t="n">
        <v>2.75</v>
      </c>
      <c r="R59" t="n">
        <v>3.56</v>
      </c>
    </row>
    <row r="60">
      <c r="A60" s="5" t="inlineStr">
        <is>
          <t>Gewinnrendite in %</t>
        </is>
      </c>
      <c r="B60" s="5" t="inlineStr">
        <is>
          <t>Return on profit in %</t>
        </is>
      </c>
      <c r="C60" t="n">
        <v>5.9</v>
      </c>
      <c r="D60" t="n">
        <v>7.5</v>
      </c>
      <c r="E60" t="n">
        <v>5.8</v>
      </c>
      <c r="F60" t="n">
        <v>7.2</v>
      </c>
      <c r="G60" t="n">
        <v>6.2</v>
      </c>
      <c r="H60" t="n">
        <v>9.800000000000001</v>
      </c>
      <c r="I60" t="n">
        <v>7.5</v>
      </c>
      <c r="J60" t="n">
        <v>9.9</v>
      </c>
      <c r="K60" t="n">
        <v>10.4</v>
      </c>
      <c r="L60" t="n">
        <v>8.199999999999999</v>
      </c>
      <c r="M60" t="n">
        <v>8.1</v>
      </c>
      <c r="N60" t="n">
        <v>11.3</v>
      </c>
      <c r="O60" t="n">
        <v>6.2</v>
      </c>
      <c r="P60" t="inlineStr">
        <is>
          <t>-</t>
        </is>
      </c>
      <c r="Q60" t="inlineStr">
        <is>
          <t>-</t>
        </is>
      </c>
      <c r="R60" t="inlineStr">
        <is>
          <t>-</t>
        </is>
      </c>
    </row>
    <row r="61">
      <c r="A61" s="5" t="inlineStr">
        <is>
          <t>Eigenkapitalrendite in %</t>
        </is>
      </c>
      <c r="B61" s="5" t="inlineStr">
        <is>
          <t>Return on Equity in %</t>
        </is>
      </c>
      <c r="C61" t="n">
        <v>15.95</v>
      </c>
      <c r="D61" t="n">
        <v>15.55</v>
      </c>
      <c r="E61" t="n">
        <v>15.42</v>
      </c>
      <c r="F61" t="n">
        <v>15.21</v>
      </c>
      <c r="G61" t="n">
        <v>13.53</v>
      </c>
      <c r="H61" t="n">
        <v>16.86</v>
      </c>
      <c r="I61" t="n">
        <v>13.87</v>
      </c>
      <c r="J61" t="n">
        <v>14.37</v>
      </c>
      <c r="K61" t="n">
        <v>14.77</v>
      </c>
      <c r="L61" t="n">
        <v>14.43</v>
      </c>
      <c r="M61" t="n">
        <v>16.27</v>
      </c>
      <c r="N61" t="n">
        <v>18.9</v>
      </c>
      <c r="O61" t="n">
        <v>19.31</v>
      </c>
      <c r="P61" t="inlineStr">
        <is>
          <t>-</t>
        </is>
      </c>
      <c r="Q61" t="inlineStr">
        <is>
          <t>-</t>
        </is>
      </c>
      <c r="R61" t="inlineStr">
        <is>
          <t>-</t>
        </is>
      </c>
    </row>
    <row r="62">
      <c r="A62" s="5" t="inlineStr">
        <is>
          <t>Umsatzrendite in %</t>
        </is>
      </c>
      <c r="B62" s="5" t="inlineStr">
        <is>
          <t>Return on sales in %</t>
        </is>
      </c>
      <c r="C62" t="n">
        <v>6.78</v>
      </c>
      <c r="D62" t="n">
        <v>6.85</v>
      </c>
      <c r="E62" t="n">
        <v>6.83</v>
      </c>
      <c r="F62" t="n">
        <v>6.58</v>
      </c>
      <c r="G62" t="n">
        <v>5.31</v>
      </c>
      <c r="H62" t="n">
        <v>6.42</v>
      </c>
      <c r="I62" t="n">
        <v>4.86</v>
      </c>
      <c r="J62" t="n">
        <v>4.96</v>
      </c>
      <c r="K62" t="n">
        <v>5.15</v>
      </c>
      <c r="L62" t="n">
        <v>5.32</v>
      </c>
      <c r="M62" t="n">
        <v>4.92</v>
      </c>
      <c r="N62" t="n">
        <v>4.69</v>
      </c>
      <c r="O62" t="n">
        <v>4.71</v>
      </c>
      <c r="P62" t="inlineStr">
        <is>
          <t>-</t>
        </is>
      </c>
      <c r="Q62" t="inlineStr">
        <is>
          <t>-</t>
        </is>
      </c>
      <c r="R62" t="inlineStr">
        <is>
          <t>-</t>
        </is>
      </c>
    </row>
    <row r="63">
      <c r="A63" s="5" t="inlineStr">
        <is>
          <t>Gesamtkapitalrendite in %</t>
        </is>
      </c>
      <c r="B63" s="5" t="inlineStr">
        <is>
          <t>Total Return on Investment in %</t>
        </is>
      </c>
      <c r="C63" t="n">
        <v>4.18</v>
      </c>
      <c r="D63" t="n">
        <v>4.57</v>
      </c>
      <c r="E63" t="n">
        <v>4.62</v>
      </c>
      <c r="F63" t="n">
        <v>4.46</v>
      </c>
      <c r="G63" t="n">
        <v>4.19</v>
      </c>
      <c r="H63" t="n">
        <v>4.92</v>
      </c>
      <c r="I63" t="n">
        <v>4.06</v>
      </c>
      <c r="J63" t="n">
        <v>4.15</v>
      </c>
      <c r="K63" t="n">
        <v>4.21</v>
      </c>
      <c r="L63" t="n">
        <v>4.28</v>
      </c>
      <c r="M63" t="n">
        <v>4.46</v>
      </c>
      <c r="N63" t="n">
        <v>4.74</v>
      </c>
      <c r="O63" t="n">
        <v>4.55</v>
      </c>
      <c r="P63" t="inlineStr">
        <is>
          <t>-</t>
        </is>
      </c>
      <c r="Q63" t="inlineStr">
        <is>
          <t>-</t>
        </is>
      </c>
      <c r="R63" t="inlineStr">
        <is>
          <t>-</t>
        </is>
      </c>
    </row>
    <row r="64">
      <c r="A64" s="5" t="inlineStr">
        <is>
          <t>Return on Investment in %</t>
        </is>
      </c>
      <c r="B64" s="5" t="inlineStr">
        <is>
          <t>Return on Investment in %</t>
        </is>
      </c>
      <c r="C64" t="n">
        <v>3.58</v>
      </c>
      <c r="D64" t="n">
        <v>3.96</v>
      </c>
      <c r="E64" t="n">
        <v>3.94</v>
      </c>
      <c r="F64" t="n">
        <v>3.69</v>
      </c>
      <c r="G64" t="n">
        <v>3.29</v>
      </c>
      <c r="H64" t="n">
        <v>3.94</v>
      </c>
      <c r="I64" t="n">
        <v>3.11</v>
      </c>
      <c r="J64" t="n">
        <v>3.11</v>
      </c>
      <c r="K64" t="n">
        <v>3.14</v>
      </c>
      <c r="L64" t="n">
        <v>3.15</v>
      </c>
      <c r="M64" t="n">
        <v>3.04</v>
      </c>
      <c r="N64" t="n">
        <v>3.07</v>
      </c>
      <c r="O64" t="n">
        <v>2.92</v>
      </c>
      <c r="P64" t="inlineStr">
        <is>
          <t>-</t>
        </is>
      </c>
      <c r="Q64" t="inlineStr">
        <is>
          <t>-</t>
        </is>
      </c>
      <c r="R64" t="inlineStr">
        <is>
          <t>-</t>
        </is>
      </c>
    </row>
    <row r="65">
      <c r="A65" s="5" t="inlineStr">
        <is>
          <t>Arbeitsintensität in %</t>
        </is>
      </c>
      <c r="B65" s="5" t="inlineStr">
        <is>
          <t>Work Intensity in %</t>
        </is>
      </c>
      <c r="C65" t="n">
        <v>33.18</v>
      </c>
      <c r="D65" t="n">
        <v>37.98</v>
      </c>
      <c r="E65" t="n">
        <v>37.64</v>
      </c>
      <c r="F65" t="n">
        <v>36.68</v>
      </c>
      <c r="G65" t="n">
        <v>36.82</v>
      </c>
      <c r="H65" t="n">
        <v>37.72</v>
      </c>
      <c r="I65" t="n">
        <v>35.97</v>
      </c>
      <c r="J65" t="n">
        <v>38.25</v>
      </c>
      <c r="K65" t="n">
        <v>38.58</v>
      </c>
      <c r="L65" t="n">
        <v>35.46</v>
      </c>
      <c r="M65" t="n">
        <v>35.23</v>
      </c>
      <c r="N65" t="n">
        <v>35.56</v>
      </c>
      <c r="O65" t="n">
        <v>34.58</v>
      </c>
      <c r="P65" t="inlineStr">
        <is>
          <t>-</t>
        </is>
      </c>
      <c r="Q65" t="inlineStr">
        <is>
          <t>-</t>
        </is>
      </c>
      <c r="R65" t="inlineStr">
        <is>
          <t>-</t>
        </is>
      </c>
    </row>
    <row r="66">
      <c r="A66" s="5" t="inlineStr">
        <is>
          <t>Eigenkapitalquote in %</t>
        </is>
      </c>
      <c r="B66" s="5" t="inlineStr">
        <is>
          <t>Equity Ratio in %</t>
        </is>
      </c>
      <c r="C66" t="n">
        <v>22.43</v>
      </c>
      <c r="D66" t="n">
        <v>25.46</v>
      </c>
      <c r="E66" t="n">
        <v>25.52</v>
      </c>
      <c r="F66" t="n">
        <v>24.24</v>
      </c>
      <c r="G66" t="n">
        <v>24.33</v>
      </c>
      <c r="H66" t="n">
        <v>23.39</v>
      </c>
      <c r="I66" t="n">
        <v>22.42</v>
      </c>
      <c r="J66" t="n">
        <v>21.65</v>
      </c>
      <c r="K66" t="n">
        <v>21.28</v>
      </c>
      <c r="L66" t="n">
        <v>21.81</v>
      </c>
      <c r="M66" t="n">
        <v>18.71</v>
      </c>
      <c r="N66" t="n">
        <v>16.26</v>
      </c>
      <c r="O66" t="n">
        <v>15.14</v>
      </c>
      <c r="P66" t="inlineStr">
        <is>
          <t>-</t>
        </is>
      </c>
      <c r="Q66" t="inlineStr">
        <is>
          <t>-</t>
        </is>
      </c>
      <c r="R66" t="inlineStr">
        <is>
          <t>-</t>
        </is>
      </c>
    </row>
    <row r="67">
      <c r="A67" s="5" t="inlineStr">
        <is>
          <t>Fremdkapitalquote in %</t>
        </is>
      </c>
      <c r="B67" s="5" t="inlineStr">
        <is>
          <t>Debt Ratio in %</t>
        </is>
      </c>
      <c r="C67" t="n">
        <v>77.56999999999999</v>
      </c>
      <c r="D67" t="n">
        <v>74.54000000000001</v>
      </c>
      <c r="E67" t="n">
        <v>74.48</v>
      </c>
      <c r="F67" t="n">
        <v>75.76000000000001</v>
      </c>
      <c r="G67" t="n">
        <v>75.67</v>
      </c>
      <c r="H67" t="n">
        <v>76.61</v>
      </c>
      <c r="I67" t="n">
        <v>77.58</v>
      </c>
      <c r="J67" t="n">
        <v>78.34999999999999</v>
      </c>
      <c r="K67" t="n">
        <v>78.72</v>
      </c>
      <c r="L67" t="n">
        <v>78.19</v>
      </c>
      <c r="M67" t="n">
        <v>81.29000000000001</v>
      </c>
      <c r="N67" t="n">
        <v>83.73999999999999</v>
      </c>
      <c r="O67" t="n">
        <v>84.86</v>
      </c>
      <c r="P67" t="inlineStr">
        <is>
          <t>-</t>
        </is>
      </c>
      <c r="Q67" t="inlineStr">
        <is>
          <t>-</t>
        </is>
      </c>
      <c r="R67" t="inlineStr">
        <is>
          <t>-</t>
        </is>
      </c>
    </row>
    <row r="68">
      <c r="A68" s="5" t="inlineStr">
        <is>
          <t>Verschuldungsgrad in %</t>
        </is>
      </c>
      <c r="B68" s="5" t="inlineStr">
        <is>
          <t>Finance Gearing in %</t>
        </is>
      </c>
      <c r="C68" t="n">
        <v>345.75</v>
      </c>
      <c r="D68" t="n">
        <v>292.79</v>
      </c>
      <c r="E68" t="n">
        <v>291.89</v>
      </c>
      <c r="F68" t="n">
        <v>312.58</v>
      </c>
      <c r="G68" t="n">
        <v>311.05</v>
      </c>
      <c r="H68" t="n">
        <v>327.52</v>
      </c>
      <c r="I68" t="n">
        <v>346.02</v>
      </c>
      <c r="J68" t="n">
        <v>361.89</v>
      </c>
      <c r="K68" t="n">
        <v>369.94</v>
      </c>
      <c r="L68" t="n">
        <v>358.49</v>
      </c>
      <c r="M68" t="n">
        <v>434.6</v>
      </c>
      <c r="N68" t="n">
        <v>515.0700000000001</v>
      </c>
      <c r="O68" t="n">
        <v>560.54</v>
      </c>
      <c r="P68" t="inlineStr">
        <is>
          <t>-</t>
        </is>
      </c>
      <c r="Q68" t="inlineStr">
        <is>
          <t>-</t>
        </is>
      </c>
      <c r="R68" t="inlineStr">
        <is>
          <t>-</t>
        </is>
      </c>
    </row>
    <row r="69">
      <c r="A69" s="5" t="inlineStr"/>
      <c r="B69" s="5" t="inlineStr"/>
    </row>
    <row r="70">
      <c r="A70" s="5" t="inlineStr">
        <is>
          <t>Kurzfristige Vermögensquote in %</t>
        </is>
      </c>
      <c r="B70" s="5" t="inlineStr">
        <is>
          <t>Current Assets Ratio in %</t>
        </is>
      </c>
      <c r="C70" t="n">
        <v>33.18</v>
      </c>
      <c r="D70" t="n">
        <v>37.98</v>
      </c>
      <c r="E70" t="n">
        <v>37.64</v>
      </c>
      <c r="F70" t="n">
        <v>36.68</v>
      </c>
      <c r="G70" t="n">
        <v>36.82</v>
      </c>
      <c r="H70" t="n">
        <v>37.72</v>
      </c>
      <c r="I70" t="n">
        <v>35.97</v>
      </c>
      <c r="J70" t="n">
        <v>38.25</v>
      </c>
      <c r="K70" t="n">
        <v>38.59</v>
      </c>
      <c r="L70" t="n">
        <v>35.46</v>
      </c>
      <c r="M70" t="n">
        <v>35.23</v>
      </c>
      <c r="N70" t="n">
        <v>35.56</v>
      </c>
      <c r="O70" t="n">
        <v>34.58</v>
      </c>
      <c r="P70" t="inlineStr">
        <is>
          <t>-</t>
        </is>
      </c>
      <c r="Q70" t="inlineStr">
        <is>
          <t>-</t>
        </is>
      </c>
    </row>
    <row r="71">
      <c r="A71" s="5" t="inlineStr">
        <is>
          <t>Nettogewinn Marge in %</t>
        </is>
      </c>
      <c r="B71" s="5" t="inlineStr">
        <is>
          <t>Net Profit Marge in %</t>
        </is>
      </c>
      <c r="C71" t="n">
        <v>4105.79</v>
      </c>
      <c r="D71" t="n">
        <v>4095.84</v>
      </c>
      <c r="E71" t="n">
        <v>4034.96</v>
      </c>
      <c r="F71" t="n">
        <v>3877.11</v>
      </c>
      <c r="G71" t="n">
        <v>3125.57</v>
      </c>
      <c r="H71" t="n">
        <v>3790.21</v>
      </c>
      <c r="I71" t="n">
        <v>2926.61</v>
      </c>
      <c r="J71" t="n">
        <v>2864.61</v>
      </c>
      <c r="K71" t="n">
        <v>2890.1</v>
      </c>
      <c r="L71" t="n">
        <v>2884.52</v>
      </c>
      <c r="M71" t="n">
        <v>2561.8</v>
      </c>
      <c r="N71" t="n">
        <v>2326.7</v>
      </c>
      <c r="O71" t="n">
        <v>2290.26</v>
      </c>
      <c r="P71" t="inlineStr">
        <is>
          <t>-</t>
        </is>
      </c>
      <c r="Q71" t="inlineStr">
        <is>
          <t>-</t>
        </is>
      </c>
    </row>
    <row r="72">
      <c r="A72" s="5" t="inlineStr">
        <is>
          <t>Operative Ergebnis Marge in %</t>
        </is>
      </c>
      <c r="B72" s="5" t="inlineStr">
        <is>
          <t>EBIT Marge in %</t>
        </is>
      </c>
      <c r="C72" t="n">
        <v>7133.5</v>
      </c>
      <c r="D72" t="n">
        <v>6755.46</v>
      </c>
      <c r="E72" t="n">
        <v>6683.31</v>
      </c>
      <c r="F72" t="n">
        <v>6373.63</v>
      </c>
      <c r="G72" t="n">
        <v>5675.22</v>
      </c>
      <c r="H72" t="n">
        <v>6468.97</v>
      </c>
      <c r="I72" t="n">
        <v>5619.03</v>
      </c>
      <c r="J72" t="n">
        <v>5455.77</v>
      </c>
      <c r="K72" t="n">
        <v>5466</v>
      </c>
      <c r="L72" t="n">
        <v>5569.27</v>
      </c>
      <c r="M72" t="n">
        <v>5048.15</v>
      </c>
      <c r="N72" t="n">
        <v>4790.87</v>
      </c>
      <c r="O72" t="n">
        <v>4739.49</v>
      </c>
      <c r="P72" t="inlineStr">
        <is>
          <t>-</t>
        </is>
      </c>
      <c r="Q72" t="inlineStr">
        <is>
          <t>-</t>
        </is>
      </c>
    </row>
    <row r="73">
      <c r="A73" s="5" t="inlineStr">
        <is>
          <t>Vermögensumsschlag in %</t>
        </is>
      </c>
      <c r="B73" s="5" t="inlineStr">
        <is>
          <t>Asset Turnover in %</t>
        </is>
      </c>
      <c r="C73" t="n">
        <v>0.09</v>
      </c>
      <c r="D73" t="n">
        <v>0.1</v>
      </c>
      <c r="E73" t="n">
        <v>0.1</v>
      </c>
      <c r="F73" t="n">
        <v>0.1</v>
      </c>
      <c r="G73" t="n">
        <v>0.11</v>
      </c>
      <c r="H73" t="n">
        <v>0.1</v>
      </c>
      <c r="I73" t="n">
        <v>0.11</v>
      </c>
      <c r="J73" t="n">
        <v>0.11</v>
      </c>
      <c r="K73" t="n">
        <v>0.11</v>
      </c>
      <c r="L73" t="n">
        <v>0.11</v>
      </c>
      <c r="M73" t="n">
        <v>0.12</v>
      </c>
      <c r="N73" t="n">
        <v>0.13</v>
      </c>
      <c r="O73" t="n">
        <v>0.13</v>
      </c>
      <c r="P73" t="inlineStr">
        <is>
          <t>-</t>
        </is>
      </c>
      <c r="Q73" t="inlineStr">
        <is>
          <t>-</t>
        </is>
      </c>
    </row>
    <row r="74">
      <c r="A74" s="5" t="inlineStr">
        <is>
          <t>Langfristige Vermögensquote in %</t>
        </is>
      </c>
      <c r="B74" s="5" t="inlineStr">
        <is>
          <t>Non-Current Assets Ratio in %</t>
        </is>
      </c>
      <c r="C74" t="n">
        <v>66.81999999999999</v>
      </c>
      <c r="D74" t="n">
        <v>62.02</v>
      </c>
      <c r="E74" t="n">
        <v>62.36</v>
      </c>
      <c r="F74" t="n">
        <v>63.32</v>
      </c>
      <c r="G74" t="n">
        <v>63.18</v>
      </c>
      <c r="H74" t="n">
        <v>62.28</v>
      </c>
      <c r="I74" t="n">
        <v>64.03</v>
      </c>
      <c r="J74" t="n">
        <v>61.75</v>
      </c>
      <c r="K74" t="n">
        <v>61.42</v>
      </c>
      <c r="L74" t="n">
        <v>64.54000000000001</v>
      </c>
      <c r="M74" t="n">
        <v>64.77</v>
      </c>
      <c r="N74" t="n">
        <v>64.44</v>
      </c>
      <c r="O74" t="n">
        <v>65.42</v>
      </c>
      <c r="P74" t="inlineStr">
        <is>
          <t>-</t>
        </is>
      </c>
      <c r="Q74" t="inlineStr">
        <is>
          <t>-</t>
        </is>
      </c>
    </row>
    <row r="75">
      <c r="A75" s="5" t="inlineStr">
        <is>
          <t>Gesamtkapitalrentabilität</t>
        </is>
      </c>
      <c r="B75" s="5" t="inlineStr">
        <is>
          <t>ROA Return on Assets in %</t>
        </is>
      </c>
      <c r="C75" t="n">
        <v>3.58</v>
      </c>
      <c r="D75" t="n">
        <v>3.96</v>
      </c>
      <c r="E75" t="n">
        <v>3.94</v>
      </c>
      <c r="F75" t="n">
        <v>3.69</v>
      </c>
      <c r="G75" t="n">
        <v>3.29</v>
      </c>
      <c r="H75" t="n">
        <v>3.94</v>
      </c>
      <c r="I75" t="n">
        <v>3.11</v>
      </c>
      <c r="J75" t="n">
        <v>3.11</v>
      </c>
      <c r="K75" t="n">
        <v>3.14</v>
      </c>
      <c r="L75" t="n">
        <v>3.15</v>
      </c>
      <c r="M75" t="n">
        <v>3.04</v>
      </c>
      <c r="N75" t="n">
        <v>3.07</v>
      </c>
      <c r="O75" t="n">
        <v>2.92</v>
      </c>
      <c r="P75" t="inlineStr">
        <is>
          <t>-</t>
        </is>
      </c>
      <c r="Q75" t="inlineStr">
        <is>
          <t>-</t>
        </is>
      </c>
    </row>
    <row r="76">
      <c r="A76" s="5" t="inlineStr">
        <is>
          <t>Ertrag des eingesetzten Kapitals</t>
        </is>
      </c>
      <c r="B76" s="5" t="inlineStr">
        <is>
          <t>ROCE Return on Cap. Empl. in %</t>
        </is>
      </c>
      <c r="C76" t="n">
        <v>9.83</v>
      </c>
      <c r="D76" t="n">
        <v>11.1</v>
      </c>
      <c r="E76" t="n">
        <v>11.44</v>
      </c>
      <c r="F76" t="n">
        <v>10.8</v>
      </c>
      <c r="G76" t="n">
        <v>10.7</v>
      </c>
      <c r="H76" t="n">
        <v>11.69</v>
      </c>
      <c r="I76" t="n">
        <v>10.5</v>
      </c>
      <c r="J76" t="n">
        <v>10.54</v>
      </c>
      <c r="K76" t="n">
        <v>10.34</v>
      </c>
      <c r="L76" t="n">
        <v>9.949999999999999</v>
      </c>
      <c r="M76" t="n">
        <v>9.779999999999999</v>
      </c>
      <c r="N76" t="n">
        <v>10.81</v>
      </c>
      <c r="O76" t="n">
        <v>9.949999999999999</v>
      </c>
      <c r="P76" t="inlineStr">
        <is>
          <t>-</t>
        </is>
      </c>
      <c r="Q76" t="inlineStr">
        <is>
          <t>-</t>
        </is>
      </c>
    </row>
    <row r="77">
      <c r="A77" s="5" t="inlineStr">
        <is>
          <t>Eigenkapital zu Anlagevermögen</t>
        </is>
      </c>
      <c r="B77" s="5" t="inlineStr">
        <is>
          <t>Equity to Fixed Assets in %</t>
        </is>
      </c>
      <c r="C77" t="n">
        <v>33.57</v>
      </c>
      <c r="D77" t="n">
        <v>41.05</v>
      </c>
      <c r="E77" t="n">
        <v>40.92</v>
      </c>
      <c r="F77" t="n">
        <v>38.28</v>
      </c>
      <c r="G77" t="n">
        <v>38.5</v>
      </c>
      <c r="H77" t="n">
        <v>37.56</v>
      </c>
      <c r="I77" t="n">
        <v>35.02</v>
      </c>
      <c r="J77" t="n">
        <v>35.06</v>
      </c>
      <c r="K77" t="n">
        <v>34.65</v>
      </c>
      <c r="L77" t="n">
        <v>33.79</v>
      </c>
      <c r="M77" t="n">
        <v>28.88</v>
      </c>
      <c r="N77" t="n">
        <v>25.23</v>
      </c>
      <c r="O77" t="n">
        <v>23.14</v>
      </c>
      <c r="P77" t="inlineStr">
        <is>
          <t>-</t>
        </is>
      </c>
      <c r="Q77" t="inlineStr">
        <is>
          <t>-</t>
        </is>
      </c>
    </row>
    <row r="78">
      <c r="A78" s="5" t="inlineStr">
        <is>
          <t>Liquidität Dritten Grades</t>
        </is>
      </c>
      <c r="B78" s="5" t="inlineStr">
        <is>
          <t>Current Ratio in %</t>
        </is>
      </c>
      <c r="C78" t="n">
        <v>90.23999999999999</v>
      </c>
      <c r="D78" t="n">
        <v>92.18000000000001</v>
      </c>
      <c r="E78" t="n">
        <v>87.5</v>
      </c>
      <c r="F78" t="n">
        <v>83.56999999999999</v>
      </c>
      <c r="G78" t="n">
        <v>83.45</v>
      </c>
      <c r="H78" t="n">
        <v>88.89</v>
      </c>
      <c r="I78" t="n">
        <v>83.43000000000001</v>
      </c>
      <c r="J78" t="n">
        <v>87.39</v>
      </c>
      <c r="K78" t="n">
        <v>90.81</v>
      </c>
      <c r="L78" t="n">
        <v>91.09999999999999</v>
      </c>
      <c r="M78" t="n">
        <v>91.06</v>
      </c>
      <c r="N78" t="n">
        <v>85.69</v>
      </c>
      <c r="O78" t="n">
        <v>88.16</v>
      </c>
      <c r="P78" t="inlineStr">
        <is>
          <t>-</t>
        </is>
      </c>
      <c r="Q78" t="inlineStr">
        <is>
          <t>-</t>
        </is>
      </c>
    </row>
    <row r="79">
      <c r="A79" s="5" t="inlineStr">
        <is>
          <t>Operativer Cashflow</t>
        </is>
      </c>
      <c r="B79" s="5" t="inlineStr">
        <is>
          <t>Operating Cashflow in M</t>
        </is>
      </c>
      <c r="C79" t="n">
        <v>5114.277999999999</v>
      </c>
      <c r="D79" t="n">
        <v>5001.242399999999</v>
      </c>
      <c r="E79" t="n">
        <v>6952.7472</v>
      </c>
      <c r="F79" t="n">
        <v>5032.707399999999</v>
      </c>
      <c r="G79" t="n">
        <v>4554.603</v>
      </c>
      <c r="H79" t="n">
        <v>4360.839</v>
      </c>
      <c r="I79" t="n">
        <v>4735.379000000001</v>
      </c>
      <c r="J79" t="n">
        <v>3100.3695</v>
      </c>
      <c r="K79" t="n">
        <v>2698.41</v>
      </c>
      <c r="L79" t="n">
        <v>3529.071</v>
      </c>
      <c r="M79" t="n">
        <v>2615.42</v>
      </c>
      <c r="N79" t="n">
        <v>1781.358</v>
      </c>
      <c r="O79" t="n">
        <v>3338.82</v>
      </c>
      <c r="P79" t="inlineStr">
        <is>
          <t>-</t>
        </is>
      </c>
      <c r="Q79" t="inlineStr">
        <is>
          <t>-</t>
        </is>
      </c>
    </row>
    <row r="80">
      <c r="A80" s="5" t="inlineStr">
        <is>
          <t>Aktienrückkauf</t>
        </is>
      </c>
      <c r="B80" s="5" t="inlineStr">
        <is>
          <t>Share Buyback in M</t>
        </is>
      </c>
      <c r="C80" t="n">
        <v>-7.720000000000027</v>
      </c>
      <c r="D80" t="n">
        <v>-6.299999999999955</v>
      </c>
      <c r="E80" t="n">
        <v>-1.910000000000082</v>
      </c>
      <c r="F80" t="n">
        <v>-0.8599999999999</v>
      </c>
      <c r="G80" t="n">
        <v>1.649999999999977</v>
      </c>
      <c r="H80" t="n">
        <v>11.60000000000002</v>
      </c>
      <c r="I80" t="n">
        <v>-24.35000000000002</v>
      </c>
      <c r="J80" t="n">
        <v>-16.35000000000002</v>
      </c>
      <c r="K80" t="n">
        <v>-18.89999999999998</v>
      </c>
      <c r="L80" t="n">
        <v>-21.10000000000002</v>
      </c>
      <c r="M80" t="n">
        <v>-24.80000000000001</v>
      </c>
      <c r="N80" t="n">
        <v>-10.19999999999999</v>
      </c>
      <c r="O80" t="n">
        <v>-15.39999999999998</v>
      </c>
      <c r="P80" t="n">
        <v>-77.40000000000003</v>
      </c>
      <c r="Q80" t="n">
        <v>-57.89999999999998</v>
      </c>
    </row>
    <row r="81">
      <c r="A81" s="5" t="inlineStr">
        <is>
          <t>Umsatzwachstum 1J in %</t>
        </is>
      </c>
      <c r="B81" s="5" t="inlineStr">
        <is>
          <t>Revenue Growth 1Y in %</t>
        </is>
      </c>
      <c r="C81" t="n">
        <v>9.02</v>
      </c>
      <c r="D81" t="n">
        <v>6.98</v>
      </c>
      <c r="E81" t="n">
        <v>5.37</v>
      </c>
      <c r="F81" t="n">
        <v>-1.3</v>
      </c>
      <c r="G81" t="n">
        <v>-0.2</v>
      </c>
      <c r="H81" t="n">
        <v>-2.16</v>
      </c>
      <c r="I81" t="n">
        <v>0.18</v>
      </c>
      <c r="J81" t="n">
        <v>1.58</v>
      </c>
      <c r="K81" t="n">
        <v>7</v>
      </c>
      <c r="L81" t="n">
        <v>-1.17</v>
      </c>
      <c r="M81" t="n">
        <v>-8.890000000000001</v>
      </c>
      <c r="N81" t="n">
        <v>7.63</v>
      </c>
      <c r="O81" t="inlineStr">
        <is>
          <t>-</t>
        </is>
      </c>
      <c r="P81" t="inlineStr">
        <is>
          <t>-</t>
        </is>
      </c>
      <c r="Q81" t="inlineStr">
        <is>
          <t>-</t>
        </is>
      </c>
    </row>
    <row r="82">
      <c r="A82" s="5" t="inlineStr">
        <is>
          <t>Umsatzwachstum 3J in %</t>
        </is>
      </c>
      <c r="B82" s="5" t="inlineStr">
        <is>
          <t>Revenue Growth 3Y in %</t>
        </is>
      </c>
      <c r="C82" t="n">
        <v>7.12</v>
      </c>
      <c r="D82" t="n">
        <v>3.68</v>
      </c>
      <c r="E82" t="n">
        <v>1.29</v>
      </c>
      <c r="F82" t="n">
        <v>-1.22</v>
      </c>
      <c r="G82" t="n">
        <v>-0.73</v>
      </c>
      <c r="H82" t="n">
        <v>-0.13</v>
      </c>
      <c r="I82" t="n">
        <v>2.92</v>
      </c>
      <c r="J82" t="n">
        <v>2.47</v>
      </c>
      <c r="K82" t="n">
        <v>-1.02</v>
      </c>
      <c r="L82" t="n">
        <v>-0.8100000000000001</v>
      </c>
      <c r="M82" t="inlineStr">
        <is>
          <t>-</t>
        </is>
      </c>
      <c r="N82" t="inlineStr">
        <is>
          <t>-</t>
        </is>
      </c>
      <c r="O82" t="inlineStr">
        <is>
          <t>-</t>
        </is>
      </c>
      <c r="P82" t="inlineStr">
        <is>
          <t>-</t>
        </is>
      </c>
      <c r="Q82" t="inlineStr">
        <is>
          <t>-</t>
        </is>
      </c>
    </row>
    <row r="83">
      <c r="A83" s="5" t="inlineStr">
        <is>
          <t>Umsatzwachstum 5J in %</t>
        </is>
      </c>
      <c r="B83" s="5" t="inlineStr">
        <is>
          <t>Revenue Growth 5Y in %</t>
        </is>
      </c>
      <c r="C83" t="n">
        <v>3.97</v>
      </c>
      <c r="D83" t="n">
        <v>1.74</v>
      </c>
      <c r="E83" t="n">
        <v>0.38</v>
      </c>
      <c r="F83" t="n">
        <v>-0.38</v>
      </c>
      <c r="G83" t="n">
        <v>1.28</v>
      </c>
      <c r="H83" t="n">
        <v>1.09</v>
      </c>
      <c r="I83" t="n">
        <v>-0.26</v>
      </c>
      <c r="J83" t="n">
        <v>1.23</v>
      </c>
      <c r="K83" t="inlineStr">
        <is>
          <t>-</t>
        </is>
      </c>
      <c r="L83" t="inlineStr">
        <is>
          <t>-</t>
        </is>
      </c>
      <c r="M83" t="inlineStr">
        <is>
          <t>-</t>
        </is>
      </c>
      <c r="N83" t="inlineStr">
        <is>
          <t>-</t>
        </is>
      </c>
      <c r="O83" t="inlineStr">
        <is>
          <t>-</t>
        </is>
      </c>
      <c r="P83" t="inlineStr">
        <is>
          <t>-</t>
        </is>
      </c>
      <c r="Q83" t="inlineStr">
        <is>
          <t>-</t>
        </is>
      </c>
    </row>
    <row r="84">
      <c r="A84" s="5" t="inlineStr">
        <is>
          <t>Umsatzwachstum 10J in %</t>
        </is>
      </c>
      <c r="B84" s="5" t="inlineStr">
        <is>
          <t>Revenue Growth 10Y in %</t>
        </is>
      </c>
      <c r="C84" t="n">
        <v>2.53</v>
      </c>
      <c r="D84" t="n">
        <v>0.74</v>
      </c>
      <c r="E84" t="n">
        <v>0.8</v>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c r="P84" t="inlineStr">
        <is>
          <t>-</t>
        </is>
      </c>
      <c r="Q84" t="inlineStr">
        <is>
          <t>-</t>
        </is>
      </c>
    </row>
    <row r="85">
      <c r="A85" s="5" t="inlineStr">
        <is>
          <t>Gewinnwachstum 1J in %</t>
        </is>
      </c>
      <c r="B85" s="5" t="inlineStr">
        <is>
          <t>Earnings Growth 1Y in %</t>
        </is>
      </c>
      <c r="C85" t="n">
        <v>9.289999999999999</v>
      </c>
      <c r="D85" t="n">
        <v>8.59</v>
      </c>
      <c r="E85" t="n">
        <v>9.66</v>
      </c>
      <c r="F85" t="n">
        <v>22.43</v>
      </c>
      <c r="G85" t="n">
        <v>-17.7</v>
      </c>
      <c r="H85" t="n">
        <v>26.71</v>
      </c>
      <c r="I85" t="n">
        <v>2.35</v>
      </c>
      <c r="J85" t="n">
        <v>0.68</v>
      </c>
      <c r="K85" t="n">
        <v>7.21</v>
      </c>
      <c r="L85" t="n">
        <v>11.28</v>
      </c>
      <c r="M85" t="n">
        <v>0.31</v>
      </c>
      <c r="N85" t="n">
        <v>9.35</v>
      </c>
      <c r="O85" t="inlineStr">
        <is>
          <t>-</t>
        </is>
      </c>
      <c r="P85" t="inlineStr">
        <is>
          <t>-</t>
        </is>
      </c>
      <c r="Q85" t="inlineStr">
        <is>
          <t>-</t>
        </is>
      </c>
    </row>
    <row r="86">
      <c r="A86" s="5" t="inlineStr">
        <is>
          <t>Gewinnwachstum 3J in %</t>
        </is>
      </c>
      <c r="B86" s="5" t="inlineStr">
        <is>
          <t>Earnings Growth 3Y in %</t>
        </is>
      </c>
      <c r="C86" t="n">
        <v>9.18</v>
      </c>
      <c r="D86" t="n">
        <v>13.56</v>
      </c>
      <c r="E86" t="n">
        <v>4.8</v>
      </c>
      <c r="F86" t="n">
        <v>10.48</v>
      </c>
      <c r="G86" t="n">
        <v>3.79</v>
      </c>
      <c r="H86" t="n">
        <v>9.91</v>
      </c>
      <c r="I86" t="n">
        <v>3.41</v>
      </c>
      <c r="J86" t="n">
        <v>6.39</v>
      </c>
      <c r="K86" t="n">
        <v>6.27</v>
      </c>
      <c r="L86" t="n">
        <v>6.98</v>
      </c>
      <c r="M86" t="inlineStr">
        <is>
          <t>-</t>
        </is>
      </c>
      <c r="N86" t="inlineStr">
        <is>
          <t>-</t>
        </is>
      </c>
      <c r="O86" t="inlineStr">
        <is>
          <t>-</t>
        </is>
      </c>
      <c r="P86" t="inlineStr">
        <is>
          <t>-</t>
        </is>
      </c>
      <c r="Q86" t="inlineStr">
        <is>
          <t>-</t>
        </is>
      </c>
    </row>
    <row r="87">
      <c r="A87" s="5" t="inlineStr">
        <is>
          <t>Gewinnwachstum 5J in %</t>
        </is>
      </c>
      <c r="B87" s="5" t="inlineStr">
        <is>
          <t>Earnings Growth 5Y in %</t>
        </is>
      </c>
      <c r="C87" t="n">
        <v>6.45</v>
      </c>
      <c r="D87" t="n">
        <v>9.94</v>
      </c>
      <c r="E87" t="n">
        <v>8.69</v>
      </c>
      <c r="F87" t="n">
        <v>6.89</v>
      </c>
      <c r="G87" t="n">
        <v>3.85</v>
      </c>
      <c r="H87" t="n">
        <v>9.65</v>
      </c>
      <c r="I87" t="n">
        <v>4.37</v>
      </c>
      <c r="J87" t="n">
        <v>5.77</v>
      </c>
      <c r="K87" t="inlineStr">
        <is>
          <t>-</t>
        </is>
      </c>
      <c r="L87" t="inlineStr">
        <is>
          <t>-</t>
        </is>
      </c>
      <c r="M87" t="inlineStr">
        <is>
          <t>-</t>
        </is>
      </c>
      <c r="N87" t="inlineStr">
        <is>
          <t>-</t>
        </is>
      </c>
      <c r="O87" t="inlineStr">
        <is>
          <t>-</t>
        </is>
      </c>
      <c r="P87" t="inlineStr">
        <is>
          <t>-</t>
        </is>
      </c>
      <c r="Q87" t="inlineStr">
        <is>
          <t>-</t>
        </is>
      </c>
    </row>
    <row r="88">
      <c r="A88" s="5" t="inlineStr">
        <is>
          <t>Gewinnwachstum 10J in %</t>
        </is>
      </c>
      <c r="B88" s="5" t="inlineStr">
        <is>
          <t>Earnings Growth 10Y in %</t>
        </is>
      </c>
      <c r="C88" t="n">
        <v>8.050000000000001</v>
      </c>
      <c r="D88" t="n">
        <v>7.15</v>
      </c>
      <c r="E88" t="n">
        <v>7.23</v>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row>
    <row r="89">
      <c r="A89" s="5" t="inlineStr">
        <is>
          <t>PEG Ratio</t>
        </is>
      </c>
      <c r="B89" s="5" t="inlineStr">
        <is>
          <t>KGW Kurs/Gewinn/Wachstum</t>
        </is>
      </c>
      <c r="C89" t="n">
        <v>2.6</v>
      </c>
      <c r="D89" t="n">
        <v>1.35</v>
      </c>
      <c r="E89" t="n">
        <v>1.98</v>
      </c>
      <c r="F89" t="n">
        <v>2.02</v>
      </c>
      <c r="G89" t="n">
        <v>4.18</v>
      </c>
      <c r="H89" t="n">
        <v>1.06</v>
      </c>
      <c r="I89" t="n">
        <v>3.07</v>
      </c>
      <c r="J89" t="n">
        <v>1.75</v>
      </c>
      <c r="K89" t="inlineStr">
        <is>
          <t>-</t>
        </is>
      </c>
      <c r="L89" t="inlineStr">
        <is>
          <t>-</t>
        </is>
      </c>
      <c r="M89" t="inlineStr">
        <is>
          <t>-</t>
        </is>
      </c>
      <c r="N89" t="inlineStr">
        <is>
          <t>-</t>
        </is>
      </c>
      <c r="O89" t="inlineStr">
        <is>
          <t>-</t>
        </is>
      </c>
      <c r="P89" t="inlineStr">
        <is>
          <t>-</t>
        </is>
      </c>
      <c r="Q89" t="inlineStr">
        <is>
          <t>-</t>
        </is>
      </c>
    </row>
    <row r="90">
      <c r="A90" s="5" t="inlineStr">
        <is>
          <t>EBIT-Wachstum 1J in %</t>
        </is>
      </c>
      <c r="B90" s="5" t="inlineStr">
        <is>
          <t>EBIT Growth 1Y in %</t>
        </is>
      </c>
      <c r="C90" t="n">
        <v>15.12</v>
      </c>
      <c r="D90" t="n">
        <v>8.130000000000001</v>
      </c>
      <c r="E90" t="n">
        <v>10.49</v>
      </c>
      <c r="F90" t="n">
        <v>10.85</v>
      </c>
      <c r="G90" t="n">
        <v>-12.44</v>
      </c>
      <c r="H90" t="n">
        <v>12.64</v>
      </c>
      <c r="I90" t="n">
        <v>3.18</v>
      </c>
      <c r="J90" t="n">
        <v>1.39</v>
      </c>
      <c r="K90" t="n">
        <v>5.02</v>
      </c>
      <c r="L90" t="n">
        <v>9.029999999999999</v>
      </c>
      <c r="M90" t="n">
        <v>-4</v>
      </c>
      <c r="N90" t="n">
        <v>8.800000000000001</v>
      </c>
      <c r="O90" t="inlineStr">
        <is>
          <t>-</t>
        </is>
      </c>
      <c r="P90" t="inlineStr">
        <is>
          <t>-</t>
        </is>
      </c>
      <c r="Q90" t="inlineStr">
        <is>
          <t>-</t>
        </is>
      </c>
    </row>
    <row r="91">
      <c r="A91" s="5" t="inlineStr">
        <is>
          <t>EBIT-Wachstum 3J in %</t>
        </is>
      </c>
      <c r="B91" s="5" t="inlineStr">
        <is>
          <t>EBIT Growth 3Y in %</t>
        </is>
      </c>
      <c r="C91" t="n">
        <v>11.25</v>
      </c>
      <c r="D91" t="n">
        <v>9.82</v>
      </c>
      <c r="E91" t="n">
        <v>2.97</v>
      </c>
      <c r="F91" t="n">
        <v>3.68</v>
      </c>
      <c r="G91" t="n">
        <v>1.13</v>
      </c>
      <c r="H91" t="n">
        <v>5.74</v>
      </c>
      <c r="I91" t="n">
        <v>3.2</v>
      </c>
      <c r="J91" t="n">
        <v>5.15</v>
      </c>
      <c r="K91" t="n">
        <v>3.35</v>
      </c>
      <c r="L91" t="n">
        <v>4.61</v>
      </c>
      <c r="M91" t="inlineStr">
        <is>
          <t>-</t>
        </is>
      </c>
      <c r="N91" t="inlineStr">
        <is>
          <t>-</t>
        </is>
      </c>
      <c r="O91" t="inlineStr">
        <is>
          <t>-</t>
        </is>
      </c>
      <c r="P91" t="inlineStr">
        <is>
          <t>-</t>
        </is>
      </c>
      <c r="Q91" t="inlineStr">
        <is>
          <t>-</t>
        </is>
      </c>
    </row>
    <row r="92">
      <c r="A92" s="5" t="inlineStr">
        <is>
          <t>EBIT-Wachstum 5J in %</t>
        </is>
      </c>
      <c r="B92" s="5" t="inlineStr">
        <is>
          <t>EBIT Growth 5Y in %</t>
        </is>
      </c>
      <c r="C92" t="n">
        <v>6.43</v>
      </c>
      <c r="D92" t="n">
        <v>5.93</v>
      </c>
      <c r="E92" t="n">
        <v>4.94</v>
      </c>
      <c r="F92" t="n">
        <v>3.12</v>
      </c>
      <c r="G92" t="n">
        <v>1.96</v>
      </c>
      <c r="H92" t="n">
        <v>6.25</v>
      </c>
      <c r="I92" t="n">
        <v>2.92</v>
      </c>
      <c r="J92" t="n">
        <v>4.05</v>
      </c>
      <c r="K92" t="inlineStr">
        <is>
          <t>-</t>
        </is>
      </c>
      <c r="L92" t="inlineStr">
        <is>
          <t>-</t>
        </is>
      </c>
      <c r="M92" t="inlineStr">
        <is>
          <t>-</t>
        </is>
      </c>
      <c r="N92" t="inlineStr">
        <is>
          <t>-</t>
        </is>
      </c>
      <c r="O92" t="inlineStr">
        <is>
          <t>-</t>
        </is>
      </c>
      <c r="P92" t="inlineStr">
        <is>
          <t>-</t>
        </is>
      </c>
      <c r="Q92" t="inlineStr">
        <is>
          <t>-</t>
        </is>
      </c>
    </row>
    <row r="93">
      <c r="A93" s="5" t="inlineStr">
        <is>
          <t>EBIT-Wachstum 10J in %</t>
        </is>
      </c>
      <c r="B93" s="5" t="inlineStr">
        <is>
          <t>EBIT Growth 10Y in %</t>
        </is>
      </c>
      <c r="C93" t="n">
        <v>6.34</v>
      </c>
      <c r="D93" t="n">
        <v>4.43</v>
      </c>
      <c r="E93" t="n">
        <v>4.5</v>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c r="P93" t="inlineStr">
        <is>
          <t>-</t>
        </is>
      </c>
      <c r="Q93" t="inlineStr">
        <is>
          <t>-</t>
        </is>
      </c>
    </row>
    <row r="94">
      <c r="A94" s="5" t="inlineStr">
        <is>
          <t>Op.Cashflow Wachstum 1J in %</t>
        </is>
      </c>
      <c r="B94" s="5" t="inlineStr">
        <is>
          <t>Op.Cashflow Wachstum 1Y in %</t>
        </is>
      </c>
      <c r="C94" t="n">
        <v>0.96</v>
      </c>
      <c r="D94" t="n">
        <v>-28.83</v>
      </c>
      <c r="E94" t="n">
        <v>37.7</v>
      </c>
      <c r="F94" t="n">
        <v>10.34</v>
      </c>
      <c r="G94" t="n">
        <v>4.74</v>
      </c>
      <c r="H94" t="n">
        <v>-6.1</v>
      </c>
      <c r="I94" t="n">
        <v>46.55</v>
      </c>
      <c r="J94" t="n">
        <v>11.64</v>
      </c>
      <c r="K94" t="n">
        <v>-26.11</v>
      </c>
      <c r="L94" t="n">
        <v>29.68</v>
      </c>
      <c r="M94" t="n">
        <v>39.83</v>
      </c>
      <c r="N94" t="n">
        <v>-47.74</v>
      </c>
      <c r="O94" t="inlineStr">
        <is>
          <t>-</t>
        </is>
      </c>
      <c r="P94" t="inlineStr">
        <is>
          <t>-</t>
        </is>
      </c>
      <c r="Q94" t="inlineStr">
        <is>
          <t>-</t>
        </is>
      </c>
    </row>
    <row r="95">
      <c r="A95" s="5" t="inlineStr">
        <is>
          <t>Op.Cashflow Wachstum 3J in %</t>
        </is>
      </c>
      <c r="B95" s="5" t="inlineStr">
        <is>
          <t>Op.Cashflow Wachstum 3Y in %</t>
        </is>
      </c>
      <c r="C95" t="n">
        <v>3.28</v>
      </c>
      <c r="D95" t="n">
        <v>6.4</v>
      </c>
      <c r="E95" t="n">
        <v>17.59</v>
      </c>
      <c r="F95" t="n">
        <v>2.99</v>
      </c>
      <c r="G95" t="n">
        <v>15.06</v>
      </c>
      <c r="H95" t="n">
        <v>17.36</v>
      </c>
      <c r="I95" t="n">
        <v>10.69</v>
      </c>
      <c r="J95" t="n">
        <v>5.07</v>
      </c>
      <c r="K95" t="n">
        <v>14.47</v>
      </c>
      <c r="L95" t="n">
        <v>7.26</v>
      </c>
      <c r="M95" t="inlineStr">
        <is>
          <t>-</t>
        </is>
      </c>
      <c r="N95" t="inlineStr">
        <is>
          <t>-</t>
        </is>
      </c>
      <c r="O95" t="inlineStr">
        <is>
          <t>-</t>
        </is>
      </c>
      <c r="P95" t="inlineStr">
        <is>
          <t>-</t>
        </is>
      </c>
      <c r="Q95" t="inlineStr">
        <is>
          <t>-</t>
        </is>
      </c>
    </row>
    <row r="96">
      <c r="A96" s="5" t="inlineStr">
        <is>
          <t>Op.Cashflow Wachstum 5J in %</t>
        </is>
      </c>
      <c r="B96" s="5" t="inlineStr">
        <is>
          <t>Op.Cashflow Wachstum 5Y in %</t>
        </is>
      </c>
      <c r="C96" t="n">
        <v>4.98</v>
      </c>
      <c r="D96" t="n">
        <v>3.57</v>
      </c>
      <c r="E96" t="n">
        <v>18.65</v>
      </c>
      <c r="F96" t="n">
        <v>13.43</v>
      </c>
      <c r="G96" t="n">
        <v>6.14</v>
      </c>
      <c r="H96" t="n">
        <v>11.13</v>
      </c>
      <c r="I96" t="n">
        <v>20.32</v>
      </c>
      <c r="J96" t="n">
        <v>1.46</v>
      </c>
      <c r="K96" t="inlineStr">
        <is>
          <t>-</t>
        </is>
      </c>
      <c r="L96" t="inlineStr">
        <is>
          <t>-</t>
        </is>
      </c>
      <c r="M96" t="inlineStr">
        <is>
          <t>-</t>
        </is>
      </c>
      <c r="N96" t="inlineStr">
        <is>
          <t>-</t>
        </is>
      </c>
      <c r="O96" t="inlineStr">
        <is>
          <t>-</t>
        </is>
      </c>
      <c r="P96" t="inlineStr">
        <is>
          <t>-</t>
        </is>
      </c>
      <c r="Q96" t="inlineStr">
        <is>
          <t>-</t>
        </is>
      </c>
    </row>
    <row r="97">
      <c r="A97" s="5" t="inlineStr">
        <is>
          <t>Op.Cashflow Wachstum 10J in %</t>
        </is>
      </c>
      <c r="B97" s="5" t="inlineStr">
        <is>
          <t>Op.Cashflow Wachstum 10Y in %</t>
        </is>
      </c>
      <c r="C97" t="n">
        <v>8.06</v>
      </c>
      <c r="D97" t="n">
        <v>11.94</v>
      </c>
      <c r="E97" t="n">
        <v>10.05</v>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c r="P97" t="inlineStr">
        <is>
          <t>-</t>
        </is>
      </c>
      <c r="Q97" t="inlineStr">
        <is>
          <t>-</t>
        </is>
      </c>
    </row>
    <row r="98">
      <c r="A98" s="5" t="inlineStr">
        <is>
          <t>Working Capital in Mio</t>
        </is>
      </c>
      <c r="B98" s="5" t="inlineStr">
        <is>
          <t>Working Capital in M</t>
        </is>
      </c>
      <c r="C98" t="n">
        <v>-3268</v>
      </c>
      <c r="D98" t="n">
        <v>-2427</v>
      </c>
      <c r="E98" t="n">
        <v>-3753</v>
      </c>
      <c r="F98" t="n">
        <v>-4900</v>
      </c>
      <c r="G98" t="n">
        <v>-4537</v>
      </c>
      <c r="H98" t="n">
        <v>-2972</v>
      </c>
      <c r="I98" t="n">
        <v>-4507</v>
      </c>
      <c r="J98" t="n">
        <v>-3400</v>
      </c>
      <c r="K98" t="n">
        <v>-2364</v>
      </c>
      <c r="L98" t="n">
        <v>-1954</v>
      </c>
      <c r="M98" t="n">
        <v>-1814</v>
      </c>
      <c r="N98" t="n">
        <v>-3077</v>
      </c>
      <c r="O98" t="n">
        <v>-2311</v>
      </c>
      <c r="P98" t="inlineStr">
        <is>
          <t>-</t>
        </is>
      </c>
      <c r="Q98" t="inlineStr">
        <is>
          <t>-</t>
        </is>
      </c>
      <c r="R98" t="inlineStr">
        <is>
          <t>-</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1"/>
    <col customWidth="1" max="14" min="14" width="21"/>
    <col customWidth="1" max="15" min="15" width="21"/>
    <col customWidth="1" max="16" min="16" width="20"/>
    <col customWidth="1" max="17" min="17" width="20"/>
    <col customWidth="1" max="18" min="18" width="20"/>
    <col customWidth="1" max="19" min="19" width="21"/>
    <col customWidth="1" max="20" min="20" width="20"/>
    <col customWidth="1" max="21" min="21" width="22"/>
    <col customWidth="1" max="22" min="22" width="10"/>
    <col customWidth="1" max="23" min="23" width="9"/>
  </cols>
  <sheetData>
    <row r="1">
      <c r="A1" s="1" t="inlineStr">
        <is>
          <t xml:space="preserve">AIRBUS GROUP </t>
        </is>
      </c>
      <c r="B1" s="2" t="inlineStr">
        <is>
          <t>WKN: 938914  ISIN: NL0000235190  US-Symbol:EADSF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+31-71-524-5600</t>
        </is>
      </c>
      <c r="G4" t="inlineStr">
        <is>
          <t>13.02.2020</t>
        </is>
      </c>
      <c r="H4" t="inlineStr">
        <is>
          <t>Q4 Result</t>
        </is>
      </c>
      <c r="J4" t="inlineStr">
        <is>
          <t>Société de Gestion de Participations Aéronautiques (SOGEPA)</t>
        </is>
      </c>
      <c r="L4" t="inlineStr">
        <is>
          <t>11,00%</t>
        </is>
      </c>
    </row>
    <row r="5">
      <c r="A5" s="5" t="inlineStr">
        <is>
          <t>Ticker</t>
        </is>
      </c>
      <c r="B5" t="inlineStr">
        <is>
          <t>AIR</t>
        </is>
      </c>
      <c r="C5" s="5" t="inlineStr">
        <is>
          <t>Fax</t>
        </is>
      </c>
      <c r="D5" s="5" t="inlineStr"/>
      <c r="E5" t="inlineStr">
        <is>
          <t>-</t>
        </is>
      </c>
      <c r="G5" t="inlineStr">
        <is>
          <t>24.04.2020</t>
        </is>
      </c>
      <c r="H5" t="inlineStr">
        <is>
          <t>Publication Of Annual Report</t>
        </is>
      </c>
      <c r="J5" t="inlineStr">
        <is>
          <t>Gesellschaft zur Beteiligungsverwaltung GZBV mbH &amp; Co.KG (GZBV)</t>
        </is>
      </c>
      <c r="L5" t="inlineStr">
        <is>
          <t>10,90%</t>
        </is>
      </c>
    </row>
    <row r="6">
      <c r="A6" s="5" t="inlineStr">
        <is>
          <t>Gelistet Seit / Listed Since</t>
        </is>
      </c>
      <c r="B6" t="inlineStr">
        <is>
          <t>07.10.2000</t>
        </is>
      </c>
      <c r="C6" s="5" t="inlineStr">
        <is>
          <t>Internet</t>
        </is>
      </c>
      <c r="D6" s="5" t="inlineStr"/>
      <c r="E6" t="inlineStr">
        <is>
          <t>http://:www.airbus.com</t>
        </is>
      </c>
      <c r="G6" t="inlineStr">
        <is>
          <t>16.04.2020</t>
        </is>
      </c>
      <c r="H6" t="inlineStr">
        <is>
          <t>Annual General Meeting</t>
        </is>
      </c>
      <c r="J6" t="inlineStr">
        <is>
          <t>Sociedad Estatal de Participaciones Industriales (SEPI)</t>
        </is>
      </c>
      <c r="L6" t="inlineStr">
        <is>
          <t>4,10%</t>
        </is>
      </c>
    </row>
    <row r="7">
      <c r="A7" s="5" t="inlineStr">
        <is>
          <t>Nominalwert / Nominal Value</t>
        </is>
      </c>
      <c r="B7" t="inlineStr">
        <is>
          <t>1,00</t>
        </is>
      </c>
      <c r="C7" s="5" t="inlineStr">
        <is>
          <t>Inv. Relations Telefon / Phone</t>
        </is>
      </c>
      <c r="D7" s="5" t="inlineStr"/>
      <c r="E7" t="inlineStr">
        <is>
          <t>+33-567-1902-64</t>
        </is>
      </c>
      <c r="G7" t="inlineStr">
        <is>
          <t>29.04.2020</t>
        </is>
      </c>
      <c r="H7" t="inlineStr">
        <is>
          <t>Result Q1</t>
        </is>
      </c>
      <c r="J7" t="inlineStr">
        <is>
          <t>Freefloat</t>
        </is>
      </c>
      <c r="L7" t="inlineStr">
        <is>
          <t>74,00%</t>
        </is>
      </c>
    </row>
    <row r="8">
      <c r="A8" s="5" t="inlineStr">
        <is>
          <t>Land / Country</t>
        </is>
      </c>
      <c r="B8" t="inlineStr">
        <is>
          <t>Niederlande</t>
        </is>
      </c>
      <c r="C8" s="5" t="inlineStr">
        <is>
          <t>Inv. Relations E-Mail</t>
        </is>
      </c>
      <c r="D8" s="5" t="inlineStr"/>
      <c r="E8" t="inlineStr">
        <is>
          <t>ir@airbus.com</t>
        </is>
      </c>
      <c r="G8" t="inlineStr">
        <is>
          <t>30.07.2020</t>
        </is>
      </c>
      <c r="H8" t="inlineStr">
        <is>
          <t>Score Half Year</t>
        </is>
      </c>
    </row>
    <row r="9">
      <c r="A9" s="5" t="inlineStr">
        <is>
          <t>Währung / Currency</t>
        </is>
      </c>
      <c r="B9" t="inlineStr">
        <is>
          <t>EUR</t>
        </is>
      </c>
      <c r="C9" s="5" t="inlineStr">
        <is>
          <t>Kontaktperson / Contact Person</t>
        </is>
      </c>
      <c r="D9" s="5" t="inlineStr"/>
      <c r="E9" t="inlineStr">
        <is>
          <t>Thorsten Fischer</t>
        </is>
      </c>
      <c r="G9" t="inlineStr">
        <is>
          <t>29.10.2020</t>
        </is>
      </c>
      <c r="H9" t="inlineStr">
        <is>
          <t>Q3 Earnings</t>
        </is>
      </c>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Inhaber-Stammaktie</t>
        </is>
      </c>
    </row>
    <row r="13">
      <c r="A13" s="5" t="inlineStr">
        <is>
          <t>Adresse / Address</t>
        </is>
      </c>
      <c r="B13" t="inlineStr">
        <is>
          <t>Airbus SEMendelweg 30  NL-2333 CS Leiden</t>
        </is>
      </c>
    </row>
    <row r="14">
      <c r="A14" s="5" t="inlineStr">
        <is>
          <t>Management</t>
        </is>
      </c>
      <c r="B14" t="inlineStr">
        <is>
          <t>Guillaume Faury, Dominik Asam, Thierry Baril, Jean-Brice Dumont, Bruno Even, John Harrison, Dirk Hoke, Julie Kitcher, Philippe Mhun, Christian Scherer, Michael Schöllhorn, Grazia Vittadini, Antoine Bouvier, Marc Fontaine, C. Jeffrey Knittel, George Xu</t>
        </is>
      </c>
    </row>
    <row r="15">
      <c r="A15" s="5" t="inlineStr">
        <is>
          <t>Aufsichtsrat / Board</t>
        </is>
      </c>
      <c r="B15" t="inlineStr">
        <is>
          <t>René Obermann, Guillaume Faury, Victor Chu, Jean-Pierre Clamadieu, Ralph D. Crosby, Lord Paul Drayson, Mark Dunkerley, Stephan Gemkow, Catherine Guillouard, Amparo Moraleda, Claudia Nemat, Carlos Tavares</t>
        </is>
      </c>
    </row>
    <row r="16">
      <c r="A16" s="5" t="inlineStr">
        <is>
          <t>Beschreibung</t>
        </is>
      </c>
      <c r="B16" t="inlineStr">
        <is>
          <t>Airbus SE (ehemals EADS) ist ein europäischer Konzern, der aus der Fusion der deutschen DaimlerChrysler Aerospace AG, der französischen Aerospatiale Matra und der spanischen CASA entstanden ist. Die Airbus Group gilt als Europas größtes Luft- und Raumfahrtunternehmen sowie als einer der größten Rüstungskonzerne weltweit. Das Unternehmen ist in der zivilen Luftfahrt, im Bereich der Verteidigungstechnologie, beim Bau von Hubschraubern, in der Raumfahrt, bei der Konstruktion und Fertigung von Transport- und Kampfflugzeugen sowie den dazugehörigen Dienstleistungen tätig. Zur Airbus Group gehören unter anderem der zivile Flugzeugbauer Airbus, der Hubschrauber-Hersteller Eurocopter und das Raumfahrtunternehmen Astrium. Copyright 2014 FINANCE BASE AG</t>
        </is>
      </c>
    </row>
    <row r="17">
      <c r="A17" s="5" t="inlineStr">
        <is>
          <t>Profile</t>
        </is>
      </c>
      <c r="B17" t="inlineStr">
        <is>
          <t>Airbus SE (formerly EADS) is a European group, the German from the merger DaimlerChrysler Aerospace AG, the French Aerospatiale Matra and CASA of Spain has emerged. The Airbus Group is Europe's largest aerospace company and one of the largest defense companies worldwide. The company is engaged in the civil aviation sector, in the field of defense technology, the construction of helicopters, in space, in the design and manufacture of transport and combat aircraft, as well as related services. For Airbus Group include the commercial aircraft maker Airbus, the helicopter manufacturer Eurocopter and the space company Astrium.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70478</v>
      </c>
      <c r="D20" t="n">
        <v>63707</v>
      </c>
      <c r="E20" t="n">
        <v>66767</v>
      </c>
      <c r="F20" t="n">
        <v>66581</v>
      </c>
      <c r="G20" t="n">
        <v>64450</v>
      </c>
      <c r="H20" t="n">
        <v>60713</v>
      </c>
      <c r="I20" t="n">
        <v>59256</v>
      </c>
      <c r="J20" t="n">
        <v>56480</v>
      </c>
      <c r="K20" t="n">
        <v>49128</v>
      </c>
      <c r="L20" t="n">
        <v>45752</v>
      </c>
      <c r="M20" t="n">
        <v>42822</v>
      </c>
      <c r="N20" t="n">
        <v>43265</v>
      </c>
      <c r="O20" t="n">
        <v>39123</v>
      </c>
      <c r="P20" t="n">
        <v>39434</v>
      </c>
      <c r="Q20" t="n">
        <v>34206</v>
      </c>
      <c r="R20" t="n">
        <v>31761</v>
      </c>
      <c r="S20" t="n">
        <v>30133</v>
      </c>
      <c r="T20" t="n">
        <v>29901</v>
      </c>
      <c r="U20" t="n">
        <v>30798</v>
      </c>
      <c r="V20" t="n">
        <v>19427</v>
      </c>
      <c r="W20" t="n">
        <v>22553</v>
      </c>
    </row>
    <row r="21">
      <c r="A21" s="5" t="inlineStr">
        <is>
          <t>Bruttoergebnis vom Umsatz</t>
        </is>
      </c>
      <c r="B21" s="5" t="inlineStr">
        <is>
          <t>Gross Profit</t>
        </is>
      </c>
      <c r="C21" t="n">
        <v>10505</v>
      </c>
      <c r="D21" t="n">
        <v>8787</v>
      </c>
      <c r="E21" t="n">
        <v>7607</v>
      </c>
      <c r="F21" t="n">
        <v>5264</v>
      </c>
      <c r="G21" t="n">
        <v>8851</v>
      </c>
      <c r="H21" t="n">
        <v>8937</v>
      </c>
      <c r="I21" t="n">
        <v>8361</v>
      </c>
      <c r="J21" t="n">
        <v>7935</v>
      </c>
      <c r="K21" t="n">
        <v>6843</v>
      </c>
      <c r="L21" t="n">
        <v>6224</v>
      </c>
      <c r="M21" t="n">
        <v>4439</v>
      </c>
      <c r="N21" t="n">
        <v>7358</v>
      </c>
      <c r="O21" t="n">
        <v>4321</v>
      </c>
      <c r="P21" t="n">
        <v>4712</v>
      </c>
      <c r="Q21" t="n">
        <v>6676</v>
      </c>
      <c r="R21" t="n">
        <v>6251</v>
      </c>
      <c r="S21" t="n">
        <v>5539</v>
      </c>
      <c r="T21" t="n">
        <v>5436</v>
      </c>
      <c r="U21" t="n">
        <v>5358</v>
      </c>
      <c r="V21" t="n">
        <v>3270</v>
      </c>
      <c r="W21" t="n">
        <v>4255</v>
      </c>
    </row>
    <row r="22">
      <c r="A22" s="5" t="inlineStr">
        <is>
          <t>Operatives Ergebnis (EBIT)</t>
        </is>
      </c>
      <c r="B22" s="5" t="inlineStr">
        <is>
          <t>EBIT Earning Before Interest &amp; Tax</t>
        </is>
      </c>
      <c r="C22" t="n">
        <v>1339</v>
      </c>
      <c r="D22" t="n">
        <v>5048</v>
      </c>
      <c r="E22" t="n">
        <v>3421</v>
      </c>
      <c r="F22" t="n">
        <v>2258</v>
      </c>
      <c r="G22" t="n">
        <v>4062</v>
      </c>
      <c r="H22" t="n">
        <v>3991</v>
      </c>
      <c r="I22" t="n">
        <v>2607</v>
      </c>
      <c r="J22" t="n">
        <v>2131</v>
      </c>
      <c r="K22" t="n">
        <v>1613</v>
      </c>
      <c r="L22" t="n">
        <v>1187</v>
      </c>
      <c r="M22" t="n">
        <v>-380</v>
      </c>
      <c r="N22" t="n">
        <v>2772</v>
      </c>
      <c r="O22" t="n">
        <v>-33</v>
      </c>
      <c r="P22" t="n">
        <v>278</v>
      </c>
      <c r="Q22" t="n">
        <v>2712</v>
      </c>
      <c r="R22" t="n">
        <v>2143</v>
      </c>
      <c r="S22" t="n">
        <v>561</v>
      </c>
      <c r="T22" t="n">
        <v>160</v>
      </c>
      <c r="U22" t="n">
        <v>2514</v>
      </c>
      <c r="V22" t="n">
        <v>176</v>
      </c>
      <c r="W22" t="n">
        <v>769</v>
      </c>
    </row>
    <row r="23">
      <c r="A23" s="5" t="inlineStr">
        <is>
          <t>Finanzergebnis</t>
        </is>
      </c>
      <c r="B23" s="5" t="inlineStr">
        <is>
          <t>Financial Result</t>
        </is>
      </c>
      <c r="C23" t="n">
        <v>-275</v>
      </c>
      <c r="D23" t="n">
        <v>-763</v>
      </c>
      <c r="E23" t="n">
        <v>1149</v>
      </c>
      <c r="F23" t="n">
        <v>-967</v>
      </c>
      <c r="G23" t="n">
        <v>-687</v>
      </c>
      <c r="H23" t="n">
        <v>-778</v>
      </c>
      <c r="I23" t="n">
        <v>-630</v>
      </c>
      <c r="J23" t="n">
        <v>-453</v>
      </c>
      <c r="K23" t="n">
        <v>-220</v>
      </c>
      <c r="L23" t="n">
        <v>-371</v>
      </c>
      <c r="M23" t="n">
        <v>-592</v>
      </c>
      <c r="N23" t="n">
        <v>-472</v>
      </c>
      <c r="O23" t="n">
        <v>-737</v>
      </c>
      <c r="P23" t="n">
        <v>-244</v>
      </c>
      <c r="Q23" t="n">
        <v>-177</v>
      </c>
      <c r="R23" t="n">
        <v>-246</v>
      </c>
      <c r="S23" t="n">
        <v>131</v>
      </c>
      <c r="T23" t="n">
        <v>27</v>
      </c>
      <c r="U23" t="n">
        <v>-513</v>
      </c>
      <c r="V23" t="n">
        <v>-1320</v>
      </c>
      <c r="W23" t="n">
        <v>-1846</v>
      </c>
    </row>
    <row r="24">
      <c r="A24" s="5" t="inlineStr">
        <is>
          <t>Ergebnis vor Steuer (EBT)</t>
        </is>
      </c>
      <c r="B24" s="5" t="inlineStr">
        <is>
          <t>EBT Earning Before Tax</t>
        </is>
      </c>
      <c r="C24" t="n">
        <v>1064</v>
      </c>
      <c r="D24" t="n">
        <v>4285</v>
      </c>
      <c r="E24" t="n">
        <v>4570</v>
      </c>
      <c r="F24" t="n">
        <v>1291</v>
      </c>
      <c r="G24" t="n">
        <v>3375</v>
      </c>
      <c r="H24" t="n">
        <v>3213</v>
      </c>
      <c r="I24" t="n">
        <v>1977</v>
      </c>
      <c r="J24" t="n">
        <v>1678</v>
      </c>
      <c r="K24" t="n">
        <v>1393</v>
      </c>
      <c r="L24" t="n">
        <v>816</v>
      </c>
      <c r="M24" t="n">
        <v>-972</v>
      </c>
      <c r="N24" t="n">
        <v>2300</v>
      </c>
      <c r="O24" t="n">
        <v>-770</v>
      </c>
      <c r="P24" t="n">
        <v>34</v>
      </c>
      <c r="Q24" t="n">
        <v>2535</v>
      </c>
      <c r="R24" t="n">
        <v>1897</v>
      </c>
      <c r="S24" t="n">
        <v>692</v>
      </c>
      <c r="T24" t="n">
        <v>187</v>
      </c>
      <c r="U24" t="n">
        <v>2001</v>
      </c>
      <c r="V24" t="n">
        <v>-1144</v>
      </c>
      <c r="W24" t="n">
        <v>-1077</v>
      </c>
    </row>
    <row r="25">
      <c r="A25" s="5" t="inlineStr">
        <is>
          <t>Steuern auf Einkommen und Ertrag</t>
        </is>
      </c>
      <c r="B25" s="5" t="inlineStr">
        <is>
          <t>Taxes on income and earnings</t>
        </is>
      </c>
      <c r="C25" t="n">
        <v>2389</v>
      </c>
      <c r="D25" t="n">
        <v>1274</v>
      </c>
      <c r="E25" t="n">
        <v>1693</v>
      </c>
      <c r="F25" t="n">
        <v>291</v>
      </c>
      <c r="G25" t="n">
        <v>677</v>
      </c>
      <c r="H25" t="n">
        <v>863</v>
      </c>
      <c r="I25" t="n">
        <v>502</v>
      </c>
      <c r="J25" t="n">
        <v>449</v>
      </c>
      <c r="K25" t="n">
        <v>356</v>
      </c>
      <c r="L25" t="n">
        <v>244</v>
      </c>
      <c r="M25" t="n">
        <v>-220</v>
      </c>
      <c r="N25" t="n">
        <v>703</v>
      </c>
      <c r="O25" t="n">
        <v>-333</v>
      </c>
      <c r="P25" t="n">
        <v>-81</v>
      </c>
      <c r="Q25" t="n">
        <v>825</v>
      </c>
      <c r="R25" t="n">
        <v>664</v>
      </c>
      <c r="S25" t="n">
        <v>474</v>
      </c>
      <c r="T25" t="n">
        <v>453</v>
      </c>
      <c r="U25" t="n">
        <v>646</v>
      </c>
      <c r="V25" t="n">
        <v>-264</v>
      </c>
      <c r="W25" t="n">
        <v>-33</v>
      </c>
    </row>
    <row r="26">
      <c r="A26" s="5" t="inlineStr">
        <is>
          <t>Ergebnis nach Steuer</t>
        </is>
      </c>
      <c r="B26" s="5" t="inlineStr">
        <is>
          <t>Earnings after tax</t>
        </is>
      </c>
      <c r="C26" t="n">
        <v>-1325</v>
      </c>
      <c r="D26" t="n">
        <v>3011</v>
      </c>
      <c r="E26" t="n">
        <v>2877</v>
      </c>
      <c r="F26" t="n">
        <v>1000</v>
      </c>
      <c r="G26" t="n">
        <v>2698</v>
      </c>
      <c r="H26" t="n">
        <v>2350</v>
      </c>
      <c r="I26" t="n">
        <v>1475</v>
      </c>
      <c r="J26" t="n">
        <v>1229</v>
      </c>
      <c r="K26" t="n">
        <v>1037</v>
      </c>
      <c r="L26" t="n">
        <v>572</v>
      </c>
      <c r="M26" t="n">
        <v>-752</v>
      </c>
      <c r="N26" t="n">
        <v>1597</v>
      </c>
      <c r="O26" t="n">
        <v>-437</v>
      </c>
      <c r="P26" t="n">
        <v>115</v>
      </c>
      <c r="Q26" t="n">
        <v>1710</v>
      </c>
      <c r="R26" t="n">
        <v>1233</v>
      </c>
      <c r="S26" t="n">
        <v>218</v>
      </c>
      <c r="T26" t="n">
        <v>-266</v>
      </c>
      <c r="U26" t="n">
        <v>1355</v>
      </c>
      <c r="V26" t="n">
        <v>-880</v>
      </c>
      <c r="W26" t="n">
        <v>-1044</v>
      </c>
    </row>
    <row r="27">
      <c r="A27" s="5" t="inlineStr">
        <is>
          <t>Minderheitenanteil</t>
        </is>
      </c>
      <c r="B27" s="5" t="inlineStr">
        <is>
          <t>Minority Share</t>
        </is>
      </c>
      <c r="C27" t="n">
        <v>-37</v>
      </c>
      <c r="D27" t="n">
        <v>43</v>
      </c>
      <c r="E27" t="n">
        <v>-4</v>
      </c>
      <c r="F27" t="n">
        <v>-5</v>
      </c>
      <c r="G27" t="n">
        <v>-2</v>
      </c>
      <c r="H27" t="n">
        <v>-7</v>
      </c>
      <c r="I27" t="n">
        <v>-10</v>
      </c>
      <c r="J27" t="n">
        <v>-1</v>
      </c>
      <c r="K27" t="n">
        <v>-4</v>
      </c>
      <c r="L27" t="n">
        <v>-19</v>
      </c>
      <c r="M27" t="n">
        <v>-11</v>
      </c>
      <c r="N27" t="n">
        <v>-25</v>
      </c>
      <c r="O27" t="n">
        <v>-9</v>
      </c>
      <c r="P27" t="n">
        <v>-16</v>
      </c>
      <c r="Q27" t="n">
        <v>-34</v>
      </c>
      <c r="R27" t="n">
        <v>-203</v>
      </c>
      <c r="S27" t="n">
        <v>-66</v>
      </c>
      <c r="T27" t="n">
        <v>-33</v>
      </c>
      <c r="U27" t="n">
        <v>17</v>
      </c>
      <c r="V27" t="n">
        <v>-23</v>
      </c>
      <c r="W27" t="n">
        <v>-2</v>
      </c>
    </row>
    <row r="28">
      <c r="A28" s="5" t="inlineStr">
        <is>
          <t>Jahresüberschuss/-fehlbetrag</t>
        </is>
      </c>
      <c r="B28" s="5" t="inlineStr">
        <is>
          <t>Net Profit</t>
        </is>
      </c>
      <c r="C28" t="n">
        <v>-1362</v>
      </c>
      <c r="D28" t="n">
        <v>3054</v>
      </c>
      <c r="E28" t="n">
        <v>2873</v>
      </c>
      <c r="F28" t="n">
        <v>995</v>
      </c>
      <c r="G28" t="n">
        <v>2696</v>
      </c>
      <c r="H28" t="n">
        <v>2343</v>
      </c>
      <c r="I28" t="n">
        <v>1465</v>
      </c>
      <c r="J28" t="n">
        <v>1228</v>
      </c>
      <c r="K28" t="n">
        <v>1033</v>
      </c>
      <c r="L28" t="n">
        <v>553</v>
      </c>
      <c r="M28" t="n">
        <v>-763</v>
      </c>
      <c r="N28" t="n">
        <v>1572</v>
      </c>
      <c r="O28" t="n">
        <v>-446</v>
      </c>
      <c r="P28" t="n">
        <v>99</v>
      </c>
      <c r="Q28" t="n">
        <v>1676</v>
      </c>
      <c r="R28" t="n">
        <v>1030</v>
      </c>
      <c r="S28" t="n">
        <v>152</v>
      </c>
      <c r="T28" t="n">
        <v>-299</v>
      </c>
      <c r="U28" t="n">
        <v>1372</v>
      </c>
      <c r="V28" t="n">
        <v>-903</v>
      </c>
      <c r="W28" t="n">
        <v>-1046</v>
      </c>
    </row>
    <row r="29">
      <c r="A29" s="5" t="inlineStr">
        <is>
          <t>Summe Umlaufvermögen</t>
        </is>
      </c>
      <c r="B29" s="5" t="inlineStr">
        <is>
          <t>Current Assets</t>
        </is>
      </c>
      <c r="C29" t="n">
        <v>56723</v>
      </c>
      <c r="D29" t="n">
        <v>58300</v>
      </c>
      <c r="E29" t="n">
        <v>59794</v>
      </c>
      <c r="F29" t="n">
        <v>54948</v>
      </c>
      <c r="G29" t="n">
        <v>51464</v>
      </c>
      <c r="H29" t="n">
        <v>46932</v>
      </c>
      <c r="I29" t="n">
        <v>47098</v>
      </c>
      <c r="J29" t="n">
        <v>45329</v>
      </c>
      <c r="K29" t="n">
        <v>43021</v>
      </c>
      <c r="L29" t="n">
        <v>41990</v>
      </c>
      <c r="M29" t="n">
        <v>42512</v>
      </c>
      <c r="N29" t="n">
        <v>40229</v>
      </c>
      <c r="O29" t="n">
        <v>38405</v>
      </c>
      <c r="P29" t="n">
        <v>34981</v>
      </c>
      <c r="Q29" t="n">
        <v>33477</v>
      </c>
      <c r="R29" t="n">
        <v>27770</v>
      </c>
      <c r="S29" t="n">
        <v>25432</v>
      </c>
      <c r="T29" t="n">
        <v>18270</v>
      </c>
      <c r="U29" t="n">
        <v>18318</v>
      </c>
      <c r="V29" t="n">
        <v>16745</v>
      </c>
      <c r="W29" t="n">
        <v>13794</v>
      </c>
    </row>
    <row r="30">
      <c r="A30" s="5" t="inlineStr">
        <is>
          <t>Summe Anlagevermögen</t>
        </is>
      </c>
      <c r="B30" s="5" t="inlineStr">
        <is>
          <t>Fixed Assets</t>
        </is>
      </c>
      <c r="C30" t="n">
        <v>57686</v>
      </c>
      <c r="D30" t="n">
        <v>56898</v>
      </c>
      <c r="E30" t="n">
        <v>54143</v>
      </c>
      <c r="F30" t="n">
        <v>56185</v>
      </c>
      <c r="G30" t="n">
        <v>55217</v>
      </c>
      <c r="H30" t="n">
        <v>49170</v>
      </c>
      <c r="I30" t="n">
        <v>46213</v>
      </c>
      <c r="J30" t="n">
        <v>42255</v>
      </c>
      <c r="K30" t="n">
        <v>41146</v>
      </c>
      <c r="L30" t="n">
        <v>36947</v>
      </c>
      <c r="M30" t="n">
        <v>35136</v>
      </c>
      <c r="N30" t="n">
        <v>33168</v>
      </c>
      <c r="O30" t="n">
        <v>34346</v>
      </c>
      <c r="P30" t="n">
        <v>34532</v>
      </c>
      <c r="Q30" t="n">
        <v>34351</v>
      </c>
      <c r="R30" t="n">
        <v>27003</v>
      </c>
      <c r="S30" t="n">
        <v>25271</v>
      </c>
      <c r="T30" t="n">
        <v>25173</v>
      </c>
      <c r="U30" t="n">
        <v>25364</v>
      </c>
      <c r="V30" t="n">
        <v>20894</v>
      </c>
      <c r="W30" t="n">
        <v>19952</v>
      </c>
    </row>
    <row r="31">
      <c r="A31" s="5" t="inlineStr">
        <is>
          <t>Summe Aktiva</t>
        </is>
      </c>
      <c r="B31" s="5" t="inlineStr">
        <is>
          <t>Total Assets</t>
        </is>
      </c>
      <c r="C31" t="n">
        <v>114409</v>
      </c>
      <c r="D31" t="n">
        <v>115198</v>
      </c>
      <c r="E31" t="n">
        <v>113937</v>
      </c>
      <c r="F31" t="n">
        <v>111133</v>
      </c>
      <c r="G31" t="n">
        <v>106681</v>
      </c>
      <c r="H31" t="n">
        <v>96102</v>
      </c>
      <c r="I31" t="n">
        <v>93311</v>
      </c>
      <c r="J31" t="n">
        <v>92102</v>
      </c>
      <c r="K31" t="n">
        <v>88476</v>
      </c>
      <c r="L31" t="n">
        <v>83187</v>
      </c>
      <c r="M31" t="n">
        <v>80304</v>
      </c>
      <c r="N31" t="n">
        <v>76153</v>
      </c>
      <c r="O31" t="n">
        <v>75456</v>
      </c>
      <c r="P31" t="n">
        <v>72137</v>
      </c>
      <c r="Q31" t="n">
        <v>70385</v>
      </c>
      <c r="R31" t="n">
        <v>58267</v>
      </c>
      <c r="S31" t="n">
        <v>54378</v>
      </c>
      <c r="T31" t="n">
        <v>47400</v>
      </c>
      <c r="U31" t="n">
        <v>48715</v>
      </c>
      <c r="V31" t="n">
        <v>41444</v>
      </c>
      <c r="W31" t="n">
        <v>37218</v>
      </c>
    </row>
    <row r="32">
      <c r="A32" s="5" t="inlineStr">
        <is>
          <t>Summe kurzfristiges Fremdkapital</t>
        </is>
      </c>
      <c r="B32" s="5" t="inlineStr">
        <is>
          <t>Short-Term Debt</t>
        </is>
      </c>
      <c r="C32" t="n">
        <v>62374</v>
      </c>
      <c r="D32" t="n">
        <v>60354</v>
      </c>
      <c r="E32" t="n">
        <v>56025</v>
      </c>
      <c r="F32" t="n">
        <v>55701</v>
      </c>
      <c r="G32" t="n">
        <v>53777</v>
      </c>
      <c r="H32" t="n">
        <v>47497</v>
      </c>
      <c r="I32" t="n">
        <v>48581</v>
      </c>
      <c r="J32" t="n">
        <v>48648</v>
      </c>
      <c r="K32" t="n">
        <v>47506</v>
      </c>
      <c r="L32" t="n">
        <v>43770</v>
      </c>
      <c r="M32" t="n">
        <v>42376</v>
      </c>
      <c r="N32" t="n">
        <v>36725</v>
      </c>
      <c r="O32" t="n">
        <v>34068</v>
      </c>
      <c r="P32" t="n">
        <v>31152</v>
      </c>
      <c r="Q32" t="n">
        <v>31682</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46045</v>
      </c>
      <c r="D33" t="n">
        <v>44693</v>
      </c>
      <c r="E33" t="n">
        <v>44455</v>
      </c>
      <c r="F33" t="n">
        <v>50789</v>
      </c>
      <c r="G33" t="n">
        <v>46700</v>
      </c>
      <c r="H33" t="n">
        <v>40846</v>
      </c>
      <c r="I33" t="n">
        <v>33676</v>
      </c>
      <c r="J33" t="n">
        <v>33020</v>
      </c>
      <c r="K33" t="n">
        <v>32100</v>
      </c>
      <c r="L33" t="n">
        <v>30481</v>
      </c>
      <c r="M33" t="n">
        <v>27287</v>
      </c>
      <c r="N33" t="n">
        <v>28302</v>
      </c>
      <c r="O33" t="n">
        <v>28213</v>
      </c>
      <c r="P33" t="n">
        <v>27769</v>
      </c>
      <c r="Q33" t="n">
        <v>24739</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108419</v>
      </c>
      <c r="D34" t="n">
        <v>105479</v>
      </c>
      <c r="E34" t="n">
        <v>100586</v>
      </c>
      <c r="F34" t="n">
        <v>107481</v>
      </c>
      <c r="G34" t="n">
        <v>100708</v>
      </c>
      <c r="H34" t="n">
        <v>89023</v>
      </c>
      <c r="I34" t="n">
        <v>82257</v>
      </c>
      <c r="J34" t="n">
        <v>81668</v>
      </c>
      <c r="K34" t="n">
        <v>79606</v>
      </c>
      <c r="L34" t="n">
        <v>74251</v>
      </c>
      <c r="M34" t="n">
        <v>69663</v>
      </c>
      <c r="N34" t="n">
        <v>65027</v>
      </c>
      <c r="O34" t="n">
        <v>62281</v>
      </c>
      <c r="P34" t="n">
        <v>58985</v>
      </c>
      <c r="Q34" t="n">
        <v>56483</v>
      </c>
      <c r="R34" t="n">
        <v>38924</v>
      </c>
      <c r="S34" t="n">
        <v>36050</v>
      </c>
      <c r="T34" t="n">
        <v>33274</v>
      </c>
      <c r="U34" t="n">
        <v>38279</v>
      </c>
      <c r="V34" t="n">
        <v>30973</v>
      </c>
      <c r="W34" t="n">
        <v>27629</v>
      </c>
    </row>
    <row r="35">
      <c r="A35" s="5" t="inlineStr">
        <is>
          <t>Minderheitenanteil</t>
        </is>
      </c>
      <c r="B35" s="5" t="inlineStr">
        <is>
          <t>Minority Share</t>
        </is>
      </c>
      <c r="C35" t="n">
        <v>15</v>
      </c>
      <c r="D35" t="n">
        <v>-5</v>
      </c>
      <c r="E35" t="n">
        <v>3</v>
      </c>
      <c r="F35" t="n">
        <v>-5</v>
      </c>
      <c r="G35" t="n">
        <v>7</v>
      </c>
      <c r="H35" t="n">
        <v>18</v>
      </c>
      <c r="I35" t="n">
        <v>43</v>
      </c>
      <c r="J35" t="n">
        <v>25</v>
      </c>
      <c r="K35" t="n">
        <v>20</v>
      </c>
      <c r="L35" t="n">
        <v>95</v>
      </c>
      <c r="M35" t="n">
        <v>106</v>
      </c>
      <c r="N35" t="n">
        <v>104</v>
      </c>
      <c r="O35" t="n">
        <v>85</v>
      </c>
      <c r="P35" t="n">
        <v>137</v>
      </c>
      <c r="Q35" t="n">
        <v>176</v>
      </c>
      <c r="R35" t="n">
        <v>2370</v>
      </c>
      <c r="S35" t="n">
        <v>2179</v>
      </c>
      <c r="T35" t="n">
        <v>1361</v>
      </c>
      <c r="U35" t="n">
        <v>559</v>
      </c>
      <c r="V35" t="n">
        <v>221</v>
      </c>
      <c r="W35" t="n">
        <v>212</v>
      </c>
    </row>
    <row r="36">
      <c r="A36" s="5" t="inlineStr">
        <is>
          <t>Summe Eigenkapital</t>
        </is>
      </c>
      <c r="B36" s="5" t="inlineStr">
        <is>
          <t>Equity</t>
        </is>
      </c>
      <c r="C36" t="n">
        <v>5975</v>
      </c>
      <c r="D36" t="n">
        <v>9724</v>
      </c>
      <c r="E36" t="n">
        <v>13348</v>
      </c>
      <c r="F36" t="n">
        <v>3657</v>
      </c>
      <c r="G36" t="n">
        <v>5966</v>
      </c>
      <c r="H36" t="n">
        <v>7061</v>
      </c>
      <c r="I36" t="n">
        <v>11011</v>
      </c>
      <c r="J36" t="n">
        <v>10409</v>
      </c>
      <c r="K36" t="n">
        <v>8850</v>
      </c>
      <c r="L36" t="n">
        <v>8841</v>
      </c>
      <c r="M36" t="n">
        <v>10535</v>
      </c>
      <c r="N36" t="n">
        <v>11022</v>
      </c>
      <c r="O36" t="n">
        <v>13090</v>
      </c>
      <c r="P36" t="n">
        <v>13015</v>
      </c>
      <c r="Q36" t="n">
        <v>13726</v>
      </c>
      <c r="R36" t="n">
        <v>16973</v>
      </c>
      <c r="S36" t="n">
        <v>16149</v>
      </c>
      <c r="T36" t="n">
        <v>12765</v>
      </c>
      <c r="U36" t="n">
        <v>9877</v>
      </c>
      <c r="V36" t="n">
        <v>10250</v>
      </c>
      <c r="W36" t="n">
        <v>9377</v>
      </c>
    </row>
    <row r="37">
      <c r="A37" s="5" t="inlineStr">
        <is>
          <t>Summe Passiva</t>
        </is>
      </c>
      <c r="B37" s="5" t="inlineStr">
        <is>
          <t>Liabilities &amp; Shareholder Equity</t>
        </is>
      </c>
      <c r="C37" t="n">
        <v>114409</v>
      </c>
      <c r="D37" t="n">
        <v>115198</v>
      </c>
      <c r="E37" t="n">
        <v>113937</v>
      </c>
      <c r="F37" t="n">
        <v>111133</v>
      </c>
      <c r="G37" t="n">
        <v>106681</v>
      </c>
      <c r="H37" t="n">
        <v>96102</v>
      </c>
      <c r="I37" t="n">
        <v>93311</v>
      </c>
      <c r="J37" t="n">
        <v>92102</v>
      </c>
      <c r="K37" t="n">
        <v>88476</v>
      </c>
      <c r="L37" t="n">
        <v>83187</v>
      </c>
      <c r="M37" t="n">
        <v>80304</v>
      </c>
      <c r="N37" t="n">
        <v>76153</v>
      </c>
      <c r="O37" t="n">
        <v>75456</v>
      </c>
      <c r="P37" t="n">
        <v>72137</v>
      </c>
      <c r="Q37" t="n">
        <v>70385</v>
      </c>
      <c r="R37" t="n">
        <v>58267</v>
      </c>
      <c r="S37" t="n">
        <v>54378</v>
      </c>
      <c r="T37" t="n">
        <v>47400</v>
      </c>
      <c r="U37" t="n">
        <v>48715</v>
      </c>
      <c r="V37" t="n">
        <v>41444</v>
      </c>
      <c r="W37" t="n">
        <v>37218</v>
      </c>
    </row>
    <row r="38">
      <c r="A38" s="5" t="inlineStr">
        <is>
          <t>Mio.Aktien im Umlauf</t>
        </is>
      </c>
      <c r="B38" s="5" t="inlineStr">
        <is>
          <t>Million shares outstanding</t>
        </is>
      </c>
      <c r="C38" t="n">
        <v>782.3099999999999</v>
      </c>
      <c r="D38" t="n">
        <v>775.73</v>
      </c>
      <c r="E38" t="n">
        <v>774.4299999999999</v>
      </c>
      <c r="F38" t="n">
        <v>772.73</v>
      </c>
      <c r="G38" t="n">
        <v>783.87</v>
      </c>
      <c r="H38" t="n">
        <v>784.35</v>
      </c>
      <c r="I38" t="n">
        <v>780.3200000000001</v>
      </c>
      <c r="J38" t="n">
        <v>822.14</v>
      </c>
      <c r="K38" t="n">
        <v>814.9</v>
      </c>
      <c r="L38" t="n">
        <v>811.1</v>
      </c>
      <c r="M38" t="n">
        <v>810.9</v>
      </c>
      <c r="N38" t="n">
        <v>809.5</v>
      </c>
      <c r="O38" t="n">
        <v>804.2</v>
      </c>
      <c r="P38" t="n">
        <v>802.1</v>
      </c>
      <c r="Q38" t="n">
        <v>817.7</v>
      </c>
      <c r="R38" t="n">
        <v>809.6</v>
      </c>
      <c r="S38" t="n">
        <v>813</v>
      </c>
      <c r="T38" t="n">
        <v>811.2</v>
      </c>
      <c r="U38" t="n">
        <v>807.3</v>
      </c>
      <c r="V38" t="n">
        <v>807.2</v>
      </c>
      <c r="W38" t="inlineStr">
        <is>
          <t>-</t>
        </is>
      </c>
    </row>
    <row r="39">
      <c r="A39" s="5" t="inlineStr">
        <is>
          <t>Ergebnis je Aktie (brutto)</t>
        </is>
      </c>
      <c r="B39" s="5" t="inlineStr">
        <is>
          <t>Earnings per share</t>
        </is>
      </c>
      <c r="C39" t="n">
        <v>1.36</v>
      </c>
      <c r="D39" t="n">
        <v>5.52</v>
      </c>
      <c r="E39" t="n">
        <v>5.9</v>
      </c>
      <c r="F39" t="n">
        <v>1.67</v>
      </c>
      <c r="G39" t="n">
        <v>4.31</v>
      </c>
      <c r="H39" t="n">
        <v>4.1</v>
      </c>
      <c r="I39" t="n">
        <v>2.53</v>
      </c>
      <c r="J39" t="n">
        <v>2.04</v>
      </c>
      <c r="K39" t="n">
        <v>1.71</v>
      </c>
      <c r="L39" t="n">
        <v>1.01</v>
      </c>
      <c r="M39" t="n">
        <v>-1.2</v>
      </c>
      <c r="N39" t="n">
        <v>2.84</v>
      </c>
      <c r="O39" t="n">
        <v>-0.96</v>
      </c>
      <c r="P39" t="n">
        <v>0.04</v>
      </c>
      <c r="Q39" t="n">
        <v>3.1</v>
      </c>
      <c r="R39" t="n">
        <v>2.34</v>
      </c>
      <c r="S39" t="n">
        <v>0.85</v>
      </c>
      <c r="T39" t="n">
        <v>0.23</v>
      </c>
      <c r="U39" t="n">
        <v>2.48</v>
      </c>
      <c r="V39" t="n">
        <v>-1.42</v>
      </c>
      <c r="W39" t="inlineStr">
        <is>
          <t>-</t>
        </is>
      </c>
    </row>
    <row r="40">
      <c r="A40" s="5" t="inlineStr">
        <is>
          <t>Ergebnis je Aktie (unverwässert)</t>
        </is>
      </c>
      <c r="B40" s="5" t="inlineStr">
        <is>
          <t>Basic Earnings per share</t>
        </is>
      </c>
      <c r="C40" t="n">
        <v>-1.75</v>
      </c>
      <c r="D40" t="n">
        <v>3.94</v>
      </c>
      <c r="E40" t="n">
        <v>3.05</v>
      </c>
      <c r="F40" t="n">
        <v>1.29</v>
      </c>
      <c r="G40" t="n">
        <v>3.43</v>
      </c>
      <c r="H40" t="n">
        <v>2.99</v>
      </c>
      <c r="I40" t="n">
        <v>1.85</v>
      </c>
      <c r="J40" t="n">
        <v>1.5</v>
      </c>
      <c r="K40" t="n">
        <v>1.27</v>
      </c>
      <c r="L40" t="n">
        <v>0.68</v>
      </c>
      <c r="M40" t="n">
        <v>-0.9399999999999999</v>
      </c>
      <c r="N40" t="n">
        <v>1.95</v>
      </c>
      <c r="O40" t="n">
        <v>-0.5600000000000001</v>
      </c>
      <c r="P40" t="n">
        <v>0.12</v>
      </c>
      <c r="Q40" t="n">
        <v>2.11</v>
      </c>
      <c r="R40" t="n">
        <v>1.29</v>
      </c>
      <c r="S40" t="n">
        <v>0.19</v>
      </c>
      <c r="T40" t="n">
        <v>-0.37</v>
      </c>
      <c r="U40" t="n">
        <v>1.7</v>
      </c>
      <c r="V40" t="n">
        <v>-2.34</v>
      </c>
      <c r="W40" t="inlineStr">
        <is>
          <t>-</t>
        </is>
      </c>
    </row>
    <row r="41">
      <c r="A41" s="5" t="inlineStr">
        <is>
          <t>Ergebnis je Aktie (verwässert)</t>
        </is>
      </c>
      <c r="B41" s="5" t="inlineStr">
        <is>
          <t>Diluted Earnings per share</t>
        </is>
      </c>
      <c r="C41" t="n">
        <v>-1.75</v>
      </c>
      <c r="D41" t="n">
        <v>3.92</v>
      </c>
      <c r="E41" t="n">
        <v>3.04</v>
      </c>
      <c r="F41" t="n">
        <v>1.29</v>
      </c>
      <c r="G41" t="n">
        <v>3.42</v>
      </c>
      <c r="H41" t="n">
        <v>2.99</v>
      </c>
      <c r="I41" t="n">
        <v>1.84</v>
      </c>
      <c r="J41" t="n">
        <v>1.5</v>
      </c>
      <c r="K41" t="n">
        <v>1.27</v>
      </c>
      <c r="L41" t="n">
        <v>0.68</v>
      </c>
      <c r="M41" t="n">
        <v>-0.9399999999999999</v>
      </c>
      <c r="N41" t="n">
        <v>1.95</v>
      </c>
      <c r="O41" t="n">
        <v>-0.55</v>
      </c>
      <c r="P41" t="n">
        <v>0.12</v>
      </c>
      <c r="Q41" t="n">
        <v>2.09</v>
      </c>
      <c r="R41" t="n">
        <v>1.28</v>
      </c>
      <c r="S41" t="n">
        <v>0.19</v>
      </c>
      <c r="T41" t="n">
        <v>-0.37</v>
      </c>
      <c r="U41" t="n">
        <v>1.7</v>
      </c>
      <c r="V41" t="n">
        <v>-2.34</v>
      </c>
      <c r="W41" t="inlineStr">
        <is>
          <t>-</t>
        </is>
      </c>
    </row>
    <row r="42">
      <c r="A42" s="5" t="inlineStr">
        <is>
          <t>Dividende je Aktie</t>
        </is>
      </c>
      <c r="B42" s="5" t="inlineStr">
        <is>
          <t>Dividend per share</t>
        </is>
      </c>
      <c r="C42" t="inlineStr">
        <is>
          <t>-</t>
        </is>
      </c>
      <c r="D42" t="n">
        <v>1.65</v>
      </c>
      <c r="E42" t="n">
        <v>1.5</v>
      </c>
      <c r="F42" t="n">
        <v>1.35</v>
      </c>
      <c r="G42" t="n">
        <v>1.3</v>
      </c>
      <c r="H42" t="n">
        <v>1.2</v>
      </c>
      <c r="I42" t="n">
        <v>0.75</v>
      </c>
      <c r="J42" t="n">
        <v>0.6</v>
      </c>
      <c r="K42" t="n">
        <v>0.45</v>
      </c>
      <c r="L42" t="n">
        <v>0.22</v>
      </c>
      <c r="M42" t="inlineStr">
        <is>
          <t>-</t>
        </is>
      </c>
      <c r="N42" t="n">
        <v>0.2</v>
      </c>
      <c r="O42" t="n">
        <v>0.12</v>
      </c>
      <c r="P42" t="n">
        <v>0.12</v>
      </c>
      <c r="Q42" t="n">
        <v>0.65</v>
      </c>
      <c r="R42" t="n">
        <v>0.5</v>
      </c>
      <c r="S42" t="n">
        <v>0.4</v>
      </c>
      <c r="T42" t="n">
        <v>0.3</v>
      </c>
      <c r="U42" t="n">
        <v>0.5</v>
      </c>
      <c r="V42" t="n">
        <v>0.5</v>
      </c>
      <c r="W42" t="inlineStr">
        <is>
          <t>-</t>
        </is>
      </c>
    </row>
    <row r="43">
      <c r="A43" s="5" t="inlineStr">
        <is>
          <t>Dividendenausschüttung in Mio</t>
        </is>
      </c>
      <c r="B43" s="5" t="inlineStr">
        <is>
          <t>Dividend Payment in M</t>
        </is>
      </c>
      <c r="C43" t="inlineStr">
        <is>
          <t>-</t>
        </is>
      </c>
      <c r="D43" t="n">
        <v>1280</v>
      </c>
      <c r="E43" t="n">
        <v>1161</v>
      </c>
      <c r="F43" t="n">
        <v>1043</v>
      </c>
      <c r="G43" t="n">
        <v>1008</v>
      </c>
      <c r="H43" t="n">
        <v>945</v>
      </c>
      <c r="I43" t="n">
        <v>587</v>
      </c>
      <c r="J43" t="n">
        <v>467</v>
      </c>
      <c r="K43" t="n">
        <v>369</v>
      </c>
      <c r="L43" t="n">
        <v>178</v>
      </c>
      <c r="M43" t="inlineStr">
        <is>
          <t>-</t>
        </is>
      </c>
      <c r="N43" t="n">
        <v>162</v>
      </c>
      <c r="O43" t="n">
        <v>97</v>
      </c>
      <c r="P43" t="n">
        <v>97</v>
      </c>
      <c r="Q43" t="n">
        <v>520</v>
      </c>
      <c r="R43" t="n">
        <v>396</v>
      </c>
      <c r="S43" t="n">
        <v>320</v>
      </c>
      <c r="T43" t="n">
        <v>240</v>
      </c>
      <c r="U43" t="n">
        <v>403</v>
      </c>
      <c r="V43" t="n">
        <v>404</v>
      </c>
      <c r="W43" t="inlineStr">
        <is>
          <t>-</t>
        </is>
      </c>
    </row>
    <row r="44">
      <c r="A44" s="5" t="inlineStr">
        <is>
          <t>Umsatz je Aktie</t>
        </is>
      </c>
      <c r="B44" s="5" t="inlineStr">
        <is>
          <t>Revenue per share</t>
        </is>
      </c>
      <c r="C44" t="n">
        <v>90.09</v>
      </c>
      <c r="D44" t="n">
        <v>82.13</v>
      </c>
      <c r="E44" t="n">
        <v>86.20999999999999</v>
      </c>
      <c r="F44" t="n">
        <v>86.16</v>
      </c>
      <c r="G44" t="n">
        <v>82.22</v>
      </c>
      <c r="H44" t="n">
        <v>77.41</v>
      </c>
      <c r="I44" t="n">
        <v>75.94</v>
      </c>
      <c r="J44" t="n">
        <v>68.7</v>
      </c>
      <c r="K44" t="n">
        <v>60.29</v>
      </c>
      <c r="L44" t="n">
        <v>56.41</v>
      </c>
      <c r="M44" t="n">
        <v>52.81</v>
      </c>
      <c r="N44" t="n">
        <v>53.45</v>
      </c>
      <c r="O44" t="n">
        <v>48.65</v>
      </c>
      <c r="P44" t="n">
        <v>49.16</v>
      </c>
      <c r="Q44" t="n">
        <v>41.83</v>
      </c>
      <c r="R44" t="n">
        <v>39.23</v>
      </c>
      <c r="S44" t="n">
        <v>37.06</v>
      </c>
      <c r="T44" t="n">
        <v>36.86</v>
      </c>
      <c r="U44" t="n">
        <v>38.15</v>
      </c>
      <c r="V44" t="n">
        <v>24.07</v>
      </c>
      <c r="W44" t="inlineStr">
        <is>
          <t>-</t>
        </is>
      </c>
    </row>
    <row r="45">
      <c r="A45" s="5" t="inlineStr">
        <is>
          <t>Buchwert je Aktie</t>
        </is>
      </c>
      <c r="B45" s="5" t="inlineStr">
        <is>
          <t>Book value per share</t>
        </is>
      </c>
      <c r="C45" t="n">
        <v>7.64</v>
      </c>
      <c r="D45" t="n">
        <v>12.54</v>
      </c>
      <c r="E45" t="n">
        <v>17.24</v>
      </c>
      <c r="F45" t="n">
        <v>4.73</v>
      </c>
      <c r="G45" t="n">
        <v>7.61</v>
      </c>
      <c r="H45" t="n">
        <v>9</v>
      </c>
      <c r="I45" t="n">
        <v>14.11</v>
      </c>
      <c r="J45" t="n">
        <v>12.66</v>
      </c>
      <c r="K45" t="n">
        <v>10.86</v>
      </c>
      <c r="L45" t="n">
        <v>10.9</v>
      </c>
      <c r="M45" t="n">
        <v>12.99</v>
      </c>
      <c r="N45" t="n">
        <v>13.62</v>
      </c>
      <c r="O45" t="n">
        <v>16.28</v>
      </c>
      <c r="P45" t="n">
        <v>16.23</v>
      </c>
      <c r="Q45" t="n">
        <v>16.79</v>
      </c>
      <c r="R45" t="n">
        <v>20.96</v>
      </c>
      <c r="S45" t="n">
        <v>19.86</v>
      </c>
      <c r="T45" t="n">
        <v>15.74</v>
      </c>
      <c r="U45" t="n">
        <v>12.23</v>
      </c>
      <c r="V45" t="n">
        <v>12.7</v>
      </c>
      <c r="W45" t="inlineStr">
        <is>
          <t>-</t>
        </is>
      </c>
    </row>
    <row r="46">
      <c r="A46" s="5" t="inlineStr">
        <is>
          <t>Cashflow je Aktie</t>
        </is>
      </c>
      <c r="B46" s="5" t="inlineStr">
        <is>
          <t>Cashflow per share</t>
        </is>
      </c>
      <c r="C46" t="n">
        <v>4.8</v>
      </c>
      <c r="D46" t="n">
        <v>2.99</v>
      </c>
      <c r="E46" t="n">
        <v>5.74</v>
      </c>
      <c r="F46" t="n">
        <v>5.65</v>
      </c>
      <c r="G46" t="n">
        <v>4.59</v>
      </c>
      <c r="H46" t="n">
        <v>3.26</v>
      </c>
      <c r="I46" t="n">
        <v>2.47</v>
      </c>
      <c r="J46" t="n">
        <v>4.67</v>
      </c>
      <c r="K46" t="n">
        <v>5.26</v>
      </c>
      <c r="L46" t="n">
        <v>6.16</v>
      </c>
      <c r="M46" t="n">
        <v>3.01</v>
      </c>
      <c r="N46" t="n">
        <v>5.43</v>
      </c>
      <c r="O46" t="n">
        <v>6.26</v>
      </c>
      <c r="P46" t="n">
        <v>4.24</v>
      </c>
      <c r="Q46" t="n">
        <v>6.25</v>
      </c>
      <c r="R46" t="n">
        <v>6.19</v>
      </c>
      <c r="S46" t="n">
        <v>5.79</v>
      </c>
      <c r="T46" t="n">
        <v>3.29</v>
      </c>
      <c r="U46" t="n">
        <v>3.29</v>
      </c>
      <c r="V46" t="inlineStr">
        <is>
          <t>-</t>
        </is>
      </c>
      <c r="W46" t="inlineStr">
        <is>
          <t>-</t>
        </is>
      </c>
    </row>
    <row r="47">
      <c r="A47" s="5" t="inlineStr">
        <is>
          <t>Bilanzsumme je Aktie</t>
        </is>
      </c>
      <c r="B47" s="5" t="inlineStr">
        <is>
          <t>Total assets per share</t>
        </is>
      </c>
      <c r="C47" t="n">
        <v>146.24</v>
      </c>
      <c r="D47" t="n">
        <v>148.5</v>
      </c>
      <c r="E47" t="n">
        <v>147.12</v>
      </c>
      <c r="F47" t="n">
        <v>143.82</v>
      </c>
      <c r="G47" t="n">
        <v>136.1</v>
      </c>
      <c r="H47" t="n">
        <v>122.52</v>
      </c>
      <c r="I47" t="n">
        <v>119.58</v>
      </c>
      <c r="J47" t="n">
        <v>112.03</v>
      </c>
      <c r="K47" t="n">
        <v>108.57</v>
      </c>
      <c r="L47" t="n">
        <v>102.56</v>
      </c>
      <c r="M47" t="n">
        <v>99.03</v>
      </c>
      <c r="N47" t="n">
        <v>94.06999999999999</v>
      </c>
      <c r="O47" t="n">
        <v>93.83</v>
      </c>
      <c r="P47" t="n">
        <v>89.94</v>
      </c>
      <c r="Q47" t="n">
        <v>86.08</v>
      </c>
      <c r="R47" t="n">
        <v>71.97</v>
      </c>
      <c r="S47" t="n">
        <v>66.89</v>
      </c>
      <c r="T47" t="n">
        <v>58.43</v>
      </c>
      <c r="U47" t="n">
        <v>60.34</v>
      </c>
      <c r="V47" t="n">
        <v>51.34</v>
      </c>
      <c r="W47" t="inlineStr">
        <is>
          <t>-</t>
        </is>
      </c>
    </row>
    <row r="48">
      <c r="A48" s="5" t="inlineStr">
        <is>
          <t>Personal am Ende des Jahres</t>
        </is>
      </c>
      <c r="B48" s="5" t="inlineStr">
        <is>
          <t>Staff at the end of year</t>
        </is>
      </c>
      <c r="C48" t="n">
        <v>134931</v>
      </c>
      <c r="D48" t="n">
        <v>133671</v>
      </c>
      <c r="E48" t="n">
        <v>129442</v>
      </c>
      <c r="F48" t="n">
        <v>133782</v>
      </c>
      <c r="G48" t="n">
        <v>136574</v>
      </c>
      <c r="H48" t="n">
        <v>138622</v>
      </c>
      <c r="I48" t="n">
        <v>144061</v>
      </c>
      <c r="J48" t="n">
        <v>140405</v>
      </c>
      <c r="K48" t="n">
        <v>133115</v>
      </c>
      <c r="L48" t="n">
        <v>121691</v>
      </c>
      <c r="M48" t="n">
        <v>119506</v>
      </c>
      <c r="N48" t="n">
        <v>118349</v>
      </c>
      <c r="O48" t="n">
        <v>116493</v>
      </c>
      <c r="P48" t="n">
        <v>116805</v>
      </c>
      <c r="Q48" t="n">
        <v>113210</v>
      </c>
      <c r="R48" t="n">
        <v>110662</v>
      </c>
      <c r="S48" t="n">
        <v>109135</v>
      </c>
      <c r="T48" t="n">
        <v>103967</v>
      </c>
      <c r="U48" t="n">
        <v>102967</v>
      </c>
      <c r="V48" t="n">
        <v>88879</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522326</v>
      </c>
      <c r="D51" t="n">
        <v>476596</v>
      </c>
      <c r="E51" t="n">
        <v>515806</v>
      </c>
      <c r="F51" t="n">
        <v>497683</v>
      </c>
      <c r="G51" t="n">
        <v>471905</v>
      </c>
      <c r="H51" t="n">
        <v>437975</v>
      </c>
      <c r="I51" t="n">
        <v>411326</v>
      </c>
      <c r="J51" t="n">
        <v>402265</v>
      </c>
      <c r="K51" t="n">
        <v>369064</v>
      </c>
      <c r="L51" t="n">
        <v>375969</v>
      </c>
      <c r="M51" t="n">
        <v>358325</v>
      </c>
      <c r="N51" t="n">
        <v>365571</v>
      </c>
      <c r="O51" t="n">
        <v>335839</v>
      </c>
      <c r="P51" t="n">
        <v>337605</v>
      </c>
      <c r="Q51" t="n">
        <v>302146</v>
      </c>
      <c r="R51" t="n">
        <v>287009</v>
      </c>
      <c r="S51" t="n">
        <v>276107</v>
      </c>
      <c r="T51" t="n">
        <v>287600</v>
      </c>
      <c r="U51" t="n">
        <v>299105</v>
      </c>
      <c r="V51" t="n">
        <v>218578</v>
      </c>
      <c r="W51" t="inlineStr">
        <is>
          <t>-</t>
        </is>
      </c>
    </row>
    <row r="52">
      <c r="A52" s="5" t="inlineStr">
        <is>
          <t>Bruttoergebnis je Mitarbeiter in EUR</t>
        </is>
      </c>
      <c r="B52" s="5" t="inlineStr">
        <is>
          <t>Gross Profit per employee</t>
        </is>
      </c>
      <c r="C52" t="n">
        <v>77855</v>
      </c>
      <c r="D52" t="n">
        <v>65736</v>
      </c>
      <c r="E52" t="n">
        <v>58768</v>
      </c>
      <c r="F52" t="n">
        <v>39348</v>
      </c>
      <c r="G52" t="n">
        <v>64807</v>
      </c>
      <c r="H52" t="n">
        <v>64470</v>
      </c>
      <c r="I52" t="n">
        <v>58038</v>
      </c>
      <c r="J52" t="n">
        <v>56515</v>
      </c>
      <c r="K52" t="n">
        <v>51407</v>
      </c>
      <c r="L52" t="n">
        <v>51146</v>
      </c>
      <c r="M52" t="n">
        <v>37145</v>
      </c>
      <c r="N52" t="n">
        <v>62172</v>
      </c>
      <c r="O52" t="n">
        <v>37092</v>
      </c>
      <c r="P52" t="n">
        <v>40341</v>
      </c>
      <c r="Q52" t="n">
        <v>58970</v>
      </c>
      <c r="R52" t="n">
        <v>56487</v>
      </c>
      <c r="S52" t="n">
        <v>50754</v>
      </c>
      <c r="T52" t="n">
        <v>52286</v>
      </c>
      <c r="U52" t="n">
        <v>52036</v>
      </c>
      <c r="V52" t="n">
        <v>36792</v>
      </c>
      <c r="W52" t="inlineStr">
        <is>
          <t>-</t>
        </is>
      </c>
    </row>
    <row r="53">
      <c r="A53" s="5" t="inlineStr">
        <is>
          <t>Gewinn je Mitarbeiter in EUR</t>
        </is>
      </c>
      <c r="B53" s="5" t="inlineStr">
        <is>
          <t>Earnings per employee</t>
        </is>
      </c>
      <c r="C53" t="n">
        <v>-10094</v>
      </c>
      <c r="D53" t="n">
        <v>22847</v>
      </c>
      <c r="E53" t="n">
        <v>22195</v>
      </c>
      <c r="F53" t="n">
        <v>7437</v>
      </c>
      <c r="G53" t="n">
        <v>19740</v>
      </c>
      <c r="H53" t="n">
        <v>16902</v>
      </c>
      <c r="I53" t="n">
        <v>10169</v>
      </c>
      <c r="J53" t="n">
        <v>8746</v>
      </c>
      <c r="K53" t="n">
        <v>7760</v>
      </c>
      <c r="L53" t="n">
        <v>4544</v>
      </c>
      <c r="M53" t="n">
        <v>-6385</v>
      </c>
      <c r="N53" t="n">
        <v>13283</v>
      </c>
      <c r="O53" t="n">
        <v>-3829</v>
      </c>
      <c r="P53" t="n">
        <v>847.5700000000001</v>
      </c>
      <c r="Q53" t="n">
        <v>14804</v>
      </c>
      <c r="R53" t="n">
        <v>9308</v>
      </c>
      <c r="S53" t="n">
        <v>1393</v>
      </c>
      <c r="T53" t="n">
        <v>-2876</v>
      </c>
      <c r="U53" t="n">
        <v>13325</v>
      </c>
      <c r="V53" t="n">
        <v>-10160</v>
      </c>
      <c r="W53" t="inlineStr">
        <is>
          <t>-</t>
        </is>
      </c>
    </row>
    <row r="54">
      <c r="A54" s="5" t="inlineStr">
        <is>
          <t>KGV (Kurs/Gewinn)</t>
        </is>
      </c>
      <c r="B54" s="5" t="inlineStr">
        <is>
          <t>PE (price/earnings)</t>
        </is>
      </c>
      <c r="C54" t="inlineStr">
        <is>
          <t>-</t>
        </is>
      </c>
      <c r="D54" t="n">
        <v>21.3</v>
      </c>
      <c r="E54" t="n">
        <v>27.2</v>
      </c>
      <c r="F54" t="n">
        <v>46.9</v>
      </c>
      <c r="G54" t="n">
        <v>18.2</v>
      </c>
      <c r="H54" t="n">
        <v>13.8</v>
      </c>
      <c r="I54" t="n">
        <v>30.2</v>
      </c>
      <c r="J54" t="n">
        <v>19.6</v>
      </c>
      <c r="K54" t="n">
        <v>19</v>
      </c>
      <c r="L54" t="n">
        <v>26.5</v>
      </c>
      <c r="M54" t="inlineStr">
        <is>
          <t>-</t>
        </is>
      </c>
      <c r="N54" t="n">
        <v>5.9</v>
      </c>
      <c r="O54" t="inlineStr">
        <is>
          <t>-</t>
        </is>
      </c>
      <c r="P54" t="n">
        <v>218</v>
      </c>
      <c r="Q54" t="n">
        <v>15.2</v>
      </c>
      <c r="R54" t="n">
        <v>16.7</v>
      </c>
      <c r="S54" t="n">
        <v>100.5</v>
      </c>
      <c r="T54" t="inlineStr">
        <is>
          <t>-</t>
        </is>
      </c>
      <c r="U54" t="n">
        <v>7.8</v>
      </c>
      <c r="V54" t="inlineStr">
        <is>
          <t>-</t>
        </is>
      </c>
      <c r="W54" t="inlineStr">
        <is>
          <t>-</t>
        </is>
      </c>
    </row>
    <row r="55">
      <c r="A55" s="5" t="inlineStr">
        <is>
          <t>KUV (Kurs/Umsatz)</t>
        </is>
      </c>
      <c r="B55" s="5" t="inlineStr">
        <is>
          <t>PS (price/sales)</t>
        </is>
      </c>
      <c r="C55" t="n">
        <v>1.45</v>
      </c>
      <c r="D55" t="n">
        <v>1.02</v>
      </c>
      <c r="E55" t="n">
        <v>0.96</v>
      </c>
      <c r="F55" t="n">
        <v>0.7</v>
      </c>
      <c r="G55" t="n">
        <v>0.76</v>
      </c>
      <c r="H55" t="n">
        <v>0.53</v>
      </c>
      <c r="I55" t="n">
        <v>0.73</v>
      </c>
      <c r="J55" t="n">
        <v>0.43</v>
      </c>
      <c r="K55" t="n">
        <v>0.4</v>
      </c>
      <c r="L55" t="n">
        <v>0.32</v>
      </c>
      <c r="M55" t="n">
        <v>0.27</v>
      </c>
      <c r="N55" t="n">
        <v>0.22</v>
      </c>
      <c r="O55" t="n">
        <v>0.45</v>
      </c>
      <c r="P55" t="n">
        <v>0.53</v>
      </c>
      <c r="Q55" t="n">
        <v>0.77</v>
      </c>
      <c r="R55" t="n">
        <v>0.55</v>
      </c>
      <c r="S55" t="n">
        <v>0.52</v>
      </c>
      <c r="T55" t="n">
        <v>0.27</v>
      </c>
      <c r="U55" t="n">
        <v>0.35</v>
      </c>
      <c r="V55" t="n">
        <v>0.96</v>
      </c>
      <c r="W55" t="inlineStr">
        <is>
          <t>-</t>
        </is>
      </c>
    </row>
    <row r="56">
      <c r="A56" s="5" t="inlineStr">
        <is>
          <t>KBV (Kurs/Buchwert)</t>
        </is>
      </c>
      <c r="B56" s="5" t="inlineStr">
        <is>
          <t>PB (price/book value)</t>
        </is>
      </c>
      <c r="C56" t="n">
        <v>17.08</v>
      </c>
      <c r="D56" t="n">
        <v>6.7</v>
      </c>
      <c r="E56" t="n">
        <v>4.82</v>
      </c>
      <c r="F56" t="n">
        <v>12.77</v>
      </c>
      <c r="G56" t="n">
        <v>8.220000000000001</v>
      </c>
      <c r="H56" t="n">
        <v>4.59</v>
      </c>
      <c r="I56" t="n">
        <v>3.96</v>
      </c>
      <c r="J56" t="n">
        <v>2.32</v>
      </c>
      <c r="K56" t="n">
        <v>2.22</v>
      </c>
      <c r="L56" t="n">
        <v>1.66</v>
      </c>
      <c r="M56" t="n">
        <v>1.08</v>
      </c>
      <c r="N56" t="n">
        <v>0.85</v>
      </c>
      <c r="O56" t="n">
        <v>1.35</v>
      </c>
      <c r="P56" t="n">
        <v>1.61</v>
      </c>
      <c r="Q56" t="n">
        <v>1.91</v>
      </c>
      <c r="R56" t="n">
        <v>1.03</v>
      </c>
      <c r="S56" t="n">
        <v>0.96</v>
      </c>
      <c r="T56" t="n">
        <v>0.63</v>
      </c>
      <c r="U56" t="n">
        <v>1.08</v>
      </c>
      <c r="V56" t="n">
        <v>1.81</v>
      </c>
      <c r="W56" t="inlineStr">
        <is>
          <t>-</t>
        </is>
      </c>
    </row>
    <row r="57">
      <c r="A57" s="5" t="inlineStr">
        <is>
          <t>KCV (Kurs/Cashflow)</t>
        </is>
      </c>
      <c r="B57" s="5" t="inlineStr">
        <is>
          <t>PC (price/cashflow)</t>
        </is>
      </c>
      <c r="C57" t="n">
        <v>27.2</v>
      </c>
      <c r="D57" t="n">
        <v>28.1</v>
      </c>
      <c r="E57" t="n">
        <v>14.46</v>
      </c>
      <c r="F57" t="n">
        <v>10.69</v>
      </c>
      <c r="G57" t="n">
        <v>13.63</v>
      </c>
      <c r="H57" t="n">
        <v>12.67</v>
      </c>
      <c r="I57" t="n">
        <v>22.55</v>
      </c>
      <c r="J57" t="n">
        <v>6.29</v>
      </c>
      <c r="K57" t="n">
        <v>4.59</v>
      </c>
      <c r="L57" t="n">
        <v>2.93</v>
      </c>
      <c r="M57" t="n">
        <v>4.69</v>
      </c>
      <c r="N57" t="n">
        <v>2.13</v>
      </c>
      <c r="O57" t="n">
        <v>3.51</v>
      </c>
      <c r="P57" t="n">
        <v>6.18</v>
      </c>
      <c r="Q57" t="n">
        <v>5.13</v>
      </c>
      <c r="R57" t="n">
        <v>3.47</v>
      </c>
      <c r="S57" t="n">
        <v>3.3</v>
      </c>
      <c r="T57" t="n">
        <v>3</v>
      </c>
      <c r="U57" t="n">
        <v>4.03</v>
      </c>
      <c r="V57" t="inlineStr">
        <is>
          <t>-</t>
        </is>
      </c>
      <c r="W57" t="inlineStr">
        <is>
          <t>-</t>
        </is>
      </c>
    </row>
    <row r="58">
      <c r="A58" s="5" t="inlineStr">
        <is>
          <t>Dividendenrendite in %</t>
        </is>
      </c>
      <c r="B58" s="5" t="inlineStr">
        <is>
          <t>Dividend Yield in %</t>
        </is>
      </c>
      <c r="C58" t="inlineStr">
        <is>
          <t>-</t>
        </is>
      </c>
      <c r="D58" t="n">
        <v>1.97</v>
      </c>
      <c r="E58" t="n">
        <v>1.81</v>
      </c>
      <c r="F58" t="n">
        <v>2.23</v>
      </c>
      <c r="G58" t="n">
        <v>2.08</v>
      </c>
      <c r="H58" t="n">
        <v>2.9</v>
      </c>
      <c r="I58" t="n">
        <v>1.34</v>
      </c>
      <c r="J58" t="n">
        <v>2.04</v>
      </c>
      <c r="K58" t="n">
        <v>1.86</v>
      </c>
      <c r="L58" t="n">
        <v>1.22</v>
      </c>
      <c r="M58" t="inlineStr">
        <is>
          <t>-</t>
        </is>
      </c>
      <c r="N58" t="n">
        <v>1.72</v>
      </c>
      <c r="O58" t="n">
        <v>0.55</v>
      </c>
      <c r="P58" t="n">
        <v>0.46</v>
      </c>
      <c r="Q58" t="n">
        <v>2.03</v>
      </c>
      <c r="R58" t="n">
        <v>2.33</v>
      </c>
      <c r="S58" t="n">
        <v>2.09</v>
      </c>
      <c r="T58" t="n">
        <v>3.05</v>
      </c>
      <c r="U58" t="n">
        <v>3.77</v>
      </c>
      <c r="V58" t="n">
        <v>2.17</v>
      </c>
      <c r="W58" t="inlineStr">
        <is>
          <t>-</t>
        </is>
      </c>
    </row>
    <row r="59">
      <c r="A59" s="5" t="inlineStr">
        <is>
          <t>Gewinnrendite in %</t>
        </is>
      </c>
      <c r="B59" s="5" t="inlineStr">
        <is>
          <t>Return on profit in %</t>
        </is>
      </c>
      <c r="C59" t="n">
        <v>-1.3</v>
      </c>
      <c r="D59" t="n">
        <v>4.7</v>
      </c>
      <c r="E59" t="n">
        <v>3.7</v>
      </c>
      <c r="F59" t="n">
        <v>2.1</v>
      </c>
      <c r="G59" t="n">
        <v>5.5</v>
      </c>
      <c r="H59" t="n">
        <v>7.2</v>
      </c>
      <c r="I59" t="n">
        <v>3.3</v>
      </c>
      <c r="J59" t="n">
        <v>5.1</v>
      </c>
      <c r="K59" t="n">
        <v>5.3</v>
      </c>
      <c r="L59" t="n">
        <v>3.8</v>
      </c>
      <c r="M59" t="n">
        <v>-6.7</v>
      </c>
      <c r="N59" t="n">
        <v>16.8</v>
      </c>
      <c r="O59" t="n">
        <v>-2.5</v>
      </c>
      <c r="P59" t="n">
        <v>0.5</v>
      </c>
      <c r="Q59" t="n">
        <v>6.6</v>
      </c>
      <c r="R59" t="n">
        <v>6</v>
      </c>
      <c r="S59" t="n">
        <v>1</v>
      </c>
      <c r="T59" t="n">
        <v>-3.8</v>
      </c>
      <c r="U59" t="n">
        <v>12.8</v>
      </c>
      <c r="V59" t="n">
        <v>-10.2</v>
      </c>
      <c r="W59" t="inlineStr">
        <is>
          <t>-</t>
        </is>
      </c>
    </row>
    <row r="60">
      <c r="A60" s="5" t="inlineStr">
        <is>
          <t>Eigenkapitalrendite in %</t>
        </is>
      </c>
      <c r="B60" s="5" t="inlineStr">
        <is>
          <t>Return on Equity in %</t>
        </is>
      </c>
      <c r="C60" t="n">
        <v>-22.79</v>
      </c>
      <c r="D60" t="n">
        <v>31.41</v>
      </c>
      <c r="E60" t="n">
        <v>21.52</v>
      </c>
      <c r="F60" t="n">
        <v>27.21</v>
      </c>
      <c r="G60" t="n">
        <v>45.19</v>
      </c>
      <c r="H60" t="n">
        <v>33.18</v>
      </c>
      <c r="I60" t="n">
        <v>13.3</v>
      </c>
      <c r="J60" t="n">
        <v>11.8</v>
      </c>
      <c r="K60" t="n">
        <v>11.67</v>
      </c>
      <c r="L60" t="n">
        <v>6.25</v>
      </c>
      <c r="M60" t="n">
        <v>-7.24</v>
      </c>
      <c r="N60" t="n">
        <v>14.26</v>
      </c>
      <c r="O60" t="n">
        <v>-3.41</v>
      </c>
      <c r="P60" t="n">
        <v>0.76</v>
      </c>
      <c r="Q60" t="n">
        <v>12.21</v>
      </c>
      <c r="R60" t="n">
        <v>6.07</v>
      </c>
      <c r="S60" t="n">
        <v>0.9399999999999999</v>
      </c>
      <c r="T60" t="n">
        <v>-2.34</v>
      </c>
      <c r="U60" t="n">
        <v>13.89</v>
      </c>
      <c r="V60" t="n">
        <v>-8.81</v>
      </c>
      <c r="W60" t="n">
        <v>-11.15</v>
      </c>
    </row>
    <row r="61">
      <c r="A61" s="5" t="inlineStr">
        <is>
          <t>Umsatzrendite in %</t>
        </is>
      </c>
      <c r="B61" s="5" t="inlineStr">
        <is>
          <t>Return on sales in %</t>
        </is>
      </c>
      <c r="C61" t="n">
        <v>-1.93</v>
      </c>
      <c r="D61" t="n">
        <v>4.79</v>
      </c>
      <c r="E61" t="n">
        <v>4.3</v>
      </c>
      <c r="F61" t="n">
        <v>1.49</v>
      </c>
      <c r="G61" t="n">
        <v>4.18</v>
      </c>
      <c r="H61" t="n">
        <v>3.86</v>
      </c>
      <c r="I61" t="n">
        <v>2.47</v>
      </c>
      <c r="J61" t="n">
        <v>2.17</v>
      </c>
      <c r="K61" t="n">
        <v>2.1</v>
      </c>
      <c r="L61" t="n">
        <v>1.21</v>
      </c>
      <c r="M61" t="n">
        <v>-1.78</v>
      </c>
      <c r="N61" t="n">
        <v>3.63</v>
      </c>
      <c r="O61" t="n">
        <v>-1.14</v>
      </c>
      <c r="P61" t="n">
        <v>0.25</v>
      </c>
      <c r="Q61" t="n">
        <v>4.9</v>
      </c>
      <c r="R61" t="n">
        <v>3.24</v>
      </c>
      <c r="S61" t="n">
        <v>0.5</v>
      </c>
      <c r="T61" t="n">
        <v>-1</v>
      </c>
      <c r="U61" t="n">
        <v>4.45</v>
      </c>
      <c r="V61" t="n">
        <v>-4.65</v>
      </c>
      <c r="W61" t="n">
        <v>-4.64</v>
      </c>
    </row>
    <row r="62">
      <c r="A62" s="5" t="inlineStr">
        <is>
          <t>Gesamtkapitalrendite in %</t>
        </is>
      </c>
      <c r="B62" s="5" t="inlineStr">
        <is>
          <t>Total Return on Investment in %</t>
        </is>
      </c>
      <c r="C62" t="n">
        <v>-0.89</v>
      </c>
      <c r="D62" t="n">
        <v>3.03</v>
      </c>
      <c r="E62" t="n">
        <v>2.98</v>
      </c>
      <c r="F62" t="n">
        <v>1.37</v>
      </c>
      <c r="G62" t="n">
        <v>3.04</v>
      </c>
      <c r="H62" t="n">
        <v>2.92</v>
      </c>
      <c r="I62" t="n">
        <v>2.1</v>
      </c>
      <c r="J62" t="n">
        <v>1.9</v>
      </c>
      <c r="K62" t="n">
        <v>1.58</v>
      </c>
      <c r="L62" t="n">
        <v>0.66</v>
      </c>
      <c r="M62" t="n">
        <v>-0.95</v>
      </c>
      <c r="N62" t="n">
        <v>2.06</v>
      </c>
      <c r="O62" t="n">
        <v>-0.59</v>
      </c>
      <c r="P62" t="n">
        <v>0.14</v>
      </c>
      <c r="Q62" t="n">
        <v>2.38</v>
      </c>
      <c r="R62" t="n">
        <v>1.77</v>
      </c>
      <c r="S62" t="n">
        <v>0.28</v>
      </c>
      <c r="T62" t="n">
        <v>-0.63</v>
      </c>
      <c r="U62" t="n">
        <v>2.82</v>
      </c>
      <c r="V62" t="n">
        <v>-2.18</v>
      </c>
      <c r="W62" t="n">
        <v>-2.81</v>
      </c>
    </row>
    <row r="63">
      <c r="A63" s="5" t="inlineStr">
        <is>
          <t>Return on Investment in %</t>
        </is>
      </c>
      <c r="B63" s="5" t="inlineStr">
        <is>
          <t>Return on Investment in %</t>
        </is>
      </c>
      <c r="C63" t="n">
        <v>-1.19</v>
      </c>
      <c r="D63" t="n">
        <v>2.65</v>
      </c>
      <c r="E63" t="n">
        <v>2.52</v>
      </c>
      <c r="F63" t="n">
        <v>0.9</v>
      </c>
      <c r="G63" t="n">
        <v>2.53</v>
      </c>
      <c r="H63" t="n">
        <v>2.44</v>
      </c>
      <c r="I63" t="n">
        <v>1.57</v>
      </c>
      <c r="J63" t="n">
        <v>1.33</v>
      </c>
      <c r="K63" t="n">
        <v>1.17</v>
      </c>
      <c r="L63" t="n">
        <v>0.66</v>
      </c>
      <c r="M63" t="n">
        <v>-0.95</v>
      </c>
      <c r="N63" t="n">
        <v>2.06</v>
      </c>
      <c r="O63" t="n">
        <v>-0.59</v>
      </c>
      <c r="P63" t="n">
        <v>0.14</v>
      </c>
      <c r="Q63" t="n">
        <v>2.38</v>
      </c>
      <c r="R63" t="n">
        <v>1.77</v>
      </c>
      <c r="S63" t="n">
        <v>0.28</v>
      </c>
      <c r="T63" t="n">
        <v>-0.63</v>
      </c>
      <c r="U63" t="n">
        <v>2.82</v>
      </c>
      <c r="V63" t="n">
        <v>-2.18</v>
      </c>
      <c r="W63" t="n">
        <v>-2.81</v>
      </c>
    </row>
    <row r="64">
      <c r="A64" s="5" t="inlineStr">
        <is>
          <t>Arbeitsintensität in %</t>
        </is>
      </c>
      <c r="B64" s="5" t="inlineStr">
        <is>
          <t>Work Intensity in %</t>
        </is>
      </c>
      <c r="C64" t="n">
        <v>49.58</v>
      </c>
      <c r="D64" t="n">
        <v>50.61</v>
      </c>
      <c r="E64" t="n">
        <v>52.48</v>
      </c>
      <c r="F64" t="n">
        <v>49.44</v>
      </c>
      <c r="G64" t="n">
        <v>48.24</v>
      </c>
      <c r="H64" t="n">
        <v>48.84</v>
      </c>
      <c r="I64" t="n">
        <v>50.47</v>
      </c>
      <c r="J64" t="n">
        <v>49.22</v>
      </c>
      <c r="K64" t="n">
        <v>48.62</v>
      </c>
      <c r="L64" t="n">
        <v>50.48</v>
      </c>
      <c r="M64" t="n">
        <v>52.94</v>
      </c>
      <c r="N64" t="n">
        <v>52.83</v>
      </c>
      <c r="O64" t="n">
        <v>50.9</v>
      </c>
      <c r="P64" t="n">
        <v>48.49</v>
      </c>
      <c r="Q64" t="n">
        <v>47.56</v>
      </c>
      <c r="R64" t="n">
        <v>47.66</v>
      </c>
      <c r="S64" t="n">
        <v>46.77</v>
      </c>
      <c r="T64" t="n">
        <v>38.54</v>
      </c>
      <c r="U64" t="n">
        <v>37.6</v>
      </c>
      <c r="V64" t="n">
        <v>40.4</v>
      </c>
      <c r="W64" t="n">
        <v>37.06</v>
      </c>
    </row>
    <row r="65">
      <c r="A65" s="5" t="inlineStr">
        <is>
          <t>Eigenkapitalquote in %</t>
        </is>
      </c>
      <c r="B65" s="5" t="inlineStr">
        <is>
          <t>Equity Ratio in %</t>
        </is>
      </c>
      <c r="C65" t="n">
        <v>5.22</v>
      </c>
      <c r="D65" t="n">
        <v>8.44</v>
      </c>
      <c r="E65" t="n">
        <v>11.72</v>
      </c>
      <c r="F65" t="n">
        <v>3.29</v>
      </c>
      <c r="G65" t="n">
        <v>5.59</v>
      </c>
      <c r="H65" t="n">
        <v>7.35</v>
      </c>
      <c r="I65" t="n">
        <v>11.8</v>
      </c>
      <c r="J65" t="n">
        <v>11.3</v>
      </c>
      <c r="K65" t="n">
        <v>10</v>
      </c>
      <c r="L65" t="n">
        <v>10.63</v>
      </c>
      <c r="M65" t="n">
        <v>13.12</v>
      </c>
      <c r="N65" t="n">
        <v>14.47</v>
      </c>
      <c r="O65" t="n">
        <v>17.35</v>
      </c>
      <c r="P65" t="n">
        <v>18.04</v>
      </c>
      <c r="Q65" t="n">
        <v>19.5</v>
      </c>
      <c r="R65" t="n">
        <v>29.13</v>
      </c>
      <c r="S65" t="n">
        <v>29.7</v>
      </c>
      <c r="T65" t="n">
        <v>26.93</v>
      </c>
      <c r="U65" t="n">
        <v>20.28</v>
      </c>
      <c r="V65" t="n">
        <v>24.73</v>
      </c>
      <c r="W65" t="n">
        <v>25.19</v>
      </c>
    </row>
    <row r="66">
      <c r="A66" s="5" t="inlineStr">
        <is>
          <t>Fremdkapitalquote in %</t>
        </is>
      </c>
      <c r="B66" s="5" t="inlineStr">
        <is>
          <t>Debt Ratio in %</t>
        </is>
      </c>
      <c r="C66" t="n">
        <v>94.78</v>
      </c>
      <c r="D66" t="n">
        <v>91.56</v>
      </c>
      <c r="E66" t="n">
        <v>88.28</v>
      </c>
      <c r="F66" t="n">
        <v>96.70999999999999</v>
      </c>
      <c r="G66" t="n">
        <v>94.41</v>
      </c>
      <c r="H66" t="n">
        <v>92.65000000000001</v>
      </c>
      <c r="I66" t="n">
        <v>88.2</v>
      </c>
      <c r="J66" t="n">
        <v>88.7</v>
      </c>
      <c r="K66" t="n">
        <v>90</v>
      </c>
      <c r="L66" t="n">
        <v>89.37</v>
      </c>
      <c r="M66" t="n">
        <v>86.88</v>
      </c>
      <c r="N66" t="n">
        <v>85.53</v>
      </c>
      <c r="O66" t="n">
        <v>82.65000000000001</v>
      </c>
      <c r="P66" t="n">
        <v>81.95999999999999</v>
      </c>
      <c r="Q66" t="n">
        <v>80.5</v>
      </c>
      <c r="R66" t="n">
        <v>70.87</v>
      </c>
      <c r="S66" t="n">
        <v>70.3</v>
      </c>
      <c r="T66" t="n">
        <v>73.06999999999999</v>
      </c>
      <c r="U66" t="n">
        <v>79.72</v>
      </c>
      <c r="V66" t="n">
        <v>75.27</v>
      </c>
      <c r="W66" t="n">
        <v>74.81</v>
      </c>
    </row>
    <row r="67">
      <c r="A67" s="5" t="inlineStr">
        <is>
          <t>Verschuldungsgrad in %</t>
        </is>
      </c>
      <c r="B67" s="5" t="inlineStr">
        <is>
          <t>Finance Gearing in %</t>
        </is>
      </c>
      <c r="C67" t="n">
        <v>1815</v>
      </c>
      <c r="D67" t="n">
        <v>1085</v>
      </c>
      <c r="E67" t="n">
        <v>753.59</v>
      </c>
      <c r="F67" t="n">
        <v>2939</v>
      </c>
      <c r="G67" t="n">
        <v>1688</v>
      </c>
      <c r="H67" t="n">
        <v>1261</v>
      </c>
      <c r="I67" t="n">
        <v>747.4299999999999</v>
      </c>
      <c r="J67" t="n">
        <v>784.83</v>
      </c>
      <c r="K67" t="n">
        <v>899.73</v>
      </c>
      <c r="L67" t="n">
        <v>840.92</v>
      </c>
      <c r="M67" t="n">
        <v>662.26</v>
      </c>
      <c r="N67" t="n">
        <v>590.92</v>
      </c>
      <c r="O67" t="n">
        <v>476.44</v>
      </c>
      <c r="P67" t="n">
        <v>454.26</v>
      </c>
      <c r="Q67" t="n">
        <v>412.79</v>
      </c>
      <c r="R67" t="n">
        <v>243.29</v>
      </c>
      <c r="S67" t="n">
        <v>236.73</v>
      </c>
      <c r="T67" t="n">
        <v>271.33</v>
      </c>
      <c r="U67" t="n">
        <v>393.22</v>
      </c>
      <c r="V67" t="n">
        <v>304.33</v>
      </c>
      <c r="W67" t="n">
        <v>296.91</v>
      </c>
    </row>
    <row r="68">
      <c r="A68" s="5" t="inlineStr">
        <is>
          <t>Bruttoergebnis Marge in %</t>
        </is>
      </c>
      <c r="B68" s="5" t="inlineStr">
        <is>
          <t>Gross Profit Marge in %</t>
        </is>
      </c>
      <c r="C68" t="n">
        <v>14.91</v>
      </c>
      <c r="D68" t="n">
        <v>13.79</v>
      </c>
      <c r="E68" t="n">
        <v>11.39</v>
      </c>
      <c r="F68" t="n">
        <v>7.91</v>
      </c>
      <c r="G68" t="n">
        <v>13.73</v>
      </c>
      <c r="H68" t="n">
        <v>14.72</v>
      </c>
      <c r="I68" t="n">
        <v>14.11</v>
      </c>
      <c r="J68" t="n">
        <v>14.05</v>
      </c>
      <c r="K68" t="n">
        <v>13.93</v>
      </c>
      <c r="L68" t="n">
        <v>13.6</v>
      </c>
      <c r="M68" t="n">
        <v>10.37</v>
      </c>
      <c r="N68" t="n">
        <v>17.01</v>
      </c>
      <c r="O68" t="n">
        <v>11.04</v>
      </c>
      <c r="P68" t="n">
        <v>11.95</v>
      </c>
      <c r="Q68" t="n">
        <v>19.52</v>
      </c>
      <c r="R68" t="n">
        <v>19.68</v>
      </c>
      <c r="S68" t="n">
        <v>18.38</v>
      </c>
      <c r="T68" t="n">
        <v>18.18</v>
      </c>
      <c r="U68" t="n">
        <v>17.4</v>
      </c>
      <c r="V68" t="n">
        <v>16.83</v>
      </c>
    </row>
    <row r="69">
      <c r="A69" s="5" t="inlineStr">
        <is>
          <t>Kurzfristige Vermögensquote in %</t>
        </is>
      </c>
      <c r="B69" s="5" t="inlineStr">
        <is>
          <t>Current Assets Ratio in %</t>
        </is>
      </c>
      <c r="C69" t="n">
        <v>49.58</v>
      </c>
      <c r="D69" t="n">
        <v>50.61</v>
      </c>
      <c r="E69" t="n">
        <v>52.48</v>
      </c>
      <c r="F69" t="n">
        <v>49.44</v>
      </c>
      <c r="G69" t="n">
        <v>48.24</v>
      </c>
      <c r="H69" t="n">
        <v>48.84</v>
      </c>
      <c r="I69" t="n">
        <v>50.47</v>
      </c>
      <c r="J69" t="n">
        <v>49.22</v>
      </c>
      <c r="K69" t="n">
        <v>48.62</v>
      </c>
      <c r="L69" t="n">
        <v>50.48</v>
      </c>
      <c r="M69" t="n">
        <v>52.94</v>
      </c>
      <c r="N69" t="n">
        <v>52.83</v>
      </c>
      <c r="O69" t="n">
        <v>50.9</v>
      </c>
      <c r="P69" t="n">
        <v>48.49</v>
      </c>
      <c r="Q69" t="n">
        <v>47.56</v>
      </c>
      <c r="R69" t="n">
        <v>47.66</v>
      </c>
      <c r="S69" t="n">
        <v>46.77</v>
      </c>
      <c r="T69" t="n">
        <v>38.54</v>
      </c>
      <c r="U69" t="n">
        <v>37.6</v>
      </c>
      <c r="V69" t="n">
        <v>40.4</v>
      </c>
    </row>
    <row r="70">
      <c r="A70" s="5" t="inlineStr">
        <is>
          <t>Nettogewinn Marge in %</t>
        </is>
      </c>
      <c r="B70" s="5" t="inlineStr">
        <is>
          <t>Net Profit Marge in %</t>
        </is>
      </c>
      <c r="C70" t="n">
        <v>-1.93</v>
      </c>
      <c r="D70" t="n">
        <v>4.79</v>
      </c>
      <c r="E70" t="n">
        <v>4.3</v>
      </c>
      <c r="F70" t="n">
        <v>1.49</v>
      </c>
      <c r="G70" t="n">
        <v>4.18</v>
      </c>
      <c r="H70" t="n">
        <v>3.86</v>
      </c>
      <c r="I70" t="n">
        <v>2.47</v>
      </c>
      <c r="J70" t="n">
        <v>2.17</v>
      </c>
      <c r="K70" t="n">
        <v>2.1</v>
      </c>
      <c r="L70" t="n">
        <v>1.21</v>
      </c>
      <c r="M70" t="n">
        <v>-1.78</v>
      </c>
      <c r="N70" t="n">
        <v>3.63</v>
      </c>
      <c r="O70" t="n">
        <v>-1.14</v>
      </c>
      <c r="P70" t="n">
        <v>0.25</v>
      </c>
      <c r="Q70" t="n">
        <v>4.9</v>
      </c>
      <c r="R70" t="n">
        <v>3.24</v>
      </c>
      <c r="S70" t="n">
        <v>0.5</v>
      </c>
      <c r="T70" t="n">
        <v>-1</v>
      </c>
      <c r="U70" t="n">
        <v>4.45</v>
      </c>
      <c r="V70" t="n">
        <v>-4.65</v>
      </c>
    </row>
    <row r="71">
      <c r="A71" s="5" t="inlineStr">
        <is>
          <t>Operative Ergebnis Marge in %</t>
        </is>
      </c>
      <c r="B71" s="5" t="inlineStr">
        <is>
          <t>EBIT Marge in %</t>
        </is>
      </c>
      <c r="C71" t="n">
        <v>1.9</v>
      </c>
      <c r="D71" t="n">
        <v>7.92</v>
      </c>
      <c r="E71" t="n">
        <v>5.12</v>
      </c>
      <c r="F71" t="n">
        <v>3.39</v>
      </c>
      <c r="G71" t="n">
        <v>6.3</v>
      </c>
      <c r="H71" t="n">
        <v>6.57</v>
      </c>
      <c r="I71" t="n">
        <v>4.4</v>
      </c>
      <c r="J71" t="n">
        <v>3.77</v>
      </c>
      <c r="K71" t="n">
        <v>3.28</v>
      </c>
      <c r="L71" t="n">
        <v>2.59</v>
      </c>
      <c r="M71" t="n">
        <v>-0.89</v>
      </c>
      <c r="N71" t="n">
        <v>6.41</v>
      </c>
      <c r="O71" t="n">
        <v>-0.08</v>
      </c>
      <c r="P71" t="n">
        <v>0.7</v>
      </c>
      <c r="Q71" t="n">
        <v>7.93</v>
      </c>
      <c r="R71" t="n">
        <v>6.75</v>
      </c>
      <c r="S71" t="n">
        <v>1.86</v>
      </c>
      <c r="T71" t="n">
        <v>0.54</v>
      </c>
      <c r="U71" t="n">
        <v>8.16</v>
      </c>
      <c r="V71" t="n">
        <v>0.91</v>
      </c>
    </row>
    <row r="72">
      <c r="A72" s="5" t="inlineStr">
        <is>
          <t>Vermögensumsschlag in %</t>
        </is>
      </c>
      <c r="B72" s="5" t="inlineStr">
        <is>
          <t>Asset Turnover in %</t>
        </is>
      </c>
      <c r="C72" t="n">
        <v>61.6</v>
      </c>
      <c r="D72" t="n">
        <v>55.3</v>
      </c>
      <c r="E72" t="n">
        <v>58.6</v>
      </c>
      <c r="F72" t="n">
        <v>59.91</v>
      </c>
      <c r="G72" t="n">
        <v>60.41</v>
      </c>
      <c r="H72" t="n">
        <v>63.18</v>
      </c>
      <c r="I72" t="n">
        <v>63.5</v>
      </c>
      <c r="J72" t="n">
        <v>61.32</v>
      </c>
      <c r="K72" t="n">
        <v>55.53</v>
      </c>
      <c r="L72" t="n">
        <v>55</v>
      </c>
      <c r="M72" t="n">
        <v>53.32</v>
      </c>
      <c r="N72" t="n">
        <v>56.81</v>
      </c>
      <c r="O72" t="n">
        <v>51.85</v>
      </c>
      <c r="P72" t="n">
        <v>54.67</v>
      </c>
      <c r="Q72" t="n">
        <v>48.6</v>
      </c>
      <c r="R72" t="n">
        <v>54.51</v>
      </c>
      <c r="S72" t="n">
        <v>55.41</v>
      </c>
      <c r="T72" t="n">
        <v>63.08</v>
      </c>
      <c r="U72" t="n">
        <v>63.22</v>
      </c>
      <c r="V72" t="n">
        <v>46.88</v>
      </c>
    </row>
    <row r="73">
      <c r="A73" s="5" t="inlineStr">
        <is>
          <t>Langfristige Vermögensquote in %</t>
        </is>
      </c>
      <c r="B73" s="5" t="inlineStr">
        <is>
          <t>Non-Current Assets Ratio in %</t>
        </is>
      </c>
      <c r="C73" t="n">
        <v>50.42</v>
      </c>
      <c r="D73" t="n">
        <v>49.39</v>
      </c>
      <c r="E73" t="n">
        <v>47.52</v>
      </c>
      <c r="F73" t="n">
        <v>50.56</v>
      </c>
      <c r="G73" t="n">
        <v>51.76</v>
      </c>
      <c r="H73" t="n">
        <v>51.16</v>
      </c>
      <c r="I73" t="n">
        <v>49.53</v>
      </c>
      <c r="J73" t="n">
        <v>45.88</v>
      </c>
      <c r="K73" t="n">
        <v>46.51</v>
      </c>
      <c r="L73" t="n">
        <v>44.41</v>
      </c>
      <c r="M73" t="n">
        <v>43.75</v>
      </c>
      <c r="N73" t="n">
        <v>43.55</v>
      </c>
      <c r="O73" t="n">
        <v>45.52</v>
      </c>
      <c r="P73" t="n">
        <v>47.87</v>
      </c>
      <c r="Q73" t="n">
        <v>48.8</v>
      </c>
      <c r="R73" t="n">
        <v>46.34</v>
      </c>
      <c r="S73" t="n">
        <v>46.47</v>
      </c>
      <c r="T73" t="n">
        <v>53.11</v>
      </c>
      <c r="U73" t="n">
        <v>52.07</v>
      </c>
      <c r="V73" t="n">
        <v>50.42</v>
      </c>
    </row>
    <row r="74">
      <c r="A74" s="5" t="inlineStr">
        <is>
          <t>Gesamtkapitalrentabilität</t>
        </is>
      </c>
      <c r="B74" s="5" t="inlineStr">
        <is>
          <t>ROA Return on Assets in %</t>
        </is>
      </c>
      <c r="C74" t="n">
        <v>-1.19</v>
      </c>
      <c r="D74" t="n">
        <v>2.65</v>
      </c>
      <c r="E74" t="n">
        <v>2.52</v>
      </c>
      <c r="F74" t="n">
        <v>0.9</v>
      </c>
      <c r="G74" t="n">
        <v>2.53</v>
      </c>
      <c r="H74" t="n">
        <v>2.44</v>
      </c>
      <c r="I74" t="n">
        <v>1.57</v>
      </c>
      <c r="J74" t="n">
        <v>1.33</v>
      </c>
      <c r="K74" t="n">
        <v>1.17</v>
      </c>
      <c r="L74" t="n">
        <v>0.66</v>
      </c>
      <c r="M74" t="n">
        <v>-0.95</v>
      </c>
      <c r="N74" t="n">
        <v>2.06</v>
      </c>
      <c r="O74" t="n">
        <v>-0.59</v>
      </c>
      <c r="P74" t="n">
        <v>0.14</v>
      </c>
      <c r="Q74" t="n">
        <v>2.38</v>
      </c>
      <c r="R74" t="n">
        <v>1.77</v>
      </c>
      <c r="S74" t="n">
        <v>0.28</v>
      </c>
      <c r="T74" t="n">
        <v>-0.63</v>
      </c>
      <c r="U74" t="n">
        <v>2.82</v>
      </c>
      <c r="V74" t="n">
        <v>-2.18</v>
      </c>
    </row>
    <row r="75">
      <c r="A75" s="5" t="inlineStr">
        <is>
          <t>Ertrag des eingesetzten Kapitals</t>
        </is>
      </c>
      <c r="B75" s="5" t="inlineStr">
        <is>
          <t>ROCE Return on Cap. Empl. in %</t>
        </is>
      </c>
      <c r="C75" t="n">
        <v>2.57</v>
      </c>
      <c r="D75" t="n">
        <v>9.199999999999999</v>
      </c>
      <c r="E75" t="n">
        <v>5.91</v>
      </c>
      <c r="F75" t="n">
        <v>4.07</v>
      </c>
      <c r="G75" t="n">
        <v>7.68</v>
      </c>
      <c r="H75" t="n">
        <v>8.210000000000001</v>
      </c>
      <c r="I75" t="n">
        <v>5.83</v>
      </c>
      <c r="J75" t="n">
        <v>4.9</v>
      </c>
      <c r="K75" t="n">
        <v>3.94</v>
      </c>
      <c r="L75" t="n">
        <v>3.01</v>
      </c>
      <c r="M75" t="n">
        <v>-1</v>
      </c>
      <c r="N75" t="n">
        <v>7.03</v>
      </c>
      <c r="O75" t="n">
        <v>-0.08</v>
      </c>
      <c r="P75" t="n">
        <v>0.68</v>
      </c>
      <c r="Q75" t="n">
        <v>7.01</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10.36</v>
      </c>
      <c r="D76" t="n">
        <v>17.09</v>
      </c>
      <c r="E76" t="n">
        <v>24.65</v>
      </c>
      <c r="F76" t="n">
        <v>6.51</v>
      </c>
      <c r="G76" t="n">
        <v>10.8</v>
      </c>
      <c r="H76" t="n">
        <v>14.36</v>
      </c>
      <c r="I76" t="n">
        <v>23.83</v>
      </c>
      <c r="J76" t="n">
        <v>24.63</v>
      </c>
      <c r="K76" t="n">
        <v>21.51</v>
      </c>
      <c r="L76" t="n">
        <v>23.93</v>
      </c>
      <c r="M76" t="n">
        <v>29.98</v>
      </c>
      <c r="N76" t="n">
        <v>33.23</v>
      </c>
      <c r="O76" t="n">
        <v>38.11</v>
      </c>
      <c r="P76" t="n">
        <v>37.69</v>
      </c>
      <c r="Q76" t="n">
        <v>39.96</v>
      </c>
      <c r="R76" t="n">
        <v>62.86</v>
      </c>
      <c r="S76" t="n">
        <v>63.9</v>
      </c>
      <c r="T76" t="n">
        <v>50.71</v>
      </c>
      <c r="U76" t="n">
        <v>38.94</v>
      </c>
      <c r="V76" t="n">
        <v>49.06</v>
      </c>
    </row>
    <row r="77">
      <c r="A77" s="5" t="inlineStr">
        <is>
          <t>Liquidität Dritten Grades</t>
        </is>
      </c>
      <c r="B77" s="5" t="inlineStr">
        <is>
          <t>Current Ratio in %</t>
        </is>
      </c>
      <c r="C77" t="n">
        <v>90.94</v>
      </c>
      <c r="D77" t="n">
        <v>96.59999999999999</v>
      </c>
      <c r="E77" t="n">
        <v>106.73</v>
      </c>
      <c r="F77" t="n">
        <v>98.65000000000001</v>
      </c>
      <c r="G77" t="n">
        <v>95.7</v>
      </c>
      <c r="H77" t="n">
        <v>98.81</v>
      </c>
      <c r="I77" t="n">
        <v>96.95</v>
      </c>
      <c r="J77" t="n">
        <v>93.18000000000001</v>
      </c>
      <c r="K77" t="n">
        <v>90.56</v>
      </c>
      <c r="L77" t="n">
        <v>95.93000000000001</v>
      </c>
      <c r="M77" t="n">
        <v>100.32</v>
      </c>
      <c r="N77" t="n">
        <v>109.54</v>
      </c>
      <c r="O77" t="n">
        <v>112.73</v>
      </c>
      <c r="P77" t="n">
        <v>112.29</v>
      </c>
      <c r="Q77" t="n">
        <v>105.67</v>
      </c>
      <c r="R77" t="inlineStr">
        <is>
          <t>-</t>
        </is>
      </c>
      <c r="S77" t="inlineStr">
        <is>
          <t>-</t>
        </is>
      </c>
      <c r="T77" t="inlineStr">
        <is>
          <t>-</t>
        </is>
      </c>
      <c r="U77" t="inlineStr">
        <is>
          <t>-</t>
        </is>
      </c>
      <c r="V77" t="inlineStr">
        <is>
          <t>-</t>
        </is>
      </c>
    </row>
    <row r="78">
      <c r="A78" s="5" t="inlineStr">
        <is>
          <t>Operativer Cashflow</t>
        </is>
      </c>
      <c r="B78" s="5" t="inlineStr">
        <is>
          <t>Operating Cashflow in M</t>
        </is>
      </c>
      <c r="C78" t="n">
        <v>21278.832</v>
      </c>
      <c r="D78" t="n">
        <v>21798.013</v>
      </c>
      <c r="E78" t="n">
        <v>11198.2578</v>
      </c>
      <c r="F78" t="n">
        <v>8260.483700000001</v>
      </c>
      <c r="G78" t="n">
        <v>10684.1481</v>
      </c>
      <c r="H78" t="n">
        <v>9937.7145</v>
      </c>
      <c r="I78" t="n">
        <v>17596.216</v>
      </c>
      <c r="J78" t="n">
        <v>5171.2606</v>
      </c>
      <c r="K78" t="n">
        <v>3740.391</v>
      </c>
      <c r="L78" t="n">
        <v>2376.523</v>
      </c>
      <c r="M78" t="n">
        <v>3803.121</v>
      </c>
      <c r="N78" t="n">
        <v>1724.235</v>
      </c>
      <c r="O78" t="n">
        <v>2822.742</v>
      </c>
      <c r="P78" t="n">
        <v>4956.978</v>
      </c>
      <c r="Q78" t="n">
        <v>4194.801</v>
      </c>
      <c r="R78" t="n">
        <v>2809.312</v>
      </c>
      <c r="S78" t="n">
        <v>2682.9</v>
      </c>
      <c r="T78" t="n">
        <v>2433.6</v>
      </c>
      <c r="U78" t="n">
        <v>3253.419</v>
      </c>
      <c r="V78" t="inlineStr">
        <is>
          <t>-</t>
        </is>
      </c>
    </row>
    <row r="79">
      <c r="A79" s="5" t="inlineStr">
        <is>
          <t>Aktienrückkauf</t>
        </is>
      </c>
      <c r="B79" s="5" t="inlineStr">
        <is>
          <t>Share Buyback in M</t>
        </is>
      </c>
      <c r="C79" t="n">
        <v>-6.579999999999927</v>
      </c>
      <c r="D79" t="n">
        <v>-1.300000000000068</v>
      </c>
      <c r="E79" t="n">
        <v>-1.699999999999932</v>
      </c>
      <c r="F79" t="n">
        <v>11.13999999999999</v>
      </c>
      <c r="G79" t="n">
        <v>0.4800000000000182</v>
      </c>
      <c r="H79" t="n">
        <v>-4.029999999999973</v>
      </c>
      <c r="I79" t="n">
        <v>41.81999999999994</v>
      </c>
      <c r="J79" t="n">
        <v>-7.240000000000009</v>
      </c>
      <c r="K79" t="n">
        <v>-3.799999999999955</v>
      </c>
      <c r="L79" t="n">
        <v>-0.2000000000000455</v>
      </c>
      <c r="M79" t="n">
        <v>-1.399999999999977</v>
      </c>
      <c r="N79" t="n">
        <v>-5.299999999999955</v>
      </c>
      <c r="O79" t="n">
        <v>-2.100000000000023</v>
      </c>
      <c r="P79" t="n">
        <v>15.60000000000002</v>
      </c>
      <c r="Q79" t="n">
        <v>-8.100000000000023</v>
      </c>
      <c r="R79" t="n">
        <v>3.399999999999977</v>
      </c>
      <c r="S79" t="n">
        <v>-1.799999999999955</v>
      </c>
      <c r="T79" t="n">
        <v>-3.900000000000091</v>
      </c>
      <c r="U79" t="n">
        <v>-0.09999999999990905</v>
      </c>
      <c r="V79" t="inlineStr">
        <is>
          <t>-</t>
        </is>
      </c>
    </row>
    <row r="80">
      <c r="A80" s="5" t="inlineStr">
        <is>
          <t>Umsatzwachstum 1J in %</t>
        </is>
      </c>
      <c r="B80" s="5" t="inlineStr">
        <is>
          <t>Revenue Growth 1Y in %</t>
        </is>
      </c>
      <c r="C80" t="n">
        <v>10.63</v>
      </c>
      <c r="D80" t="n">
        <v>-4.58</v>
      </c>
      <c r="E80" t="n">
        <v>0.28</v>
      </c>
      <c r="F80" t="n">
        <v>3.31</v>
      </c>
      <c r="G80" t="n">
        <v>6.16</v>
      </c>
      <c r="H80" t="n">
        <v>2.46</v>
      </c>
      <c r="I80" t="n">
        <v>4.92</v>
      </c>
      <c r="J80" t="n">
        <v>14.96</v>
      </c>
      <c r="K80" t="n">
        <v>7.38</v>
      </c>
      <c r="L80" t="n">
        <v>6.84</v>
      </c>
      <c r="M80" t="n">
        <v>-1.02</v>
      </c>
      <c r="N80" t="n">
        <v>10.59</v>
      </c>
      <c r="O80" t="n">
        <v>-0.79</v>
      </c>
      <c r="P80" t="n">
        <v>15.28</v>
      </c>
      <c r="Q80" t="n">
        <v>7.7</v>
      </c>
      <c r="R80" t="n">
        <v>5.4</v>
      </c>
      <c r="S80" t="n">
        <v>0.78</v>
      </c>
      <c r="T80" t="n">
        <v>-2.91</v>
      </c>
      <c r="U80" t="n">
        <v>58.53</v>
      </c>
      <c r="V80" t="n">
        <v>-13.86</v>
      </c>
    </row>
    <row r="81">
      <c r="A81" s="5" t="inlineStr">
        <is>
          <t>Umsatzwachstum 3J in %</t>
        </is>
      </c>
      <c r="B81" s="5" t="inlineStr">
        <is>
          <t>Revenue Growth 3Y in %</t>
        </is>
      </c>
      <c r="C81" t="n">
        <v>2.11</v>
      </c>
      <c r="D81" t="n">
        <v>-0.33</v>
      </c>
      <c r="E81" t="n">
        <v>3.25</v>
      </c>
      <c r="F81" t="n">
        <v>3.98</v>
      </c>
      <c r="G81" t="n">
        <v>4.51</v>
      </c>
      <c r="H81" t="n">
        <v>7.45</v>
      </c>
      <c r="I81" t="n">
        <v>9.09</v>
      </c>
      <c r="J81" t="n">
        <v>9.73</v>
      </c>
      <c r="K81" t="n">
        <v>4.4</v>
      </c>
      <c r="L81" t="n">
        <v>5.47</v>
      </c>
      <c r="M81" t="n">
        <v>2.93</v>
      </c>
      <c r="N81" t="n">
        <v>8.359999999999999</v>
      </c>
      <c r="O81" t="n">
        <v>7.4</v>
      </c>
      <c r="P81" t="n">
        <v>9.460000000000001</v>
      </c>
      <c r="Q81" t="n">
        <v>4.63</v>
      </c>
      <c r="R81" t="n">
        <v>1.09</v>
      </c>
      <c r="S81" t="n">
        <v>18.8</v>
      </c>
      <c r="T81" t="n">
        <v>13.92</v>
      </c>
      <c r="U81" t="inlineStr">
        <is>
          <t>-</t>
        </is>
      </c>
      <c r="V81" t="inlineStr">
        <is>
          <t>-</t>
        </is>
      </c>
    </row>
    <row r="82">
      <c r="A82" s="5" t="inlineStr">
        <is>
          <t>Umsatzwachstum 5J in %</t>
        </is>
      </c>
      <c r="B82" s="5" t="inlineStr">
        <is>
          <t>Revenue Growth 5Y in %</t>
        </is>
      </c>
      <c r="C82" t="n">
        <v>3.16</v>
      </c>
      <c r="D82" t="n">
        <v>1.53</v>
      </c>
      <c r="E82" t="n">
        <v>3.43</v>
      </c>
      <c r="F82" t="n">
        <v>6.36</v>
      </c>
      <c r="G82" t="n">
        <v>7.18</v>
      </c>
      <c r="H82" t="n">
        <v>7.31</v>
      </c>
      <c r="I82" t="n">
        <v>6.62</v>
      </c>
      <c r="J82" t="n">
        <v>7.75</v>
      </c>
      <c r="K82" t="n">
        <v>4.6</v>
      </c>
      <c r="L82" t="n">
        <v>6.18</v>
      </c>
      <c r="M82" t="n">
        <v>6.35</v>
      </c>
      <c r="N82" t="n">
        <v>7.64</v>
      </c>
      <c r="O82" t="n">
        <v>5.67</v>
      </c>
      <c r="P82" t="n">
        <v>5.25</v>
      </c>
      <c r="Q82" t="n">
        <v>13.9</v>
      </c>
      <c r="R82" t="n">
        <v>9.59</v>
      </c>
      <c r="S82" t="inlineStr">
        <is>
          <t>-</t>
        </is>
      </c>
      <c r="T82" t="inlineStr">
        <is>
          <t>-</t>
        </is>
      </c>
      <c r="U82" t="inlineStr">
        <is>
          <t>-</t>
        </is>
      </c>
      <c r="V82" t="inlineStr">
        <is>
          <t>-</t>
        </is>
      </c>
    </row>
    <row r="83">
      <c r="A83" s="5" t="inlineStr">
        <is>
          <t>Umsatzwachstum 10J in %</t>
        </is>
      </c>
      <c r="B83" s="5" t="inlineStr">
        <is>
          <t>Revenue Growth 10Y in %</t>
        </is>
      </c>
      <c r="C83" t="n">
        <v>5.24</v>
      </c>
      <c r="D83" t="n">
        <v>4.07</v>
      </c>
      <c r="E83" t="n">
        <v>5.59</v>
      </c>
      <c r="F83" t="n">
        <v>5.48</v>
      </c>
      <c r="G83" t="n">
        <v>6.68</v>
      </c>
      <c r="H83" t="n">
        <v>6.83</v>
      </c>
      <c r="I83" t="n">
        <v>7.13</v>
      </c>
      <c r="J83" t="n">
        <v>6.71</v>
      </c>
      <c r="K83" t="n">
        <v>4.92</v>
      </c>
      <c r="L83" t="n">
        <v>10.04</v>
      </c>
      <c r="M83" t="n">
        <v>7.97</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-144.6</v>
      </c>
      <c r="D84" t="n">
        <v>6.3</v>
      </c>
      <c r="E84" t="n">
        <v>188.74</v>
      </c>
      <c r="F84" t="n">
        <v>-63.09</v>
      </c>
      <c r="G84" t="n">
        <v>15.07</v>
      </c>
      <c r="H84" t="n">
        <v>59.93</v>
      </c>
      <c r="I84" t="n">
        <v>19.3</v>
      </c>
      <c r="J84" t="n">
        <v>18.88</v>
      </c>
      <c r="K84" t="n">
        <v>86.8</v>
      </c>
      <c r="L84" t="n">
        <v>-172.48</v>
      </c>
      <c r="M84" t="n">
        <v>-148.54</v>
      </c>
      <c r="N84" t="n">
        <v>-452.47</v>
      </c>
      <c r="O84" t="n">
        <v>-550.51</v>
      </c>
      <c r="P84" t="n">
        <v>-94.09</v>
      </c>
      <c r="Q84" t="n">
        <v>62.72</v>
      </c>
      <c r="R84" t="n">
        <v>577.63</v>
      </c>
      <c r="S84" t="n">
        <v>-150.84</v>
      </c>
      <c r="T84" t="n">
        <v>-121.79</v>
      </c>
      <c r="U84" t="n">
        <v>-251.94</v>
      </c>
      <c r="V84" t="n">
        <v>-13.67</v>
      </c>
    </row>
    <row r="85">
      <c r="A85" s="5" t="inlineStr">
        <is>
          <t>Gewinnwachstum 3J in %</t>
        </is>
      </c>
      <c r="B85" s="5" t="inlineStr">
        <is>
          <t>Earnings Growth 3Y in %</t>
        </is>
      </c>
      <c r="C85" t="n">
        <v>16.81</v>
      </c>
      <c r="D85" t="n">
        <v>43.98</v>
      </c>
      <c r="E85" t="n">
        <v>46.91</v>
      </c>
      <c r="F85" t="n">
        <v>3.97</v>
      </c>
      <c r="G85" t="n">
        <v>31.43</v>
      </c>
      <c r="H85" t="n">
        <v>32.7</v>
      </c>
      <c r="I85" t="n">
        <v>41.66</v>
      </c>
      <c r="J85" t="n">
        <v>-22.27</v>
      </c>
      <c r="K85" t="n">
        <v>-78.06999999999999</v>
      </c>
      <c r="L85" t="n">
        <v>-257.83</v>
      </c>
      <c r="M85" t="n">
        <v>-383.84</v>
      </c>
      <c r="N85" t="n">
        <v>-365.69</v>
      </c>
      <c r="O85" t="n">
        <v>-193.96</v>
      </c>
      <c r="P85" t="n">
        <v>182.09</v>
      </c>
      <c r="Q85" t="n">
        <v>163.17</v>
      </c>
      <c r="R85" t="n">
        <v>101.67</v>
      </c>
      <c r="S85" t="n">
        <v>-174.86</v>
      </c>
      <c r="T85" t="n">
        <v>-129.13</v>
      </c>
      <c r="U85" t="inlineStr">
        <is>
          <t>-</t>
        </is>
      </c>
      <c r="V85" t="inlineStr">
        <is>
          <t>-</t>
        </is>
      </c>
    </row>
    <row r="86">
      <c r="A86" s="5" t="inlineStr">
        <is>
          <t>Gewinnwachstum 5J in %</t>
        </is>
      </c>
      <c r="B86" s="5" t="inlineStr">
        <is>
          <t>Earnings Growth 5Y in %</t>
        </is>
      </c>
      <c r="C86" t="n">
        <v>0.48</v>
      </c>
      <c r="D86" t="n">
        <v>41.39</v>
      </c>
      <c r="E86" t="n">
        <v>43.99</v>
      </c>
      <c r="F86" t="n">
        <v>10.02</v>
      </c>
      <c r="G86" t="n">
        <v>40</v>
      </c>
      <c r="H86" t="n">
        <v>2.49</v>
      </c>
      <c r="I86" t="n">
        <v>-39.21</v>
      </c>
      <c r="J86" t="n">
        <v>-133.56</v>
      </c>
      <c r="K86" t="n">
        <v>-247.44</v>
      </c>
      <c r="L86" t="n">
        <v>-283.62</v>
      </c>
      <c r="M86" t="n">
        <v>-236.58</v>
      </c>
      <c r="N86" t="n">
        <v>-91.34</v>
      </c>
      <c r="O86" t="n">
        <v>-31.02</v>
      </c>
      <c r="P86" t="n">
        <v>54.73</v>
      </c>
      <c r="Q86" t="n">
        <v>23.16</v>
      </c>
      <c r="R86" t="n">
        <v>7.88</v>
      </c>
      <c r="S86" t="inlineStr">
        <is>
          <t>-</t>
        </is>
      </c>
      <c r="T86" t="inlineStr">
        <is>
          <t>-</t>
        </is>
      </c>
      <c r="U86" t="inlineStr">
        <is>
          <t>-</t>
        </is>
      </c>
      <c r="V86" t="inlineStr">
        <is>
          <t>-</t>
        </is>
      </c>
    </row>
    <row r="87">
      <c r="A87" s="5" t="inlineStr">
        <is>
          <t>Gewinnwachstum 10J in %</t>
        </is>
      </c>
      <c r="B87" s="5" t="inlineStr">
        <is>
          <t>Earnings Growth 10Y in %</t>
        </is>
      </c>
      <c r="C87" t="n">
        <v>1.49</v>
      </c>
      <c r="D87" t="n">
        <v>1.09</v>
      </c>
      <c r="E87" t="n">
        <v>-44.79</v>
      </c>
      <c r="F87" t="n">
        <v>-118.71</v>
      </c>
      <c r="G87" t="n">
        <v>-121.81</v>
      </c>
      <c r="H87" t="n">
        <v>-117.05</v>
      </c>
      <c r="I87" t="n">
        <v>-65.28</v>
      </c>
      <c r="J87" t="n">
        <v>-82.29000000000001</v>
      </c>
      <c r="K87" t="n">
        <v>-96.36</v>
      </c>
      <c r="L87" t="n">
        <v>-130.23</v>
      </c>
      <c r="M87" t="n">
        <v>-114.35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0.51</v>
      </c>
      <c r="E88" t="n">
        <v>0.62</v>
      </c>
      <c r="F88" t="n">
        <v>4.68</v>
      </c>
      <c r="G88" t="n">
        <v>0.45</v>
      </c>
      <c r="H88" t="n">
        <v>5.54</v>
      </c>
      <c r="I88" t="n">
        <v>-0.77</v>
      </c>
      <c r="J88" t="n">
        <v>-0.15</v>
      </c>
      <c r="K88" t="n">
        <v>-0.08</v>
      </c>
      <c r="L88" t="n">
        <v>-0.09</v>
      </c>
      <c r="M88" t="inlineStr">
        <is>
          <t>-</t>
        </is>
      </c>
      <c r="N88" t="n">
        <v>-0.06</v>
      </c>
      <c r="O88" t="inlineStr">
        <is>
          <t>-</t>
        </is>
      </c>
      <c r="P88" t="n">
        <v>3.98</v>
      </c>
      <c r="Q88" t="n">
        <v>0.66</v>
      </c>
      <c r="R88" t="n">
        <v>2.12</v>
      </c>
      <c r="S88" t="inlineStr">
        <is>
          <t>-</t>
        </is>
      </c>
      <c r="T88" t="inlineStr">
        <is>
          <t>-</t>
        </is>
      </c>
      <c r="U88" t="inlineStr">
        <is>
          <t>-</t>
        </is>
      </c>
      <c r="V88" t="inlineStr">
        <is>
          <t>-</t>
        </is>
      </c>
    </row>
    <row r="89">
      <c r="A89" s="5" t="inlineStr">
        <is>
          <t>EBIT-Wachstum 1J in %</t>
        </is>
      </c>
      <c r="B89" s="5" t="inlineStr">
        <is>
          <t>EBIT Growth 1Y in %</t>
        </is>
      </c>
      <c r="C89" t="n">
        <v>-73.47</v>
      </c>
      <c r="D89" t="n">
        <v>47.56</v>
      </c>
      <c r="E89" t="n">
        <v>51.51</v>
      </c>
      <c r="F89" t="n">
        <v>-44.41</v>
      </c>
      <c r="G89" t="n">
        <v>1.78</v>
      </c>
      <c r="H89" t="n">
        <v>53.09</v>
      </c>
      <c r="I89" t="n">
        <v>22.34</v>
      </c>
      <c r="J89" t="n">
        <v>32.11</v>
      </c>
      <c r="K89" t="n">
        <v>35.89</v>
      </c>
      <c r="L89" t="n">
        <v>-412.37</v>
      </c>
      <c r="M89" t="n">
        <v>-113.71</v>
      </c>
      <c r="N89" t="n">
        <v>-8500</v>
      </c>
      <c r="O89" t="n">
        <v>-111.87</v>
      </c>
      <c r="P89" t="n">
        <v>-89.75</v>
      </c>
      <c r="Q89" t="n">
        <v>26.55</v>
      </c>
      <c r="R89" t="n">
        <v>282</v>
      </c>
      <c r="S89" t="n">
        <v>250.62</v>
      </c>
      <c r="T89" t="n">
        <v>-93.64</v>
      </c>
      <c r="U89" t="n">
        <v>1328.41</v>
      </c>
      <c r="V89" t="n">
        <v>-77.11</v>
      </c>
    </row>
    <row r="90">
      <c r="A90" s="5" t="inlineStr">
        <is>
          <t>EBIT-Wachstum 3J in %</t>
        </is>
      </c>
      <c r="B90" s="5" t="inlineStr">
        <is>
          <t>EBIT Growth 3Y in %</t>
        </is>
      </c>
      <c r="C90" t="n">
        <v>8.529999999999999</v>
      </c>
      <c r="D90" t="n">
        <v>18.22</v>
      </c>
      <c r="E90" t="n">
        <v>2.96</v>
      </c>
      <c r="F90" t="n">
        <v>3.49</v>
      </c>
      <c r="G90" t="n">
        <v>25.74</v>
      </c>
      <c r="H90" t="n">
        <v>35.85</v>
      </c>
      <c r="I90" t="n">
        <v>30.11</v>
      </c>
      <c r="J90" t="n">
        <v>-114.79</v>
      </c>
      <c r="K90" t="n">
        <v>-163.4</v>
      </c>
      <c r="L90" t="n">
        <v>-3008.69</v>
      </c>
      <c r="M90" t="n">
        <v>-2908.53</v>
      </c>
      <c r="N90" t="n">
        <v>-2900.54</v>
      </c>
      <c r="O90" t="n">
        <v>-58.36</v>
      </c>
      <c r="P90" t="n">
        <v>72.93000000000001</v>
      </c>
      <c r="Q90" t="n">
        <v>186.39</v>
      </c>
      <c r="R90" t="n">
        <v>146.33</v>
      </c>
      <c r="S90" t="n">
        <v>495.13</v>
      </c>
      <c r="T90" t="n">
        <v>385.89</v>
      </c>
      <c r="U90" t="inlineStr">
        <is>
          <t>-</t>
        </is>
      </c>
      <c r="V90" t="inlineStr">
        <is>
          <t>-</t>
        </is>
      </c>
    </row>
    <row r="91">
      <c r="A91" s="5" t="inlineStr">
        <is>
          <t>EBIT-Wachstum 5J in %</t>
        </is>
      </c>
      <c r="B91" s="5" t="inlineStr">
        <is>
          <t>EBIT Growth 5Y in %</t>
        </is>
      </c>
      <c r="C91" t="n">
        <v>-3.41</v>
      </c>
      <c r="D91" t="n">
        <v>21.91</v>
      </c>
      <c r="E91" t="n">
        <v>16.86</v>
      </c>
      <c r="F91" t="n">
        <v>12.98</v>
      </c>
      <c r="G91" t="n">
        <v>29.04</v>
      </c>
      <c r="H91" t="n">
        <v>-53.79</v>
      </c>
      <c r="I91" t="n">
        <v>-87.15000000000001</v>
      </c>
      <c r="J91" t="n">
        <v>-1791.62</v>
      </c>
      <c r="K91" t="n">
        <v>-1820.41</v>
      </c>
      <c r="L91" t="n">
        <v>-1845.54</v>
      </c>
      <c r="M91" t="n">
        <v>-1757.76</v>
      </c>
      <c r="N91" t="n">
        <v>-1678.61</v>
      </c>
      <c r="O91" t="n">
        <v>71.51000000000001</v>
      </c>
      <c r="P91" t="n">
        <v>75.16</v>
      </c>
      <c r="Q91" t="n">
        <v>358.79</v>
      </c>
      <c r="R91" t="n">
        <v>338.06</v>
      </c>
      <c r="S91" t="inlineStr">
        <is>
          <t>-</t>
        </is>
      </c>
      <c r="T91" t="inlineStr">
        <is>
          <t>-</t>
        </is>
      </c>
      <c r="U91" t="inlineStr">
        <is>
          <t>-</t>
        </is>
      </c>
      <c r="V91" t="inlineStr">
        <is>
          <t>-</t>
        </is>
      </c>
    </row>
    <row r="92">
      <c r="A92" s="5" t="inlineStr">
        <is>
          <t>EBIT-Wachstum 10J in %</t>
        </is>
      </c>
      <c r="B92" s="5" t="inlineStr">
        <is>
          <t>EBIT Growth 10Y in %</t>
        </is>
      </c>
      <c r="C92" t="n">
        <v>-28.6</v>
      </c>
      <c r="D92" t="n">
        <v>-32.62</v>
      </c>
      <c r="E92" t="n">
        <v>-887.38</v>
      </c>
      <c r="F92" t="n">
        <v>-903.72</v>
      </c>
      <c r="G92" t="n">
        <v>-908.25</v>
      </c>
      <c r="H92" t="n">
        <v>-905.77</v>
      </c>
      <c r="I92" t="n">
        <v>-882.88</v>
      </c>
      <c r="J92" t="n">
        <v>-860.05</v>
      </c>
      <c r="K92" t="n">
        <v>-872.63</v>
      </c>
      <c r="L92" t="n">
        <v>-743.38</v>
      </c>
      <c r="M92" t="n">
        <v>-709.85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-3.2</v>
      </c>
      <c r="D93" t="n">
        <v>94.33</v>
      </c>
      <c r="E93" t="n">
        <v>35.27</v>
      </c>
      <c r="F93" t="n">
        <v>-21.57</v>
      </c>
      <c r="G93" t="n">
        <v>7.58</v>
      </c>
      <c r="H93" t="n">
        <v>-43.81</v>
      </c>
      <c r="I93" t="n">
        <v>258.51</v>
      </c>
      <c r="J93" t="n">
        <v>37.04</v>
      </c>
      <c r="K93" t="n">
        <v>56.66</v>
      </c>
      <c r="L93" t="n">
        <v>-37.53</v>
      </c>
      <c r="M93" t="n">
        <v>120.19</v>
      </c>
      <c r="N93" t="n">
        <v>-39.32</v>
      </c>
      <c r="O93" t="n">
        <v>-43.2</v>
      </c>
      <c r="P93" t="n">
        <v>20.47</v>
      </c>
      <c r="Q93" t="n">
        <v>47.84</v>
      </c>
      <c r="R93" t="n">
        <v>5.15</v>
      </c>
      <c r="S93" t="n">
        <v>10</v>
      </c>
      <c r="T93" t="n">
        <v>-25.56</v>
      </c>
      <c r="U93" t="inlineStr">
        <is>
          <t>-</t>
        </is>
      </c>
      <c r="V93" t="inlineStr">
        <is>
          <t>-</t>
        </is>
      </c>
    </row>
    <row r="94">
      <c r="A94" s="5" t="inlineStr">
        <is>
          <t>Op.Cashflow Wachstum 3J in %</t>
        </is>
      </c>
      <c r="B94" s="5" t="inlineStr">
        <is>
          <t>Op.Cashflow Wachstum 3Y in %</t>
        </is>
      </c>
      <c r="C94" t="n">
        <v>42.13</v>
      </c>
      <c r="D94" t="n">
        <v>36.01</v>
      </c>
      <c r="E94" t="n">
        <v>7.09</v>
      </c>
      <c r="F94" t="n">
        <v>-19.27</v>
      </c>
      <c r="G94" t="n">
        <v>74.09</v>
      </c>
      <c r="H94" t="n">
        <v>83.91</v>
      </c>
      <c r="I94" t="n">
        <v>117.4</v>
      </c>
      <c r="J94" t="n">
        <v>18.72</v>
      </c>
      <c r="K94" t="n">
        <v>46.44</v>
      </c>
      <c r="L94" t="n">
        <v>14.45</v>
      </c>
      <c r="M94" t="n">
        <v>12.56</v>
      </c>
      <c r="N94" t="n">
        <v>-20.68</v>
      </c>
      <c r="O94" t="n">
        <v>8.369999999999999</v>
      </c>
      <c r="P94" t="n">
        <v>24.49</v>
      </c>
      <c r="Q94" t="n">
        <v>21</v>
      </c>
      <c r="R94" t="n">
        <v>-3.47</v>
      </c>
      <c r="S94" t="inlineStr">
        <is>
          <t>-</t>
        </is>
      </c>
      <c r="T94" t="inlineStr">
        <is>
          <t>-</t>
        </is>
      </c>
      <c r="U94" t="inlineStr">
        <is>
          <t>-</t>
        </is>
      </c>
      <c r="V94" t="inlineStr">
        <is>
          <t>-</t>
        </is>
      </c>
    </row>
    <row r="95">
      <c r="A95" s="5" t="inlineStr">
        <is>
          <t>Op.Cashflow Wachstum 5J in %</t>
        </is>
      </c>
      <c r="B95" s="5" t="inlineStr">
        <is>
          <t>Op.Cashflow Wachstum 5Y in %</t>
        </is>
      </c>
      <c r="C95" t="n">
        <v>22.48</v>
      </c>
      <c r="D95" t="n">
        <v>14.36</v>
      </c>
      <c r="E95" t="n">
        <v>47.2</v>
      </c>
      <c r="F95" t="n">
        <v>47.55</v>
      </c>
      <c r="G95" t="n">
        <v>63.2</v>
      </c>
      <c r="H95" t="n">
        <v>54.17</v>
      </c>
      <c r="I95" t="n">
        <v>86.97</v>
      </c>
      <c r="J95" t="n">
        <v>27.41</v>
      </c>
      <c r="K95" t="n">
        <v>11.36</v>
      </c>
      <c r="L95" t="n">
        <v>4.12</v>
      </c>
      <c r="M95" t="n">
        <v>21.2</v>
      </c>
      <c r="N95" t="n">
        <v>-1.81</v>
      </c>
      <c r="O95" t="n">
        <v>8.050000000000001</v>
      </c>
      <c r="P95" t="n">
        <v>11.58</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38.33</v>
      </c>
      <c r="D96" t="n">
        <v>50.67</v>
      </c>
      <c r="E96" t="n">
        <v>37.3</v>
      </c>
      <c r="F96" t="n">
        <v>29.46</v>
      </c>
      <c r="G96" t="n">
        <v>33.66</v>
      </c>
      <c r="H96" t="n">
        <v>37.69</v>
      </c>
      <c r="I96" t="n">
        <v>42.58</v>
      </c>
      <c r="J96" t="n">
        <v>17.73</v>
      </c>
      <c r="K96" t="n">
        <v>11.47</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-5651</v>
      </c>
      <c r="D97" t="n">
        <v>-2054</v>
      </c>
      <c r="E97" t="n">
        <v>3769</v>
      </c>
      <c r="F97" t="n">
        <v>-753</v>
      </c>
      <c r="G97" t="n">
        <v>-2313</v>
      </c>
      <c r="H97" t="n">
        <v>-565</v>
      </c>
      <c r="I97" t="n">
        <v>-1483</v>
      </c>
      <c r="J97" t="n">
        <v>-3319</v>
      </c>
      <c r="K97" t="n">
        <v>-4485</v>
      </c>
      <c r="L97" t="n">
        <v>-1780</v>
      </c>
      <c r="M97" t="n">
        <v>136</v>
      </c>
      <c r="N97" t="n">
        <v>3504</v>
      </c>
      <c r="O97" t="n">
        <v>4337</v>
      </c>
      <c r="P97" t="n">
        <v>3829</v>
      </c>
      <c r="Q97" t="n">
        <v>1795</v>
      </c>
      <c r="R97" t="n">
        <v>27770</v>
      </c>
      <c r="S97" t="n">
        <v>25432</v>
      </c>
      <c r="T97" t="n">
        <v>18270</v>
      </c>
      <c r="U97" t="n">
        <v>18318</v>
      </c>
      <c r="V97" t="n">
        <v>16745</v>
      </c>
      <c r="W97" t="n">
        <v>13794</v>
      </c>
    </row>
  </sheetData>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1"/>
    <col customWidth="1" max="21" min="21" width="11"/>
    <col customWidth="1" max="22" min="22" width="10"/>
    <col customWidth="1" max="23" min="23" width="9"/>
  </cols>
  <sheetData>
    <row r="1">
      <c r="A1" s="1" t="inlineStr">
        <is>
          <t xml:space="preserve">VIVENDI </t>
        </is>
      </c>
      <c r="B1" s="2" t="inlineStr">
        <is>
          <t>WKN: 591068  ISIN: FR0000127771  US-Symbol:VIVEF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2001</t>
        </is>
      </c>
      <c r="C4" s="5" t="inlineStr">
        <is>
          <t>Telefon / Phone</t>
        </is>
      </c>
      <c r="D4" s="5" t="inlineStr"/>
      <c r="E4" t="inlineStr">
        <is>
          <t>+33-1-7171-1000</t>
        </is>
      </c>
      <c r="G4" t="inlineStr">
        <is>
          <t>13.02.2020</t>
        </is>
      </c>
      <c r="H4" t="inlineStr">
        <is>
          <t>Publication Of Annual Report</t>
        </is>
      </c>
      <c r="J4" t="inlineStr">
        <is>
          <t>Bolloré Group</t>
        </is>
      </c>
      <c r="L4" t="inlineStr">
        <is>
          <t>27,06%</t>
        </is>
      </c>
    </row>
    <row r="5">
      <c r="A5" s="5" t="inlineStr">
        <is>
          <t>Ticker</t>
        </is>
      </c>
      <c r="B5" t="inlineStr">
        <is>
          <t>VVU</t>
        </is>
      </c>
      <c r="C5" s="5" t="inlineStr">
        <is>
          <t>Fax</t>
        </is>
      </c>
      <c r="D5" s="5" t="inlineStr"/>
      <c r="E5" t="inlineStr">
        <is>
          <t>+33-1-7171-1001</t>
        </is>
      </c>
      <c r="G5" t="inlineStr">
        <is>
          <t>20.04.2020</t>
        </is>
      </c>
      <c r="H5" t="inlineStr">
        <is>
          <t>Result Q1</t>
        </is>
      </c>
      <c r="J5" t="inlineStr">
        <is>
          <t>Société Générale</t>
        </is>
      </c>
      <c r="L5" t="inlineStr">
        <is>
          <t>5,29%</t>
        </is>
      </c>
    </row>
    <row r="6">
      <c r="A6" s="5" t="inlineStr">
        <is>
          <t>Gelistet Seit / Listed Since</t>
        </is>
      </c>
      <c r="B6" t="inlineStr">
        <is>
          <t>-</t>
        </is>
      </c>
      <c r="C6" s="5" t="inlineStr">
        <is>
          <t>Internet</t>
        </is>
      </c>
      <c r="D6" s="5" t="inlineStr"/>
      <c r="E6" t="inlineStr">
        <is>
          <t>http://is.gd/wapzFr</t>
        </is>
      </c>
      <c r="G6" t="inlineStr">
        <is>
          <t>21.04.2020</t>
        </is>
      </c>
      <c r="H6" t="inlineStr">
        <is>
          <t>Ex Dividend</t>
        </is>
      </c>
      <c r="J6" t="inlineStr">
        <is>
          <t>Freefloat</t>
        </is>
      </c>
      <c r="L6" t="inlineStr">
        <is>
          <t>67,65%</t>
        </is>
      </c>
    </row>
    <row r="7">
      <c r="A7" s="5" t="inlineStr">
        <is>
          <t>Nominalwert / Nominal Value</t>
        </is>
      </c>
      <c r="B7" t="inlineStr">
        <is>
          <t>5,50</t>
        </is>
      </c>
      <c r="C7" s="5" t="inlineStr">
        <is>
          <t>Inv. Relations Telefon / Phone</t>
        </is>
      </c>
      <c r="D7" s="5" t="inlineStr"/>
      <c r="E7" t="inlineStr">
        <is>
          <t>+33-1-7171-3513</t>
        </is>
      </c>
      <c r="G7" t="inlineStr">
        <is>
          <t>23.04.2020</t>
        </is>
      </c>
      <c r="H7" t="inlineStr">
        <is>
          <t>Dividend Payout</t>
        </is>
      </c>
    </row>
    <row r="8">
      <c r="A8" s="5" t="inlineStr">
        <is>
          <t>Land / Country</t>
        </is>
      </c>
      <c r="B8" t="inlineStr">
        <is>
          <t>Frankreich</t>
        </is>
      </c>
      <c r="C8" s="5" t="inlineStr">
        <is>
          <t>Inv. Relations E-Mail</t>
        </is>
      </c>
      <c r="D8" s="5" t="inlineStr"/>
      <c r="E8" t="inlineStr">
        <is>
          <t>investor-relations@vivendi.com</t>
        </is>
      </c>
    </row>
    <row r="9">
      <c r="A9" s="5" t="inlineStr">
        <is>
          <t>Währung / Currency</t>
        </is>
      </c>
      <c r="B9" t="inlineStr">
        <is>
          <t>EUR</t>
        </is>
      </c>
      <c r="C9" s="5" t="inlineStr">
        <is>
          <t>Kontaktperson / Contact Person</t>
        </is>
      </c>
      <c r="D9" s="5" t="inlineStr"/>
      <c r="E9" t="inlineStr">
        <is>
          <t>Xavier Le Roy</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Inhaberaktie</t>
        </is>
      </c>
    </row>
    <row r="13">
      <c r="A13" s="5" t="inlineStr">
        <is>
          <t>Adresse / Address</t>
        </is>
      </c>
      <c r="B13" t="inlineStr">
        <is>
          <t>Vivendi S.A.42 avenue de Friedland  F-75380 Paris Cedex 08</t>
        </is>
      </c>
    </row>
    <row r="14">
      <c r="A14" s="5" t="inlineStr">
        <is>
          <t>Management</t>
        </is>
      </c>
      <c r="B14" t="inlineStr">
        <is>
          <t>Arnaud de Puyfontaine, Stéphane Roussel, Hervé Philippe, Gilles Alix, Cédiric de Bailliencourt, Frédéric Crépin, Simon Gillham</t>
        </is>
      </c>
    </row>
    <row r="15">
      <c r="A15" s="5" t="inlineStr">
        <is>
          <t>Aufsichtsrat / Board</t>
        </is>
      </c>
      <c r="B15" t="inlineStr">
        <is>
          <t>Yannick Bolloré, Philippe Bénacin, Vincent Bolloré, Paulo Cardoso, Dominique Delport, Véronique Driot-Argentin, Aliza Jabès, Cathia Lawson-Hall, Sandrine Le Bihan, Michèle Reiser, Katie Stanton</t>
        </is>
      </c>
    </row>
    <row r="16">
      <c r="A16" s="5" t="inlineStr">
        <is>
          <t>Beschreibung</t>
        </is>
      </c>
      <c r="B16" t="inlineStr">
        <is>
          <t>Vivendi S.A. ist ein internationales Kommunikations- und Medienunternehmen, das in der Film-, Fernseh-, Telekommunikations- und Musikbranche tätig ist. Zu den Produkten gehören einerseits Kommunikationsprodukte wie Fest- und Mobilfunknetze, Satelliten- und Kabelübertragung, Internetangebote, Netzwerkzugänge und Dienstleistungen. Auf der anderen Seite stehen Medienprodukte wie Filmverzeichnisse, der Musikkonzern Universal und der Videospiele-Anbieter Activision Blizzard, zu dessen Portfolio weltweit erfolgreiche Titel wie World of Warcraft, Diablo und Starcraft gehören. Über die Universal Studios sind auch die Produktion und die Sendung von Filmen, Fernsehsequenzen und Musik über eigene Sendestationen (Canal+) ein Teil des Geschäfts des Unternehmens. Das Musikgeschäft der Universal Music Group betreut und produzierte eine Vielzahl an international erfolgreichen Interpreten, darunter Pink Floyd, Coldplay, Depeche Mode, Gorillaz und Lady Gaga. Copyright 2014 FINANCE BASE AG</t>
        </is>
      </c>
    </row>
    <row r="17">
      <c r="A17" s="5" t="inlineStr">
        <is>
          <t>Profile</t>
        </is>
      </c>
      <c r="B17" t="inlineStr">
        <is>
          <t>Vivendi S.A. is an international communications and media company that, television, telecommunications and music industry has been in the film. Products include the one hand, communication products, such as fixed and mobile networks, satellite and cable transmission, internet services, network access and services. On the other hand, there are media products such as film catalogs, music company Universal and video games provider Activision Blizzard to its portfolio globally successful titles such as World of Warcraft, Diablo and Starcraft are. About Universal Studios are also the production and broadcast of films, TV clips and music through their own broadcasting stations (Canal +) part of the business of the company. The music business by Universal Music Group supervised and produced a number of internationally successful artists, including Pink Floyd, Coldplay, Depeche Mode, Gorillaz and Lady Gaga.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15898</v>
      </c>
      <c r="D20" t="n">
        <v>13932</v>
      </c>
      <c r="E20" t="n">
        <v>12444</v>
      </c>
      <c r="F20" t="n">
        <v>10819</v>
      </c>
      <c r="G20" t="n">
        <v>10762</v>
      </c>
      <c r="H20" t="n">
        <v>10089</v>
      </c>
      <c r="I20" t="n">
        <v>22135</v>
      </c>
      <c r="J20" t="n">
        <v>28994</v>
      </c>
      <c r="K20" t="n">
        <v>28813</v>
      </c>
      <c r="L20" t="n">
        <v>28878</v>
      </c>
      <c r="M20" t="n">
        <v>27132</v>
      </c>
      <c r="N20" t="n">
        <v>25392</v>
      </c>
      <c r="O20" t="n">
        <v>21657</v>
      </c>
      <c r="P20" t="n">
        <v>20044</v>
      </c>
      <c r="Q20" t="n">
        <v>19484</v>
      </c>
      <c r="R20" t="n">
        <v>21428</v>
      </c>
      <c r="S20" t="n">
        <v>25482</v>
      </c>
      <c r="T20" t="n">
        <v>28112</v>
      </c>
      <c r="U20" t="n">
        <v>57360</v>
      </c>
      <c r="V20" t="n">
        <v>41580</v>
      </c>
      <c r="W20" t="n">
        <v>40855</v>
      </c>
    </row>
    <row r="21">
      <c r="A21" s="5" t="inlineStr">
        <is>
          <t>Operatives Ergebnis (EBIT)</t>
        </is>
      </c>
      <c r="B21" s="5" t="inlineStr">
        <is>
          <t>EBIT Earning Before Interest &amp; Tax</t>
        </is>
      </c>
      <c r="C21" t="n">
        <v>1381</v>
      </c>
      <c r="D21" t="n">
        <v>1182</v>
      </c>
      <c r="E21" t="n">
        <v>1036</v>
      </c>
      <c r="F21" t="n">
        <v>1194</v>
      </c>
      <c r="G21" t="n">
        <v>1231</v>
      </c>
      <c r="H21" t="n">
        <v>736</v>
      </c>
      <c r="I21" t="n">
        <v>-435</v>
      </c>
      <c r="J21" t="n">
        <v>2878</v>
      </c>
      <c r="K21" t="n">
        <v>5682</v>
      </c>
      <c r="L21" t="n">
        <v>4871</v>
      </c>
      <c r="M21" t="n">
        <v>3836</v>
      </c>
      <c r="N21" t="n">
        <v>4260</v>
      </c>
      <c r="O21" t="n">
        <v>4386</v>
      </c>
      <c r="P21" t="n">
        <v>4147</v>
      </c>
      <c r="Q21" t="n">
        <v>3977</v>
      </c>
      <c r="R21" t="n">
        <v>3476</v>
      </c>
      <c r="S21" t="n">
        <v>3309</v>
      </c>
      <c r="T21" t="n">
        <v>1877</v>
      </c>
      <c r="U21" t="n">
        <v>3795</v>
      </c>
      <c r="V21" t="n">
        <v>1823</v>
      </c>
      <c r="W21" t="n">
        <v>1836</v>
      </c>
    </row>
    <row r="22">
      <c r="A22" s="5" t="inlineStr">
        <is>
          <t>Finanzergebnis</t>
        </is>
      </c>
      <c r="B22" s="5" t="inlineStr">
        <is>
          <t>Financial Result</t>
        </is>
      </c>
      <c r="C22" t="n">
        <v>96</v>
      </c>
      <c r="D22" t="n">
        <v>-668</v>
      </c>
      <c r="E22" t="n">
        <v>-124</v>
      </c>
      <c r="F22" t="n">
        <v>138</v>
      </c>
      <c r="G22" t="n">
        <v>-45</v>
      </c>
      <c r="H22" t="n">
        <v>-843</v>
      </c>
      <c r="I22" t="n">
        <v>-1004</v>
      </c>
      <c r="J22" t="n">
        <v>-770</v>
      </c>
      <c r="K22" t="n">
        <v>-577</v>
      </c>
      <c r="L22" t="n">
        <v>-307</v>
      </c>
      <c r="M22" t="n">
        <v>-1075</v>
      </c>
      <c r="N22" t="n">
        <v>490</v>
      </c>
      <c r="O22" t="n">
        <v>130</v>
      </c>
      <c r="P22" t="n">
        <v>499</v>
      </c>
      <c r="Q22" t="n">
        <v>401</v>
      </c>
      <c r="R22" t="n">
        <v>-842</v>
      </c>
      <c r="S22" t="n">
        <v>-605</v>
      </c>
      <c r="T22" t="n">
        <v>-4094</v>
      </c>
      <c r="U22" t="n">
        <v>-1928</v>
      </c>
      <c r="V22" t="n">
        <v>-762</v>
      </c>
      <c r="W22" t="n">
        <v>-87</v>
      </c>
    </row>
    <row r="23">
      <c r="A23" s="5" t="inlineStr">
        <is>
          <t>Ergebnis vor Steuer (EBT)</t>
        </is>
      </c>
      <c r="B23" s="5" t="inlineStr">
        <is>
          <t>EBT Earning Before Tax</t>
        </is>
      </c>
      <c r="C23" t="n">
        <v>1477</v>
      </c>
      <c r="D23" t="n">
        <v>514</v>
      </c>
      <c r="E23" t="n">
        <v>912</v>
      </c>
      <c r="F23" t="n">
        <v>1332</v>
      </c>
      <c r="G23" t="n">
        <v>1186</v>
      </c>
      <c r="H23" t="n">
        <v>-107</v>
      </c>
      <c r="I23" t="n">
        <v>-1439</v>
      </c>
      <c r="J23" t="n">
        <v>2108</v>
      </c>
      <c r="K23" t="n">
        <v>5105</v>
      </c>
      <c r="L23" t="n">
        <v>4564</v>
      </c>
      <c r="M23" t="n">
        <v>2761</v>
      </c>
      <c r="N23" t="n">
        <v>4750</v>
      </c>
      <c r="O23" t="n">
        <v>4516</v>
      </c>
      <c r="P23" t="n">
        <v>4646</v>
      </c>
      <c r="Q23" t="n">
        <v>4378</v>
      </c>
      <c r="R23" t="n">
        <v>2634</v>
      </c>
      <c r="S23" t="n">
        <v>2704</v>
      </c>
      <c r="T23" t="n">
        <v>-2217</v>
      </c>
      <c r="U23" t="n">
        <v>1867</v>
      </c>
      <c r="V23" t="n">
        <v>1061</v>
      </c>
      <c r="W23" t="n">
        <v>1749</v>
      </c>
    </row>
    <row r="24">
      <c r="A24" s="5" t="inlineStr">
        <is>
          <t>Steuern auf Einkommen und Ertrag</t>
        </is>
      </c>
      <c r="B24" s="5" t="inlineStr">
        <is>
          <t>Taxes on income and earnings</t>
        </is>
      </c>
      <c r="C24" t="n">
        <v>-140</v>
      </c>
      <c r="D24" t="n">
        <v>357</v>
      </c>
      <c r="E24" t="n">
        <v>-349</v>
      </c>
      <c r="F24" t="n">
        <v>77</v>
      </c>
      <c r="G24" t="n">
        <v>441</v>
      </c>
      <c r="H24" t="n">
        <v>130</v>
      </c>
      <c r="I24" t="n">
        <v>417</v>
      </c>
      <c r="J24" t="n">
        <v>1159</v>
      </c>
      <c r="K24" t="n">
        <v>1378</v>
      </c>
      <c r="L24" t="n">
        <v>1042</v>
      </c>
      <c r="M24" t="n">
        <v>675</v>
      </c>
      <c r="N24" t="n">
        <v>1051</v>
      </c>
      <c r="O24" t="n">
        <v>747</v>
      </c>
      <c r="P24" t="n">
        <v>-547</v>
      </c>
      <c r="Q24" t="n">
        <v>204</v>
      </c>
      <c r="R24" t="n">
        <v>400</v>
      </c>
      <c r="S24" t="n">
        <v>-408</v>
      </c>
      <c r="T24" t="n">
        <v>2119</v>
      </c>
      <c r="U24" t="n">
        <v>1579</v>
      </c>
      <c r="V24" t="n">
        <v>1009</v>
      </c>
      <c r="W24" t="n">
        <v>-946</v>
      </c>
    </row>
    <row r="25">
      <c r="A25" s="5" t="inlineStr">
        <is>
          <t>Ergebnis nach Steuer</t>
        </is>
      </c>
      <c r="B25" s="5" t="inlineStr">
        <is>
          <t>Earnings after tax</t>
        </is>
      </c>
      <c r="C25" t="n">
        <v>1617</v>
      </c>
      <c r="D25" t="n">
        <v>157</v>
      </c>
      <c r="E25" t="n">
        <v>1261</v>
      </c>
      <c r="F25" t="n">
        <v>1255</v>
      </c>
      <c r="G25" t="n">
        <v>745</v>
      </c>
      <c r="H25" t="n">
        <v>-237</v>
      </c>
      <c r="I25" t="n">
        <v>-1856</v>
      </c>
      <c r="J25" t="n">
        <v>949</v>
      </c>
      <c r="K25" t="n">
        <v>3727</v>
      </c>
      <c r="L25" t="n">
        <v>3522</v>
      </c>
      <c r="M25" t="n">
        <v>2086</v>
      </c>
      <c r="N25" t="n">
        <v>3699</v>
      </c>
      <c r="O25" t="n">
        <v>3769</v>
      </c>
      <c r="P25" t="n">
        <v>5193</v>
      </c>
      <c r="Q25" t="n">
        <v>4174</v>
      </c>
      <c r="R25" t="n">
        <v>2234</v>
      </c>
      <c r="S25" t="n">
        <v>3112</v>
      </c>
      <c r="T25" t="n">
        <v>-4336</v>
      </c>
      <c r="U25" t="n">
        <v>288</v>
      </c>
      <c r="V25" t="n">
        <v>52</v>
      </c>
      <c r="W25" t="n">
        <v>2695</v>
      </c>
    </row>
    <row r="26">
      <c r="A26" s="5" t="inlineStr">
        <is>
          <t>Minderheitenanteil</t>
        </is>
      </c>
      <c r="B26" s="5" t="inlineStr">
        <is>
          <t>Minority Share</t>
        </is>
      </c>
      <c r="C26" t="n">
        <v>-34</v>
      </c>
      <c r="D26" t="n">
        <v>-30</v>
      </c>
      <c r="E26" t="n">
        <v>-33</v>
      </c>
      <c r="F26" t="n">
        <v>-19</v>
      </c>
      <c r="G26" t="n">
        <v>-46</v>
      </c>
      <c r="H26" t="n">
        <v>-281</v>
      </c>
      <c r="I26" t="n">
        <v>-812</v>
      </c>
      <c r="J26" t="n">
        <v>-785</v>
      </c>
      <c r="K26" t="n">
        <v>-1046</v>
      </c>
      <c r="L26" t="n">
        <v>-1324</v>
      </c>
      <c r="M26" t="n">
        <v>-1256</v>
      </c>
      <c r="N26" t="n">
        <v>-1096</v>
      </c>
      <c r="O26" t="n">
        <v>-1144</v>
      </c>
      <c r="P26" t="n">
        <v>-1160</v>
      </c>
      <c r="Q26" t="n">
        <v>-1112</v>
      </c>
      <c r="R26" t="n">
        <v>-1030</v>
      </c>
      <c r="S26" t="n">
        <v>-1212</v>
      </c>
      <c r="T26" t="n">
        <v>-574</v>
      </c>
      <c r="U26" t="n">
        <v>-594</v>
      </c>
      <c r="V26" t="n">
        <v>-625</v>
      </c>
      <c r="W26" t="n">
        <v>159</v>
      </c>
    </row>
    <row r="27">
      <c r="A27" s="5" t="inlineStr">
        <is>
          <t>Jahresüberschuss/-fehlbetrag</t>
        </is>
      </c>
      <c r="B27" s="5" t="inlineStr">
        <is>
          <t>Net Profit</t>
        </is>
      </c>
      <c r="C27" t="n">
        <v>1573</v>
      </c>
      <c r="D27" t="n">
        <v>127</v>
      </c>
      <c r="E27" t="n">
        <v>1228</v>
      </c>
      <c r="F27" t="n">
        <v>1256</v>
      </c>
      <c r="G27" t="n">
        <v>1932</v>
      </c>
      <c r="H27" t="n">
        <v>4744</v>
      </c>
      <c r="I27" t="n">
        <v>1967</v>
      </c>
      <c r="J27" t="n">
        <v>164</v>
      </c>
      <c r="K27" t="n">
        <v>2681</v>
      </c>
      <c r="L27" t="n">
        <v>2198</v>
      </c>
      <c r="M27" t="n">
        <v>830</v>
      </c>
      <c r="N27" t="n">
        <v>2603</v>
      </c>
      <c r="O27" t="n">
        <v>2625</v>
      </c>
      <c r="P27" t="n">
        <v>4033</v>
      </c>
      <c r="Q27" t="n">
        <v>3154</v>
      </c>
      <c r="R27" t="n">
        <v>754</v>
      </c>
      <c r="S27" t="n">
        <v>-1143</v>
      </c>
      <c r="T27" t="n">
        <v>-23301</v>
      </c>
      <c r="U27" t="n">
        <v>-13597</v>
      </c>
      <c r="V27" t="n">
        <v>2299</v>
      </c>
      <c r="W27" t="n">
        <v>1435</v>
      </c>
    </row>
    <row r="28">
      <c r="A28" s="5" t="inlineStr">
        <is>
          <t>Summe Umlaufvermögen</t>
        </is>
      </c>
      <c r="B28" s="5" t="inlineStr">
        <is>
          <t>Current Assets</t>
        </is>
      </c>
      <c r="C28" t="n">
        <v>10120</v>
      </c>
      <c r="D28" t="n">
        <v>12153</v>
      </c>
      <c r="E28" t="n">
        <v>9050</v>
      </c>
      <c r="F28" t="n">
        <v>9160</v>
      </c>
      <c r="G28" t="n">
        <v>13333</v>
      </c>
      <c r="H28" t="n">
        <v>15753</v>
      </c>
      <c r="I28" t="n">
        <v>15730</v>
      </c>
      <c r="J28" t="n">
        <v>14113</v>
      </c>
      <c r="K28" t="n">
        <v>12925</v>
      </c>
      <c r="L28" t="n">
        <v>13001</v>
      </c>
      <c r="M28" t="n">
        <v>12342</v>
      </c>
      <c r="N28" t="n">
        <v>12508</v>
      </c>
      <c r="O28" t="n">
        <v>9616</v>
      </c>
      <c r="P28" t="n">
        <v>9539</v>
      </c>
      <c r="Q28" t="n">
        <v>9534</v>
      </c>
      <c r="R28" t="n">
        <v>11701</v>
      </c>
      <c r="S28" t="n">
        <v>14356</v>
      </c>
      <c r="T28" t="n">
        <v>20838</v>
      </c>
      <c r="U28" t="n">
        <v>39928</v>
      </c>
      <c r="V28" t="n">
        <v>38158</v>
      </c>
      <c r="W28" t="inlineStr">
        <is>
          <t>-</t>
        </is>
      </c>
    </row>
    <row r="29">
      <c r="A29" s="5" t="inlineStr">
        <is>
          <t>Summe Anlagevermögen</t>
        </is>
      </c>
      <c r="B29" s="5" t="inlineStr">
        <is>
          <t>Fixed Assets</t>
        </is>
      </c>
      <c r="C29" t="n">
        <v>27226</v>
      </c>
      <c r="D29" t="n">
        <v>22250</v>
      </c>
      <c r="E29" t="n">
        <v>25283</v>
      </c>
      <c r="F29" t="n">
        <v>23205</v>
      </c>
      <c r="G29" t="n">
        <v>21613</v>
      </c>
      <c r="H29" t="n">
        <v>19985</v>
      </c>
      <c r="I29" t="n">
        <v>33450</v>
      </c>
      <c r="J29" t="n">
        <v>45401</v>
      </c>
      <c r="K29" t="n">
        <v>42794</v>
      </c>
      <c r="L29" t="n">
        <v>45992</v>
      </c>
      <c r="M29" t="n">
        <v>45783</v>
      </c>
      <c r="N29" t="n">
        <v>44158</v>
      </c>
      <c r="O29" t="n">
        <v>35463</v>
      </c>
      <c r="P29" t="n">
        <v>33509</v>
      </c>
      <c r="Q29" t="n">
        <v>34949</v>
      </c>
      <c r="R29" t="n">
        <v>31587</v>
      </c>
      <c r="S29" t="n">
        <v>40564</v>
      </c>
      <c r="T29" t="n">
        <v>48495</v>
      </c>
      <c r="U29" t="n">
        <v>99074</v>
      </c>
      <c r="V29" t="n">
        <v>112580</v>
      </c>
      <c r="W29" t="inlineStr">
        <is>
          <t>-</t>
        </is>
      </c>
    </row>
    <row r="30">
      <c r="A30" s="5" t="inlineStr">
        <is>
          <t>Summe Aktiva</t>
        </is>
      </c>
      <c r="B30" s="5" t="inlineStr">
        <is>
          <t>Total Assets</t>
        </is>
      </c>
      <c r="C30" t="n">
        <v>37346</v>
      </c>
      <c r="D30" t="n">
        <v>34403</v>
      </c>
      <c r="E30" t="n">
        <v>34333</v>
      </c>
      <c r="F30" t="n">
        <v>32365</v>
      </c>
      <c r="G30" t="n">
        <v>34946</v>
      </c>
      <c r="H30" t="n">
        <v>35738</v>
      </c>
      <c r="I30" t="n">
        <v>49180</v>
      </c>
      <c r="J30" t="n">
        <v>59514</v>
      </c>
      <c r="K30" t="n">
        <v>55719</v>
      </c>
      <c r="L30" t="n">
        <v>58993</v>
      </c>
      <c r="M30" t="n">
        <v>58125</v>
      </c>
      <c r="N30" t="n">
        <v>56666</v>
      </c>
      <c r="O30" t="n">
        <v>45079</v>
      </c>
      <c r="P30" t="n">
        <v>43048</v>
      </c>
      <c r="Q30" t="n">
        <v>44483</v>
      </c>
      <c r="R30" t="n">
        <v>43288</v>
      </c>
      <c r="S30" t="n">
        <v>54920</v>
      </c>
      <c r="T30" t="n">
        <v>69333</v>
      </c>
      <c r="U30" t="n">
        <v>139002</v>
      </c>
      <c r="V30" t="n">
        <v>150738</v>
      </c>
      <c r="W30" t="inlineStr">
        <is>
          <t>-</t>
        </is>
      </c>
    </row>
    <row r="31">
      <c r="A31" s="5" t="inlineStr">
        <is>
          <t>Summe kurzfristiges Fremdkapital</t>
        </is>
      </c>
      <c r="B31" s="5" t="inlineStr">
        <is>
          <t>Short-Term Debt</t>
        </is>
      </c>
      <c r="C31" t="n">
        <v>13041</v>
      </c>
      <c r="D31" t="n">
        <v>10989</v>
      </c>
      <c r="E31" t="n">
        <v>9862</v>
      </c>
      <c r="F31" t="n">
        <v>7139</v>
      </c>
      <c r="G31" t="n">
        <v>8816</v>
      </c>
      <c r="H31" t="n">
        <v>7010</v>
      </c>
      <c r="I31" t="n">
        <v>17072</v>
      </c>
      <c r="J31" t="n">
        <v>20324</v>
      </c>
      <c r="K31" t="n">
        <v>18079</v>
      </c>
      <c r="L31" t="n">
        <v>18740</v>
      </c>
      <c r="M31" t="n">
        <v>19277</v>
      </c>
      <c r="N31" t="n">
        <v>15695</v>
      </c>
      <c r="O31" t="n">
        <v>13459</v>
      </c>
      <c r="P31" t="n">
        <v>12743</v>
      </c>
      <c r="Q31" t="n">
        <v>12292</v>
      </c>
      <c r="R31" t="n">
        <v>14997</v>
      </c>
      <c r="S31" t="n">
        <v>22186</v>
      </c>
      <c r="T31" t="n">
        <v>30307</v>
      </c>
      <c r="U31" t="n">
        <v>50394</v>
      </c>
      <c r="V31" t="n">
        <v>46479</v>
      </c>
      <c r="W31" t="inlineStr">
        <is>
          <t>-</t>
        </is>
      </c>
    </row>
    <row r="32">
      <c r="A32" s="5" t="inlineStr">
        <is>
          <t>Summe langfristiges Fremdkapital</t>
        </is>
      </c>
      <c r="B32" s="5" t="inlineStr">
        <is>
          <t>Long-Term Debt</t>
        </is>
      </c>
      <c r="C32" t="n">
        <v>8952</v>
      </c>
      <c r="D32" t="n">
        <v>6101</v>
      </c>
      <c r="E32" t="n">
        <v>6815</v>
      </c>
      <c r="F32" t="n">
        <v>5843</v>
      </c>
      <c r="G32" t="n">
        <v>5276</v>
      </c>
      <c r="H32" t="n">
        <v>6122</v>
      </c>
      <c r="I32" t="n">
        <v>14651</v>
      </c>
      <c r="J32" t="n">
        <v>20725</v>
      </c>
      <c r="K32" t="n">
        <v>18193</v>
      </c>
      <c r="L32" t="n">
        <v>16195</v>
      </c>
      <c r="M32" t="n">
        <v>16831</v>
      </c>
      <c r="N32" t="n">
        <v>18346</v>
      </c>
      <c r="O32" t="n">
        <v>11278</v>
      </c>
      <c r="P32" t="n">
        <v>10393</v>
      </c>
      <c r="Q32" t="n">
        <v>13422</v>
      </c>
      <c r="R32" t="n">
        <v>14670</v>
      </c>
      <c r="S32" t="n">
        <v>20811</v>
      </c>
      <c r="T32" t="n">
        <v>25006</v>
      </c>
      <c r="U32" t="n">
        <v>51860</v>
      </c>
      <c r="V32" t="n">
        <v>47584</v>
      </c>
      <c r="W32" t="inlineStr">
        <is>
          <t>-</t>
        </is>
      </c>
    </row>
    <row r="33">
      <c r="A33" s="5" t="inlineStr">
        <is>
          <t>Summe Fremdkapital</t>
        </is>
      </c>
      <c r="B33" s="5" t="inlineStr">
        <is>
          <t>Total Liabilities</t>
        </is>
      </c>
      <c r="C33" t="n">
        <v>21771</v>
      </c>
      <c r="D33" t="n">
        <v>16869</v>
      </c>
      <c r="E33" t="n">
        <v>16455</v>
      </c>
      <c r="F33" t="n">
        <v>12753</v>
      </c>
      <c r="G33" t="n">
        <v>13860</v>
      </c>
      <c r="H33" t="n">
        <v>12750</v>
      </c>
      <c r="I33" t="n">
        <v>30150</v>
      </c>
      <c r="J33" t="n">
        <v>38078</v>
      </c>
      <c r="K33" t="n">
        <v>33649</v>
      </c>
      <c r="L33" t="n">
        <v>30820</v>
      </c>
      <c r="M33" t="n">
        <v>32137</v>
      </c>
      <c r="N33" t="n">
        <v>30040</v>
      </c>
      <c r="O33" t="n">
        <v>22837</v>
      </c>
      <c r="P33" t="n">
        <v>21184</v>
      </c>
      <c r="Q33" t="n">
        <v>22875</v>
      </c>
      <c r="R33" t="n">
        <v>26708</v>
      </c>
      <c r="S33" t="n">
        <v>38068</v>
      </c>
      <c r="T33" t="n">
        <v>49816</v>
      </c>
      <c r="U33" t="n">
        <v>92046</v>
      </c>
      <c r="V33" t="n">
        <v>84276</v>
      </c>
      <c r="W33" t="inlineStr">
        <is>
          <t>-</t>
        </is>
      </c>
    </row>
    <row r="34">
      <c r="A34" s="5" t="inlineStr">
        <is>
          <t>Minderheitenanteil</t>
        </is>
      </c>
      <c r="B34" s="5" t="inlineStr">
        <is>
          <t>Minority Share</t>
        </is>
      </c>
      <c r="C34" t="n">
        <v>222</v>
      </c>
      <c r="D34" t="n">
        <v>221</v>
      </c>
      <c r="E34" t="n">
        <v>222</v>
      </c>
      <c r="F34" t="n">
        <v>229</v>
      </c>
      <c r="G34" t="n">
        <v>232</v>
      </c>
      <c r="H34" t="n">
        <v>382</v>
      </c>
      <c r="I34" t="n">
        <v>1573</v>
      </c>
      <c r="J34" t="n">
        <v>2971</v>
      </c>
      <c r="K34" t="n">
        <v>2623</v>
      </c>
      <c r="L34" t="n">
        <v>4115</v>
      </c>
      <c r="M34" t="n">
        <v>3971</v>
      </c>
      <c r="N34" t="n">
        <v>4001</v>
      </c>
      <c r="O34" t="n">
        <v>1900</v>
      </c>
      <c r="P34" t="n">
        <v>1952</v>
      </c>
      <c r="Q34" t="n">
        <v>2839</v>
      </c>
      <c r="R34" t="n">
        <v>2959</v>
      </c>
      <c r="S34" t="n">
        <v>4929</v>
      </c>
      <c r="T34" t="n">
        <v>5497</v>
      </c>
      <c r="U34" t="n">
        <v>10208</v>
      </c>
      <c r="V34" t="n">
        <v>9787</v>
      </c>
      <c r="W34" t="inlineStr">
        <is>
          <t>-</t>
        </is>
      </c>
    </row>
    <row r="35">
      <c r="A35" s="5" t="inlineStr">
        <is>
          <t>Summe Eigenkapital</t>
        </is>
      </c>
      <c r="B35" s="5" t="inlineStr">
        <is>
          <t>Equity</t>
        </is>
      </c>
      <c r="C35" t="n">
        <v>15353</v>
      </c>
      <c r="D35" t="n">
        <v>17313</v>
      </c>
      <c r="E35" t="n">
        <v>17656</v>
      </c>
      <c r="F35" t="n">
        <v>19383</v>
      </c>
      <c r="G35" t="n">
        <v>20854</v>
      </c>
      <c r="H35" t="n">
        <v>22606</v>
      </c>
      <c r="I35" t="n">
        <v>17457</v>
      </c>
      <c r="J35" t="n">
        <v>18465</v>
      </c>
      <c r="K35" t="n">
        <v>19447</v>
      </c>
      <c r="L35" t="n">
        <v>24058</v>
      </c>
      <c r="M35" t="n">
        <v>22017</v>
      </c>
      <c r="N35" t="n">
        <v>22625</v>
      </c>
      <c r="O35" t="n">
        <v>20342</v>
      </c>
      <c r="P35" t="n">
        <v>19912</v>
      </c>
      <c r="Q35" t="n">
        <v>18769</v>
      </c>
      <c r="R35" t="n">
        <v>13621</v>
      </c>
      <c r="S35" t="n">
        <v>11923</v>
      </c>
      <c r="T35" t="n">
        <v>14020</v>
      </c>
      <c r="U35" t="n">
        <v>36748</v>
      </c>
      <c r="V35" t="n">
        <v>56675</v>
      </c>
      <c r="W35" t="inlineStr">
        <is>
          <t>-</t>
        </is>
      </c>
    </row>
    <row r="36">
      <c r="A36" s="5" t="inlineStr">
        <is>
          <t>Summe Passiva</t>
        </is>
      </c>
      <c r="B36" s="5" t="inlineStr">
        <is>
          <t>Liabilities &amp; Shareholder Equity</t>
        </is>
      </c>
      <c r="C36" t="n">
        <v>37346</v>
      </c>
      <c r="D36" t="n">
        <v>34403</v>
      </c>
      <c r="E36" t="n">
        <v>34333</v>
      </c>
      <c r="F36" t="n">
        <v>32365</v>
      </c>
      <c r="G36" t="n">
        <v>34946</v>
      </c>
      <c r="H36" t="n">
        <v>35738</v>
      </c>
      <c r="I36" t="n">
        <v>49180</v>
      </c>
      <c r="J36" t="n">
        <v>59514</v>
      </c>
      <c r="K36" t="n">
        <v>55719</v>
      </c>
      <c r="L36" t="n">
        <v>58993</v>
      </c>
      <c r="M36" t="n">
        <v>58125</v>
      </c>
      <c r="N36" t="n">
        <v>56666</v>
      </c>
      <c r="O36" t="n">
        <v>45079</v>
      </c>
      <c r="P36" t="n">
        <v>43048</v>
      </c>
      <c r="Q36" t="n">
        <v>44483</v>
      </c>
      <c r="R36" t="n">
        <v>43288</v>
      </c>
      <c r="S36" t="n">
        <v>54920</v>
      </c>
      <c r="T36" t="n">
        <v>69333</v>
      </c>
      <c r="U36" t="n">
        <v>139002</v>
      </c>
      <c r="V36" t="n">
        <v>150738</v>
      </c>
      <c r="W36" t="inlineStr">
        <is>
          <t>-</t>
        </is>
      </c>
    </row>
    <row r="37">
      <c r="A37" s="5" t="inlineStr">
        <is>
          <t>Mio.Aktien im Umlauf</t>
        </is>
      </c>
      <c r="B37" s="5" t="inlineStr">
        <is>
          <t>Million shares outstanding</t>
        </is>
      </c>
      <c r="C37" t="n">
        <v>1185</v>
      </c>
      <c r="D37" t="n">
        <v>1306</v>
      </c>
      <c r="E37" t="n">
        <v>1296</v>
      </c>
      <c r="F37" t="n">
        <v>1287</v>
      </c>
      <c r="G37" t="n">
        <v>1368</v>
      </c>
      <c r="H37" t="n">
        <v>1352</v>
      </c>
      <c r="I37" t="n">
        <v>1340</v>
      </c>
      <c r="J37" t="n">
        <v>1323</v>
      </c>
      <c r="K37" t="n">
        <v>1246</v>
      </c>
      <c r="L37" t="n">
        <v>1237</v>
      </c>
      <c r="M37" t="n">
        <v>1229</v>
      </c>
      <c r="N37" t="n">
        <v>1170</v>
      </c>
      <c r="O37" t="n">
        <v>1165</v>
      </c>
      <c r="P37" t="n">
        <v>1157</v>
      </c>
      <c r="Q37" t="n">
        <v>1154</v>
      </c>
      <c r="R37" t="n">
        <v>1072</v>
      </c>
      <c r="S37" t="n">
        <v>1072</v>
      </c>
      <c r="T37" t="n">
        <v>1087</v>
      </c>
      <c r="U37" t="n">
        <v>1086</v>
      </c>
      <c r="V37" t="n">
        <v>1081</v>
      </c>
      <c r="W37" t="inlineStr">
        <is>
          <t>-</t>
        </is>
      </c>
    </row>
    <row r="38">
      <c r="A38" s="5" t="inlineStr">
        <is>
          <t>Ergebnis je Aktie (brutto)</t>
        </is>
      </c>
      <c r="B38" s="5" t="inlineStr">
        <is>
          <t>Earnings per share</t>
        </is>
      </c>
      <c r="C38" t="n">
        <v>1.25</v>
      </c>
      <c r="D38" t="n">
        <v>0.39</v>
      </c>
      <c r="E38" t="n">
        <v>0.7</v>
      </c>
      <c r="F38" t="n">
        <v>1.03</v>
      </c>
      <c r="G38" t="n">
        <v>0.87</v>
      </c>
      <c r="H38" t="n">
        <v>-0.08</v>
      </c>
      <c r="I38" t="n">
        <v>-1.07</v>
      </c>
      <c r="J38" t="n">
        <v>1.59</v>
      </c>
      <c r="K38" t="n">
        <v>4.1</v>
      </c>
      <c r="L38" t="n">
        <v>3.69</v>
      </c>
      <c r="M38" t="n">
        <v>2.25</v>
      </c>
      <c r="N38" t="n">
        <v>4.06</v>
      </c>
      <c r="O38" t="n">
        <v>3.88</v>
      </c>
      <c r="P38" t="n">
        <v>4.02</v>
      </c>
      <c r="Q38" t="n">
        <v>3.8</v>
      </c>
      <c r="R38" t="n">
        <v>2.46</v>
      </c>
      <c r="S38" t="n">
        <v>2.52</v>
      </c>
      <c r="T38" t="n">
        <v>-2.04</v>
      </c>
      <c r="U38" t="n">
        <v>1.72</v>
      </c>
      <c r="V38" t="n">
        <v>0.98</v>
      </c>
      <c r="W38" t="inlineStr">
        <is>
          <t>-</t>
        </is>
      </c>
    </row>
    <row r="39">
      <c r="A39" s="5" t="inlineStr">
        <is>
          <t>Ergebnis je Aktie (unverwässert)</t>
        </is>
      </c>
      <c r="B39" s="5" t="inlineStr">
        <is>
          <t>Basic Earnings per share</t>
        </is>
      </c>
      <c r="C39" t="n">
        <v>1.28</v>
      </c>
      <c r="D39" t="n">
        <v>0.1</v>
      </c>
      <c r="E39" t="n">
        <v>0.98</v>
      </c>
      <c r="F39" t="n">
        <v>0.99</v>
      </c>
      <c r="G39" t="n">
        <v>1.42</v>
      </c>
      <c r="H39" t="n">
        <v>3.52</v>
      </c>
      <c r="I39" t="n">
        <v>1.48</v>
      </c>
      <c r="J39" t="n">
        <v>0.13</v>
      </c>
      <c r="K39" t="n">
        <v>2.16</v>
      </c>
      <c r="L39" t="n">
        <v>1.78</v>
      </c>
      <c r="M39" t="n">
        <v>0.6899999999999999</v>
      </c>
      <c r="N39" t="n">
        <v>2.23</v>
      </c>
      <c r="O39" t="n">
        <v>2.26</v>
      </c>
      <c r="P39" t="n">
        <v>3.5</v>
      </c>
      <c r="Q39" t="n">
        <v>2.74</v>
      </c>
      <c r="R39" t="n">
        <v>0.7</v>
      </c>
      <c r="S39" t="n">
        <v>-1.07</v>
      </c>
      <c r="T39" t="n">
        <v>-21.43</v>
      </c>
      <c r="U39" t="n">
        <v>-13.53</v>
      </c>
      <c r="V39" t="n">
        <v>3.63</v>
      </c>
      <c r="W39" t="n">
        <v>2.7</v>
      </c>
    </row>
    <row r="40">
      <c r="A40" s="5" t="inlineStr">
        <is>
          <t>Ergebnis je Aktie (verwässert)</t>
        </is>
      </c>
      <c r="B40" s="5" t="inlineStr">
        <is>
          <t>Diluted Earnings per share</t>
        </is>
      </c>
      <c r="C40" t="n">
        <v>1.28</v>
      </c>
      <c r="D40" t="n">
        <v>0.1</v>
      </c>
      <c r="E40" t="n">
        <v>0.95</v>
      </c>
      <c r="F40" t="n">
        <v>0.95</v>
      </c>
      <c r="G40" t="n">
        <v>1.41</v>
      </c>
      <c r="H40" t="n">
        <v>3.51</v>
      </c>
      <c r="I40" t="n">
        <v>1.47</v>
      </c>
      <c r="J40" t="n">
        <v>0.12</v>
      </c>
      <c r="K40" t="n">
        <v>2.16</v>
      </c>
      <c r="L40" t="n">
        <v>1.78</v>
      </c>
      <c r="M40" t="n">
        <v>0.6899999999999999</v>
      </c>
      <c r="N40" t="n">
        <v>2.23</v>
      </c>
      <c r="O40" t="n">
        <v>2.25</v>
      </c>
      <c r="P40" t="n">
        <v>3.47</v>
      </c>
      <c r="Q40" t="n">
        <v>2.72</v>
      </c>
      <c r="R40" t="n">
        <v>0.63</v>
      </c>
      <c r="S40" t="n">
        <v>-1.07</v>
      </c>
      <c r="T40" t="n">
        <v>-21.43</v>
      </c>
      <c r="U40" t="n">
        <v>-13.53</v>
      </c>
      <c r="V40" t="n">
        <v>3.41</v>
      </c>
      <c r="W40" t="n">
        <v>2.49</v>
      </c>
    </row>
    <row r="41">
      <c r="A41" s="5" t="inlineStr">
        <is>
          <t>Dividende je Aktie</t>
        </is>
      </c>
      <c r="B41" s="5" t="inlineStr">
        <is>
          <t>Dividend per share</t>
        </is>
      </c>
      <c r="C41" t="n">
        <v>0.6</v>
      </c>
      <c r="D41" t="n">
        <v>0.5</v>
      </c>
      <c r="E41" t="n">
        <v>0.45</v>
      </c>
      <c r="F41" t="n">
        <v>0.4</v>
      </c>
      <c r="G41" t="n">
        <v>3</v>
      </c>
      <c r="H41" t="n">
        <v>1</v>
      </c>
      <c r="I41" t="n">
        <v>1</v>
      </c>
      <c r="J41" t="n">
        <v>1</v>
      </c>
      <c r="K41" t="n">
        <v>1</v>
      </c>
      <c r="L41" t="n">
        <v>1.4</v>
      </c>
      <c r="M41" t="n">
        <v>1.4</v>
      </c>
      <c r="N41" t="n">
        <v>1.4</v>
      </c>
      <c r="O41" t="n">
        <v>1.3</v>
      </c>
      <c r="P41" t="n">
        <v>1.2</v>
      </c>
      <c r="Q41" t="n">
        <v>1</v>
      </c>
      <c r="R41" t="n">
        <v>0.6</v>
      </c>
      <c r="S41" t="inlineStr">
        <is>
          <t>-</t>
        </is>
      </c>
      <c r="T41" t="inlineStr">
        <is>
          <t>-</t>
        </is>
      </c>
      <c r="U41" t="n">
        <v>1</v>
      </c>
      <c r="V41" t="n">
        <v>1</v>
      </c>
      <c r="W41" t="inlineStr">
        <is>
          <t>-</t>
        </is>
      </c>
    </row>
    <row r="42">
      <c r="A42" s="5" t="inlineStr">
        <is>
          <t>Dividendenausschüttung in Mio</t>
        </is>
      </c>
      <c r="B42" s="5" t="inlineStr">
        <is>
          <t>Dividend Payment in M</t>
        </is>
      </c>
      <c r="C42" t="n">
        <v>636</v>
      </c>
      <c r="D42" t="n">
        <v>568</v>
      </c>
      <c r="E42" t="n">
        <v>499.2</v>
      </c>
      <c r="F42" t="n">
        <v>2588</v>
      </c>
      <c r="G42" t="n">
        <v>3999</v>
      </c>
      <c r="H42" t="n">
        <v>1363</v>
      </c>
      <c r="I42" t="n">
        <v>1348</v>
      </c>
      <c r="J42" t="n">
        <v>1325</v>
      </c>
      <c r="K42" t="n">
        <v>1245</v>
      </c>
      <c r="L42" t="n">
        <v>1731</v>
      </c>
      <c r="M42" t="n">
        <v>1721</v>
      </c>
      <c r="N42" t="n">
        <v>1639</v>
      </c>
      <c r="O42" t="n">
        <v>1515</v>
      </c>
      <c r="P42" t="n">
        <v>1387</v>
      </c>
      <c r="Q42" t="n">
        <v>1152</v>
      </c>
      <c r="R42" t="n">
        <v>689</v>
      </c>
      <c r="S42" t="inlineStr">
        <is>
          <t>-</t>
        </is>
      </c>
      <c r="T42" t="inlineStr">
        <is>
          <t>-</t>
        </is>
      </c>
      <c r="U42" t="inlineStr">
        <is>
          <t>-</t>
        </is>
      </c>
      <c r="V42" t="inlineStr">
        <is>
          <t>-</t>
        </is>
      </c>
      <c r="W42" t="inlineStr">
        <is>
          <t>-</t>
        </is>
      </c>
    </row>
    <row r="43">
      <c r="A43" s="5" t="inlineStr">
        <is>
          <t>Umsatz</t>
        </is>
      </c>
      <c r="B43" s="5" t="inlineStr">
        <is>
          <t>Revenue</t>
        </is>
      </c>
      <c r="C43" t="n">
        <v>13.42</v>
      </c>
      <c r="D43" t="n">
        <v>10.67</v>
      </c>
      <c r="E43" t="n">
        <v>9.6</v>
      </c>
      <c r="F43" t="n">
        <v>8.41</v>
      </c>
      <c r="G43" t="n">
        <v>7.87</v>
      </c>
      <c r="H43" t="n">
        <v>7.46</v>
      </c>
      <c r="I43" t="n">
        <v>16.52</v>
      </c>
      <c r="J43" t="n">
        <v>21.92</v>
      </c>
      <c r="K43" t="n">
        <v>23.13</v>
      </c>
      <c r="L43" t="n">
        <v>23.34</v>
      </c>
      <c r="M43" t="n">
        <v>22.08</v>
      </c>
      <c r="N43" t="n">
        <v>21.7</v>
      </c>
      <c r="O43" t="n">
        <v>18.59</v>
      </c>
      <c r="P43" t="n">
        <v>17.32</v>
      </c>
      <c r="Q43" t="n">
        <v>16.89</v>
      </c>
      <c r="R43" t="n">
        <v>19.99</v>
      </c>
      <c r="S43" t="n">
        <v>23.78</v>
      </c>
      <c r="T43" t="n">
        <v>25.85</v>
      </c>
      <c r="U43" t="n">
        <v>52.83</v>
      </c>
      <c r="V43" t="n">
        <v>38.47</v>
      </c>
      <c r="W43" t="inlineStr">
        <is>
          <t>-</t>
        </is>
      </c>
    </row>
    <row r="44">
      <c r="A44" s="5" t="inlineStr">
        <is>
          <t>Buchwert je Aktie</t>
        </is>
      </c>
      <c r="B44" s="5" t="inlineStr">
        <is>
          <t>Book value per share</t>
        </is>
      </c>
      <c r="C44" t="n">
        <v>12.96</v>
      </c>
      <c r="D44" t="n">
        <v>13.25</v>
      </c>
      <c r="E44" t="n">
        <v>13.62</v>
      </c>
      <c r="F44" t="n">
        <v>15.06</v>
      </c>
      <c r="G44" t="n">
        <v>15.24</v>
      </c>
      <c r="H44" t="n">
        <v>16.73</v>
      </c>
      <c r="I44" t="n">
        <v>13.03</v>
      </c>
      <c r="J44" t="n">
        <v>13.96</v>
      </c>
      <c r="K44" t="n">
        <v>15.61</v>
      </c>
      <c r="L44" t="n">
        <v>19.44</v>
      </c>
      <c r="M44" t="n">
        <v>17.92</v>
      </c>
      <c r="N44" t="n">
        <v>19.33</v>
      </c>
      <c r="O44" t="n">
        <v>17.47</v>
      </c>
      <c r="P44" t="n">
        <v>17.21</v>
      </c>
      <c r="Q44" t="n">
        <v>16.27</v>
      </c>
      <c r="R44" t="n">
        <v>12.7</v>
      </c>
      <c r="S44" t="n">
        <v>11.13</v>
      </c>
      <c r="T44" t="n">
        <v>12.89</v>
      </c>
      <c r="U44" t="n">
        <v>33.84</v>
      </c>
      <c r="V44" t="n">
        <v>52.44</v>
      </c>
      <c r="W44" t="inlineStr">
        <is>
          <t>-</t>
        </is>
      </c>
    </row>
    <row r="45">
      <c r="A45" s="5" t="inlineStr">
        <is>
          <t>Cashflow je Aktie</t>
        </is>
      </c>
      <c r="B45" s="5" t="inlineStr">
        <is>
          <t>Cashflow per share</t>
        </is>
      </c>
      <c r="C45" t="n">
        <v>1.07</v>
      </c>
      <c r="D45" t="n">
        <v>0.91</v>
      </c>
      <c r="E45" t="n">
        <v>1.3</v>
      </c>
      <c r="F45" t="n">
        <v>0.51</v>
      </c>
      <c r="G45" t="n">
        <v>0.18</v>
      </c>
      <c r="H45" t="n">
        <v>2.66</v>
      </c>
      <c r="I45" t="n">
        <v>3.91</v>
      </c>
      <c r="J45" t="n">
        <v>5.37</v>
      </c>
      <c r="K45" t="n">
        <v>5.51</v>
      </c>
      <c r="L45" t="n">
        <v>5.63</v>
      </c>
      <c r="M45" t="n">
        <v>5.98</v>
      </c>
      <c r="N45" t="n">
        <v>4.91</v>
      </c>
      <c r="O45" t="n">
        <v>4.37</v>
      </c>
      <c r="P45" t="n">
        <v>3.82</v>
      </c>
      <c r="Q45" t="n">
        <v>3.08</v>
      </c>
      <c r="R45" t="n">
        <v>4.48</v>
      </c>
      <c r="S45" t="n">
        <v>3.63</v>
      </c>
      <c r="T45" t="n">
        <v>2.57</v>
      </c>
      <c r="U45" t="n">
        <v>4.14</v>
      </c>
      <c r="V45" t="n">
        <v>2.33</v>
      </c>
      <c r="W45" t="inlineStr">
        <is>
          <t>-</t>
        </is>
      </c>
    </row>
    <row r="46">
      <c r="A46" s="5" t="inlineStr">
        <is>
          <t>Bilanzsumme je Aktie</t>
        </is>
      </c>
      <c r="B46" s="5" t="inlineStr">
        <is>
          <t>Total assets per share</t>
        </is>
      </c>
      <c r="C46" t="n">
        <v>31.53</v>
      </c>
      <c r="D46" t="n">
        <v>26.34</v>
      </c>
      <c r="E46" t="n">
        <v>26.49</v>
      </c>
      <c r="F46" t="n">
        <v>25.15</v>
      </c>
      <c r="G46" t="n">
        <v>25.54</v>
      </c>
      <c r="H46" t="n">
        <v>26.44</v>
      </c>
      <c r="I46" t="n">
        <v>36.71</v>
      </c>
      <c r="J46" t="n">
        <v>45</v>
      </c>
      <c r="K46" t="n">
        <v>44.72</v>
      </c>
      <c r="L46" t="n">
        <v>47.68</v>
      </c>
      <c r="M46" t="n">
        <v>47.3</v>
      </c>
      <c r="N46" t="n">
        <v>48.42</v>
      </c>
      <c r="O46" t="n">
        <v>38.7</v>
      </c>
      <c r="P46" t="n">
        <v>37.21</v>
      </c>
      <c r="Q46" t="n">
        <v>38.56</v>
      </c>
      <c r="R46" t="n">
        <v>40.38</v>
      </c>
      <c r="S46" t="n">
        <v>51.25</v>
      </c>
      <c r="T46" t="n">
        <v>63.76</v>
      </c>
      <c r="U46" t="n">
        <v>128.02</v>
      </c>
      <c r="V46" t="n">
        <v>139.47</v>
      </c>
      <c r="W46" t="inlineStr">
        <is>
          <t>-</t>
        </is>
      </c>
    </row>
    <row r="47">
      <c r="A47" s="5" t="inlineStr">
        <is>
          <t>Personal am Ende des Jahres</t>
        </is>
      </c>
      <c r="B47" s="5" t="inlineStr">
        <is>
          <t>Staff at the end of year</t>
        </is>
      </c>
      <c r="C47" t="n">
        <v>20000</v>
      </c>
      <c r="D47" t="n">
        <v>20000</v>
      </c>
      <c r="E47" t="n">
        <v>20000</v>
      </c>
      <c r="F47" t="n">
        <v>22603</v>
      </c>
      <c r="G47" t="n">
        <v>16395</v>
      </c>
      <c r="H47" t="n">
        <v>33558</v>
      </c>
      <c r="I47" t="n">
        <v>41439</v>
      </c>
      <c r="J47" t="n">
        <v>58050</v>
      </c>
      <c r="K47" t="n">
        <v>58318</v>
      </c>
      <c r="L47" t="n">
        <v>54561</v>
      </c>
      <c r="M47" t="n">
        <v>48210</v>
      </c>
      <c r="N47" t="n">
        <v>43208</v>
      </c>
      <c r="O47" t="n">
        <v>37223</v>
      </c>
      <c r="P47" t="n">
        <v>34694</v>
      </c>
      <c r="Q47" t="n">
        <v>34031</v>
      </c>
      <c r="R47" t="n">
        <v>39181</v>
      </c>
      <c r="S47" t="n">
        <v>49617</v>
      </c>
      <c r="T47" t="n">
        <v>61815</v>
      </c>
      <c r="U47" t="n">
        <v>381504</v>
      </c>
      <c r="V47" t="n">
        <v>253286</v>
      </c>
      <c r="W47" t="inlineStr">
        <is>
          <t>-</t>
        </is>
      </c>
    </row>
    <row r="48">
      <c r="A48" s="5" t="inlineStr">
        <is>
          <t>Personalaufwand in Mio. EUR</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Umsatz je Aktie</t>
        </is>
      </c>
      <c r="B50" s="5" t="inlineStr">
        <is>
          <t>Revenue per share</t>
        </is>
      </c>
      <c r="C50" t="n">
        <v>794900</v>
      </c>
      <c r="D50" t="n">
        <v>696600</v>
      </c>
      <c r="E50" t="n">
        <v>622200</v>
      </c>
      <c r="F50" t="n">
        <v>478653</v>
      </c>
      <c r="G50" t="n">
        <v>656420</v>
      </c>
      <c r="H50" t="n">
        <v>300644</v>
      </c>
      <c r="I50" t="n">
        <v>534159</v>
      </c>
      <c r="J50" t="n">
        <v>499466</v>
      </c>
      <c r="K50" t="n">
        <v>493373</v>
      </c>
      <c r="L50" t="n">
        <v>529279</v>
      </c>
      <c r="M50" t="n">
        <v>553714</v>
      </c>
      <c r="N50" t="n">
        <v>587668</v>
      </c>
      <c r="O50" t="n">
        <v>581817</v>
      </c>
      <c r="P50" t="n">
        <v>577736</v>
      </c>
      <c r="Q50" t="n">
        <v>572536</v>
      </c>
      <c r="R50" t="n">
        <v>546897</v>
      </c>
      <c r="S50" t="n">
        <v>513573</v>
      </c>
      <c r="T50" t="n">
        <v>454776</v>
      </c>
      <c r="U50" t="n">
        <v>150352</v>
      </c>
      <c r="V50" t="n">
        <v>164162</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78650</v>
      </c>
      <c r="D52" t="n">
        <v>6350</v>
      </c>
      <c r="E52" t="n">
        <v>61400</v>
      </c>
      <c r="F52" t="n">
        <v>55568</v>
      </c>
      <c r="G52" t="n">
        <v>117841</v>
      </c>
      <c r="H52" t="n">
        <v>141367</v>
      </c>
      <c r="I52" t="n">
        <v>47467</v>
      </c>
      <c r="J52" t="n">
        <v>2825</v>
      </c>
      <c r="K52" t="n">
        <v>45972</v>
      </c>
      <c r="L52" t="n">
        <v>40285</v>
      </c>
      <c r="M52" t="n">
        <v>17216</v>
      </c>
      <c r="N52" t="n">
        <v>60243</v>
      </c>
      <c r="O52" t="n">
        <v>70521</v>
      </c>
      <c r="P52" t="n">
        <v>116245</v>
      </c>
      <c r="Q52" t="n">
        <v>92680</v>
      </c>
      <c r="R52" t="n">
        <v>19244</v>
      </c>
      <c r="S52" t="n">
        <v>-23036</v>
      </c>
      <c r="T52" t="n">
        <v>-376947</v>
      </c>
      <c r="U52" t="n">
        <v>-35641</v>
      </c>
      <c r="V52" t="n">
        <v>9077</v>
      </c>
      <c r="W52" t="inlineStr">
        <is>
          <t>-</t>
        </is>
      </c>
    </row>
    <row r="53">
      <c r="A53" s="5" t="inlineStr">
        <is>
          <t>KGV (Kurs/Gewinn)</t>
        </is>
      </c>
      <c r="B53" s="5" t="inlineStr">
        <is>
          <t>PE (price/earnings)</t>
        </is>
      </c>
      <c r="C53" t="n">
        <v>20.2</v>
      </c>
      <c r="D53" t="n">
        <v>212.8</v>
      </c>
      <c r="E53" t="n">
        <v>22.9</v>
      </c>
      <c r="F53" t="n">
        <v>18.2</v>
      </c>
      <c r="G53" t="n">
        <v>14</v>
      </c>
      <c r="H53" t="n">
        <v>5.9</v>
      </c>
      <c r="I53" t="n">
        <v>12.9</v>
      </c>
      <c r="J53" t="n">
        <v>130.4</v>
      </c>
      <c r="K53" t="n">
        <v>7.8</v>
      </c>
      <c r="L53" t="n">
        <v>11.3</v>
      </c>
      <c r="M53" t="n">
        <v>30.3</v>
      </c>
      <c r="N53" t="n">
        <v>10.4</v>
      </c>
      <c r="O53" t="n">
        <v>13.9</v>
      </c>
      <c r="P53" t="n">
        <v>8.5</v>
      </c>
      <c r="Q53" t="n">
        <v>9.699999999999999</v>
      </c>
      <c r="R53" t="n">
        <v>33.6</v>
      </c>
      <c r="S53" t="inlineStr">
        <is>
          <t>-</t>
        </is>
      </c>
      <c r="T53" t="inlineStr">
        <is>
          <t>-</t>
        </is>
      </c>
      <c r="U53" t="inlineStr">
        <is>
          <t>-</t>
        </is>
      </c>
      <c r="V53" t="n">
        <v>19.3</v>
      </c>
      <c r="W53" t="n">
        <v>33.2</v>
      </c>
    </row>
    <row r="54">
      <c r="A54" s="5" t="inlineStr">
        <is>
          <t>KUV (Kurs/Umsatz)</t>
        </is>
      </c>
      <c r="B54" s="5" t="inlineStr">
        <is>
          <t>PS (price/sales)</t>
        </is>
      </c>
      <c r="C54" t="n">
        <v>1.92</v>
      </c>
      <c r="D54" t="n">
        <v>2</v>
      </c>
      <c r="E54" t="n">
        <v>2.34</v>
      </c>
      <c r="F54" t="n">
        <v>2.15</v>
      </c>
      <c r="G54" t="n">
        <v>2.53</v>
      </c>
      <c r="H54" t="n">
        <v>2.77</v>
      </c>
      <c r="I54" t="n">
        <v>1.16</v>
      </c>
      <c r="J54" t="n">
        <v>0.77</v>
      </c>
      <c r="K54" t="n">
        <v>0.73</v>
      </c>
      <c r="L54" t="n">
        <v>0.87</v>
      </c>
      <c r="M54" t="n">
        <v>0.95</v>
      </c>
      <c r="N54" t="n">
        <v>1.07</v>
      </c>
      <c r="O54" t="n">
        <v>1.69</v>
      </c>
      <c r="P54" t="n">
        <v>1.71</v>
      </c>
      <c r="Q54" t="n">
        <v>1.57</v>
      </c>
      <c r="R54" t="n">
        <v>1.18</v>
      </c>
      <c r="S54" t="n">
        <v>0.8100000000000001</v>
      </c>
      <c r="T54" t="n">
        <v>0.6</v>
      </c>
      <c r="U54" t="n">
        <v>1.16</v>
      </c>
      <c r="V54" t="n">
        <v>1.82</v>
      </c>
      <c r="W54" t="inlineStr">
        <is>
          <t>-</t>
        </is>
      </c>
    </row>
    <row r="55">
      <c r="A55" s="5" t="inlineStr">
        <is>
          <t>KBV (Kurs/Buchwert)</t>
        </is>
      </c>
      <c r="B55" s="5" t="inlineStr">
        <is>
          <t>PB (price/book value)</t>
        </is>
      </c>
      <c r="C55" t="n">
        <v>1.99</v>
      </c>
      <c r="D55" t="n">
        <v>1.61</v>
      </c>
      <c r="E55" t="n">
        <v>1.65</v>
      </c>
      <c r="F55" t="n">
        <v>1.2</v>
      </c>
      <c r="G55" t="n">
        <v>1.3</v>
      </c>
      <c r="H55" t="n">
        <v>1.24</v>
      </c>
      <c r="I55" t="n">
        <v>1.47</v>
      </c>
      <c r="J55" t="n">
        <v>1.21</v>
      </c>
      <c r="K55" t="n">
        <v>1.08</v>
      </c>
      <c r="L55" t="n">
        <v>1.04</v>
      </c>
      <c r="M55" t="n">
        <v>1.17</v>
      </c>
      <c r="N55" t="n">
        <v>1.2</v>
      </c>
      <c r="O55" t="n">
        <v>1.8</v>
      </c>
      <c r="P55" t="n">
        <v>1.72</v>
      </c>
      <c r="Q55" t="n">
        <v>1.63</v>
      </c>
      <c r="R55" t="n">
        <v>1.85</v>
      </c>
      <c r="S55" t="n">
        <v>1.73</v>
      </c>
      <c r="T55" t="n">
        <v>1.19</v>
      </c>
      <c r="U55" t="n">
        <v>1.82</v>
      </c>
      <c r="V55" t="n">
        <v>1.34</v>
      </c>
      <c r="W55" t="inlineStr">
        <is>
          <t>-</t>
        </is>
      </c>
    </row>
    <row r="56">
      <c r="A56" s="5" t="inlineStr">
        <is>
          <t>KCV (Kurs/Cashflow)</t>
        </is>
      </c>
      <c r="B56" s="5" t="inlineStr">
        <is>
          <t>PC (price/cashflow)</t>
        </is>
      </c>
      <c r="C56" t="n">
        <v>24.12</v>
      </c>
      <c r="D56" t="n">
        <v>23.42</v>
      </c>
      <c r="E56" t="n">
        <v>17.19</v>
      </c>
      <c r="F56" t="n">
        <v>35.33</v>
      </c>
      <c r="G56" t="n">
        <v>113.23</v>
      </c>
      <c r="H56" t="n">
        <v>7.78</v>
      </c>
      <c r="I56" t="n">
        <v>4.9</v>
      </c>
      <c r="J56" t="n">
        <v>3.15</v>
      </c>
      <c r="K56" t="n">
        <v>3.07</v>
      </c>
      <c r="L56" t="n">
        <v>3.59</v>
      </c>
      <c r="M56" t="n">
        <v>3.5</v>
      </c>
      <c r="N56" t="n">
        <v>4.74</v>
      </c>
      <c r="O56" t="n">
        <v>7.17</v>
      </c>
      <c r="P56" t="n">
        <v>7.74</v>
      </c>
      <c r="Q56" t="n">
        <v>8.58</v>
      </c>
      <c r="R56" t="n">
        <v>5.25</v>
      </c>
      <c r="S56" t="n">
        <v>5.31</v>
      </c>
      <c r="T56" t="n">
        <v>5.99</v>
      </c>
      <c r="U56" t="n">
        <v>14.84</v>
      </c>
      <c r="V56" t="n">
        <v>30.14</v>
      </c>
      <c r="W56" t="inlineStr">
        <is>
          <t>-</t>
        </is>
      </c>
    </row>
    <row r="57">
      <c r="A57" s="5" t="inlineStr">
        <is>
          <t>Dividendenrendite in %</t>
        </is>
      </c>
      <c r="B57" s="5" t="inlineStr">
        <is>
          <t>Dividend Yield in %</t>
        </is>
      </c>
      <c r="C57" t="n">
        <v>2.32</v>
      </c>
      <c r="D57" t="n">
        <v>2.35</v>
      </c>
      <c r="E57" t="n">
        <v>2.01</v>
      </c>
      <c r="F57" t="n">
        <v>2.21</v>
      </c>
      <c r="G57" t="n">
        <v>15.11</v>
      </c>
      <c r="H57" t="n">
        <v>4.83</v>
      </c>
      <c r="I57" t="n">
        <v>5.22</v>
      </c>
      <c r="J57" t="n">
        <v>5.9</v>
      </c>
      <c r="K57" t="n">
        <v>5.91</v>
      </c>
      <c r="L57" t="n">
        <v>6.93</v>
      </c>
      <c r="M57" t="n">
        <v>6.69</v>
      </c>
      <c r="N57" t="n">
        <v>6.02</v>
      </c>
      <c r="O57" t="n">
        <v>4.14</v>
      </c>
      <c r="P57" t="n">
        <v>4.05</v>
      </c>
      <c r="Q57" t="n">
        <v>3.78</v>
      </c>
      <c r="R57" t="n">
        <v>2.55</v>
      </c>
      <c r="S57" t="inlineStr">
        <is>
          <t>-</t>
        </is>
      </c>
      <c r="T57" t="inlineStr">
        <is>
          <t>-</t>
        </is>
      </c>
      <c r="U57" t="n">
        <v>1.63</v>
      </c>
      <c r="V57" t="n">
        <v>1.43</v>
      </c>
      <c r="W57" t="inlineStr">
        <is>
          <t>-</t>
        </is>
      </c>
    </row>
    <row r="58">
      <c r="A58" s="5" t="inlineStr">
        <is>
          <t>Gewinnrendite in %</t>
        </is>
      </c>
      <c r="B58" s="5" t="inlineStr">
        <is>
          <t>Return on profit in %</t>
        </is>
      </c>
      <c r="C58" t="n">
        <v>5</v>
      </c>
      <c r="D58" t="n">
        <v>0.5</v>
      </c>
      <c r="E58" t="n">
        <v>4.4</v>
      </c>
      <c r="F58" t="n">
        <v>5.5</v>
      </c>
      <c r="G58" t="n">
        <v>7.2</v>
      </c>
      <c r="H58" t="n">
        <v>17</v>
      </c>
      <c r="I58" t="n">
        <v>7.7</v>
      </c>
      <c r="J58" t="n">
        <v>0.8</v>
      </c>
      <c r="K58" t="n">
        <v>12.8</v>
      </c>
      <c r="L58" t="n">
        <v>8.800000000000001</v>
      </c>
      <c r="M58" t="n">
        <v>3.3</v>
      </c>
      <c r="N58" t="n">
        <v>9.6</v>
      </c>
      <c r="O58" t="n">
        <v>7.2</v>
      </c>
      <c r="P58" t="n">
        <v>11.8</v>
      </c>
      <c r="Q58" t="n">
        <v>10.4</v>
      </c>
      <c r="R58" t="n">
        <v>3</v>
      </c>
      <c r="S58" t="n">
        <v>-5.6</v>
      </c>
      <c r="T58" t="n">
        <v>-139.2</v>
      </c>
      <c r="U58" t="n">
        <v>-22</v>
      </c>
      <c r="V58" t="n">
        <v>5.2</v>
      </c>
      <c r="W58" t="n">
        <v>3</v>
      </c>
    </row>
    <row r="59">
      <c r="A59" s="5" t="inlineStr">
        <is>
          <t>Eigenkapitalrendite in %</t>
        </is>
      </c>
      <c r="B59" s="5" t="inlineStr">
        <is>
          <t>Return on Equity in %</t>
        </is>
      </c>
      <c r="C59" t="n">
        <v>10.25</v>
      </c>
      <c r="D59" t="n">
        <v>0.73</v>
      </c>
      <c r="E59" t="n">
        <v>6.96</v>
      </c>
      <c r="F59" t="n">
        <v>6.48</v>
      </c>
      <c r="G59" t="n">
        <v>9.26</v>
      </c>
      <c r="H59" t="n">
        <v>20.99</v>
      </c>
      <c r="I59" t="n">
        <v>11.27</v>
      </c>
      <c r="J59" t="n">
        <v>0.89</v>
      </c>
      <c r="K59" t="n">
        <v>13.79</v>
      </c>
      <c r="L59" t="n">
        <v>9.140000000000001</v>
      </c>
      <c r="M59" t="n">
        <v>3.77</v>
      </c>
      <c r="N59" t="n">
        <v>11.5</v>
      </c>
      <c r="O59" t="n">
        <v>12.9</v>
      </c>
      <c r="P59" t="n">
        <v>20.25</v>
      </c>
      <c r="Q59" t="n">
        <v>16.8</v>
      </c>
      <c r="R59" t="n">
        <v>5.54</v>
      </c>
      <c r="S59" t="n">
        <v>-9.59</v>
      </c>
      <c r="T59" t="n">
        <v>-166.2</v>
      </c>
      <c r="U59" t="n">
        <v>-37</v>
      </c>
      <c r="V59" t="n">
        <v>4.06</v>
      </c>
      <c r="W59" t="inlineStr">
        <is>
          <t>-</t>
        </is>
      </c>
    </row>
    <row r="60">
      <c r="A60" s="5" t="inlineStr">
        <is>
          <t>Umsatzrendite in %</t>
        </is>
      </c>
      <c r="B60" s="5" t="inlineStr">
        <is>
          <t>Return on sales in %</t>
        </is>
      </c>
      <c r="C60" t="n">
        <v>9.890000000000001</v>
      </c>
      <c r="D60" t="n">
        <v>0.91</v>
      </c>
      <c r="E60" t="n">
        <v>9.869999999999999</v>
      </c>
      <c r="F60" t="n">
        <v>11.61</v>
      </c>
      <c r="G60" t="n">
        <v>17.95</v>
      </c>
      <c r="H60" t="n">
        <v>47.02</v>
      </c>
      <c r="I60" t="n">
        <v>8.890000000000001</v>
      </c>
      <c r="J60" t="n">
        <v>0.57</v>
      </c>
      <c r="K60" t="n">
        <v>9.300000000000001</v>
      </c>
      <c r="L60" t="n">
        <v>7.61</v>
      </c>
      <c r="M60" t="n">
        <v>3.06</v>
      </c>
      <c r="N60" t="n">
        <v>10.25</v>
      </c>
      <c r="O60" t="n">
        <v>12.12</v>
      </c>
      <c r="P60" t="n">
        <v>20.12</v>
      </c>
      <c r="Q60" t="n">
        <v>16.19</v>
      </c>
      <c r="R60" t="n">
        <v>3.52</v>
      </c>
      <c r="S60" t="n">
        <v>-4.49</v>
      </c>
      <c r="T60" t="n">
        <v>-82.89</v>
      </c>
      <c r="U60" t="n">
        <v>-23.7</v>
      </c>
      <c r="V60" t="n">
        <v>5.53</v>
      </c>
      <c r="W60" t="n">
        <v>3.51</v>
      </c>
    </row>
    <row r="61">
      <c r="A61" s="5" t="inlineStr">
        <is>
          <t>Gesamtkapitalrendite in %</t>
        </is>
      </c>
      <c r="B61" s="5" t="inlineStr">
        <is>
          <t>Total Return on Investment in %</t>
        </is>
      </c>
      <c r="C61" t="n">
        <v>4.34</v>
      </c>
      <c r="D61" t="n">
        <v>0.51</v>
      </c>
      <c r="E61" t="n">
        <v>3.73</v>
      </c>
      <c r="F61" t="n">
        <v>4</v>
      </c>
      <c r="G61" t="n">
        <v>5.61</v>
      </c>
      <c r="H61" t="n">
        <v>13.54</v>
      </c>
      <c r="I61" t="n">
        <v>4</v>
      </c>
      <c r="J61" t="n">
        <v>0.28</v>
      </c>
      <c r="K61" t="n">
        <v>4.81</v>
      </c>
      <c r="L61" t="n">
        <v>3.73</v>
      </c>
      <c r="M61" t="n">
        <v>1.43</v>
      </c>
      <c r="N61" t="n">
        <v>4.59</v>
      </c>
      <c r="O61" t="n">
        <v>5.82</v>
      </c>
      <c r="P61" t="n">
        <v>9.369999999999999</v>
      </c>
      <c r="Q61" t="n">
        <v>7.09</v>
      </c>
      <c r="R61" t="n">
        <v>1.74</v>
      </c>
      <c r="S61" t="n">
        <v>-2.08</v>
      </c>
      <c r="T61" t="n">
        <v>-33.61</v>
      </c>
      <c r="U61" t="n">
        <v>-9.779999999999999</v>
      </c>
      <c r="V61" t="n">
        <v>1.53</v>
      </c>
      <c r="W61" t="inlineStr">
        <is>
          <t>-</t>
        </is>
      </c>
    </row>
    <row r="62">
      <c r="A62" s="5" t="inlineStr">
        <is>
          <t>Return on Investment in %</t>
        </is>
      </c>
      <c r="B62" s="5" t="inlineStr">
        <is>
          <t>Return on Investment in %</t>
        </is>
      </c>
      <c r="C62" t="n">
        <v>4.21</v>
      </c>
      <c r="D62" t="n">
        <v>0.37</v>
      </c>
      <c r="E62" t="n">
        <v>3.58</v>
      </c>
      <c r="F62" t="n">
        <v>3.88</v>
      </c>
      <c r="G62" t="n">
        <v>5.53</v>
      </c>
      <c r="H62" t="n">
        <v>13.27</v>
      </c>
      <c r="I62" t="n">
        <v>4</v>
      </c>
      <c r="J62" t="n">
        <v>0.28</v>
      </c>
      <c r="K62" t="n">
        <v>4.81</v>
      </c>
      <c r="L62" t="n">
        <v>3.73</v>
      </c>
      <c r="M62" t="n">
        <v>1.43</v>
      </c>
      <c r="N62" t="n">
        <v>4.59</v>
      </c>
      <c r="O62" t="n">
        <v>5.82</v>
      </c>
      <c r="P62" t="n">
        <v>9.369999999999999</v>
      </c>
      <c r="Q62" t="n">
        <v>7.09</v>
      </c>
      <c r="R62" t="n">
        <v>1.74</v>
      </c>
      <c r="S62" t="n">
        <v>-2.08</v>
      </c>
      <c r="T62" t="n">
        <v>-33.61</v>
      </c>
      <c r="U62" t="n">
        <v>-9.779999999999999</v>
      </c>
      <c r="V62" t="n">
        <v>1.53</v>
      </c>
      <c r="W62" t="inlineStr">
        <is>
          <t>-</t>
        </is>
      </c>
    </row>
    <row r="63">
      <c r="A63" s="5" t="inlineStr">
        <is>
          <t>Arbeitsintensität in %</t>
        </is>
      </c>
      <c r="B63" s="5" t="inlineStr">
        <is>
          <t>Work Intensity in %</t>
        </is>
      </c>
      <c r="C63" t="n">
        <v>27.1</v>
      </c>
      <c r="D63" t="n">
        <v>35.33</v>
      </c>
      <c r="E63" t="n">
        <v>26.36</v>
      </c>
      <c r="F63" t="n">
        <v>28.3</v>
      </c>
      <c r="G63" t="n">
        <v>38.15</v>
      </c>
      <c r="H63" t="n">
        <v>44.08</v>
      </c>
      <c r="I63" t="n">
        <v>31.98</v>
      </c>
      <c r="J63" t="n">
        <v>23.71</v>
      </c>
      <c r="K63" t="n">
        <v>23.2</v>
      </c>
      <c r="L63" t="n">
        <v>22.04</v>
      </c>
      <c r="M63" t="n">
        <v>21.23</v>
      </c>
      <c r="N63" t="n">
        <v>22.07</v>
      </c>
      <c r="O63" t="n">
        <v>21.33</v>
      </c>
      <c r="P63" t="n">
        <v>22.16</v>
      </c>
      <c r="Q63" t="n">
        <v>21.43</v>
      </c>
      <c r="R63" t="n">
        <v>27.03</v>
      </c>
      <c r="S63" t="n">
        <v>26.14</v>
      </c>
      <c r="T63" t="n">
        <v>30.05</v>
      </c>
      <c r="U63" t="n">
        <v>28.72</v>
      </c>
      <c r="V63" t="n">
        <v>25.31</v>
      </c>
      <c r="W63" t="inlineStr">
        <is>
          <t>-</t>
        </is>
      </c>
    </row>
    <row r="64">
      <c r="A64" s="5" t="inlineStr">
        <is>
          <t>Eigenkapitalquote in %</t>
        </is>
      </c>
      <c r="B64" s="5" t="inlineStr">
        <is>
          <t>Equity Ratio in %</t>
        </is>
      </c>
      <c r="C64" t="n">
        <v>41.11</v>
      </c>
      <c r="D64" t="n">
        <v>50.32</v>
      </c>
      <c r="E64" t="n">
        <v>51.43</v>
      </c>
      <c r="F64" t="n">
        <v>59.89</v>
      </c>
      <c r="G64" t="n">
        <v>59.67</v>
      </c>
      <c r="H64" t="n">
        <v>63.25</v>
      </c>
      <c r="I64" t="n">
        <v>35.5</v>
      </c>
      <c r="J64" t="n">
        <v>31.03</v>
      </c>
      <c r="K64" t="n">
        <v>34.9</v>
      </c>
      <c r="L64" t="n">
        <v>40.78</v>
      </c>
      <c r="M64" t="n">
        <v>37.88</v>
      </c>
      <c r="N64" t="n">
        <v>39.93</v>
      </c>
      <c r="O64" t="n">
        <v>45.13</v>
      </c>
      <c r="P64" t="n">
        <v>46.26</v>
      </c>
      <c r="Q64" t="n">
        <v>42.19</v>
      </c>
      <c r="R64" t="n">
        <v>31.47</v>
      </c>
      <c r="S64" t="n">
        <v>21.71</v>
      </c>
      <c r="T64" t="n">
        <v>20.22</v>
      </c>
      <c r="U64" t="n">
        <v>26.44</v>
      </c>
      <c r="V64" t="n">
        <v>37.6</v>
      </c>
      <c r="W64" t="inlineStr">
        <is>
          <t>-</t>
        </is>
      </c>
    </row>
    <row r="65">
      <c r="A65" s="5" t="inlineStr">
        <is>
          <t>Fremdkapitalquote in %</t>
        </is>
      </c>
      <c r="B65" s="5" t="inlineStr">
        <is>
          <t>Debt Ratio in %</t>
        </is>
      </c>
      <c r="C65" t="n">
        <v>58.89</v>
      </c>
      <c r="D65" t="n">
        <v>49.68</v>
      </c>
      <c r="E65" t="n">
        <v>48.57</v>
      </c>
      <c r="F65" t="n">
        <v>40.11</v>
      </c>
      <c r="G65" t="n">
        <v>40.33</v>
      </c>
      <c r="H65" t="n">
        <v>36.75</v>
      </c>
      <c r="I65" t="n">
        <v>64.5</v>
      </c>
      <c r="J65" t="n">
        <v>68.97</v>
      </c>
      <c r="K65" t="n">
        <v>65.09999999999999</v>
      </c>
      <c r="L65" t="n">
        <v>59.22</v>
      </c>
      <c r="M65" t="n">
        <v>62.12</v>
      </c>
      <c r="N65" t="n">
        <v>60.07</v>
      </c>
      <c r="O65" t="n">
        <v>54.87</v>
      </c>
      <c r="P65" t="n">
        <v>53.74</v>
      </c>
      <c r="Q65" t="n">
        <v>57.81</v>
      </c>
      <c r="R65" t="n">
        <v>68.53</v>
      </c>
      <c r="S65" t="n">
        <v>78.29000000000001</v>
      </c>
      <c r="T65" t="n">
        <v>79.78</v>
      </c>
      <c r="U65" t="n">
        <v>73.56</v>
      </c>
      <c r="V65" t="n">
        <v>62.4</v>
      </c>
      <c r="W65" t="inlineStr">
        <is>
          <t>-</t>
        </is>
      </c>
    </row>
    <row r="66">
      <c r="A66" s="5" t="inlineStr">
        <is>
          <t>Verschuldungsgrad in %</t>
        </is>
      </c>
      <c r="B66" s="5" t="inlineStr">
        <is>
          <t>Finance Gearing in %</t>
        </is>
      </c>
      <c r="C66" t="n">
        <v>143.25</v>
      </c>
      <c r="D66" t="n">
        <v>98.70999999999999</v>
      </c>
      <c r="E66" t="n">
        <v>94.45999999999999</v>
      </c>
      <c r="F66" t="n">
        <v>66.98</v>
      </c>
      <c r="G66" t="n">
        <v>67.56999999999999</v>
      </c>
      <c r="H66" t="n">
        <v>58.09</v>
      </c>
      <c r="I66" t="n">
        <v>181.72</v>
      </c>
      <c r="J66" t="n">
        <v>222.31</v>
      </c>
      <c r="K66" t="n">
        <v>186.52</v>
      </c>
      <c r="L66" t="n">
        <v>145.21</v>
      </c>
      <c r="M66" t="n">
        <v>164</v>
      </c>
      <c r="N66" t="n">
        <v>150.46</v>
      </c>
      <c r="O66" t="n">
        <v>121.61</v>
      </c>
      <c r="P66" t="n">
        <v>116.19</v>
      </c>
      <c r="Q66" t="n">
        <v>137</v>
      </c>
      <c r="R66" t="n">
        <v>217.8</v>
      </c>
      <c r="S66" t="n">
        <v>360.62</v>
      </c>
      <c r="T66" t="n">
        <v>394.53</v>
      </c>
      <c r="U66" t="n">
        <v>278.26</v>
      </c>
      <c r="V66" t="n">
        <v>165.97</v>
      </c>
      <c r="W66" t="inlineStr">
        <is>
          <t>-</t>
        </is>
      </c>
    </row>
    <row r="67">
      <c r="A67" s="5" t="inlineStr"/>
      <c r="B67" s="5" t="inlineStr"/>
    </row>
    <row r="68">
      <c r="A68" s="5" t="inlineStr">
        <is>
          <t>Kurzfristige Vermögensquote in %</t>
        </is>
      </c>
      <c r="B68" s="5" t="inlineStr">
        <is>
          <t>Current Assets Ratio in %</t>
        </is>
      </c>
      <c r="C68" t="n">
        <v>27.1</v>
      </c>
      <c r="D68" t="n">
        <v>35.33</v>
      </c>
      <c r="E68" t="n">
        <v>26.36</v>
      </c>
      <c r="F68" t="n">
        <v>28.3</v>
      </c>
      <c r="G68" t="n">
        <v>38.15</v>
      </c>
      <c r="H68" t="n">
        <v>44.08</v>
      </c>
      <c r="I68" t="n">
        <v>31.98</v>
      </c>
      <c r="J68" t="n">
        <v>23.71</v>
      </c>
      <c r="K68" t="n">
        <v>23.2</v>
      </c>
      <c r="L68" t="n">
        <v>22.04</v>
      </c>
      <c r="M68" t="n">
        <v>21.23</v>
      </c>
      <c r="N68" t="n">
        <v>22.07</v>
      </c>
      <c r="O68" t="n">
        <v>21.33</v>
      </c>
      <c r="P68" t="n">
        <v>22.16</v>
      </c>
      <c r="Q68" t="n">
        <v>21.43</v>
      </c>
      <c r="R68" t="n">
        <v>27.03</v>
      </c>
      <c r="S68" t="n">
        <v>26.14</v>
      </c>
      <c r="T68" t="n">
        <v>30.05</v>
      </c>
      <c r="U68" t="n">
        <v>28.72</v>
      </c>
      <c r="V68" t="n">
        <v>25.31</v>
      </c>
    </row>
    <row r="69">
      <c r="A69" s="5" t="inlineStr">
        <is>
          <t>Nettogewinn Marge in %</t>
        </is>
      </c>
      <c r="B69" s="5" t="inlineStr">
        <is>
          <t>Net Profit Marge in %</t>
        </is>
      </c>
      <c r="C69" t="n">
        <v>11721.31</v>
      </c>
      <c r="D69" t="n">
        <v>1190.25</v>
      </c>
      <c r="E69" t="n">
        <v>12791.67</v>
      </c>
      <c r="F69" t="n">
        <v>14934.6</v>
      </c>
      <c r="G69" t="n">
        <v>24548.92</v>
      </c>
      <c r="H69" t="n">
        <v>63592.49</v>
      </c>
      <c r="I69" t="n">
        <v>11906.78</v>
      </c>
      <c r="J69" t="n">
        <v>748.1799999999999</v>
      </c>
      <c r="K69" t="n">
        <v>11591.01</v>
      </c>
      <c r="L69" t="n">
        <v>9417.309999999999</v>
      </c>
      <c r="M69" t="n">
        <v>3759.06</v>
      </c>
      <c r="N69" t="n">
        <v>11995.39</v>
      </c>
      <c r="O69" t="n">
        <v>14120.49</v>
      </c>
      <c r="P69" t="n">
        <v>23285.22</v>
      </c>
      <c r="Q69" t="n">
        <v>18673.77</v>
      </c>
      <c r="R69" t="n">
        <v>3771.89</v>
      </c>
      <c r="S69" t="n">
        <v>-4806.56</v>
      </c>
      <c r="T69" t="n">
        <v>-90139.25999999999</v>
      </c>
      <c r="U69" t="n">
        <v>-25737.27</v>
      </c>
      <c r="V69" t="n">
        <v>5976.09</v>
      </c>
    </row>
    <row r="70">
      <c r="A70" s="5" t="inlineStr">
        <is>
          <t>Operative Ergebnis Marge in %</t>
        </is>
      </c>
      <c r="B70" s="5" t="inlineStr">
        <is>
          <t>EBIT Marge in %</t>
        </is>
      </c>
      <c r="C70" t="n">
        <v>10290.61</v>
      </c>
      <c r="D70" t="n">
        <v>11077.79</v>
      </c>
      <c r="E70" t="n">
        <v>10791.67</v>
      </c>
      <c r="F70" t="n">
        <v>14197.38</v>
      </c>
      <c r="G70" t="n">
        <v>15641.68</v>
      </c>
      <c r="H70" t="n">
        <v>9865.950000000001</v>
      </c>
      <c r="I70" t="n">
        <v>-2633.17</v>
      </c>
      <c r="J70" t="n">
        <v>13129.56</v>
      </c>
      <c r="K70" t="n">
        <v>24565.5</v>
      </c>
      <c r="L70" t="n">
        <v>20869.75</v>
      </c>
      <c r="M70" t="n">
        <v>17373.19</v>
      </c>
      <c r="N70" t="n">
        <v>19631.34</v>
      </c>
      <c r="O70" t="n">
        <v>23593.33</v>
      </c>
      <c r="P70" t="n">
        <v>23943.42</v>
      </c>
      <c r="Q70" t="n">
        <v>23546.48</v>
      </c>
      <c r="R70" t="n">
        <v>17388.69</v>
      </c>
      <c r="S70" t="n">
        <v>13915.05</v>
      </c>
      <c r="T70" t="n">
        <v>7261.12</v>
      </c>
      <c r="U70" t="n">
        <v>7183.42</v>
      </c>
      <c r="V70" t="n">
        <v>4738.76</v>
      </c>
    </row>
    <row r="71">
      <c r="A71" s="5" t="inlineStr">
        <is>
          <t>Vermögensumsschlag in %</t>
        </is>
      </c>
      <c r="B71" s="5" t="inlineStr">
        <is>
          <t>Asset Turnover in %</t>
        </is>
      </c>
      <c r="C71" t="n">
        <v>0.04</v>
      </c>
      <c r="D71" t="n">
        <v>0.03</v>
      </c>
      <c r="E71" t="n">
        <v>0.03</v>
      </c>
      <c r="F71" t="n">
        <v>0.03</v>
      </c>
      <c r="G71" t="n">
        <v>0.02</v>
      </c>
      <c r="H71" t="n">
        <v>0.02</v>
      </c>
      <c r="I71" t="n">
        <v>0.03</v>
      </c>
      <c r="J71" t="n">
        <v>0.04</v>
      </c>
      <c r="K71" t="n">
        <v>0.04</v>
      </c>
      <c r="L71" t="n">
        <v>0.04</v>
      </c>
      <c r="M71" t="n">
        <v>0.04</v>
      </c>
      <c r="N71" t="n">
        <v>0.04</v>
      </c>
      <c r="O71" t="n">
        <v>0.04</v>
      </c>
      <c r="P71" t="n">
        <v>0.04</v>
      </c>
      <c r="Q71" t="n">
        <v>0.04</v>
      </c>
      <c r="R71" t="n">
        <v>0.05</v>
      </c>
      <c r="S71" t="n">
        <v>0.04</v>
      </c>
      <c r="T71" t="n">
        <v>0.04</v>
      </c>
      <c r="U71" t="n">
        <v>0.04</v>
      </c>
      <c r="V71" t="n">
        <v>0.03</v>
      </c>
    </row>
    <row r="72">
      <c r="A72" s="5" t="inlineStr">
        <is>
          <t>Langfristige Vermögensquote in %</t>
        </is>
      </c>
      <c r="B72" s="5" t="inlineStr">
        <is>
          <t>Non-Current Assets Ratio in %</t>
        </is>
      </c>
      <c r="C72" t="n">
        <v>72.90000000000001</v>
      </c>
      <c r="D72" t="n">
        <v>64.67</v>
      </c>
      <c r="E72" t="n">
        <v>73.64</v>
      </c>
      <c r="F72" t="n">
        <v>71.7</v>
      </c>
      <c r="G72" t="n">
        <v>61.85</v>
      </c>
      <c r="H72" t="n">
        <v>55.92</v>
      </c>
      <c r="I72" t="n">
        <v>68.02</v>
      </c>
      <c r="J72" t="n">
        <v>76.29000000000001</v>
      </c>
      <c r="K72" t="n">
        <v>76.8</v>
      </c>
      <c r="L72" t="n">
        <v>77.95999999999999</v>
      </c>
      <c r="M72" t="n">
        <v>78.77</v>
      </c>
      <c r="N72" t="n">
        <v>77.93000000000001</v>
      </c>
      <c r="O72" t="n">
        <v>78.67</v>
      </c>
      <c r="P72" t="n">
        <v>77.84</v>
      </c>
      <c r="Q72" t="n">
        <v>78.56999999999999</v>
      </c>
      <c r="R72" t="n">
        <v>72.97</v>
      </c>
      <c r="S72" t="n">
        <v>73.86</v>
      </c>
      <c r="T72" t="n">
        <v>69.95</v>
      </c>
      <c r="U72" t="n">
        <v>71.28</v>
      </c>
      <c r="V72" t="n">
        <v>74.69</v>
      </c>
    </row>
    <row r="73">
      <c r="A73" s="5" t="inlineStr">
        <is>
          <t>Gesamtkapitalrentabilität</t>
        </is>
      </c>
      <c r="B73" s="5" t="inlineStr">
        <is>
          <t>ROA Return on Assets in %</t>
        </is>
      </c>
      <c r="C73" t="n">
        <v>4.21</v>
      </c>
      <c r="D73" t="n">
        <v>0.37</v>
      </c>
      <c r="E73" t="n">
        <v>3.58</v>
      </c>
      <c r="F73" t="n">
        <v>3.88</v>
      </c>
      <c r="G73" t="n">
        <v>5.53</v>
      </c>
      <c r="H73" t="n">
        <v>13.27</v>
      </c>
      <c r="I73" t="n">
        <v>4</v>
      </c>
      <c r="J73" t="n">
        <v>0.28</v>
      </c>
      <c r="K73" t="n">
        <v>4.81</v>
      </c>
      <c r="L73" t="n">
        <v>3.73</v>
      </c>
      <c r="M73" t="n">
        <v>1.43</v>
      </c>
      <c r="N73" t="n">
        <v>4.59</v>
      </c>
      <c r="O73" t="n">
        <v>5.82</v>
      </c>
      <c r="P73" t="n">
        <v>9.369999999999999</v>
      </c>
      <c r="Q73" t="n">
        <v>7.09</v>
      </c>
      <c r="R73" t="n">
        <v>1.74</v>
      </c>
      <c r="S73" t="n">
        <v>-2.08</v>
      </c>
      <c r="T73" t="n">
        <v>-33.61</v>
      </c>
      <c r="U73" t="n">
        <v>-9.779999999999999</v>
      </c>
      <c r="V73" t="n">
        <v>1.53</v>
      </c>
    </row>
    <row r="74">
      <c r="A74" s="5" t="inlineStr">
        <is>
          <t>Ertrag des eingesetzten Kapitals</t>
        </is>
      </c>
      <c r="B74" s="5" t="inlineStr">
        <is>
          <t>ROCE Return on Cap. Empl. in %</t>
        </is>
      </c>
      <c r="C74" t="n">
        <v>5.68</v>
      </c>
      <c r="D74" t="n">
        <v>5.05</v>
      </c>
      <c r="E74" t="n">
        <v>4.23</v>
      </c>
      <c r="F74" t="n">
        <v>4.73</v>
      </c>
      <c r="G74" t="n">
        <v>4.71</v>
      </c>
      <c r="H74" t="n">
        <v>2.56</v>
      </c>
      <c r="I74" t="n">
        <v>-1.35</v>
      </c>
      <c r="J74" t="n">
        <v>7.34</v>
      </c>
      <c r="K74" t="n">
        <v>15.1</v>
      </c>
      <c r="L74" t="n">
        <v>12.1</v>
      </c>
      <c r="M74" t="n">
        <v>9.869999999999999</v>
      </c>
      <c r="N74" t="n">
        <v>10.4</v>
      </c>
      <c r="O74" t="n">
        <v>13.87</v>
      </c>
      <c r="P74" t="n">
        <v>13.68</v>
      </c>
      <c r="Q74" t="n">
        <v>12.35</v>
      </c>
      <c r="R74" t="n">
        <v>12.29</v>
      </c>
      <c r="S74" t="n">
        <v>10.11</v>
      </c>
      <c r="T74" t="n">
        <v>4.81</v>
      </c>
      <c r="U74" t="n">
        <v>4.28</v>
      </c>
      <c r="V74" t="n">
        <v>1.75</v>
      </c>
    </row>
    <row r="75">
      <c r="A75" s="5" t="inlineStr">
        <is>
          <t>Eigenkapital zu Anlagevermögen</t>
        </is>
      </c>
      <c r="B75" s="5" t="inlineStr">
        <is>
          <t>Equity to Fixed Assets in %</t>
        </is>
      </c>
      <c r="C75" t="n">
        <v>56.39</v>
      </c>
      <c r="D75" t="n">
        <v>77.81</v>
      </c>
      <c r="E75" t="n">
        <v>69.83</v>
      </c>
      <c r="F75" t="n">
        <v>83.53</v>
      </c>
      <c r="G75" t="n">
        <v>96.48999999999999</v>
      </c>
      <c r="H75" t="n">
        <v>113.11</v>
      </c>
      <c r="I75" t="n">
        <v>52.19</v>
      </c>
      <c r="J75" t="n">
        <v>40.67</v>
      </c>
      <c r="K75" t="n">
        <v>45.44</v>
      </c>
      <c r="L75" t="n">
        <v>52.31</v>
      </c>
      <c r="M75" t="n">
        <v>48.09</v>
      </c>
      <c r="N75" t="n">
        <v>51.24</v>
      </c>
      <c r="O75" t="n">
        <v>57.36</v>
      </c>
      <c r="P75" t="n">
        <v>59.42</v>
      </c>
      <c r="Q75" t="n">
        <v>53.7</v>
      </c>
      <c r="R75" t="n">
        <v>43.12</v>
      </c>
      <c r="S75" t="n">
        <v>29.39</v>
      </c>
      <c r="T75" t="n">
        <v>28.91</v>
      </c>
      <c r="U75" t="n">
        <v>37.09</v>
      </c>
      <c r="V75" t="n">
        <v>50.34</v>
      </c>
    </row>
    <row r="76">
      <c r="A76" s="5" t="inlineStr">
        <is>
          <t>Liquidität Dritten Grades</t>
        </is>
      </c>
      <c r="B76" s="5" t="inlineStr">
        <is>
          <t>Current Ratio in %</t>
        </is>
      </c>
      <c r="C76" t="n">
        <v>77.59999999999999</v>
      </c>
      <c r="D76" t="n">
        <v>110.59</v>
      </c>
      <c r="E76" t="n">
        <v>91.77</v>
      </c>
      <c r="F76" t="n">
        <v>128.31</v>
      </c>
      <c r="G76" t="n">
        <v>151.24</v>
      </c>
      <c r="H76" t="n">
        <v>224.72</v>
      </c>
      <c r="I76" t="n">
        <v>92.14</v>
      </c>
      <c r="J76" t="n">
        <v>69.44</v>
      </c>
      <c r="K76" t="n">
        <v>71.48999999999999</v>
      </c>
      <c r="L76" t="n">
        <v>69.38</v>
      </c>
      <c r="M76" t="n">
        <v>64.02</v>
      </c>
      <c r="N76" t="n">
        <v>79.69</v>
      </c>
      <c r="O76" t="n">
        <v>71.45</v>
      </c>
      <c r="P76" t="n">
        <v>74.86</v>
      </c>
      <c r="Q76" t="n">
        <v>77.56</v>
      </c>
      <c r="R76" t="n">
        <v>78.02</v>
      </c>
      <c r="S76" t="n">
        <v>64.70999999999999</v>
      </c>
      <c r="T76" t="n">
        <v>68.76000000000001</v>
      </c>
      <c r="U76" t="n">
        <v>79.23</v>
      </c>
      <c r="V76" t="n">
        <v>82.09999999999999</v>
      </c>
    </row>
    <row r="77">
      <c r="A77" s="5" t="inlineStr">
        <is>
          <t>Operativer Cashflow</t>
        </is>
      </c>
      <c r="B77" s="5" t="inlineStr">
        <is>
          <t>Operating Cashflow in M</t>
        </is>
      </c>
      <c r="C77" t="n">
        <v>28582.2</v>
      </c>
      <c r="D77" t="n">
        <v>30586.52</v>
      </c>
      <c r="E77" t="n">
        <v>22278.24</v>
      </c>
      <c r="F77" t="n">
        <v>45469.71</v>
      </c>
      <c r="G77" t="n">
        <v>154898.64</v>
      </c>
      <c r="H77" t="n">
        <v>10518.56</v>
      </c>
      <c r="I77" t="n">
        <v>6566.000000000001</v>
      </c>
      <c r="J77" t="n">
        <v>4167.45</v>
      </c>
      <c r="K77" t="n">
        <v>3825.22</v>
      </c>
      <c r="L77" t="n">
        <v>4440.83</v>
      </c>
      <c r="M77" t="n">
        <v>4301.5</v>
      </c>
      <c r="N77" t="n">
        <v>5545.8</v>
      </c>
      <c r="O77" t="n">
        <v>8353.049999999999</v>
      </c>
      <c r="P77" t="n">
        <v>8955.18</v>
      </c>
      <c r="Q77" t="n">
        <v>9901.32</v>
      </c>
      <c r="R77" t="n">
        <v>5628</v>
      </c>
      <c r="S77" t="n">
        <v>5692.32</v>
      </c>
      <c r="T77" t="n">
        <v>6511.13</v>
      </c>
      <c r="U77" t="n">
        <v>16116.24</v>
      </c>
      <c r="V77" t="n">
        <v>32581.34</v>
      </c>
    </row>
    <row r="78">
      <c r="A78" s="5" t="inlineStr">
        <is>
          <t>Aktienrückkauf</t>
        </is>
      </c>
      <c r="B78" s="5" t="inlineStr">
        <is>
          <t>Share Buyback in M</t>
        </is>
      </c>
      <c r="C78" t="n">
        <v>121</v>
      </c>
      <c r="D78" t="n">
        <v>-10</v>
      </c>
      <c r="E78" t="n">
        <v>-9</v>
      </c>
      <c r="F78" t="n">
        <v>81</v>
      </c>
      <c r="G78" t="n">
        <v>-16</v>
      </c>
      <c r="H78" t="n">
        <v>-12</v>
      </c>
      <c r="I78" t="n">
        <v>-17</v>
      </c>
      <c r="J78" t="n">
        <v>-77</v>
      </c>
      <c r="K78" t="n">
        <v>-9</v>
      </c>
      <c r="L78" t="n">
        <v>-8</v>
      </c>
      <c r="M78" t="n">
        <v>-59</v>
      </c>
      <c r="N78" t="n">
        <v>-5</v>
      </c>
      <c r="O78" t="n">
        <v>-8</v>
      </c>
      <c r="P78" t="n">
        <v>-3</v>
      </c>
      <c r="Q78" t="n">
        <v>-82</v>
      </c>
      <c r="R78" t="n">
        <v>0</v>
      </c>
      <c r="S78" t="n">
        <v>15</v>
      </c>
      <c r="T78" t="n">
        <v>-1</v>
      </c>
      <c r="U78" t="n">
        <v>-5</v>
      </c>
      <c r="V78" t="inlineStr">
        <is>
          <t>-</t>
        </is>
      </c>
    </row>
    <row r="79">
      <c r="A79" s="5" t="inlineStr">
        <is>
          <t>Umsatzwachstum 1J in %</t>
        </is>
      </c>
      <c r="B79" s="5" t="inlineStr">
        <is>
          <t>Revenue Growth 1Y in %</t>
        </is>
      </c>
      <c r="C79" t="n">
        <v>25.77</v>
      </c>
      <c r="D79" t="n">
        <v>11.15</v>
      </c>
      <c r="E79" t="n">
        <v>14.15</v>
      </c>
      <c r="F79" t="n">
        <v>6.86</v>
      </c>
      <c r="G79" t="n">
        <v>5.5</v>
      </c>
      <c r="H79" t="n">
        <v>-54.84</v>
      </c>
      <c r="I79" t="n">
        <v>-24.64</v>
      </c>
      <c r="J79" t="n">
        <v>-5.23</v>
      </c>
      <c r="K79" t="n">
        <v>-0.9</v>
      </c>
      <c r="L79" t="n">
        <v>5.71</v>
      </c>
      <c r="M79" t="n">
        <v>1.75</v>
      </c>
      <c r="N79" t="n">
        <v>16.73</v>
      </c>
      <c r="O79" t="n">
        <v>7.33</v>
      </c>
      <c r="P79" t="n">
        <v>2.55</v>
      </c>
      <c r="Q79" t="n">
        <v>-15.51</v>
      </c>
      <c r="R79" t="n">
        <v>-15.94</v>
      </c>
      <c r="S79" t="n">
        <v>-8.01</v>
      </c>
      <c r="T79" t="n">
        <v>-51.07</v>
      </c>
      <c r="U79" t="n">
        <v>37.33</v>
      </c>
      <c r="V79" t="inlineStr">
        <is>
          <t>-</t>
        </is>
      </c>
    </row>
    <row r="80">
      <c r="A80" s="5" t="inlineStr">
        <is>
          <t>Umsatzwachstum 3J in %</t>
        </is>
      </c>
      <c r="B80" s="5" t="inlineStr">
        <is>
          <t>Revenue Growth 3Y in %</t>
        </is>
      </c>
      <c r="C80" t="n">
        <v>17.02</v>
      </c>
      <c r="D80" t="n">
        <v>10.72</v>
      </c>
      <c r="E80" t="n">
        <v>8.84</v>
      </c>
      <c r="F80" t="n">
        <v>-14.16</v>
      </c>
      <c r="G80" t="n">
        <v>-24.66</v>
      </c>
      <c r="H80" t="n">
        <v>-28.24</v>
      </c>
      <c r="I80" t="n">
        <v>-10.26</v>
      </c>
      <c r="J80" t="n">
        <v>-0.14</v>
      </c>
      <c r="K80" t="n">
        <v>2.19</v>
      </c>
      <c r="L80" t="n">
        <v>8.06</v>
      </c>
      <c r="M80" t="n">
        <v>8.6</v>
      </c>
      <c r="N80" t="n">
        <v>8.869999999999999</v>
      </c>
      <c r="O80" t="n">
        <v>-1.88</v>
      </c>
      <c r="P80" t="n">
        <v>-9.630000000000001</v>
      </c>
      <c r="Q80" t="n">
        <v>-13.15</v>
      </c>
      <c r="R80" t="n">
        <v>-25.01</v>
      </c>
      <c r="S80" t="n">
        <v>-7.25</v>
      </c>
      <c r="T80" t="inlineStr">
        <is>
          <t>-</t>
        </is>
      </c>
      <c r="U80" t="inlineStr">
        <is>
          <t>-</t>
        </is>
      </c>
      <c r="V80" t="inlineStr">
        <is>
          <t>-</t>
        </is>
      </c>
    </row>
    <row r="81">
      <c r="A81" s="5" t="inlineStr">
        <is>
          <t>Umsatzwachstum 5J in %</t>
        </is>
      </c>
      <c r="B81" s="5" t="inlineStr">
        <is>
          <t>Revenue Growth 5Y in %</t>
        </is>
      </c>
      <c r="C81" t="n">
        <v>12.69</v>
      </c>
      <c r="D81" t="n">
        <v>-3.44</v>
      </c>
      <c r="E81" t="n">
        <v>-10.59</v>
      </c>
      <c r="F81" t="n">
        <v>-14.47</v>
      </c>
      <c r="G81" t="n">
        <v>-16.02</v>
      </c>
      <c r="H81" t="n">
        <v>-15.98</v>
      </c>
      <c r="I81" t="n">
        <v>-4.66</v>
      </c>
      <c r="J81" t="n">
        <v>3.61</v>
      </c>
      <c r="K81" t="n">
        <v>6.12</v>
      </c>
      <c r="L81" t="n">
        <v>6.81</v>
      </c>
      <c r="M81" t="n">
        <v>2.57</v>
      </c>
      <c r="N81" t="n">
        <v>-0.97</v>
      </c>
      <c r="O81" t="n">
        <v>-5.92</v>
      </c>
      <c r="P81" t="n">
        <v>-17.6</v>
      </c>
      <c r="Q81" t="n">
        <v>-10.64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-1.65</v>
      </c>
      <c r="D82" t="n">
        <v>-4.05</v>
      </c>
      <c r="E82" t="n">
        <v>-3.49</v>
      </c>
      <c r="F82" t="n">
        <v>-4.17</v>
      </c>
      <c r="G82" t="n">
        <v>-4.6</v>
      </c>
      <c r="H82" t="n">
        <v>-6.71</v>
      </c>
      <c r="I82" t="n">
        <v>-2.81</v>
      </c>
      <c r="J82" t="n">
        <v>-1.15</v>
      </c>
      <c r="K82" t="n">
        <v>-5.74</v>
      </c>
      <c r="L82" t="n">
        <v>-1.91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1138.58</v>
      </c>
      <c r="D83" t="n">
        <v>-89.66</v>
      </c>
      <c r="E83" t="n">
        <v>-2.23</v>
      </c>
      <c r="F83" t="n">
        <v>-34.99</v>
      </c>
      <c r="G83" t="n">
        <v>-59.27</v>
      </c>
      <c r="H83" t="n">
        <v>141.18</v>
      </c>
      <c r="I83" t="n">
        <v>1099.39</v>
      </c>
      <c r="J83" t="n">
        <v>-93.88</v>
      </c>
      <c r="K83" t="n">
        <v>21.97</v>
      </c>
      <c r="L83" t="n">
        <v>164.82</v>
      </c>
      <c r="M83" t="n">
        <v>-68.11</v>
      </c>
      <c r="N83" t="n">
        <v>-0.84</v>
      </c>
      <c r="O83" t="n">
        <v>-34.91</v>
      </c>
      <c r="P83" t="n">
        <v>27.87</v>
      </c>
      <c r="Q83" t="n">
        <v>318.3</v>
      </c>
      <c r="R83" t="n">
        <v>-165.97</v>
      </c>
      <c r="S83" t="n">
        <v>-95.09</v>
      </c>
      <c r="T83" t="n">
        <v>71.37</v>
      </c>
      <c r="U83" t="n">
        <v>-691.4299999999999</v>
      </c>
      <c r="V83" t="n">
        <v>60.21</v>
      </c>
    </row>
    <row r="84">
      <c r="A84" s="5" t="inlineStr">
        <is>
          <t>Gewinnwachstum 3J in %</t>
        </is>
      </c>
      <c r="B84" s="5" t="inlineStr">
        <is>
          <t>Earnings Growth 3Y in %</t>
        </is>
      </c>
      <c r="C84" t="n">
        <v>348.9</v>
      </c>
      <c r="D84" t="n">
        <v>-42.29</v>
      </c>
      <c r="E84" t="n">
        <v>-32.16</v>
      </c>
      <c r="F84" t="n">
        <v>15.64</v>
      </c>
      <c r="G84" t="n">
        <v>393.77</v>
      </c>
      <c r="H84" t="n">
        <v>382.23</v>
      </c>
      <c r="I84" t="n">
        <v>342.49</v>
      </c>
      <c r="J84" t="n">
        <v>30.97</v>
      </c>
      <c r="K84" t="n">
        <v>39.56</v>
      </c>
      <c r="L84" t="n">
        <v>31.96</v>
      </c>
      <c r="M84" t="n">
        <v>-34.62</v>
      </c>
      <c r="N84" t="n">
        <v>-2.63</v>
      </c>
      <c r="O84" t="n">
        <v>103.75</v>
      </c>
      <c r="P84" t="n">
        <v>60.07</v>
      </c>
      <c r="Q84" t="n">
        <v>19.08</v>
      </c>
      <c r="R84" t="n">
        <v>-63.23</v>
      </c>
      <c r="S84" t="n">
        <v>-238.38</v>
      </c>
      <c r="T84" t="n">
        <v>-186.62</v>
      </c>
      <c r="U84" t="inlineStr">
        <is>
          <t>-</t>
        </is>
      </c>
      <c r="V84" t="inlineStr">
        <is>
          <t>-</t>
        </is>
      </c>
    </row>
    <row r="85">
      <c r="A85" s="5" t="inlineStr">
        <is>
          <t>Gewinnwachstum 5J in %</t>
        </is>
      </c>
      <c r="B85" s="5" t="inlineStr">
        <is>
          <t>Earnings Growth 5Y in %</t>
        </is>
      </c>
      <c r="C85" t="n">
        <v>190.49</v>
      </c>
      <c r="D85" t="n">
        <v>-8.99</v>
      </c>
      <c r="E85" t="n">
        <v>228.82</v>
      </c>
      <c r="F85" t="n">
        <v>210.49</v>
      </c>
      <c r="G85" t="n">
        <v>221.88</v>
      </c>
      <c r="H85" t="n">
        <v>266.7</v>
      </c>
      <c r="I85" t="n">
        <v>224.84</v>
      </c>
      <c r="J85" t="n">
        <v>4.79</v>
      </c>
      <c r="K85" t="n">
        <v>16.59</v>
      </c>
      <c r="L85" t="n">
        <v>17.77</v>
      </c>
      <c r="M85" t="n">
        <v>48.46</v>
      </c>
      <c r="N85" t="n">
        <v>28.89</v>
      </c>
      <c r="O85" t="n">
        <v>10.04</v>
      </c>
      <c r="P85" t="n">
        <v>31.3</v>
      </c>
      <c r="Q85" t="n">
        <v>-112.56</v>
      </c>
      <c r="R85" t="n">
        <v>-164.18</v>
      </c>
      <c r="S85" t="inlineStr">
        <is>
          <t>-</t>
        </is>
      </c>
      <c r="T85" t="inlineStr">
        <is>
          <t>-</t>
        </is>
      </c>
      <c r="U85" t="inlineStr">
        <is>
          <t>-</t>
        </is>
      </c>
      <c r="V85" t="inlineStr">
        <is>
          <t>-</t>
        </is>
      </c>
    </row>
    <row r="86">
      <c r="A86" s="5" t="inlineStr">
        <is>
          <t>Gewinnwachstum 10J in %</t>
        </is>
      </c>
      <c r="B86" s="5" t="inlineStr">
        <is>
          <t>Earnings Growth 10Y in %</t>
        </is>
      </c>
      <c r="C86" t="n">
        <v>228.59</v>
      </c>
      <c r="D86" t="n">
        <v>107.92</v>
      </c>
      <c r="E86" t="n">
        <v>116.8</v>
      </c>
      <c r="F86" t="n">
        <v>113.54</v>
      </c>
      <c r="G86" t="n">
        <v>119.82</v>
      </c>
      <c r="H86" t="n">
        <v>157.58</v>
      </c>
      <c r="I86" t="n">
        <v>126.86</v>
      </c>
      <c r="J86" t="n">
        <v>7.42</v>
      </c>
      <c r="K86" t="n">
        <v>23.94</v>
      </c>
      <c r="L86" t="n">
        <v>-47.4</v>
      </c>
      <c r="M86" t="n">
        <v>-57.86</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0.11</v>
      </c>
      <c r="D87" t="n">
        <v>-23.67</v>
      </c>
      <c r="E87" t="n">
        <v>0.1</v>
      </c>
      <c r="F87" t="n">
        <v>0.09</v>
      </c>
      <c r="G87" t="n">
        <v>0.06</v>
      </c>
      <c r="H87" t="n">
        <v>0.02</v>
      </c>
      <c r="I87" t="n">
        <v>0.06</v>
      </c>
      <c r="J87" t="n">
        <v>27.22</v>
      </c>
      <c r="K87" t="n">
        <v>0.47</v>
      </c>
      <c r="L87" t="n">
        <v>0.64</v>
      </c>
      <c r="M87" t="n">
        <v>0.63</v>
      </c>
      <c r="N87" t="n">
        <v>0.36</v>
      </c>
      <c r="O87" t="n">
        <v>1.38</v>
      </c>
      <c r="P87" t="n">
        <v>0.27</v>
      </c>
      <c r="Q87" t="n">
        <v>-0.09</v>
      </c>
      <c r="R87" t="n">
        <v>-0.2</v>
      </c>
      <c r="S87" t="inlineStr">
        <is>
          <t>-</t>
        </is>
      </c>
      <c r="T87" t="inlineStr">
        <is>
          <t>-</t>
        </is>
      </c>
      <c r="U87" t="inlineStr">
        <is>
          <t>-</t>
        </is>
      </c>
      <c r="V87" t="inlineStr">
        <is>
          <t>-</t>
        </is>
      </c>
    </row>
    <row r="88">
      <c r="A88" s="5" t="inlineStr">
        <is>
          <t>EBIT-Wachstum 1J in %</t>
        </is>
      </c>
      <c r="B88" s="5" t="inlineStr">
        <is>
          <t>EBIT Growth 1Y in %</t>
        </is>
      </c>
      <c r="C88" t="n">
        <v>16.84</v>
      </c>
      <c r="D88" t="n">
        <v>14.09</v>
      </c>
      <c r="E88" t="n">
        <v>-13.23</v>
      </c>
      <c r="F88" t="n">
        <v>-3.01</v>
      </c>
      <c r="G88" t="n">
        <v>67.26000000000001</v>
      </c>
      <c r="H88" t="n">
        <v>-269.2</v>
      </c>
      <c r="I88" t="n">
        <v>-115.11</v>
      </c>
      <c r="J88" t="n">
        <v>-49.35</v>
      </c>
      <c r="K88" t="n">
        <v>16.65</v>
      </c>
      <c r="L88" t="n">
        <v>26.98</v>
      </c>
      <c r="M88" t="n">
        <v>-9.949999999999999</v>
      </c>
      <c r="N88" t="n">
        <v>-2.87</v>
      </c>
      <c r="O88" t="n">
        <v>5.76</v>
      </c>
      <c r="P88" t="n">
        <v>4.27</v>
      </c>
      <c r="Q88" t="n">
        <v>14.41</v>
      </c>
      <c r="R88" t="n">
        <v>5.05</v>
      </c>
      <c r="S88" t="n">
        <v>76.29000000000001</v>
      </c>
      <c r="T88" t="n">
        <v>-50.54</v>
      </c>
      <c r="U88" t="n">
        <v>108.17</v>
      </c>
      <c r="V88" t="n">
        <v>-0.71</v>
      </c>
    </row>
    <row r="89">
      <c r="A89" s="5" t="inlineStr">
        <is>
          <t>EBIT-Wachstum 3J in %</t>
        </is>
      </c>
      <c r="B89" s="5" t="inlineStr">
        <is>
          <t>EBIT Growth 3Y in %</t>
        </is>
      </c>
      <c r="C89" t="n">
        <v>5.9</v>
      </c>
      <c r="D89" t="n">
        <v>-0.72</v>
      </c>
      <c r="E89" t="n">
        <v>17.01</v>
      </c>
      <c r="F89" t="n">
        <v>-68.31999999999999</v>
      </c>
      <c r="G89" t="n">
        <v>-105.68</v>
      </c>
      <c r="H89" t="n">
        <v>-144.55</v>
      </c>
      <c r="I89" t="n">
        <v>-49.27</v>
      </c>
      <c r="J89" t="n">
        <v>-1.91</v>
      </c>
      <c r="K89" t="n">
        <v>11.23</v>
      </c>
      <c r="L89" t="n">
        <v>4.72</v>
      </c>
      <c r="M89" t="n">
        <v>-2.35</v>
      </c>
      <c r="N89" t="n">
        <v>2.39</v>
      </c>
      <c r="O89" t="n">
        <v>8.15</v>
      </c>
      <c r="P89" t="n">
        <v>7.91</v>
      </c>
      <c r="Q89" t="n">
        <v>31.92</v>
      </c>
      <c r="R89" t="n">
        <v>10.27</v>
      </c>
      <c r="S89" t="n">
        <v>44.64</v>
      </c>
      <c r="T89" t="n">
        <v>18.97</v>
      </c>
      <c r="U89" t="inlineStr">
        <is>
          <t>-</t>
        </is>
      </c>
      <c r="V89" t="inlineStr">
        <is>
          <t>-</t>
        </is>
      </c>
    </row>
    <row r="90">
      <c r="A90" s="5" t="inlineStr">
        <is>
          <t>EBIT-Wachstum 5J in %</t>
        </is>
      </c>
      <c r="B90" s="5" t="inlineStr">
        <is>
          <t>EBIT Growth 5Y in %</t>
        </is>
      </c>
      <c r="C90" t="n">
        <v>16.39</v>
      </c>
      <c r="D90" t="n">
        <v>-40.82</v>
      </c>
      <c r="E90" t="n">
        <v>-66.66</v>
      </c>
      <c r="F90" t="n">
        <v>-73.88</v>
      </c>
      <c r="G90" t="n">
        <v>-69.95</v>
      </c>
      <c r="H90" t="n">
        <v>-78.01000000000001</v>
      </c>
      <c r="I90" t="n">
        <v>-26.16</v>
      </c>
      <c r="J90" t="n">
        <v>-3.71</v>
      </c>
      <c r="K90" t="n">
        <v>7.31</v>
      </c>
      <c r="L90" t="n">
        <v>4.84</v>
      </c>
      <c r="M90" t="n">
        <v>2.32</v>
      </c>
      <c r="N90" t="n">
        <v>5.32</v>
      </c>
      <c r="O90" t="n">
        <v>21.16</v>
      </c>
      <c r="P90" t="n">
        <v>9.9</v>
      </c>
      <c r="Q90" t="n">
        <v>30.68</v>
      </c>
      <c r="R90" t="n">
        <v>27.65</v>
      </c>
      <c r="S90" t="inlineStr">
        <is>
          <t>-</t>
        </is>
      </c>
      <c r="T90" t="inlineStr">
        <is>
          <t>-</t>
        </is>
      </c>
      <c r="U90" t="inlineStr">
        <is>
          <t>-</t>
        </is>
      </c>
      <c r="V90" t="inlineStr">
        <is>
          <t>-</t>
        </is>
      </c>
    </row>
    <row r="91">
      <c r="A91" s="5" t="inlineStr">
        <is>
          <t>EBIT-Wachstum 10J in %</t>
        </is>
      </c>
      <c r="B91" s="5" t="inlineStr">
        <is>
          <t>EBIT Growth 10Y in %</t>
        </is>
      </c>
      <c r="C91" t="n">
        <v>-30.81</v>
      </c>
      <c r="D91" t="n">
        <v>-33.49</v>
      </c>
      <c r="E91" t="n">
        <v>-35.18</v>
      </c>
      <c r="F91" t="n">
        <v>-33.28</v>
      </c>
      <c r="G91" t="n">
        <v>-32.56</v>
      </c>
      <c r="H91" t="n">
        <v>-37.84</v>
      </c>
      <c r="I91" t="n">
        <v>-10.42</v>
      </c>
      <c r="J91" t="n">
        <v>8.720000000000001</v>
      </c>
      <c r="K91" t="n">
        <v>8.6</v>
      </c>
      <c r="L91" t="n">
        <v>17.76</v>
      </c>
      <c r="M91" t="n">
        <v>14.99</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2.99</v>
      </c>
      <c r="D92" t="n">
        <v>36.24</v>
      </c>
      <c r="E92" t="n">
        <v>-51.34</v>
      </c>
      <c r="F92" t="n">
        <v>-68.8</v>
      </c>
      <c r="G92" t="n">
        <v>1355.4</v>
      </c>
      <c r="H92" t="n">
        <v>58.78</v>
      </c>
      <c r="I92" t="n">
        <v>55.56</v>
      </c>
      <c r="J92" t="n">
        <v>2.61</v>
      </c>
      <c r="K92" t="n">
        <v>-14.48</v>
      </c>
      <c r="L92" t="n">
        <v>2.57</v>
      </c>
      <c r="M92" t="n">
        <v>-26.16</v>
      </c>
      <c r="N92" t="n">
        <v>-33.89</v>
      </c>
      <c r="O92" t="n">
        <v>-7.36</v>
      </c>
      <c r="P92" t="n">
        <v>-9.789999999999999</v>
      </c>
      <c r="Q92" t="n">
        <v>63.43</v>
      </c>
      <c r="R92" t="n">
        <v>-1.13</v>
      </c>
      <c r="S92" t="n">
        <v>-11.35</v>
      </c>
      <c r="T92" t="n">
        <v>-59.64</v>
      </c>
      <c r="U92" t="n">
        <v>-50.76</v>
      </c>
      <c r="V92" t="inlineStr">
        <is>
          <t>-</t>
        </is>
      </c>
    </row>
    <row r="93">
      <c r="A93" s="5" t="inlineStr">
        <is>
          <t>Op.Cashflow Wachstum 3J in %</t>
        </is>
      </c>
      <c r="B93" s="5" t="inlineStr">
        <is>
          <t>Op.Cashflow Wachstum 3Y in %</t>
        </is>
      </c>
      <c r="C93" t="n">
        <v>-4.04</v>
      </c>
      <c r="D93" t="n">
        <v>-27.97</v>
      </c>
      <c r="E93" t="n">
        <v>411.75</v>
      </c>
      <c r="F93" t="n">
        <v>448.46</v>
      </c>
      <c r="G93" t="n">
        <v>489.91</v>
      </c>
      <c r="H93" t="n">
        <v>38.98</v>
      </c>
      <c r="I93" t="n">
        <v>14.56</v>
      </c>
      <c r="J93" t="n">
        <v>-3.1</v>
      </c>
      <c r="K93" t="n">
        <v>-12.69</v>
      </c>
      <c r="L93" t="n">
        <v>-19.16</v>
      </c>
      <c r="M93" t="n">
        <v>-22.47</v>
      </c>
      <c r="N93" t="n">
        <v>-17.01</v>
      </c>
      <c r="O93" t="n">
        <v>15.43</v>
      </c>
      <c r="P93" t="n">
        <v>17.5</v>
      </c>
      <c r="Q93" t="n">
        <v>16.98</v>
      </c>
      <c r="R93" t="n">
        <v>-24.04</v>
      </c>
      <c r="S93" t="n">
        <v>-40.58</v>
      </c>
      <c r="T93" t="inlineStr">
        <is>
          <t>-</t>
        </is>
      </c>
      <c r="U93" t="inlineStr">
        <is>
          <t>-</t>
        </is>
      </c>
      <c r="V93" t="inlineStr">
        <is>
          <t>-</t>
        </is>
      </c>
    </row>
    <row r="94">
      <c r="A94" s="5" t="inlineStr">
        <is>
          <t>Op.Cashflow Wachstum 5J in %</t>
        </is>
      </c>
      <c r="B94" s="5" t="inlineStr">
        <is>
          <t>Op.Cashflow Wachstum 5Y in %</t>
        </is>
      </c>
      <c r="C94" t="n">
        <v>254.9</v>
      </c>
      <c r="D94" t="n">
        <v>266.06</v>
      </c>
      <c r="E94" t="n">
        <v>269.92</v>
      </c>
      <c r="F94" t="n">
        <v>280.71</v>
      </c>
      <c r="G94" t="n">
        <v>291.57</v>
      </c>
      <c r="H94" t="n">
        <v>21.01</v>
      </c>
      <c r="I94" t="n">
        <v>4.02</v>
      </c>
      <c r="J94" t="n">
        <v>-13.87</v>
      </c>
      <c r="K94" t="n">
        <v>-15.86</v>
      </c>
      <c r="L94" t="n">
        <v>-14.93</v>
      </c>
      <c r="M94" t="n">
        <v>-2.75</v>
      </c>
      <c r="N94" t="n">
        <v>2.25</v>
      </c>
      <c r="O94" t="n">
        <v>6.76</v>
      </c>
      <c r="P94" t="n">
        <v>-3.7</v>
      </c>
      <c r="Q94" t="n">
        <v>-11.89</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137.95</v>
      </c>
      <c r="D95" t="n">
        <v>135.04</v>
      </c>
      <c r="E95" t="n">
        <v>128.02</v>
      </c>
      <c r="F95" t="n">
        <v>132.42</v>
      </c>
      <c r="G95" t="n">
        <v>138.32</v>
      </c>
      <c r="H95" t="n">
        <v>9.130000000000001</v>
      </c>
      <c r="I95" t="n">
        <v>3.14</v>
      </c>
      <c r="J95" t="n">
        <v>-3.55</v>
      </c>
      <c r="K95" t="n">
        <v>-9.779999999999999</v>
      </c>
      <c r="L95" t="n">
        <v>-13.41</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-2921</v>
      </c>
      <c r="D96" t="n">
        <v>1164</v>
      </c>
      <c r="E96" t="n">
        <v>-812</v>
      </c>
      <c r="F96" t="n">
        <v>2021</v>
      </c>
      <c r="G96" t="n">
        <v>4517</v>
      </c>
      <c r="H96" t="n">
        <v>8743</v>
      </c>
      <c r="I96" t="n">
        <v>-1342</v>
      </c>
      <c r="J96" t="n">
        <v>-6211</v>
      </c>
      <c r="K96" t="n">
        <v>-5154</v>
      </c>
      <c r="L96" t="n">
        <v>-5739</v>
      </c>
      <c r="M96" t="n">
        <v>-6935</v>
      </c>
      <c r="N96" t="n">
        <v>-3187</v>
      </c>
      <c r="O96" t="n">
        <v>-3843</v>
      </c>
      <c r="P96" t="n">
        <v>-3204</v>
      </c>
      <c r="Q96" t="n">
        <v>-2758</v>
      </c>
      <c r="R96" t="n">
        <v>-3296</v>
      </c>
      <c r="S96" t="n">
        <v>-7830</v>
      </c>
      <c r="T96" t="n">
        <v>-9469</v>
      </c>
      <c r="U96" t="n">
        <v>-10466</v>
      </c>
      <c r="V96" t="n">
        <v>-8321</v>
      </c>
      <c r="W96" t="inlineStr">
        <is>
          <t>-</t>
        </is>
      </c>
    </row>
  </sheetData>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VOLKSWAGEN VZ </t>
        </is>
      </c>
      <c r="B1" s="2" t="inlineStr">
        <is>
          <t>WKN: 766403  ISIN: DE0007664039  Symbol:VOW3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1938</t>
        </is>
      </c>
      <c r="C4" s="5" t="inlineStr">
        <is>
          <t>Telefon / Phone</t>
        </is>
      </c>
      <c r="D4" s="5" t="inlineStr"/>
      <c r="E4" t="inlineStr">
        <is>
          <t>+49-5361-9-0</t>
        </is>
      </c>
      <c r="G4" t="inlineStr">
        <is>
          <t>17.03.2020</t>
        </is>
      </c>
      <c r="H4" t="inlineStr">
        <is>
          <t>Publication Of Annual Report</t>
        </is>
      </c>
      <c r="J4" t="inlineStr">
        <is>
          <t>Freefloat</t>
        </is>
      </c>
      <c r="L4" t="inlineStr">
        <is>
          <t>100,00%</t>
        </is>
      </c>
    </row>
    <row r="5">
      <c r="A5" s="5" t="inlineStr">
        <is>
          <t>Ticker</t>
        </is>
      </c>
      <c r="B5" t="inlineStr">
        <is>
          <t>VOW3</t>
        </is>
      </c>
      <c r="C5" s="5" t="inlineStr">
        <is>
          <t>Fax</t>
        </is>
      </c>
      <c r="D5" s="5" t="inlineStr"/>
      <c r="E5" t="inlineStr">
        <is>
          <t>+49-5361-9-28282</t>
        </is>
      </c>
      <c r="G5" t="inlineStr">
        <is>
          <t>29.04.2020</t>
        </is>
      </c>
      <c r="H5" t="inlineStr">
        <is>
          <t>Result Q1</t>
        </is>
      </c>
    </row>
    <row r="6">
      <c r="A6" s="5" t="inlineStr">
        <is>
          <t>Gelistet Seit / Listed Since</t>
        </is>
      </c>
      <c r="B6" t="inlineStr">
        <is>
          <t>15.08.1961</t>
        </is>
      </c>
      <c r="C6" s="5" t="inlineStr">
        <is>
          <t>Internet</t>
        </is>
      </c>
      <c r="D6" s="5" t="inlineStr"/>
      <c r="E6" t="inlineStr">
        <is>
          <t>http://www.volkswagen.de/</t>
        </is>
      </c>
      <c r="G6" t="inlineStr">
        <is>
          <t>07.05.2020</t>
        </is>
      </c>
      <c r="H6" t="inlineStr">
        <is>
          <t>Annual General Meeting (Postponed)</t>
        </is>
      </c>
    </row>
    <row r="7">
      <c r="A7" s="5" t="inlineStr">
        <is>
          <t>Nominalwert / Nominal Value</t>
        </is>
      </c>
      <c r="B7" t="inlineStr">
        <is>
          <t>-</t>
        </is>
      </c>
      <c r="C7" s="5" t="inlineStr">
        <is>
          <t>E-Mail</t>
        </is>
      </c>
      <c r="D7" s="5" t="inlineStr"/>
      <c r="E7" t="inlineStr">
        <is>
          <t>vw@volkswagen.de</t>
        </is>
      </c>
      <c r="G7" t="inlineStr">
        <is>
          <t>30.07.2020</t>
        </is>
      </c>
      <c r="H7" t="inlineStr">
        <is>
          <t>Score Half Year</t>
        </is>
      </c>
    </row>
    <row r="8">
      <c r="A8" s="5" t="inlineStr">
        <is>
          <t>Land / Country</t>
        </is>
      </c>
      <c r="B8" t="inlineStr">
        <is>
          <t>Deutschland</t>
        </is>
      </c>
      <c r="C8" s="5" t="inlineStr">
        <is>
          <t>Inv. Relations Telefon / Phone</t>
        </is>
      </c>
      <c r="D8" s="5" t="inlineStr"/>
      <c r="E8" t="inlineStr">
        <is>
          <t>+44-20-3705-2046</t>
        </is>
      </c>
      <c r="G8" t="inlineStr">
        <is>
          <t>29.10.2020</t>
        </is>
      </c>
      <c r="H8" t="inlineStr">
        <is>
          <t>Q3 Earnings</t>
        </is>
      </c>
    </row>
    <row r="9">
      <c r="A9" s="5" t="inlineStr">
        <is>
          <t>Währung / Currency</t>
        </is>
      </c>
      <c r="B9" t="inlineStr">
        <is>
          <t>EUR</t>
        </is>
      </c>
      <c r="C9" s="5" t="inlineStr">
        <is>
          <t>Inv. Relations E-Mail</t>
        </is>
      </c>
      <c r="D9" s="5" t="inlineStr"/>
      <c r="E9" t="inlineStr">
        <is>
          <t>investor.relations@volkswagen.de</t>
        </is>
      </c>
    </row>
    <row r="10">
      <c r="A10" s="5" t="inlineStr">
        <is>
          <t>Branche / Industry</t>
        </is>
      </c>
      <c r="B10" t="inlineStr">
        <is>
          <t>Automobile Production</t>
        </is>
      </c>
      <c r="C10" s="5" t="inlineStr">
        <is>
          <t>Kontaktperson / Contact Person</t>
        </is>
      </c>
      <c r="D10" s="5" t="inlineStr"/>
      <c r="E10" t="inlineStr">
        <is>
          <t>Oliver Larkin</t>
        </is>
      </c>
    </row>
    <row r="11">
      <c r="A11" s="5" t="inlineStr">
        <is>
          <t>Sektor / Sector</t>
        </is>
      </c>
      <c r="B11" t="inlineStr">
        <is>
          <t>Automotive Industry</t>
        </is>
      </c>
    </row>
    <row r="12">
      <c r="A12" s="5" t="inlineStr">
        <is>
          <t>Typ / Genre</t>
        </is>
      </c>
      <c r="B12" t="inlineStr">
        <is>
          <t>Inhaber-Vorzugsaktie</t>
        </is>
      </c>
    </row>
    <row r="13">
      <c r="A13" s="5" t="inlineStr">
        <is>
          <t>Adresse / Address</t>
        </is>
      </c>
      <c r="B13" t="inlineStr">
        <is>
          <t>Volkswagen AGBerliner Ring 2  D-38440 Wolfsburg</t>
        </is>
      </c>
    </row>
    <row r="14">
      <c r="A14" s="5" t="inlineStr">
        <is>
          <t>Management</t>
        </is>
      </c>
      <c r="B14" t="inlineStr">
        <is>
          <t>Dr. Herbert Diess, Oliver Blume, Gunnar Kilian, Andreas Renschler, Abraham Schot, Dr. Stefan Sommer, Hiltrud Dorothea Werner, Frank Witter (bis 30.06.2021)</t>
        </is>
      </c>
    </row>
    <row r="15">
      <c r="A15" s="5" t="inlineStr">
        <is>
          <t>Aufsichtsrat / Board</t>
        </is>
      </c>
      <c r="B15" t="inlineStr">
        <is>
          <t>Hans Dieter Pötsch, Dr. Hussain Ali Al-Abdulla, Dr. Hessa Sultan Al-Jaber, Dr. Bernd Althusmann, Dr. Hans-Peter Fischer, Marianne Heiß, Jörg Hofmann, Johan Järvklo, Ulrike Jakob, Dr. Louise Kiesling, Peter Mosch, Bertina Murkovic, Bernd Osterloh, Dr. Hans Michel Piëch, Dr. Ferdinand Oliver Porsche, Dr. Wolfgang Porsche, Conny Schönhardt, Athanasios Stimoniaris, Stephan Weil, Werner Weresch</t>
        </is>
      </c>
    </row>
    <row r="16">
      <c r="A16" s="5" t="inlineStr">
        <is>
          <t>Beschreibung</t>
        </is>
      </c>
      <c r="B16" t="inlineStr">
        <is>
          <t>Die Volkswagen AG ist der größte Automobilhersteller in Europa und einer der führenden weltweit. Volkswagen konzentriert seine Tätigkeit auf das Automobilgeschäft und bietet entlang der gesamten Wertschöpfungskette einschließlich der Segmente Finanzdienstleistungen und Finanzierung ein breites und vollständiges Dienstleistungsspektrum an. Der Konzern ist in die Bereiche Automobile und Finanzdienstleistungen strukturiert. Es gehören die Marken Volkswagen, Audi, SEAT, Skoda, Bentley, Bugatti, Lamborghini, Porsche, Ducati, Volkswagen Nutzfahrzeuge, Scania und MAN zum Portfolio. Dabei hat jede Marke ihren eigenen Charakter und operiert selbständig am Markt. Das Angebot reicht von verbrauchsarmen Kleinwagen wie dem VW Up! bis zu Luxusautos. Im Bereich Nutzfahrzeuge reicht die Produktpalette von Pick-ups bis zu Bussen und Schwertransportern. In weiteren Segmenten produziert Volkswagen Großdieselmotoren, Turbolader, Turbomaschinen und Kompressoren sowie chemische Reaktoren. Auch Spezialgetriebe für Fahrzeuge und Windräder sowie Gleitlager und Kupplungen gehören zum Sortiment. Copyright 2014 FINANCE BASE AG</t>
        </is>
      </c>
    </row>
    <row r="17">
      <c r="A17" s="5" t="inlineStr">
        <is>
          <t>Profile</t>
        </is>
      </c>
      <c r="B17" t="inlineStr">
        <is>
          <t>Volkswagen AG is the largest automobile manufacturer in Europe and one of the leading worldwide. Volkswagen is focusing its activities in the automotive business, offering along the entire value chain, including the segments of financial services and finance a wide and complete range of services to. The Group is structured into the areas of automotive and financial services. It includes the brands Volkswagen, Audi, SEAT, Skoda, Bentley, Bugatti, Lamborghini, Porsche, Ducati, Volkswagen Commercial Vehicles, Scania and MAN to the portfolio. Each brand has its own character and operates independently on the market. The range extends from low-consumption small cars such as the VW Up! to luxury cars. In the commercial vehicle sector, the product range of pick-ups extends to buses and heavy goods vehicles. In other segments Volkswagen large diesel engines, turbochargers, compressors and turbo machinery and chemical reactors produced. Also, special gears for vehicles and wind turbines as well as bearings and couplings are part of the assortment.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252632</v>
      </c>
      <c r="D20" t="n">
        <v>235849</v>
      </c>
      <c r="E20" t="n">
        <v>230682</v>
      </c>
      <c r="F20" t="n">
        <v>217267</v>
      </c>
      <c r="G20" t="n">
        <v>213292</v>
      </c>
      <c r="H20" t="n">
        <v>202458</v>
      </c>
      <c r="I20" t="n">
        <v>197007</v>
      </c>
      <c r="J20" t="n">
        <v>192676</v>
      </c>
      <c r="K20" t="n">
        <v>159337</v>
      </c>
      <c r="L20" t="n">
        <v>126875</v>
      </c>
      <c r="M20" t="n">
        <v>105187</v>
      </c>
      <c r="N20" t="n">
        <v>113808</v>
      </c>
      <c r="O20" t="n">
        <v>108897</v>
      </c>
      <c r="P20" t="n">
        <v>104875</v>
      </c>
      <c r="Q20" t="n">
        <v>95268</v>
      </c>
      <c r="R20" t="n">
        <v>88963</v>
      </c>
      <c r="S20" t="n">
        <v>87153</v>
      </c>
      <c r="T20" t="n">
        <v>86948</v>
      </c>
      <c r="U20" t="n">
        <v>88540</v>
      </c>
      <c r="V20" t="n">
        <v>83127</v>
      </c>
      <c r="W20" t="inlineStr">
        <is>
          <t>-</t>
        </is>
      </c>
    </row>
    <row r="21">
      <c r="A21" s="5" t="inlineStr">
        <is>
          <t>Bruttoergebnis vom Umsatz</t>
        </is>
      </c>
      <c r="B21" s="5" t="inlineStr">
        <is>
          <t>Gross Profit</t>
        </is>
      </c>
      <c r="C21" t="n">
        <v>49142</v>
      </c>
      <c r="D21" t="n">
        <v>46350</v>
      </c>
      <c r="E21" t="n">
        <v>42542</v>
      </c>
      <c r="F21" t="n">
        <v>40997</v>
      </c>
      <c r="G21" t="n">
        <v>33911</v>
      </c>
      <c r="H21" t="n">
        <v>36524</v>
      </c>
      <c r="I21" t="n">
        <v>35600</v>
      </c>
      <c r="J21" t="n">
        <v>35158</v>
      </c>
      <c r="K21" t="n">
        <v>27965</v>
      </c>
      <c r="L21" t="n">
        <v>21444</v>
      </c>
      <c r="M21" t="n">
        <v>13579</v>
      </c>
      <c r="N21" t="n">
        <v>17196</v>
      </c>
      <c r="O21" t="n">
        <v>16294</v>
      </c>
      <c r="P21" t="n">
        <v>13855</v>
      </c>
      <c r="Q21" t="n">
        <v>12877</v>
      </c>
      <c r="R21" t="n">
        <v>10523</v>
      </c>
      <c r="S21" t="n">
        <v>10660</v>
      </c>
      <c r="T21" t="n">
        <v>13998</v>
      </c>
      <c r="U21" t="n">
        <v>14282</v>
      </c>
      <c r="V21" t="n">
        <v>13210</v>
      </c>
      <c r="W21" t="inlineStr">
        <is>
          <t>-</t>
        </is>
      </c>
    </row>
    <row r="22">
      <c r="A22" s="5" t="inlineStr">
        <is>
          <t>Operatives Ergebnis (EBIT)</t>
        </is>
      </c>
      <c r="B22" s="5" t="inlineStr">
        <is>
          <t>EBIT Earning Before Interest &amp; Tax</t>
        </is>
      </c>
      <c r="C22" t="n">
        <v>16960</v>
      </c>
      <c r="D22" t="n">
        <v>13920</v>
      </c>
      <c r="E22" t="n">
        <v>13818</v>
      </c>
      <c r="F22" t="n">
        <v>7103</v>
      </c>
      <c r="G22" t="n">
        <v>-4069</v>
      </c>
      <c r="H22" t="n">
        <v>12697</v>
      </c>
      <c r="I22" t="n">
        <v>11671</v>
      </c>
      <c r="J22" t="n">
        <v>11510</v>
      </c>
      <c r="K22" t="n">
        <v>11271</v>
      </c>
      <c r="L22" t="n">
        <v>7141</v>
      </c>
      <c r="M22" t="n">
        <v>1855</v>
      </c>
      <c r="N22" t="n">
        <v>6333</v>
      </c>
      <c r="O22" t="n">
        <v>6151</v>
      </c>
      <c r="P22" t="n">
        <v>2009</v>
      </c>
      <c r="Q22" t="n">
        <v>2792</v>
      </c>
      <c r="R22" t="n">
        <v>1620</v>
      </c>
      <c r="S22" t="n">
        <v>1780</v>
      </c>
      <c r="T22" t="n">
        <v>4761</v>
      </c>
      <c r="U22" t="n">
        <v>5424</v>
      </c>
      <c r="V22" t="n">
        <v>4024</v>
      </c>
      <c r="W22" t="inlineStr">
        <is>
          <t>-</t>
        </is>
      </c>
    </row>
    <row r="23">
      <c r="A23" s="5" t="inlineStr">
        <is>
          <t>Finanzergebnis</t>
        </is>
      </c>
      <c r="B23" s="5" t="inlineStr">
        <is>
          <t>Financial Result</t>
        </is>
      </c>
      <c r="C23" t="n">
        <v>1396</v>
      </c>
      <c r="D23" t="n">
        <v>1723</v>
      </c>
      <c r="E23" t="n">
        <v>95</v>
      </c>
      <c r="F23" t="n">
        <v>189</v>
      </c>
      <c r="G23" t="n">
        <v>2768</v>
      </c>
      <c r="H23" t="n">
        <v>2097</v>
      </c>
      <c r="I23" t="n">
        <v>757</v>
      </c>
      <c r="J23" t="n">
        <v>13982</v>
      </c>
      <c r="K23" t="n">
        <v>7655</v>
      </c>
      <c r="L23" t="n">
        <v>1853</v>
      </c>
      <c r="M23" t="n">
        <v>-594</v>
      </c>
      <c r="N23" t="n">
        <v>275</v>
      </c>
      <c r="O23" t="n">
        <v>392</v>
      </c>
      <c r="P23" t="n">
        <v>-216</v>
      </c>
      <c r="Q23" t="n">
        <v>-1070</v>
      </c>
      <c r="R23" t="n">
        <v>-521</v>
      </c>
      <c r="S23" t="n">
        <v>-251</v>
      </c>
      <c r="T23" t="n">
        <v>-775</v>
      </c>
      <c r="U23" t="n">
        <v>-1015</v>
      </c>
      <c r="V23" t="n">
        <v>-305</v>
      </c>
      <c r="W23" t="inlineStr">
        <is>
          <t>-</t>
        </is>
      </c>
    </row>
    <row r="24">
      <c r="A24" s="5" t="inlineStr">
        <is>
          <t>Ergebnis vor Steuer (EBT)</t>
        </is>
      </c>
      <c r="B24" s="5" t="inlineStr">
        <is>
          <t>EBT Earning Before Tax</t>
        </is>
      </c>
      <c r="C24" t="n">
        <v>18356</v>
      </c>
      <c r="D24" t="n">
        <v>15643</v>
      </c>
      <c r="E24" t="n">
        <v>13913</v>
      </c>
      <c r="F24" t="n">
        <v>7292</v>
      </c>
      <c r="G24" t="n">
        <v>-1301</v>
      </c>
      <c r="H24" t="n">
        <v>14794</v>
      </c>
      <c r="I24" t="n">
        <v>12428</v>
      </c>
      <c r="J24" t="n">
        <v>25492</v>
      </c>
      <c r="K24" t="n">
        <v>18926</v>
      </c>
      <c r="L24" t="n">
        <v>8994</v>
      </c>
      <c r="M24" t="n">
        <v>1261</v>
      </c>
      <c r="N24" t="n">
        <v>6608</v>
      </c>
      <c r="O24" t="n">
        <v>6543</v>
      </c>
      <c r="P24" t="n">
        <v>1793</v>
      </c>
      <c r="Q24" t="n">
        <v>1722</v>
      </c>
      <c r="R24" t="n">
        <v>1099</v>
      </c>
      <c r="S24" t="n">
        <v>1529</v>
      </c>
      <c r="T24" t="n">
        <v>3986</v>
      </c>
      <c r="U24" t="n">
        <v>4409</v>
      </c>
      <c r="V24" t="n">
        <v>3719</v>
      </c>
      <c r="W24" t="inlineStr">
        <is>
          <t>-</t>
        </is>
      </c>
    </row>
    <row r="25">
      <c r="A25" s="5" t="inlineStr">
        <is>
          <t>Steuern auf Einkommen und Ertrag</t>
        </is>
      </c>
      <c r="B25" s="5" t="inlineStr">
        <is>
          <t>Taxes on income and earnings</t>
        </is>
      </c>
      <c r="C25" t="n">
        <v>4147</v>
      </c>
      <c r="D25" t="n">
        <v>3533</v>
      </c>
      <c r="E25" t="n">
        <v>3205</v>
      </c>
      <c r="F25" t="n">
        <v>3273</v>
      </c>
      <c r="G25" t="n">
        <v>2859</v>
      </c>
      <c r="H25" t="n">
        <v>3632</v>
      </c>
      <c r="I25" t="n">
        <v>3733</v>
      </c>
      <c r="J25" t="n">
        <v>3608</v>
      </c>
      <c r="K25" t="n">
        <v>3126</v>
      </c>
      <c r="L25" t="n">
        <v>1767</v>
      </c>
      <c r="M25" t="n">
        <v>349</v>
      </c>
      <c r="N25" t="n">
        <v>1920</v>
      </c>
      <c r="O25" t="n">
        <v>2421</v>
      </c>
      <c r="P25" t="n">
        <v>-162</v>
      </c>
      <c r="Q25" t="n">
        <v>602</v>
      </c>
      <c r="R25" t="n">
        <v>383</v>
      </c>
      <c r="S25" t="n">
        <v>411</v>
      </c>
      <c r="T25" t="n">
        <v>1389</v>
      </c>
      <c r="U25" t="n">
        <v>1483</v>
      </c>
      <c r="V25" t="n">
        <v>1105</v>
      </c>
      <c r="W25" t="inlineStr">
        <is>
          <t>-</t>
        </is>
      </c>
    </row>
    <row r="26">
      <c r="A26" s="5" t="inlineStr">
        <is>
          <t>Ergebnis nach Steuer</t>
        </is>
      </c>
      <c r="B26" s="5" t="inlineStr">
        <is>
          <t>Earnings after tax</t>
        </is>
      </c>
      <c r="C26" t="n">
        <v>14029</v>
      </c>
      <c r="D26" t="n">
        <v>12153</v>
      </c>
      <c r="E26" t="n">
        <v>11638</v>
      </c>
      <c r="F26" t="n">
        <v>5379</v>
      </c>
      <c r="G26" t="n">
        <v>-1361</v>
      </c>
      <c r="H26" t="n">
        <v>11068</v>
      </c>
      <c r="I26" t="n">
        <v>9145</v>
      </c>
      <c r="J26" t="n">
        <v>21884</v>
      </c>
      <c r="K26" t="n">
        <v>15799</v>
      </c>
      <c r="L26" t="n">
        <v>7226</v>
      </c>
      <c r="M26" t="n">
        <v>911</v>
      </c>
      <c r="N26" t="n">
        <v>4688</v>
      </c>
      <c r="O26" t="n">
        <v>4122</v>
      </c>
      <c r="P26" t="n">
        <v>1955</v>
      </c>
      <c r="Q26" t="n">
        <v>1120</v>
      </c>
      <c r="R26" t="n">
        <v>716</v>
      </c>
      <c r="S26" t="n">
        <v>1118</v>
      </c>
      <c r="T26" t="n">
        <v>2597</v>
      </c>
      <c r="U26" t="n">
        <v>2926</v>
      </c>
      <c r="V26" t="n">
        <v>2614</v>
      </c>
      <c r="W26" t="inlineStr">
        <is>
          <t>-</t>
        </is>
      </c>
    </row>
    <row r="27">
      <c r="A27" s="5" t="inlineStr">
        <is>
          <t>Minderheitenanteil</t>
        </is>
      </c>
      <c r="B27" s="5" t="inlineStr">
        <is>
          <t>Minority Share</t>
        </is>
      </c>
      <c r="C27" t="n">
        <v>-683</v>
      </c>
      <c r="D27" t="n">
        <v>-326</v>
      </c>
      <c r="E27" t="n">
        <v>-284</v>
      </c>
      <c r="F27" t="n">
        <v>-235</v>
      </c>
      <c r="G27" t="n">
        <v>-222</v>
      </c>
      <c r="H27" t="n">
        <v>-222</v>
      </c>
      <c r="I27" t="n">
        <v>-79</v>
      </c>
      <c r="J27" t="n">
        <v>-168</v>
      </c>
      <c r="K27" t="n">
        <v>-391</v>
      </c>
      <c r="L27" t="n">
        <v>-392</v>
      </c>
      <c r="M27" t="n">
        <v>49</v>
      </c>
      <c r="N27" t="n">
        <v>65</v>
      </c>
      <c r="O27" t="n">
        <v>-2</v>
      </c>
      <c r="P27" t="n">
        <v>-1</v>
      </c>
      <c r="Q27" t="inlineStr">
        <is>
          <t>-</t>
        </is>
      </c>
      <c r="R27" t="n">
        <v>-39</v>
      </c>
      <c r="S27" t="n">
        <v>-23</v>
      </c>
      <c r="T27" t="n">
        <v>-13</v>
      </c>
      <c r="U27" t="n">
        <v>-11</v>
      </c>
      <c r="V27" t="n">
        <v>-7</v>
      </c>
      <c r="W27" t="inlineStr">
        <is>
          <t>-</t>
        </is>
      </c>
    </row>
    <row r="28">
      <c r="A28" s="5" t="inlineStr">
        <is>
          <t>Jahresüberschuss/-fehlbetrag</t>
        </is>
      </c>
      <c r="B28" s="5" t="inlineStr">
        <is>
          <t>Net Profit</t>
        </is>
      </c>
      <c r="C28" t="n">
        <v>13346</v>
      </c>
      <c r="D28" t="n">
        <v>11827</v>
      </c>
      <c r="E28" t="n">
        <v>11354</v>
      </c>
      <c r="F28" t="n">
        <v>5144</v>
      </c>
      <c r="G28" t="n">
        <v>-1582</v>
      </c>
      <c r="H28" t="n">
        <v>10847</v>
      </c>
      <c r="I28" t="n">
        <v>9066</v>
      </c>
      <c r="J28" t="n">
        <v>21717</v>
      </c>
      <c r="K28" t="n">
        <v>15409</v>
      </c>
      <c r="L28" t="n">
        <v>6835</v>
      </c>
      <c r="M28" t="n">
        <v>960</v>
      </c>
      <c r="N28" t="n">
        <v>4753</v>
      </c>
      <c r="O28" t="n">
        <v>4120</v>
      </c>
      <c r="P28" t="n">
        <v>2749</v>
      </c>
      <c r="Q28" t="n">
        <v>1120</v>
      </c>
      <c r="R28" t="n">
        <v>677</v>
      </c>
      <c r="S28" t="n">
        <v>1095</v>
      </c>
      <c r="T28" t="n">
        <v>2584</v>
      </c>
      <c r="U28" t="n">
        <v>2915</v>
      </c>
      <c r="V28" t="n">
        <v>2607</v>
      </c>
      <c r="W28" t="inlineStr">
        <is>
          <t>-</t>
        </is>
      </c>
    </row>
    <row r="29">
      <c r="A29" s="5" t="inlineStr">
        <is>
          <t>Summe Umlaufvermögen</t>
        </is>
      </c>
      <c r="B29" s="5" t="inlineStr">
        <is>
          <t>Current Assets</t>
        </is>
      </c>
      <c r="C29" t="n">
        <v>187463</v>
      </c>
      <c r="D29" t="n">
        <v>183536</v>
      </c>
      <c r="E29" t="n">
        <v>160112</v>
      </c>
      <c r="F29" t="n">
        <v>155722</v>
      </c>
      <c r="G29" t="n">
        <v>145387</v>
      </c>
      <c r="H29" t="n">
        <v>131102</v>
      </c>
      <c r="I29" t="n">
        <v>122192</v>
      </c>
      <c r="J29" t="n">
        <v>113061</v>
      </c>
      <c r="K29" t="n">
        <v>105640</v>
      </c>
      <c r="L29" t="n">
        <v>85936</v>
      </c>
      <c r="M29" t="n">
        <v>77776</v>
      </c>
      <c r="N29" t="n">
        <v>76163</v>
      </c>
      <c r="O29" t="n">
        <v>68516</v>
      </c>
      <c r="P29" t="n">
        <v>61229</v>
      </c>
      <c r="Q29" t="n">
        <v>57846</v>
      </c>
      <c r="R29" t="n">
        <v>55391</v>
      </c>
      <c r="S29" t="n">
        <v>72417</v>
      </c>
      <c r="T29" t="n">
        <v>64170</v>
      </c>
      <c r="U29" t="n">
        <v>63006</v>
      </c>
      <c r="V29" t="n">
        <v>56809</v>
      </c>
      <c r="W29" t="inlineStr">
        <is>
          <t>-</t>
        </is>
      </c>
    </row>
    <row r="30">
      <c r="A30" s="5" t="inlineStr">
        <is>
          <t>Summe Anlagevermögen</t>
        </is>
      </c>
      <c r="B30" s="5" t="inlineStr">
        <is>
          <t>Fixed Assets</t>
        </is>
      </c>
      <c r="C30" t="n">
        <v>287502</v>
      </c>
      <c r="D30" t="n">
        <v>264489</v>
      </c>
      <c r="E30" t="n">
        <v>252271</v>
      </c>
      <c r="F30" t="n">
        <v>244254</v>
      </c>
      <c r="G30" t="n">
        <v>228522</v>
      </c>
      <c r="H30" t="n">
        <v>214229</v>
      </c>
      <c r="I30" t="n">
        <v>196519</v>
      </c>
      <c r="J30" t="n">
        <v>188668</v>
      </c>
      <c r="K30" t="n">
        <v>141653</v>
      </c>
      <c r="L30" t="n">
        <v>109209</v>
      </c>
      <c r="M30" t="n">
        <v>96389</v>
      </c>
      <c r="N30" t="n">
        <v>88412</v>
      </c>
      <c r="O30" t="n">
        <v>73732</v>
      </c>
      <c r="P30" t="n">
        <v>72336</v>
      </c>
      <c r="Q30" t="n">
        <v>72363</v>
      </c>
      <c r="R30" t="n">
        <v>69525</v>
      </c>
      <c r="S30" t="n">
        <v>44927</v>
      </c>
      <c r="T30" t="n">
        <v>43008</v>
      </c>
      <c r="U30" t="n">
        <v>39614</v>
      </c>
      <c r="V30" t="n">
        <v>34080</v>
      </c>
      <c r="W30" t="inlineStr">
        <is>
          <t>-</t>
        </is>
      </c>
    </row>
    <row r="31">
      <c r="A31" s="5" t="inlineStr">
        <is>
          <t>Summe Aktiva</t>
        </is>
      </c>
      <c r="B31" s="5" t="inlineStr">
        <is>
          <t>Total Assets</t>
        </is>
      </c>
      <c r="C31" t="n">
        <v>488071</v>
      </c>
      <c r="D31" t="n">
        <v>458156</v>
      </c>
      <c r="E31" t="n">
        <v>422193</v>
      </c>
      <c r="F31" t="n">
        <v>409732</v>
      </c>
      <c r="G31" t="n">
        <v>381935</v>
      </c>
      <c r="H31" t="n">
        <v>351209</v>
      </c>
      <c r="I31" t="n">
        <v>324333</v>
      </c>
      <c r="J31" t="n">
        <v>309644</v>
      </c>
      <c r="K31" t="n">
        <v>253626</v>
      </c>
      <c r="L31" t="n">
        <v>199393</v>
      </c>
      <c r="M31" t="n">
        <v>177178</v>
      </c>
      <c r="N31" t="n">
        <v>167919</v>
      </c>
      <c r="O31" t="n">
        <v>145357</v>
      </c>
      <c r="P31" t="n">
        <v>136603</v>
      </c>
      <c r="Q31" t="n">
        <v>133081</v>
      </c>
      <c r="R31" t="n">
        <v>126972</v>
      </c>
      <c r="S31" t="n">
        <v>119136</v>
      </c>
      <c r="T31" t="n">
        <v>108896</v>
      </c>
      <c r="U31" t="n">
        <v>104424</v>
      </c>
      <c r="V31" t="n">
        <v>92565</v>
      </c>
      <c r="W31" t="inlineStr">
        <is>
          <t>-</t>
        </is>
      </c>
    </row>
    <row r="32">
      <c r="A32" s="5" t="inlineStr">
        <is>
          <t>Summe kurzfristiges Fremdkapital</t>
        </is>
      </c>
      <c r="B32" s="5" t="inlineStr">
        <is>
          <t>Short-Term Debt</t>
        </is>
      </c>
      <c r="C32" t="n">
        <v>167924</v>
      </c>
      <c r="D32" t="n">
        <v>167968</v>
      </c>
      <c r="E32" t="n">
        <v>160389</v>
      </c>
      <c r="F32" t="n">
        <v>177515</v>
      </c>
      <c r="G32" t="n">
        <v>148489</v>
      </c>
      <c r="H32" t="n">
        <v>130706</v>
      </c>
      <c r="I32" t="n">
        <v>118625</v>
      </c>
      <c r="J32" t="n">
        <v>105513</v>
      </c>
      <c r="K32" t="n">
        <v>101057</v>
      </c>
      <c r="L32" t="n">
        <v>76900</v>
      </c>
      <c r="M32" t="n">
        <v>69534</v>
      </c>
      <c r="N32" t="n">
        <v>64802</v>
      </c>
      <c r="O32" t="n">
        <v>56068</v>
      </c>
      <c r="P32" t="n">
        <v>53485</v>
      </c>
      <c r="Q32" t="n">
        <v>53309</v>
      </c>
      <c r="R32" t="n">
        <v>48669</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196497</v>
      </c>
      <c r="D33" t="n">
        <v>172846</v>
      </c>
      <c r="E33" t="n">
        <v>152726</v>
      </c>
      <c r="F33" t="n">
        <v>139306</v>
      </c>
      <c r="G33" t="n">
        <v>145175</v>
      </c>
      <c r="H33" t="n">
        <v>130314</v>
      </c>
      <c r="I33" t="n">
        <v>115672</v>
      </c>
      <c r="J33" t="n">
        <v>122306</v>
      </c>
      <c r="K33" t="n">
        <v>89216</v>
      </c>
      <c r="L33" t="n">
        <v>73781</v>
      </c>
      <c r="M33" t="n">
        <v>70215</v>
      </c>
      <c r="N33" t="n">
        <v>65729</v>
      </c>
      <c r="O33" t="n">
        <v>57351</v>
      </c>
      <c r="P33" t="n">
        <v>56159</v>
      </c>
      <c r="Q33" t="n">
        <v>56125</v>
      </c>
      <c r="R33" t="n">
        <v>54346</v>
      </c>
      <c r="S33" t="inlineStr">
        <is>
          <t>-</t>
        </is>
      </c>
      <c r="T33" t="inlineStr">
        <is>
          <t>-</t>
        </is>
      </c>
      <c r="U33" t="inlineStr">
        <is>
          <t>-</t>
        </is>
      </c>
      <c r="V33" t="inlineStr">
        <is>
          <t>-</t>
        </is>
      </c>
      <c r="W33" t="inlineStr">
        <is>
          <t>-</t>
        </is>
      </c>
    </row>
    <row r="34">
      <c r="A34" s="5" t="inlineStr">
        <is>
          <t>Summe Fremdkapital</t>
        </is>
      </c>
      <c r="B34" s="5" t="inlineStr">
        <is>
          <t>Total Liabilities</t>
        </is>
      </c>
      <c r="C34" t="n">
        <v>364421</v>
      </c>
      <c r="D34" t="n">
        <v>340814</v>
      </c>
      <c r="E34" t="n">
        <v>313115</v>
      </c>
      <c r="F34" t="n">
        <v>316821</v>
      </c>
      <c r="G34" t="n">
        <v>293665</v>
      </c>
      <c r="H34" t="n">
        <v>261020</v>
      </c>
      <c r="I34" t="n">
        <v>234297</v>
      </c>
      <c r="J34" t="n">
        <v>227819</v>
      </c>
      <c r="K34" t="n">
        <v>190272</v>
      </c>
      <c r="L34" t="n">
        <v>150681</v>
      </c>
      <c r="M34" t="n">
        <v>139748</v>
      </c>
      <c r="N34" t="n">
        <v>130531</v>
      </c>
      <c r="O34" t="n">
        <v>113419</v>
      </c>
      <c r="P34" t="n">
        <v>109644</v>
      </c>
      <c r="Q34" t="n">
        <v>109434</v>
      </c>
      <c r="R34" t="n">
        <v>103015</v>
      </c>
      <c r="S34" t="n">
        <v>94602</v>
      </c>
      <c r="T34" t="n">
        <v>84205</v>
      </c>
      <c r="U34" t="n">
        <v>80376</v>
      </c>
      <c r="V34" t="n">
        <v>71145</v>
      </c>
      <c r="W34" t="inlineStr">
        <is>
          <t>-</t>
        </is>
      </c>
    </row>
    <row r="35">
      <c r="A35" s="5" t="inlineStr">
        <is>
          <t>Minderheitenanteil</t>
        </is>
      </c>
      <c r="B35" s="5" t="inlineStr">
        <is>
          <t>Minority Share</t>
        </is>
      </c>
      <c r="C35" t="n">
        <v>1870</v>
      </c>
      <c r="D35" t="n">
        <v>225</v>
      </c>
      <c r="E35" t="n">
        <v>229</v>
      </c>
      <c r="F35" t="n">
        <v>221</v>
      </c>
      <c r="G35" t="n">
        <v>210</v>
      </c>
      <c r="H35" t="n">
        <v>198</v>
      </c>
      <c r="I35" t="n">
        <v>2304</v>
      </c>
      <c r="J35" t="n">
        <v>4310</v>
      </c>
      <c r="K35" t="n">
        <v>5815</v>
      </c>
      <c r="L35" t="n">
        <v>2734</v>
      </c>
      <c r="M35" t="n">
        <v>2149</v>
      </c>
      <c r="N35" t="n">
        <v>2377</v>
      </c>
      <c r="O35" t="n">
        <v>63</v>
      </c>
      <c r="P35" t="n">
        <v>55</v>
      </c>
      <c r="Q35" t="n">
        <v>47</v>
      </c>
      <c r="R35" t="n">
        <v>92</v>
      </c>
      <c r="S35" t="n">
        <v>104</v>
      </c>
      <c r="T35" t="n">
        <v>57</v>
      </c>
      <c r="U35" t="n">
        <v>53</v>
      </c>
      <c r="V35" t="n">
        <v>49</v>
      </c>
      <c r="W35" t="inlineStr">
        <is>
          <t>-</t>
        </is>
      </c>
    </row>
    <row r="36">
      <c r="A36" s="5" t="inlineStr">
        <is>
          <t>Summe Eigenkapital</t>
        </is>
      </c>
      <c r="B36" s="5" t="inlineStr">
        <is>
          <t>Equity</t>
        </is>
      </c>
      <c r="C36" t="n">
        <v>121781</v>
      </c>
      <c r="D36" t="n">
        <v>117117</v>
      </c>
      <c r="E36" t="n">
        <v>108849</v>
      </c>
      <c r="F36" t="n">
        <v>92689</v>
      </c>
      <c r="G36" t="n">
        <v>88060</v>
      </c>
      <c r="H36" t="n">
        <v>89991</v>
      </c>
      <c r="I36" t="n">
        <v>87733</v>
      </c>
      <c r="J36" t="n">
        <v>77515</v>
      </c>
      <c r="K36" t="n">
        <v>57539</v>
      </c>
      <c r="L36" t="n">
        <v>45978</v>
      </c>
      <c r="M36" t="n">
        <v>35281</v>
      </c>
      <c r="N36" t="n">
        <v>35011</v>
      </c>
      <c r="O36" t="n">
        <v>31875</v>
      </c>
      <c r="P36" t="n">
        <v>26904</v>
      </c>
      <c r="Q36" t="n">
        <v>23600</v>
      </c>
      <c r="R36" t="n">
        <v>23865</v>
      </c>
      <c r="S36" t="n">
        <v>24430</v>
      </c>
      <c r="T36" t="n">
        <v>24634</v>
      </c>
      <c r="U36" t="n">
        <v>23995</v>
      </c>
      <c r="V36" t="n">
        <v>21371</v>
      </c>
      <c r="W36" t="inlineStr">
        <is>
          <t>-</t>
        </is>
      </c>
    </row>
    <row r="37">
      <c r="A37" s="5" t="inlineStr">
        <is>
          <t>Summe Passiva</t>
        </is>
      </c>
      <c r="B37" s="5" t="inlineStr">
        <is>
          <t>Liabilities &amp; Shareholder Equity</t>
        </is>
      </c>
      <c r="C37" t="n">
        <v>488071</v>
      </c>
      <c r="D37" t="n">
        <v>458156</v>
      </c>
      <c r="E37" t="n">
        <v>422193</v>
      </c>
      <c r="F37" t="n">
        <v>409732</v>
      </c>
      <c r="G37" t="n">
        <v>381935</v>
      </c>
      <c r="H37" t="n">
        <v>351209</v>
      </c>
      <c r="I37" t="n">
        <v>324333</v>
      </c>
      <c r="J37" t="n">
        <v>309644</v>
      </c>
      <c r="K37" t="n">
        <v>253626</v>
      </c>
      <c r="L37" t="n">
        <v>199393</v>
      </c>
      <c r="M37" t="n">
        <v>177178</v>
      </c>
      <c r="N37" t="n">
        <v>167919</v>
      </c>
      <c r="O37" t="n">
        <v>145357</v>
      </c>
      <c r="P37" t="n">
        <v>136603</v>
      </c>
      <c r="Q37" t="n">
        <v>133081</v>
      </c>
      <c r="R37" t="n">
        <v>126972</v>
      </c>
      <c r="S37" t="n">
        <v>119136</v>
      </c>
      <c r="T37" t="n">
        <v>108896</v>
      </c>
      <c r="U37" t="n">
        <v>104424</v>
      </c>
      <c r="V37" t="n">
        <v>92565</v>
      </c>
      <c r="W37" t="inlineStr">
        <is>
          <t>-</t>
        </is>
      </c>
    </row>
    <row r="38">
      <c r="A38" s="5" t="inlineStr">
        <is>
          <t>Mio.Aktien im Umlauf</t>
        </is>
      </c>
      <c r="B38" s="5" t="inlineStr">
        <is>
          <t>Million shares outstanding</t>
        </is>
      </c>
      <c r="C38" t="n">
        <v>501.3</v>
      </c>
      <c r="D38" t="n">
        <v>501.3</v>
      </c>
      <c r="E38" t="n">
        <v>501.3</v>
      </c>
      <c r="F38" t="n">
        <v>501.3</v>
      </c>
      <c r="G38" t="n">
        <v>501.3</v>
      </c>
      <c r="H38" t="n">
        <v>475.73</v>
      </c>
      <c r="I38" t="n">
        <v>465.23</v>
      </c>
      <c r="J38" t="n">
        <v>465.23</v>
      </c>
      <c r="K38" t="n">
        <v>465.19</v>
      </c>
      <c r="L38" t="n">
        <v>465.2</v>
      </c>
      <c r="M38" t="n">
        <v>400.2</v>
      </c>
      <c r="N38" t="n">
        <v>400.2</v>
      </c>
      <c r="O38" t="n">
        <v>396.5</v>
      </c>
      <c r="P38" t="n">
        <v>392.2</v>
      </c>
      <c r="Q38" t="n">
        <v>427.1</v>
      </c>
      <c r="R38" t="n">
        <v>425.5</v>
      </c>
      <c r="S38" t="n">
        <v>425.6</v>
      </c>
      <c r="T38" t="n">
        <v>425.6</v>
      </c>
      <c r="U38" t="n">
        <v>424.8</v>
      </c>
      <c r="V38" t="n">
        <v>418.4</v>
      </c>
      <c r="W38" t="n">
        <v>417.2</v>
      </c>
    </row>
    <row r="39">
      <c r="A39" s="5" t="inlineStr">
        <is>
          <t>Mio.Aktien im Umlauf</t>
        </is>
      </c>
      <c r="B39" s="5" t="inlineStr">
        <is>
          <t>Million shares outstanding</t>
        </is>
      </c>
      <c r="C39" t="n">
        <v>206.21</v>
      </c>
      <c r="D39" t="n">
        <v>206.21</v>
      </c>
      <c r="E39" t="n">
        <v>206.21</v>
      </c>
      <c r="F39" t="n">
        <v>206.21</v>
      </c>
      <c r="G39" t="n">
        <v>206.21</v>
      </c>
      <c r="H39" t="n">
        <v>180.64</v>
      </c>
      <c r="I39" t="n">
        <v>170.14</v>
      </c>
      <c r="J39" t="n">
        <v>170.14</v>
      </c>
      <c r="K39" t="n">
        <v>170.1</v>
      </c>
      <c r="L39" t="n">
        <v>170.1</v>
      </c>
      <c r="M39" t="n">
        <v>105.2</v>
      </c>
      <c r="N39" t="n">
        <v>105.2</v>
      </c>
      <c r="O39" t="n">
        <v>105.2</v>
      </c>
      <c r="P39" t="n">
        <v>105.2</v>
      </c>
      <c r="Q39" t="n">
        <v>105.2</v>
      </c>
      <c r="R39" t="n">
        <v>105.2</v>
      </c>
      <c r="S39" t="n">
        <v>105.2</v>
      </c>
      <c r="T39" t="n">
        <v>105.2</v>
      </c>
      <c r="U39" t="n">
        <v>105.2</v>
      </c>
      <c r="V39" t="n">
        <v>105.2</v>
      </c>
      <c r="W39" t="n">
        <v>105.2</v>
      </c>
    </row>
    <row r="40">
      <c r="A40" s="5" t="inlineStr">
        <is>
          <t>Ergebnis je Aktie (brutto)</t>
        </is>
      </c>
      <c r="B40" s="5" t="inlineStr">
        <is>
          <t>Earnings per share</t>
        </is>
      </c>
      <c r="C40" t="n">
        <v>36.62</v>
      </c>
      <c r="D40" t="n">
        <v>31.21</v>
      </c>
      <c r="E40" t="n">
        <v>27.75</v>
      </c>
      <c r="F40" t="n">
        <v>14.55</v>
      </c>
      <c r="G40" t="n">
        <v>-2.6</v>
      </c>
      <c r="H40" t="n">
        <v>31.1</v>
      </c>
      <c r="I40" t="n">
        <v>26.71</v>
      </c>
      <c r="J40" t="n">
        <v>54.79</v>
      </c>
      <c r="K40" t="n">
        <v>40.68</v>
      </c>
      <c r="L40" t="n">
        <v>19.33</v>
      </c>
      <c r="M40" t="n">
        <v>3.15</v>
      </c>
      <c r="N40" t="n">
        <v>16.51</v>
      </c>
      <c r="O40" t="n">
        <v>16.5</v>
      </c>
      <c r="P40" t="n">
        <v>4.57</v>
      </c>
      <c r="Q40" t="n">
        <v>4.03</v>
      </c>
      <c r="R40" t="n">
        <v>2.58</v>
      </c>
      <c r="S40" t="n">
        <v>3.59</v>
      </c>
      <c r="T40" t="n">
        <v>9.369999999999999</v>
      </c>
      <c r="U40" t="n">
        <v>10.38</v>
      </c>
      <c r="V40" t="n">
        <v>8.890000000000001</v>
      </c>
      <c r="W40" t="inlineStr">
        <is>
          <t>-</t>
        </is>
      </c>
    </row>
    <row r="41">
      <c r="A41" s="5" t="inlineStr">
        <is>
          <t>Ergebnis je Aktie (unverwässert)</t>
        </is>
      </c>
      <c r="B41" s="5" t="inlineStr">
        <is>
          <t>Basic Earnings per share</t>
        </is>
      </c>
      <c r="C41" t="n">
        <v>26.6</v>
      </c>
      <c r="D41" t="n">
        <v>23.63</v>
      </c>
      <c r="E41" t="n">
        <v>22.69</v>
      </c>
      <c r="F41" t="n">
        <v>10.3</v>
      </c>
      <c r="G41" t="n">
        <v>-3.09</v>
      </c>
      <c r="H41" t="n">
        <v>21.9</v>
      </c>
      <c r="I41" t="n">
        <v>18.69</v>
      </c>
      <c r="J41" t="n">
        <v>46.48</v>
      </c>
      <c r="K41" t="n">
        <v>33.16</v>
      </c>
      <c r="L41" t="n">
        <v>15.23</v>
      </c>
      <c r="M41" t="n">
        <v>2.44</v>
      </c>
      <c r="N41" t="n">
        <v>11.98</v>
      </c>
      <c r="O41" t="n">
        <v>10.49</v>
      </c>
      <c r="P41" t="n">
        <v>7.1</v>
      </c>
      <c r="Q41" t="n">
        <v>2.96</v>
      </c>
      <c r="R41" t="n">
        <v>1.81</v>
      </c>
      <c r="S41" t="n">
        <v>2.9</v>
      </c>
      <c r="T41" t="n">
        <v>6.78</v>
      </c>
      <c r="U41" t="n">
        <v>7.67</v>
      </c>
      <c r="V41" t="n">
        <v>6.72</v>
      </c>
      <c r="W41" t="inlineStr">
        <is>
          <t>-</t>
        </is>
      </c>
    </row>
    <row r="42">
      <c r="A42" s="5" t="inlineStr">
        <is>
          <t>Ergebnis je Aktie (verwässert)</t>
        </is>
      </c>
      <c r="B42" s="5" t="inlineStr">
        <is>
          <t>Diluted Earnings per share</t>
        </is>
      </c>
      <c r="C42" t="n">
        <v>26.66</v>
      </c>
      <c r="D42" t="n">
        <v>23.63</v>
      </c>
      <c r="E42" t="n">
        <v>22.69</v>
      </c>
      <c r="F42" t="n">
        <v>10.3</v>
      </c>
      <c r="G42" t="n">
        <v>-3.09</v>
      </c>
      <c r="H42" t="n">
        <v>21.9</v>
      </c>
      <c r="I42" t="n">
        <v>18.69</v>
      </c>
      <c r="J42" t="n">
        <v>46.48</v>
      </c>
      <c r="K42" t="n">
        <v>33.16</v>
      </c>
      <c r="L42" t="n">
        <v>15.23</v>
      </c>
      <c r="M42" t="n">
        <v>2.44</v>
      </c>
      <c r="N42" t="n">
        <v>11.94</v>
      </c>
      <c r="O42" t="n">
        <v>10.4</v>
      </c>
      <c r="P42" t="n">
        <v>7.1</v>
      </c>
      <c r="Q42" t="n">
        <v>2.96</v>
      </c>
      <c r="R42" t="n">
        <v>1.81</v>
      </c>
      <c r="S42" t="n">
        <v>2.9</v>
      </c>
      <c r="T42" t="n">
        <v>6.78</v>
      </c>
      <c r="U42" t="n">
        <v>7.62</v>
      </c>
      <c r="V42" t="n">
        <v>6.72</v>
      </c>
      <c r="W42" t="inlineStr">
        <is>
          <t>-</t>
        </is>
      </c>
    </row>
    <row r="43">
      <c r="A43" s="5" t="inlineStr">
        <is>
          <t>Dividende je Aktie</t>
        </is>
      </c>
      <c r="B43" s="5" t="inlineStr">
        <is>
          <t>Dividend per share</t>
        </is>
      </c>
      <c r="C43" t="n">
        <v>6.56</v>
      </c>
      <c r="D43" t="n">
        <v>4.86</v>
      </c>
      <c r="E43" t="n">
        <v>3.96</v>
      </c>
      <c r="F43" t="n">
        <v>2.06</v>
      </c>
      <c r="G43" t="n">
        <v>0.17</v>
      </c>
      <c r="H43" t="n">
        <v>4.86</v>
      </c>
      <c r="I43" t="n">
        <v>4.06</v>
      </c>
      <c r="J43" t="n">
        <v>3.56</v>
      </c>
      <c r="K43" t="n">
        <v>3.06</v>
      </c>
      <c r="L43" t="n">
        <v>2.26</v>
      </c>
      <c r="M43" t="n">
        <v>1.66</v>
      </c>
      <c r="N43" t="n">
        <v>1.99</v>
      </c>
      <c r="O43" t="n">
        <v>1.86</v>
      </c>
      <c r="P43" t="n">
        <v>1.31</v>
      </c>
      <c r="Q43" t="n">
        <v>1.21</v>
      </c>
      <c r="R43" t="n">
        <v>1.11</v>
      </c>
      <c r="S43" t="n">
        <v>1.11</v>
      </c>
      <c r="T43" t="n">
        <v>1.36</v>
      </c>
      <c r="U43" t="n">
        <v>1.36</v>
      </c>
      <c r="V43" t="n">
        <v>1.26</v>
      </c>
      <c r="W43" t="n">
        <v>0.83</v>
      </c>
    </row>
    <row r="44">
      <c r="A44" s="5" t="inlineStr">
        <is>
          <t>Dividendenausschüttung in Mio</t>
        </is>
      </c>
      <c r="B44" s="5" t="inlineStr">
        <is>
          <t>Dividend Payment in M</t>
        </is>
      </c>
      <c r="C44" t="n">
        <v>1353</v>
      </c>
      <c r="D44" t="n">
        <v>1002</v>
      </c>
      <c r="E44" t="n">
        <v>817</v>
      </c>
      <c r="F44" t="n">
        <v>425</v>
      </c>
      <c r="G44" t="n">
        <v>35</v>
      </c>
      <c r="H44" t="n">
        <v>878</v>
      </c>
      <c r="I44" t="n">
        <v>691</v>
      </c>
      <c r="J44" t="n">
        <v>606</v>
      </c>
      <c r="K44" t="n">
        <v>521</v>
      </c>
      <c r="L44" t="n">
        <v>385</v>
      </c>
      <c r="M44" t="n">
        <v>282</v>
      </c>
      <c r="N44" t="n">
        <v>209</v>
      </c>
      <c r="O44" t="n">
        <v>196</v>
      </c>
      <c r="P44" t="n">
        <v>138</v>
      </c>
      <c r="Q44" t="n">
        <v>128</v>
      </c>
      <c r="R44" t="n">
        <v>117</v>
      </c>
      <c r="S44" t="n">
        <v>117</v>
      </c>
      <c r="T44" t="n">
        <v>143</v>
      </c>
      <c r="U44" t="n">
        <v>143</v>
      </c>
      <c r="V44" t="n">
        <v>133</v>
      </c>
      <c r="W44" t="inlineStr">
        <is>
          <t>-</t>
        </is>
      </c>
    </row>
    <row r="45">
      <c r="A45" s="5" t="inlineStr">
        <is>
          <t>Umsatz je Aktie</t>
        </is>
      </c>
      <c r="B45" s="5" t="inlineStr">
        <is>
          <t>Revenue per share</t>
        </is>
      </c>
      <c r="C45" t="n">
        <v>503.96</v>
      </c>
      <c r="D45" t="n">
        <v>470.48</v>
      </c>
      <c r="E45" t="n">
        <v>460.17</v>
      </c>
      <c r="F45" t="n">
        <v>433.41</v>
      </c>
      <c r="G45" t="n">
        <v>425.48</v>
      </c>
      <c r="H45" t="n">
        <v>425.57</v>
      </c>
      <c r="I45" t="n">
        <v>423.46</v>
      </c>
      <c r="J45" t="n">
        <v>414.15</v>
      </c>
      <c r="K45" t="n">
        <v>342.52</v>
      </c>
      <c r="L45" t="n">
        <v>272.73</v>
      </c>
      <c r="M45" t="n">
        <v>262.84</v>
      </c>
      <c r="N45" t="n">
        <v>284.38</v>
      </c>
      <c r="O45" t="n">
        <v>274.65</v>
      </c>
      <c r="P45" t="n">
        <v>267.4</v>
      </c>
      <c r="Q45" t="n">
        <v>223.06</v>
      </c>
      <c r="R45" t="n">
        <v>209.08</v>
      </c>
      <c r="S45" t="n">
        <v>204.78</v>
      </c>
      <c r="T45" t="n">
        <v>204.3</v>
      </c>
      <c r="U45" t="n">
        <v>208.43</v>
      </c>
      <c r="V45" t="n">
        <v>198.68</v>
      </c>
      <c r="W45" t="inlineStr">
        <is>
          <t>-</t>
        </is>
      </c>
    </row>
    <row r="46">
      <c r="A46" s="5" t="inlineStr">
        <is>
          <t>Buchwert je Aktie</t>
        </is>
      </c>
      <c r="B46" s="5" t="inlineStr">
        <is>
          <t>Book value per share</t>
        </is>
      </c>
      <c r="C46" t="n">
        <v>242.93</v>
      </c>
      <c r="D46" t="n">
        <v>233.63</v>
      </c>
      <c r="E46" t="n">
        <v>217.14</v>
      </c>
      <c r="F46" t="n">
        <v>184.9</v>
      </c>
      <c r="G46" t="n">
        <v>175.67</v>
      </c>
      <c r="H46" t="n">
        <v>189.16</v>
      </c>
      <c r="I46" t="n">
        <v>188.58</v>
      </c>
      <c r="J46" t="n">
        <v>166.62</v>
      </c>
      <c r="K46" t="n">
        <v>123.69</v>
      </c>
      <c r="L46" t="n">
        <v>98.83</v>
      </c>
      <c r="M46" t="n">
        <v>88.16</v>
      </c>
      <c r="N46" t="n">
        <v>87.48</v>
      </c>
      <c r="O46" t="n">
        <v>80.39</v>
      </c>
      <c r="P46" t="n">
        <v>68.59999999999999</v>
      </c>
      <c r="Q46" t="n">
        <v>55.26</v>
      </c>
      <c r="R46" t="n">
        <v>56.09</v>
      </c>
      <c r="S46" t="n">
        <v>57.4</v>
      </c>
      <c r="T46" t="n">
        <v>57.88</v>
      </c>
      <c r="U46" t="n">
        <v>56.49</v>
      </c>
      <c r="V46" t="n">
        <v>51.08</v>
      </c>
      <c r="W46" t="inlineStr">
        <is>
          <t>-</t>
        </is>
      </c>
    </row>
    <row r="47">
      <c r="A47" s="5" t="inlineStr">
        <is>
          <t>Cashflow je Aktie</t>
        </is>
      </c>
      <c r="B47" s="5" t="inlineStr">
        <is>
          <t>Cashflow per share</t>
        </is>
      </c>
      <c r="C47" t="n">
        <v>35.87</v>
      </c>
      <c r="D47" t="n">
        <v>14.51</v>
      </c>
      <c r="E47" t="n">
        <v>-2.36</v>
      </c>
      <c r="F47" t="n">
        <v>18.81</v>
      </c>
      <c r="G47" t="n">
        <v>27.29</v>
      </c>
      <c r="H47" t="n">
        <v>22.67</v>
      </c>
      <c r="I47" t="n">
        <v>27.07</v>
      </c>
      <c r="J47" t="n">
        <v>15.5</v>
      </c>
      <c r="K47" t="n">
        <v>18.27</v>
      </c>
      <c r="L47" t="n">
        <v>24.62</v>
      </c>
      <c r="M47" t="n">
        <v>31.84</v>
      </c>
      <c r="N47" t="n">
        <v>26.98</v>
      </c>
      <c r="O47" t="n">
        <v>39.5</v>
      </c>
      <c r="P47" t="n">
        <v>36.89</v>
      </c>
      <c r="Q47" t="n">
        <v>25.31</v>
      </c>
      <c r="R47" t="n">
        <v>27.01</v>
      </c>
      <c r="S47" t="n">
        <v>20.48</v>
      </c>
      <c r="T47" t="n">
        <v>24.58</v>
      </c>
      <c r="U47" t="n">
        <v>23.63</v>
      </c>
      <c r="V47" t="n">
        <v>22.01</v>
      </c>
      <c r="W47" t="inlineStr">
        <is>
          <t>-</t>
        </is>
      </c>
    </row>
    <row r="48">
      <c r="A48" s="5" t="inlineStr">
        <is>
          <t>Bilanzsumme je Aktie</t>
        </is>
      </c>
      <c r="B48" s="5" t="inlineStr">
        <is>
          <t>Total assets per share</t>
        </is>
      </c>
      <c r="C48" t="n">
        <v>973.62</v>
      </c>
      <c r="D48" t="n">
        <v>913.9400000000001</v>
      </c>
      <c r="E48" t="n">
        <v>842.2</v>
      </c>
      <c r="F48" t="n">
        <v>817.35</v>
      </c>
      <c r="G48" t="n">
        <v>761.9</v>
      </c>
      <c r="H48" t="n">
        <v>738.25</v>
      </c>
      <c r="I48" t="n">
        <v>697.14</v>
      </c>
      <c r="J48" t="n">
        <v>665.5700000000001</v>
      </c>
      <c r="K48" t="n">
        <v>545.21</v>
      </c>
      <c r="L48" t="n">
        <v>428.62</v>
      </c>
      <c r="M48" t="n">
        <v>442.72</v>
      </c>
      <c r="N48" t="n">
        <v>419.59</v>
      </c>
      <c r="O48" t="n">
        <v>366.6</v>
      </c>
      <c r="P48" t="n">
        <v>348.3</v>
      </c>
      <c r="Q48" t="n">
        <v>311.59</v>
      </c>
      <c r="R48" t="n">
        <v>298.41</v>
      </c>
      <c r="S48" t="n">
        <v>279.92</v>
      </c>
      <c r="T48" t="n">
        <v>255.86</v>
      </c>
      <c r="U48" t="n">
        <v>245.82</v>
      </c>
      <c r="V48" t="n">
        <v>221.24</v>
      </c>
      <c r="W48" t="inlineStr">
        <is>
          <t>-</t>
        </is>
      </c>
    </row>
    <row r="49">
      <c r="A49" s="5" t="inlineStr">
        <is>
          <t>Personal am Ende des Jahres</t>
        </is>
      </c>
      <c r="B49" s="5" t="inlineStr">
        <is>
          <t>Staff at the end of year</t>
        </is>
      </c>
      <c r="C49" t="n">
        <v>671200</v>
      </c>
      <c r="D49" t="n">
        <v>664500</v>
      </c>
      <c r="E49" t="n">
        <v>634396</v>
      </c>
      <c r="F49" t="n">
        <v>626715</v>
      </c>
      <c r="G49" t="n">
        <v>610076</v>
      </c>
      <c r="H49" t="n">
        <v>592586</v>
      </c>
      <c r="I49" t="n">
        <v>572800</v>
      </c>
      <c r="J49" t="n">
        <v>549763</v>
      </c>
      <c r="K49" t="n">
        <v>501956</v>
      </c>
      <c r="L49" t="n">
        <v>399381</v>
      </c>
      <c r="M49" t="n">
        <v>368500</v>
      </c>
      <c r="N49" t="n">
        <v>369928</v>
      </c>
      <c r="O49" t="n">
        <v>329305</v>
      </c>
      <c r="P49" t="n">
        <v>324875</v>
      </c>
      <c r="Q49" t="n">
        <v>344902</v>
      </c>
      <c r="R49" t="n">
        <v>342502</v>
      </c>
      <c r="S49" t="n">
        <v>336843</v>
      </c>
      <c r="T49" t="n">
        <v>324892</v>
      </c>
      <c r="U49" t="n">
        <v>322070</v>
      </c>
      <c r="V49" t="n">
        <v>324402</v>
      </c>
      <c r="W49" t="inlineStr">
        <is>
          <t>-</t>
        </is>
      </c>
    </row>
    <row r="50">
      <c r="A50" s="5" t="inlineStr">
        <is>
          <t>Personalaufwand in Mio. EUR</t>
        </is>
      </c>
      <c r="B50" s="5" t="inlineStr">
        <is>
          <t>Personnel expenses in M</t>
        </is>
      </c>
      <c r="C50" t="n">
        <v>42913</v>
      </c>
      <c r="D50" t="n">
        <v>41158</v>
      </c>
      <c r="E50" t="n">
        <v>38950</v>
      </c>
      <c r="F50" t="n">
        <v>37017</v>
      </c>
      <c r="G50" t="n">
        <v>36268</v>
      </c>
      <c r="H50" t="n">
        <v>33834</v>
      </c>
      <c r="I50" t="n">
        <v>31747</v>
      </c>
      <c r="J50" t="n">
        <v>29503</v>
      </c>
      <c r="K50" t="n">
        <v>23854</v>
      </c>
      <c r="L50" t="n">
        <v>19027</v>
      </c>
      <c r="M50" t="n">
        <v>16027</v>
      </c>
      <c r="N50" t="n">
        <v>15784</v>
      </c>
      <c r="O50" t="n">
        <v>14549</v>
      </c>
      <c r="P50" t="n">
        <v>17400</v>
      </c>
      <c r="Q50" t="n">
        <v>14644</v>
      </c>
      <c r="R50" t="n">
        <v>14060</v>
      </c>
      <c r="S50" t="n">
        <v>13878</v>
      </c>
      <c r="T50" t="n">
        <v>13313</v>
      </c>
      <c r="U50" t="n">
        <v>13213</v>
      </c>
      <c r="V50" t="n">
        <v>12691</v>
      </c>
      <c r="W50" t="inlineStr">
        <is>
          <t>-</t>
        </is>
      </c>
    </row>
    <row r="51">
      <c r="A51" s="5" t="inlineStr">
        <is>
          <t>Aufwand je Mitarbeiter in EUR</t>
        </is>
      </c>
      <c r="B51" s="5" t="inlineStr">
        <is>
          <t>Effort per employee</t>
        </is>
      </c>
      <c r="C51" t="n">
        <v>63935</v>
      </c>
      <c r="D51" t="n">
        <v>61938</v>
      </c>
      <c r="E51" t="n">
        <v>61397</v>
      </c>
      <c r="F51" t="n">
        <v>59065</v>
      </c>
      <c r="G51" t="n">
        <v>59448</v>
      </c>
      <c r="H51" t="n">
        <v>57096</v>
      </c>
      <c r="I51" t="n">
        <v>55424</v>
      </c>
      <c r="J51" t="n">
        <v>53665</v>
      </c>
      <c r="K51" t="n">
        <v>47522</v>
      </c>
      <c r="L51" t="n">
        <v>47641</v>
      </c>
      <c r="M51" t="n">
        <v>43493</v>
      </c>
      <c r="N51" t="n">
        <v>42668</v>
      </c>
      <c r="O51" t="n">
        <v>44181</v>
      </c>
      <c r="P51" t="n">
        <v>53559</v>
      </c>
      <c r="Q51" t="n">
        <v>42458</v>
      </c>
      <c r="R51" t="n">
        <v>41051</v>
      </c>
      <c r="S51" t="n">
        <v>41200</v>
      </c>
      <c r="T51" t="n">
        <v>40977</v>
      </c>
      <c r="U51" t="n">
        <v>41025</v>
      </c>
      <c r="V51" t="n">
        <v>39121</v>
      </c>
      <c r="W51" t="inlineStr">
        <is>
          <t>-</t>
        </is>
      </c>
    </row>
    <row r="52">
      <c r="A52" s="5" t="inlineStr">
        <is>
          <t>Umsatz je Mitarbeiter in EUR</t>
        </is>
      </c>
      <c r="B52" s="5" t="inlineStr">
        <is>
          <t>Turnover per employee</t>
        </is>
      </c>
      <c r="C52" t="n">
        <v>376389</v>
      </c>
      <c r="D52" t="n">
        <v>354927</v>
      </c>
      <c r="E52" t="n">
        <v>363625</v>
      </c>
      <c r="F52" t="n">
        <v>346676</v>
      </c>
      <c r="G52" t="n">
        <v>349615</v>
      </c>
      <c r="H52" t="n">
        <v>341652</v>
      </c>
      <c r="I52" t="n">
        <v>343937</v>
      </c>
      <c r="J52" t="n">
        <v>350471</v>
      </c>
      <c r="K52" t="n">
        <v>317432</v>
      </c>
      <c r="L52" t="n">
        <v>317679</v>
      </c>
      <c r="M52" t="n">
        <v>285446</v>
      </c>
      <c r="N52" t="n">
        <v>307649</v>
      </c>
      <c r="O52" t="n">
        <v>330687</v>
      </c>
      <c r="P52" t="n">
        <v>322816</v>
      </c>
      <c r="Q52" t="n">
        <v>276217</v>
      </c>
      <c r="R52" t="n">
        <v>259744</v>
      </c>
      <c r="S52" t="n">
        <v>258734</v>
      </c>
      <c r="T52" t="n">
        <v>267621</v>
      </c>
      <c r="U52" t="n">
        <v>274909</v>
      </c>
      <c r="V52" t="n">
        <v>256256</v>
      </c>
      <c r="W52" t="inlineStr">
        <is>
          <t>-</t>
        </is>
      </c>
    </row>
    <row r="53">
      <c r="A53" s="5" t="inlineStr">
        <is>
          <t>Bruttoergebnis je Mitarbeiter in EUR</t>
        </is>
      </c>
      <c r="B53" s="5" t="inlineStr">
        <is>
          <t>Gross Profit per employee</t>
        </is>
      </c>
      <c r="C53" t="n">
        <v>73215</v>
      </c>
      <c r="D53" t="n">
        <v>69752</v>
      </c>
      <c r="E53" t="n">
        <v>67059</v>
      </c>
      <c r="F53" t="n">
        <v>65416</v>
      </c>
      <c r="G53" t="n">
        <v>55585</v>
      </c>
      <c r="H53" t="n">
        <v>61635</v>
      </c>
      <c r="I53" t="n">
        <v>62151</v>
      </c>
      <c r="J53" t="n">
        <v>63951</v>
      </c>
      <c r="K53" t="n">
        <v>55712</v>
      </c>
      <c r="L53" t="n">
        <v>53693</v>
      </c>
      <c r="M53" t="n">
        <v>36849</v>
      </c>
      <c r="N53" t="n">
        <v>46485</v>
      </c>
      <c r="O53" t="n">
        <v>49480</v>
      </c>
      <c r="P53" t="n">
        <v>42647</v>
      </c>
      <c r="Q53" t="n">
        <v>37335</v>
      </c>
      <c r="R53" t="n">
        <v>30724</v>
      </c>
      <c r="S53" t="n">
        <v>31647</v>
      </c>
      <c r="T53" t="n">
        <v>43085</v>
      </c>
      <c r="U53" t="n">
        <v>44344</v>
      </c>
      <c r="V53" t="n">
        <v>40721</v>
      </c>
      <c r="W53" t="inlineStr">
        <is>
          <t>-</t>
        </is>
      </c>
    </row>
    <row r="54">
      <c r="A54" s="5" t="inlineStr">
        <is>
          <t>Gewinn je Mitarbeiter in EUR</t>
        </is>
      </c>
      <c r="B54" s="5" t="inlineStr">
        <is>
          <t>Earnings per employee</t>
        </is>
      </c>
      <c r="C54" t="n">
        <v>19884</v>
      </c>
      <c r="D54" t="n">
        <v>17798</v>
      </c>
      <c r="E54" t="n">
        <v>17897</v>
      </c>
      <c r="F54" t="n">
        <v>8208</v>
      </c>
      <c r="G54" t="n">
        <v>-2593</v>
      </c>
      <c r="H54" t="n">
        <v>18305</v>
      </c>
      <c r="I54" t="n">
        <v>15828</v>
      </c>
      <c r="J54" t="n">
        <v>39502</v>
      </c>
      <c r="K54" t="n">
        <v>30698</v>
      </c>
      <c r="L54" t="n">
        <v>17114</v>
      </c>
      <c r="M54" t="n">
        <v>2605</v>
      </c>
      <c r="N54" t="n">
        <v>12848</v>
      </c>
      <c r="O54" t="n">
        <v>12511</v>
      </c>
      <c r="P54" t="n">
        <v>8462</v>
      </c>
      <c r="Q54" t="n">
        <v>3247</v>
      </c>
      <c r="R54" t="n">
        <v>1977</v>
      </c>
      <c r="S54" t="n">
        <v>3251</v>
      </c>
      <c r="T54" t="n">
        <v>7953</v>
      </c>
      <c r="U54" t="n">
        <v>9051</v>
      </c>
      <c r="V54" t="n">
        <v>8036</v>
      </c>
      <c r="W54" t="inlineStr">
        <is>
          <t>-</t>
        </is>
      </c>
    </row>
    <row r="55">
      <c r="A55" s="5" t="inlineStr">
        <is>
          <t>KGV (Kurs/Gewinn)</t>
        </is>
      </c>
      <c r="B55" s="5" t="inlineStr">
        <is>
          <t>PE (price/earnings)</t>
        </is>
      </c>
      <c r="C55" t="n">
        <v>6.6</v>
      </c>
      <c r="D55" t="n">
        <v>5.9</v>
      </c>
      <c r="E55" t="n">
        <v>7.3</v>
      </c>
      <c r="F55" t="n">
        <v>12.3</v>
      </c>
      <c r="G55" t="inlineStr">
        <is>
          <t>-</t>
        </is>
      </c>
      <c r="H55" t="n">
        <v>8.4</v>
      </c>
      <c r="I55" t="n">
        <v>10.9</v>
      </c>
      <c r="J55" t="n">
        <v>3.7</v>
      </c>
      <c r="K55" t="n">
        <v>3.5</v>
      </c>
      <c r="L55" t="n">
        <v>8</v>
      </c>
      <c r="M55" t="n">
        <v>26.9</v>
      </c>
      <c r="N55" t="n">
        <v>3.2</v>
      </c>
      <c r="O55" t="n">
        <v>9.5</v>
      </c>
      <c r="P55" t="n">
        <v>8</v>
      </c>
      <c r="Q55" t="n">
        <v>11</v>
      </c>
      <c r="R55" t="n">
        <v>13.5</v>
      </c>
      <c r="S55" t="n">
        <v>9.9</v>
      </c>
      <c r="T55" t="n">
        <v>3.7</v>
      </c>
      <c r="U55" t="n">
        <v>4.5</v>
      </c>
      <c r="V55" t="n">
        <v>4.7</v>
      </c>
      <c r="W55" t="inlineStr">
        <is>
          <t>-</t>
        </is>
      </c>
    </row>
    <row r="56">
      <c r="A56" s="5" t="inlineStr">
        <is>
          <t>KUV (Kurs/Umsatz)</t>
        </is>
      </c>
      <c r="B56" s="5" t="inlineStr">
        <is>
          <t>PS (price/sales)</t>
        </is>
      </c>
      <c r="C56" t="n">
        <v>0.35</v>
      </c>
      <c r="D56" t="n">
        <v>0.3</v>
      </c>
      <c r="E56" t="n">
        <v>0.36</v>
      </c>
      <c r="F56" t="n">
        <v>0.29</v>
      </c>
      <c r="G56" t="n">
        <v>0.31</v>
      </c>
      <c r="H56" t="n">
        <v>0.43</v>
      </c>
      <c r="I56" t="n">
        <v>0.48</v>
      </c>
      <c r="J56" t="n">
        <v>0.42</v>
      </c>
      <c r="K56" t="n">
        <v>0.34</v>
      </c>
      <c r="L56" t="n">
        <v>0.45</v>
      </c>
      <c r="M56" t="n">
        <v>0.25</v>
      </c>
      <c r="N56" t="n">
        <v>0.13</v>
      </c>
      <c r="O56" t="n">
        <v>0.36</v>
      </c>
      <c r="P56" t="n">
        <v>0.21</v>
      </c>
      <c r="Q56" t="n">
        <v>0.15</v>
      </c>
      <c r="R56" t="n">
        <v>0.12</v>
      </c>
      <c r="S56" t="n">
        <v>0.14</v>
      </c>
      <c r="T56" t="n">
        <v>0.12</v>
      </c>
      <c r="U56" t="n">
        <v>0.17</v>
      </c>
      <c r="V56" t="n">
        <v>0.16</v>
      </c>
      <c r="W56" t="inlineStr">
        <is>
          <t>-</t>
        </is>
      </c>
    </row>
    <row r="57">
      <c r="A57" s="5" t="inlineStr">
        <is>
          <t>KBV (Kurs/Buchwert)</t>
        </is>
      </c>
      <c r="B57" s="5" t="inlineStr">
        <is>
          <t>PB (price/book value)</t>
        </is>
      </c>
      <c r="C57" t="n">
        <v>0.73</v>
      </c>
      <c r="D57" t="n">
        <v>0.59</v>
      </c>
      <c r="E57" t="n">
        <v>0.77</v>
      </c>
      <c r="F57" t="n">
        <v>0.6899999999999999</v>
      </c>
      <c r="G57" t="n">
        <v>0.76</v>
      </c>
      <c r="H57" t="n">
        <v>0.98</v>
      </c>
      <c r="I57" t="n">
        <v>1.08</v>
      </c>
      <c r="J57" t="n">
        <v>1.03</v>
      </c>
      <c r="K57" t="n">
        <v>0.9399999999999999</v>
      </c>
      <c r="L57" t="n">
        <v>1.23</v>
      </c>
      <c r="M57" t="n">
        <v>0.75</v>
      </c>
      <c r="N57" t="n">
        <v>0.43</v>
      </c>
      <c r="O57" t="n">
        <v>1.24</v>
      </c>
      <c r="P57" t="n">
        <v>0.82</v>
      </c>
      <c r="Q57" t="n">
        <v>0.59</v>
      </c>
      <c r="R57" t="n">
        <v>0.44</v>
      </c>
      <c r="S57" t="n">
        <v>0.5</v>
      </c>
      <c r="T57" t="n">
        <v>0.43</v>
      </c>
      <c r="U57" t="n">
        <v>0.62</v>
      </c>
      <c r="V57" t="n">
        <v>0.62</v>
      </c>
      <c r="W57" t="inlineStr">
        <is>
          <t>-</t>
        </is>
      </c>
    </row>
    <row r="58">
      <c r="A58" s="5" t="inlineStr">
        <is>
          <t>KCV (Kurs/Cashflow)</t>
        </is>
      </c>
      <c r="B58" s="5" t="inlineStr">
        <is>
          <t>PC (price/cashflow)</t>
        </is>
      </c>
      <c r="C58" t="n">
        <v>4.91</v>
      </c>
      <c r="D58" t="n">
        <v>9.58</v>
      </c>
      <c r="E58" t="n">
        <v>-70.41</v>
      </c>
      <c r="F58" t="n">
        <v>6.75</v>
      </c>
      <c r="G58" t="n">
        <v>4.9</v>
      </c>
      <c r="H58" t="n">
        <v>8.15</v>
      </c>
      <c r="I58" t="n">
        <v>7.54</v>
      </c>
      <c r="J58" t="n">
        <v>11.11</v>
      </c>
      <c r="K58" t="n">
        <v>6.33</v>
      </c>
      <c r="L58" t="n">
        <v>4.93</v>
      </c>
      <c r="M58" t="n">
        <v>2.06</v>
      </c>
      <c r="N58" t="n">
        <v>1.41</v>
      </c>
      <c r="O58" t="n">
        <v>2.53</v>
      </c>
      <c r="P58" t="n">
        <v>1.53</v>
      </c>
      <c r="Q58" t="n">
        <v>1.28</v>
      </c>
      <c r="R58" t="n">
        <v>0.9</v>
      </c>
      <c r="S58" t="n">
        <v>1.4</v>
      </c>
      <c r="T58" t="n">
        <v>1.02</v>
      </c>
      <c r="U58" t="n">
        <v>1.47</v>
      </c>
      <c r="V58" t="n">
        <v>1.44</v>
      </c>
      <c r="W58" t="inlineStr">
        <is>
          <t>-</t>
        </is>
      </c>
    </row>
    <row r="59">
      <c r="A59" s="5" t="inlineStr">
        <is>
          <t>Dividendenrendite in %</t>
        </is>
      </c>
      <c r="B59" s="5" t="inlineStr">
        <is>
          <t>Dividend Yield in %</t>
        </is>
      </c>
      <c r="C59" t="n">
        <v>3.72</v>
      </c>
      <c r="D59" t="n">
        <v>3.5</v>
      </c>
      <c r="E59" t="n">
        <v>2.38</v>
      </c>
      <c r="F59" t="n">
        <v>1.62</v>
      </c>
      <c r="G59" t="n">
        <v>0.13</v>
      </c>
      <c r="H59" t="n">
        <v>2.63</v>
      </c>
      <c r="I59" t="n">
        <v>1.99</v>
      </c>
      <c r="J59" t="n">
        <v>2.07</v>
      </c>
      <c r="K59" t="n">
        <v>2.64</v>
      </c>
      <c r="L59" t="n">
        <v>1.86</v>
      </c>
      <c r="M59" t="n">
        <v>2.53</v>
      </c>
      <c r="N59" t="n">
        <v>5.23</v>
      </c>
      <c r="O59" t="n">
        <v>1.86</v>
      </c>
      <c r="P59" t="n">
        <v>2.32</v>
      </c>
      <c r="Q59" t="n">
        <v>3.72</v>
      </c>
      <c r="R59" t="n">
        <v>4.55</v>
      </c>
      <c r="S59" t="n">
        <v>3.86</v>
      </c>
      <c r="T59" t="n">
        <v>5.44</v>
      </c>
      <c r="U59" t="n">
        <v>3.9</v>
      </c>
      <c r="V59" t="n">
        <v>3.97</v>
      </c>
      <c r="W59" t="n">
        <v>2.66</v>
      </c>
    </row>
    <row r="60">
      <c r="A60" s="5" t="inlineStr">
        <is>
          <t>Gewinnrendite in %</t>
        </is>
      </c>
      <c r="B60" s="5" t="inlineStr">
        <is>
          <t>Return on profit in %</t>
        </is>
      </c>
      <c r="C60" t="n">
        <v>15.1</v>
      </c>
      <c r="D60" t="n">
        <v>17</v>
      </c>
      <c r="E60" t="n">
        <v>13.6</v>
      </c>
      <c r="F60" t="n">
        <v>8.1</v>
      </c>
      <c r="G60" t="n">
        <v>-2.3</v>
      </c>
      <c r="H60" t="n">
        <v>11.9</v>
      </c>
      <c r="I60" t="n">
        <v>9.199999999999999</v>
      </c>
      <c r="J60" t="n">
        <v>27</v>
      </c>
      <c r="K60" t="n">
        <v>28.6</v>
      </c>
      <c r="L60" t="n">
        <v>12.5</v>
      </c>
      <c r="M60" t="n">
        <v>3.7</v>
      </c>
      <c r="N60" t="n">
        <v>31.5</v>
      </c>
      <c r="O60" t="n">
        <v>10.5</v>
      </c>
      <c r="P60" t="n">
        <v>12.6</v>
      </c>
      <c r="Q60" t="n">
        <v>9.1</v>
      </c>
      <c r="R60" t="n">
        <v>7.4</v>
      </c>
      <c r="S60" t="n">
        <v>10.1</v>
      </c>
      <c r="T60" t="n">
        <v>27.1</v>
      </c>
      <c r="U60" t="n">
        <v>22</v>
      </c>
      <c r="V60" t="n">
        <v>21.2</v>
      </c>
      <c r="W60" t="inlineStr">
        <is>
          <t>-</t>
        </is>
      </c>
    </row>
    <row r="61">
      <c r="A61" s="5" t="inlineStr">
        <is>
          <t>Eigenkapitalrendite in %</t>
        </is>
      </c>
      <c r="B61" s="5" t="inlineStr">
        <is>
          <t>Return on Equity in %</t>
        </is>
      </c>
      <c r="C61" t="n">
        <v>10.96</v>
      </c>
      <c r="D61" t="n">
        <v>10.1</v>
      </c>
      <c r="E61" t="n">
        <v>10.43</v>
      </c>
      <c r="F61" t="n">
        <v>5.55</v>
      </c>
      <c r="G61" t="n">
        <v>-1.8</v>
      </c>
      <c r="H61" t="n">
        <v>12.05</v>
      </c>
      <c r="I61" t="n">
        <v>10.33</v>
      </c>
      <c r="J61" t="n">
        <v>28.02</v>
      </c>
      <c r="K61" t="n">
        <v>26.78</v>
      </c>
      <c r="L61" t="n">
        <v>14.87</v>
      </c>
      <c r="M61" t="n">
        <v>2.72</v>
      </c>
      <c r="N61" t="n">
        <v>13.58</v>
      </c>
      <c r="O61" t="n">
        <v>12.93</v>
      </c>
      <c r="P61" t="n">
        <v>10.22</v>
      </c>
      <c r="Q61" t="n">
        <v>4.75</v>
      </c>
      <c r="R61" t="n">
        <v>2.84</v>
      </c>
      <c r="S61" t="n">
        <v>4.48</v>
      </c>
      <c r="T61" t="n">
        <v>10.49</v>
      </c>
      <c r="U61" t="n">
        <v>12.15</v>
      </c>
      <c r="V61" t="n">
        <v>12.2</v>
      </c>
      <c r="W61" t="inlineStr">
        <is>
          <t>-</t>
        </is>
      </c>
    </row>
    <row r="62">
      <c r="A62" s="5" t="inlineStr">
        <is>
          <t>Umsatzrendite in %</t>
        </is>
      </c>
      <c r="B62" s="5" t="inlineStr">
        <is>
          <t>Return on sales in %</t>
        </is>
      </c>
      <c r="C62" t="n">
        <v>5.28</v>
      </c>
      <c r="D62" t="n">
        <v>5.01</v>
      </c>
      <c r="E62" t="n">
        <v>4.92</v>
      </c>
      <c r="F62" t="n">
        <v>2.37</v>
      </c>
      <c r="G62" t="n">
        <v>-0.74</v>
      </c>
      <c r="H62" t="n">
        <v>5.36</v>
      </c>
      <c r="I62" t="n">
        <v>4.6</v>
      </c>
      <c r="J62" t="n">
        <v>11.27</v>
      </c>
      <c r="K62" t="n">
        <v>9.67</v>
      </c>
      <c r="L62" t="n">
        <v>5.39</v>
      </c>
      <c r="M62" t="n">
        <v>0.91</v>
      </c>
      <c r="N62" t="n">
        <v>4.18</v>
      </c>
      <c r="O62" t="n">
        <v>3.78</v>
      </c>
      <c r="P62" t="n">
        <v>2.62</v>
      </c>
      <c r="Q62" t="n">
        <v>1.18</v>
      </c>
      <c r="R62" t="n">
        <v>0.76</v>
      </c>
      <c r="S62" t="n">
        <v>1.26</v>
      </c>
      <c r="T62" t="n">
        <v>2.97</v>
      </c>
      <c r="U62" t="n">
        <v>3.29</v>
      </c>
      <c r="V62" t="n">
        <v>3.14</v>
      </c>
      <c r="W62" t="inlineStr">
        <is>
          <t>-</t>
        </is>
      </c>
    </row>
    <row r="63">
      <c r="A63" s="5" t="inlineStr">
        <is>
          <t>Gesamtkapitalrendite in %</t>
        </is>
      </c>
      <c r="B63" s="5" t="inlineStr">
        <is>
          <t>Total Return on Investment in %</t>
        </is>
      </c>
      <c r="C63" t="n">
        <v>3.07</v>
      </c>
      <c r="D63" t="n">
        <v>2.71</v>
      </c>
      <c r="E63" t="n">
        <v>3.24</v>
      </c>
      <c r="F63" t="n">
        <v>2.05</v>
      </c>
      <c r="G63" t="n">
        <v>0.21</v>
      </c>
      <c r="H63" t="n">
        <v>3.85</v>
      </c>
      <c r="I63" t="n">
        <v>3.52</v>
      </c>
      <c r="J63" t="n">
        <v>7.84</v>
      </c>
      <c r="K63" t="n">
        <v>6.88</v>
      </c>
      <c r="L63" t="n">
        <v>3.43</v>
      </c>
      <c r="M63" t="n">
        <v>0.54</v>
      </c>
      <c r="N63" t="n">
        <v>2.83</v>
      </c>
      <c r="O63" t="n">
        <v>2.83</v>
      </c>
      <c r="P63" t="n">
        <v>2.01</v>
      </c>
      <c r="Q63" t="n">
        <v>0.84</v>
      </c>
      <c r="R63" t="n">
        <v>0.53</v>
      </c>
      <c r="S63" t="n">
        <v>0.92</v>
      </c>
      <c r="T63" t="n">
        <v>2.37</v>
      </c>
      <c r="U63" t="n">
        <v>2.79</v>
      </c>
      <c r="V63" t="n">
        <v>2.82</v>
      </c>
      <c r="W63" t="inlineStr">
        <is>
          <t>-</t>
        </is>
      </c>
    </row>
    <row r="64">
      <c r="A64" s="5" t="inlineStr">
        <is>
          <t>Return on Investment in %</t>
        </is>
      </c>
      <c r="B64" s="5" t="inlineStr">
        <is>
          <t>Return on Investment in %</t>
        </is>
      </c>
      <c r="C64" t="n">
        <v>2.73</v>
      </c>
      <c r="D64" t="n">
        <v>2.58</v>
      </c>
      <c r="E64" t="n">
        <v>2.69</v>
      </c>
      <c r="F64" t="n">
        <v>1.26</v>
      </c>
      <c r="G64" t="n">
        <v>-0.41</v>
      </c>
      <c r="H64" t="n">
        <v>3.09</v>
      </c>
      <c r="I64" t="n">
        <v>2.8</v>
      </c>
      <c r="J64" t="n">
        <v>7.01</v>
      </c>
      <c r="K64" t="n">
        <v>6.08</v>
      </c>
      <c r="L64" t="n">
        <v>3.43</v>
      </c>
      <c r="M64" t="n">
        <v>0.54</v>
      </c>
      <c r="N64" t="n">
        <v>2.83</v>
      </c>
      <c r="O64" t="n">
        <v>2.83</v>
      </c>
      <c r="P64" t="n">
        <v>2.01</v>
      </c>
      <c r="Q64" t="n">
        <v>0.84</v>
      </c>
      <c r="R64" t="n">
        <v>0.53</v>
      </c>
      <c r="S64" t="n">
        <v>0.92</v>
      </c>
      <c r="T64" t="n">
        <v>2.37</v>
      </c>
      <c r="U64" t="n">
        <v>2.79</v>
      </c>
      <c r="V64" t="n">
        <v>2.82</v>
      </c>
      <c r="W64" t="inlineStr">
        <is>
          <t>-</t>
        </is>
      </c>
    </row>
    <row r="65">
      <c r="A65" s="5" t="inlineStr">
        <is>
          <t>Arbeitsintensität in %</t>
        </is>
      </c>
      <c r="B65" s="5" t="inlineStr">
        <is>
          <t>Work Intensity in %</t>
        </is>
      </c>
      <c r="C65" t="n">
        <v>38.41</v>
      </c>
      <c r="D65" t="n">
        <v>40.06</v>
      </c>
      <c r="E65" t="n">
        <v>37.92</v>
      </c>
      <c r="F65" t="n">
        <v>38.01</v>
      </c>
      <c r="G65" t="n">
        <v>38.07</v>
      </c>
      <c r="H65" t="n">
        <v>37.33</v>
      </c>
      <c r="I65" t="n">
        <v>37.67</v>
      </c>
      <c r="J65" t="n">
        <v>36.51</v>
      </c>
      <c r="K65" t="n">
        <v>41.65</v>
      </c>
      <c r="L65" t="n">
        <v>43.1</v>
      </c>
      <c r="M65" t="n">
        <v>43.9</v>
      </c>
      <c r="N65" t="n">
        <v>45.36</v>
      </c>
      <c r="O65" t="n">
        <v>47.14</v>
      </c>
      <c r="P65" t="n">
        <v>44.82</v>
      </c>
      <c r="Q65" t="n">
        <v>43.47</v>
      </c>
      <c r="R65" t="n">
        <v>43.62</v>
      </c>
      <c r="S65" t="n">
        <v>60.79</v>
      </c>
      <c r="T65" t="n">
        <v>58.93</v>
      </c>
      <c r="U65" t="n">
        <v>60.34</v>
      </c>
      <c r="V65" t="n">
        <v>61.37</v>
      </c>
      <c r="W65" t="inlineStr">
        <is>
          <t>-</t>
        </is>
      </c>
    </row>
    <row r="66">
      <c r="A66" s="5" t="inlineStr">
        <is>
          <t>Eigenkapitalquote in %</t>
        </is>
      </c>
      <c r="B66" s="5" t="inlineStr">
        <is>
          <t>Equity Ratio in %</t>
        </is>
      </c>
      <c r="C66" t="n">
        <v>24.95</v>
      </c>
      <c r="D66" t="n">
        <v>25.56</v>
      </c>
      <c r="E66" t="n">
        <v>25.78</v>
      </c>
      <c r="F66" t="n">
        <v>22.62</v>
      </c>
      <c r="G66" t="n">
        <v>23.06</v>
      </c>
      <c r="H66" t="n">
        <v>25.62</v>
      </c>
      <c r="I66" t="n">
        <v>27.05</v>
      </c>
      <c r="J66" t="n">
        <v>25.03</v>
      </c>
      <c r="K66" t="n">
        <v>22.69</v>
      </c>
      <c r="L66" t="n">
        <v>23.06</v>
      </c>
      <c r="M66" t="n">
        <v>19.91</v>
      </c>
      <c r="N66" t="n">
        <v>20.85</v>
      </c>
      <c r="O66" t="n">
        <v>21.93</v>
      </c>
      <c r="P66" t="n">
        <v>19.7</v>
      </c>
      <c r="Q66" t="n">
        <v>17.73</v>
      </c>
      <c r="R66" t="n">
        <v>18.8</v>
      </c>
      <c r="S66" t="n">
        <v>20.51</v>
      </c>
      <c r="T66" t="n">
        <v>22.62</v>
      </c>
      <c r="U66" t="n">
        <v>22.98</v>
      </c>
      <c r="V66" t="n">
        <v>23.09</v>
      </c>
      <c r="W66" t="inlineStr">
        <is>
          <t>-</t>
        </is>
      </c>
    </row>
    <row r="67">
      <c r="A67" s="5" t="inlineStr">
        <is>
          <t>Fremdkapitalquote in %</t>
        </is>
      </c>
      <c r="B67" s="5" t="inlineStr">
        <is>
          <t>Debt Ratio in %</t>
        </is>
      </c>
      <c r="C67" t="n">
        <v>75.05</v>
      </c>
      <c r="D67" t="n">
        <v>74.44</v>
      </c>
      <c r="E67" t="n">
        <v>74.22</v>
      </c>
      <c r="F67" t="n">
        <v>77.38</v>
      </c>
      <c r="G67" t="n">
        <v>76.94</v>
      </c>
      <c r="H67" t="n">
        <v>74.38</v>
      </c>
      <c r="I67" t="n">
        <v>72.95</v>
      </c>
      <c r="J67" t="n">
        <v>74.97</v>
      </c>
      <c r="K67" t="n">
        <v>77.31</v>
      </c>
      <c r="L67" t="n">
        <v>76.94</v>
      </c>
      <c r="M67" t="n">
        <v>80.09</v>
      </c>
      <c r="N67" t="n">
        <v>79.15000000000001</v>
      </c>
      <c r="O67" t="n">
        <v>78.06999999999999</v>
      </c>
      <c r="P67" t="n">
        <v>80.3</v>
      </c>
      <c r="Q67" t="n">
        <v>82.27</v>
      </c>
      <c r="R67" t="n">
        <v>81.2</v>
      </c>
      <c r="S67" t="n">
        <v>79.48999999999999</v>
      </c>
      <c r="T67" t="n">
        <v>77.38</v>
      </c>
      <c r="U67" t="n">
        <v>77.02</v>
      </c>
      <c r="V67" t="n">
        <v>76.91</v>
      </c>
      <c r="W67" t="inlineStr">
        <is>
          <t>-</t>
        </is>
      </c>
    </row>
    <row r="68">
      <c r="A68" s="5" t="inlineStr">
        <is>
          <t>Verschuldungsgrad in %</t>
        </is>
      </c>
      <c r="B68" s="5" t="inlineStr">
        <is>
          <t>Finance Gearing in %</t>
        </is>
      </c>
      <c r="C68" t="n">
        <v>300.78</v>
      </c>
      <c r="D68" t="n">
        <v>291.2</v>
      </c>
      <c r="E68" t="n">
        <v>287.87</v>
      </c>
      <c r="F68" t="n">
        <v>342.05</v>
      </c>
      <c r="G68" t="n">
        <v>333.72</v>
      </c>
      <c r="H68" t="n">
        <v>290.27</v>
      </c>
      <c r="I68" t="n">
        <v>269.68</v>
      </c>
      <c r="J68" t="n">
        <v>299.46</v>
      </c>
      <c r="K68" t="n">
        <v>340.79</v>
      </c>
      <c r="L68" t="n">
        <v>333.67</v>
      </c>
      <c r="M68" t="n">
        <v>402.19</v>
      </c>
      <c r="N68" t="n">
        <v>379.62</v>
      </c>
      <c r="O68" t="n">
        <v>356.02</v>
      </c>
      <c r="P68" t="n">
        <v>407.74</v>
      </c>
      <c r="Q68" t="n">
        <v>463.9</v>
      </c>
      <c r="R68" t="n">
        <v>432.04</v>
      </c>
      <c r="S68" t="n">
        <v>387.66</v>
      </c>
      <c r="T68" t="n">
        <v>342.06</v>
      </c>
      <c r="U68" t="n">
        <v>335.19</v>
      </c>
      <c r="V68" t="n">
        <v>333.13</v>
      </c>
      <c r="W68" t="inlineStr">
        <is>
          <t>-</t>
        </is>
      </c>
    </row>
    <row r="69">
      <c r="A69" s="5" t="inlineStr">
        <is>
          <t>Bruttoergebnis Marge in %</t>
        </is>
      </c>
      <c r="B69" s="5" t="inlineStr">
        <is>
          <t>Gross Profit Marge in %</t>
        </is>
      </c>
      <c r="C69" t="n">
        <v>19.45</v>
      </c>
      <c r="D69" t="n">
        <v>19.65</v>
      </c>
      <c r="E69" t="n">
        <v>18.44</v>
      </c>
      <c r="F69" t="n">
        <v>18.87</v>
      </c>
      <c r="G69" t="n">
        <v>15.9</v>
      </c>
      <c r="H69" t="n">
        <v>18.04</v>
      </c>
      <c r="I69" t="n">
        <v>18.07</v>
      </c>
      <c r="J69" t="n">
        <v>18.25</v>
      </c>
      <c r="K69" t="n">
        <v>17.55</v>
      </c>
      <c r="L69" t="n">
        <v>16.9</v>
      </c>
      <c r="M69" t="n">
        <v>12.91</v>
      </c>
      <c r="N69" t="n">
        <v>15.11</v>
      </c>
      <c r="O69" t="n">
        <v>14.96</v>
      </c>
      <c r="P69" t="n">
        <v>13.21</v>
      </c>
      <c r="Q69" t="n">
        <v>13.52</v>
      </c>
      <c r="R69" t="n">
        <v>11.83</v>
      </c>
      <c r="S69" t="n">
        <v>12.23</v>
      </c>
      <c r="T69" t="n">
        <v>16.1</v>
      </c>
      <c r="U69" t="n">
        <v>16.13</v>
      </c>
      <c r="V69" t="n">
        <v>15.89</v>
      </c>
    </row>
    <row r="70">
      <c r="A70" s="5" t="inlineStr">
        <is>
          <t>Kurzfristige Vermögensquote in %</t>
        </is>
      </c>
      <c r="B70" s="5" t="inlineStr">
        <is>
          <t>Current Assets Ratio in %</t>
        </is>
      </c>
      <c r="C70" t="n">
        <v>38.41</v>
      </c>
      <c r="D70" t="n">
        <v>40.06</v>
      </c>
      <c r="E70" t="n">
        <v>37.92</v>
      </c>
      <c r="F70" t="n">
        <v>38.01</v>
      </c>
      <c r="G70" t="n">
        <v>38.07</v>
      </c>
      <c r="H70" t="n">
        <v>37.33</v>
      </c>
      <c r="I70" t="n">
        <v>37.67</v>
      </c>
      <c r="J70" t="n">
        <v>36.51</v>
      </c>
      <c r="K70" t="n">
        <v>41.65</v>
      </c>
      <c r="L70" t="n">
        <v>43.1</v>
      </c>
      <c r="M70" t="n">
        <v>43.9</v>
      </c>
      <c r="N70" t="n">
        <v>45.36</v>
      </c>
      <c r="O70" t="n">
        <v>47.14</v>
      </c>
      <c r="P70" t="n">
        <v>44.82</v>
      </c>
      <c r="Q70" t="n">
        <v>43.47</v>
      </c>
      <c r="R70" t="n">
        <v>43.62</v>
      </c>
      <c r="S70" t="n">
        <v>60.79</v>
      </c>
      <c r="T70" t="n">
        <v>58.93</v>
      </c>
      <c r="U70" t="n">
        <v>60.34</v>
      </c>
      <c r="V70" t="n">
        <v>61.37</v>
      </c>
    </row>
    <row r="71">
      <c r="A71" s="5" t="inlineStr">
        <is>
          <t>Nettogewinn Marge in %</t>
        </is>
      </c>
      <c r="B71" s="5" t="inlineStr">
        <is>
          <t>Net Profit Marge in %</t>
        </is>
      </c>
      <c r="C71" t="n">
        <v>5.28</v>
      </c>
      <c r="D71" t="n">
        <v>5.01</v>
      </c>
      <c r="E71" t="n">
        <v>4.92</v>
      </c>
      <c r="F71" t="n">
        <v>2.37</v>
      </c>
      <c r="G71" t="n">
        <v>-0.74</v>
      </c>
      <c r="H71" t="n">
        <v>5.36</v>
      </c>
      <c r="I71" t="n">
        <v>4.6</v>
      </c>
      <c r="J71" t="n">
        <v>11.27</v>
      </c>
      <c r="K71" t="n">
        <v>9.67</v>
      </c>
      <c r="L71" t="n">
        <v>5.39</v>
      </c>
      <c r="M71" t="n">
        <v>0.91</v>
      </c>
      <c r="N71" t="n">
        <v>4.18</v>
      </c>
      <c r="O71" t="n">
        <v>3.78</v>
      </c>
      <c r="P71" t="n">
        <v>2.62</v>
      </c>
      <c r="Q71" t="n">
        <v>1.18</v>
      </c>
      <c r="R71" t="n">
        <v>0.76</v>
      </c>
      <c r="S71" t="n">
        <v>1.26</v>
      </c>
      <c r="T71" t="n">
        <v>2.97</v>
      </c>
      <c r="U71" t="n">
        <v>3.29</v>
      </c>
      <c r="V71" t="n">
        <v>3.14</v>
      </c>
    </row>
    <row r="72">
      <c r="A72" s="5" t="inlineStr">
        <is>
          <t>Operative Ergebnis Marge in %</t>
        </is>
      </c>
      <c r="B72" s="5" t="inlineStr">
        <is>
          <t>EBIT Marge in %</t>
        </is>
      </c>
      <c r="C72" t="n">
        <v>6.71</v>
      </c>
      <c r="D72" t="n">
        <v>5.9</v>
      </c>
      <c r="E72" t="n">
        <v>5.99</v>
      </c>
      <c r="F72" t="n">
        <v>3.27</v>
      </c>
      <c r="G72" t="n">
        <v>-1.91</v>
      </c>
      <c r="H72" t="n">
        <v>6.27</v>
      </c>
      <c r="I72" t="n">
        <v>5.92</v>
      </c>
      <c r="J72" t="n">
        <v>5.97</v>
      </c>
      <c r="K72" t="n">
        <v>7.07</v>
      </c>
      <c r="L72" t="n">
        <v>5.63</v>
      </c>
      <c r="M72" t="n">
        <v>1.76</v>
      </c>
      <c r="N72" t="n">
        <v>5.56</v>
      </c>
      <c r="O72" t="n">
        <v>5.65</v>
      </c>
      <c r="P72" t="n">
        <v>1.92</v>
      </c>
      <c r="Q72" t="n">
        <v>2.93</v>
      </c>
      <c r="R72" t="n">
        <v>1.82</v>
      </c>
      <c r="S72" t="n">
        <v>2.04</v>
      </c>
      <c r="T72" t="n">
        <v>5.48</v>
      </c>
      <c r="U72" t="n">
        <v>6.13</v>
      </c>
      <c r="V72" t="n">
        <v>4.84</v>
      </c>
    </row>
    <row r="73">
      <c r="A73" s="5" t="inlineStr">
        <is>
          <t>Vermögensumsschlag in %</t>
        </is>
      </c>
      <c r="B73" s="5" t="inlineStr">
        <is>
          <t>Asset Turnover in %</t>
        </is>
      </c>
      <c r="C73" t="n">
        <v>51.76</v>
      </c>
      <c r="D73" t="n">
        <v>51.48</v>
      </c>
      <c r="E73" t="n">
        <v>54.64</v>
      </c>
      <c r="F73" t="n">
        <v>53.03</v>
      </c>
      <c r="G73" t="n">
        <v>55.85</v>
      </c>
      <c r="H73" t="n">
        <v>57.65</v>
      </c>
      <c r="I73" t="n">
        <v>60.74</v>
      </c>
      <c r="J73" t="n">
        <v>62.23</v>
      </c>
      <c r="K73" t="n">
        <v>62.82</v>
      </c>
      <c r="L73" t="n">
        <v>63.63</v>
      </c>
      <c r="M73" t="n">
        <v>59.37</v>
      </c>
      <c r="N73" t="n">
        <v>67.78</v>
      </c>
      <c r="O73" t="n">
        <v>74.92</v>
      </c>
      <c r="P73" t="n">
        <v>76.77</v>
      </c>
      <c r="Q73" t="n">
        <v>71.59</v>
      </c>
      <c r="R73" t="n">
        <v>70.06999999999999</v>
      </c>
      <c r="S73" t="n">
        <v>73.15000000000001</v>
      </c>
      <c r="T73" t="n">
        <v>79.84</v>
      </c>
      <c r="U73" t="n">
        <v>84.79000000000001</v>
      </c>
      <c r="V73" t="n">
        <v>89.8</v>
      </c>
    </row>
    <row r="74">
      <c r="A74" s="5" t="inlineStr">
        <is>
          <t>Langfristige Vermögensquote in %</t>
        </is>
      </c>
      <c r="B74" s="5" t="inlineStr">
        <is>
          <t>Non-Current Assets Ratio in %</t>
        </is>
      </c>
      <c r="C74" t="n">
        <v>58.91</v>
      </c>
      <c r="D74" t="n">
        <v>57.73</v>
      </c>
      <c r="E74" t="n">
        <v>59.75</v>
      </c>
      <c r="F74" t="n">
        <v>59.61</v>
      </c>
      <c r="G74" t="n">
        <v>59.83</v>
      </c>
      <c r="H74" t="n">
        <v>61</v>
      </c>
      <c r="I74" t="n">
        <v>60.59</v>
      </c>
      <c r="J74" t="n">
        <v>60.93</v>
      </c>
      <c r="K74" t="n">
        <v>55.85</v>
      </c>
      <c r="L74" t="n">
        <v>54.77</v>
      </c>
      <c r="M74" t="n">
        <v>54.4</v>
      </c>
      <c r="N74" t="n">
        <v>52.65</v>
      </c>
      <c r="O74" t="n">
        <v>50.72</v>
      </c>
      <c r="P74" t="n">
        <v>52.95</v>
      </c>
      <c r="Q74" t="n">
        <v>54.38</v>
      </c>
      <c r="R74" t="n">
        <v>54.76</v>
      </c>
      <c r="S74" t="n">
        <v>37.71</v>
      </c>
      <c r="T74" t="n">
        <v>39.49</v>
      </c>
      <c r="U74" t="n">
        <v>37.94</v>
      </c>
      <c r="V74" t="n">
        <v>36.82</v>
      </c>
    </row>
    <row r="75">
      <c r="A75" s="5" t="inlineStr">
        <is>
          <t>Gesamtkapitalrentabilität</t>
        </is>
      </c>
      <c r="B75" s="5" t="inlineStr">
        <is>
          <t>ROA Return on Assets in %</t>
        </is>
      </c>
      <c r="C75" t="n">
        <v>2.73</v>
      </c>
      <c r="D75" t="n">
        <v>2.58</v>
      </c>
      <c r="E75" t="n">
        <v>2.69</v>
      </c>
      <c r="F75" t="n">
        <v>1.26</v>
      </c>
      <c r="G75" t="n">
        <v>-0.41</v>
      </c>
      <c r="H75" t="n">
        <v>3.09</v>
      </c>
      <c r="I75" t="n">
        <v>2.8</v>
      </c>
      <c r="J75" t="n">
        <v>7.01</v>
      </c>
      <c r="K75" t="n">
        <v>6.08</v>
      </c>
      <c r="L75" t="n">
        <v>3.43</v>
      </c>
      <c r="M75" t="n">
        <v>0.54</v>
      </c>
      <c r="N75" t="n">
        <v>2.83</v>
      </c>
      <c r="O75" t="n">
        <v>2.83</v>
      </c>
      <c r="P75" t="n">
        <v>2.01</v>
      </c>
      <c r="Q75" t="n">
        <v>0.84</v>
      </c>
      <c r="R75" t="n">
        <v>0.53</v>
      </c>
      <c r="S75" t="n">
        <v>0.92</v>
      </c>
      <c r="T75" t="n">
        <v>2.37</v>
      </c>
      <c r="U75" t="n">
        <v>2.79</v>
      </c>
      <c r="V75" t="n">
        <v>2.82</v>
      </c>
    </row>
    <row r="76">
      <c r="A76" s="5" t="inlineStr">
        <is>
          <t>Ertrag des eingesetzten Kapitals</t>
        </is>
      </c>
      <c r="B76" s="5" t="inlineStr">
        <is>
          <t>ROCE Return on Cap. Empl. in %</t>
        </is>
      </c>
      <c r="C76" t="n">
        <v>5.3</v>
      </c>
      <c r="D76" t="n">
        <v>4.8</v>
      </c>
      <c r="E76" t="n">
        <v>5.28</v>
      </c>
      <c r="F76" t="n">
        <v>3.06</v>
      </c>
      <c r="G76" t="n">
        <v>-1.74</v>
      </c>
      <c r="H76" t="n">
        <v>5.76</v>
      </c>
      <c r="I76" t="n">
        <v>5.67</v>
      </c>
      <c r="J76" t="n">
        <v>5.64</v>
      </c>
      <c r="K76" t="n">
        <v>7.39</v>
      </c>
      <c r="L76" t="n">
        <v>5.83</v>
      </c>
      <c r="M76" t="n">
        <v>1.72</v>
      </c>
      <c r="N76" t="n">
        <v>6.14</v>
      </c>
      <c r="O76" t="n">
        <v>6.89</v>
      </c>
      <c r="P76" t="n">
        <v>2.42</v>
      </c>
      <c r="Q76" t="n">
        <v>3.5</v>
      </c>
      <c r="R76" t="n">
        <v>2.07</v>
      </c>
      <c r="S76" t="inlineStr">
        <is>
          <t>-</t>
        </is>
      </c>
      <c r="T76" t="inlineStr">
        <is>
          <t>-</t>
        </is>
      </c>
      <c r="U76" t="inlineStr">
        <is>
          <t>-</t>
        </is>
      </c>
      <c r="V76" t="inlineStr">
        <is>
          <t>-</t>
        </is>
      </c>
    </row>
    <row r="77">
      <c r="A77" s="5" t="inlineStr">
        <is>
          <t>Eigenkapital zu Anlagevermögen</t>
        </is>
      </c>
      <c r="B77" s="5" t="inlineStr">
        <is>
          <t>Equity to Fixed Assets in %</t>
        </is>
      </c>
      <c r="C77" t="n">
        <v>42.36</v>
      </c>
      <c r="D77" t="n">
        <v>44.28</v>
      </c>
      <c r="E77" t="n">
        <v>43.15</v>
      </c>
      <c r="F77" t="n">
        <v>37.95</v>
      </c>
      <c r="G77" t="n">
        <v>38.53</v>
      </c>
      <c r="H77" t="n">
        <v>42.01</v>
      </c>
      <c r="I77" t="n">
        <v>44.64</v>
      </c>
      <c r="J77" t="n">
        <v>41.09</v>
      </c>
      <c r="K77" t="n">
        <v>40.62</v>
      </c>
      <c r="L77" t="n">
        <v>42.1</v>
      </c>
      <c r="M77" t="n">
        <v>36.6</v>
      </c>
      <c r="N77" t="n">
        <v>39.6</v>
      </c>
      <c r="O77" t="n">
        <v>43.23</v>
      </c>
      <c r="P77" t="n">
        <v>37.19</v>
      </c>
      <c r="Q77" t="n">
        <v>32.61</v>
      </c>
      <c r="R77" t="n">
        <v>34.33</v>
      </c>
      <c r="S77" t="n">
        <v>54.38</v>
      </c>
      <c r="T77" t="n">
        <v>57.28</v>
      </c>
      <c r="U77" t="n">
        <v>60.57</v>
      </c>
      <c r="V77" t="n">
        <v>62.71</v>
      </c>
    </row>
    <row r="78">
      <c r="A78" s="5" t="inlineStr">
        <is>
          <t>Liquidität Dritten Grades</t>
        </is>
      </c>
      <c r="B78" s="5" t="inlineStr">
        <is>
          <t>Current Ratio in %</t>
        </is>
      </c>
      <c r="C78" t="n">
        <v>111.64</v>
      </c>
      <c r="D78" t="n">
        <v>109.27</v>
      </c>
      <c r="E78" t="n">
        <v>99.83</v>
      </c>
      <c r="F78" t="n">
        <v>87.72</v>
      </c>
      <c r="G78" t="n">
        <v>97.91</v>
      </c>
      <c r="H78" t="n">
        <v>100.3</v>
      </c>
      <c r="I78" t="n">
        <v>103.01</v>
      </c>
      <c r="J78" t="n">
        <v>107.15</v>
      </c>
      <c r="K78" t="n">
        <v>104.54</v>
      </c>
      <c r="L78" t="n">
        <v>111.75</v>
      </c>
      <c r="M78" t="n">
        <v>111.85</v>
      </c>
      <c r="N78" t="n">
        <v>117.53</v>
      </c>
      <c r="O78" t="n">
        <v>122.2</v>
      </c>
      <c r="P78" t="n">
        <v>114.48</v>
      </c>
      <c r="Q78" t="n">
        <v>108.51</v>
      </c>
      <c r="R78" t="n">
        <v>113.81</v>
      </c>
      <c r="S78" t="inlineStr">
        <is>
          <t>-</t>
        </is>
      </c>
      <c r="T78" t="inlineStr">
        <is>
          <t>-</t>
        </is>
      </c>
      <c r="U78" t="inlineStr">
        <is>
          <t>-</t>
        </is>
      </c>
      <c r="V78" t="inlineStr">
        <is>
          <t>-</t>
        </is>
      </c>
    </row>
    <row r="79">
      <c r="A79" s="5" t="inlineStr">
        <is>
          <t>Operativer Cashflow</t>
        </is>
      </c>
      <c r="B79" s="5" t="inlineStr">
        <is>
          <t>Operating Cashflow in M</t>
        </is>
      </c>
      <c r="C79" t="n">
        <v>1012.4911</v>
      </c>
      <c r="D79" t="n">
        <v>1975.4918</v>
      </c>
      <c r="E79" t="n">
        <v>-14519.2461</v>
      </c>
      <c r="F79" t="n">
        <v>1391.9175</v>
      </c>
      <c r="G79" t="n">
        <v>1010.429</v>
      </c>
      <c r="H79" t="n">
        <v>1472.216</v>
      </c>
      <c r="I79" t="n">
        <v>1282.8556</v>
      </c>
      <c r="J79" t="n">
        <v>1890.2554</v>
      </c>
      <c r="K79" t="n">
        <v>1076.733</v>
      </c>
      <c r="L79" t="n">
        <v>838.593</v>
      </c>
      <c r="M79" t="n">
        <v>216.712</v>
      </c>
      <c r="N79" t="n">
        <v>148.332</v>
      </c>
      <c r="O79" t="n">
        <v>266.156</v>
      </c>
      <c r="P79" t="n">
        <v>160.956</v>
      </c>
      <c r="Q79" t="n">
        <v>134.656</v>
      </c>
      <c r="R79" t="n">
        <v>94.68000000000001</v>
      </c>
      <c r="S79" t="n">
        <v>147.28</v>
      </c>
      <c r="T79" t="n">
        <v>107.304</v>
      </c>
      <c r="U79" t="n">
        <v>154.644</v>
      </c>
      <c r="V79" t="n">
        <v>151.488</v>
      </c>
    </row>
    <row r="80">
      <c r="A80" s="5" t="inlineStr">
        <is>
          <t>Aktienrückkauf</t>
        </is>
      </c>
      <c r="B80" s="5" t="inlineStr">
        <is>
          <t>Share Buyback in M</t>
        </is>
      </c>
      <c r="C80" t="n">
        <v>0</v>
      </c>
      <c r="D80" t="n">
        <v>0</v>
      </c>
      <c r="E80" t="n">
        <v>0</v>
      </c>
      <c r="F80" t="n">
        <v>0</v>
      </c>
      <c r="G80" t="n">
        <v>-25.57000000000002</v>
      </c>
      <c r="H80" t="n">
        <v>-10.5</v>
      </c>
      <c r="I80" t="n">
        <v>0</v>
      </c>
      <c r="J80" t="n">
        <v>-0.03999999999999204</v>
      </c>
      <c r="K80" t="n">
        <v>0</v>
      </c>
      <c r="L80" t="n">
        <v>-64.89999999999999</v>
      </c>
      <c r="M80" t="n">
        <v>0</v>
      </c>
      <c r="N80" t="n">
        <v>0</v>
      </c>
      <c r="O80" t="n">
        <v>0</v>
      </c>
      <c r="P80" t="n">
        <v>0</v>
      </c>
      <c r="Q80" t="n">
        <v>0</v>
      </c>
      <c r="R80" t="n">
        <v>0</v>
      </c>
      <c r="S80" t="n">
        <v>0</v>
      </c>
      <c r="T80" t="n">
        <v>0</v>
      </c>
      <c r="U80" t="n">
        <v>0</v>
      </c>
      <c r="V80" t="n">
        <v>0</v>
      </c>
    </row>
    <row r="81">
      <c r="A81" s="5" t="inlineStr">
        <is>
          <t>Umsatzwachstum 1J in %</t>
        </is>
      </c>
      <c r="B81" s="5" t="inlineStr">
        <is>
          <t>Revenue Growth 1Y in %</t>
        </is>
      </c>
      <c r="C81" t="n">
        <v>7.12</v>
      </c>
      <c r="D81" t="n">
        <v>2.24</v>
      </c>
      <c r="E81" t="n">
        <v>6.17</v>
      </c>
      <c r="F81" t="n">
        <v>1.86</v>
      </c>
      <c r="G81" t="n">
        <v>5.35</v>
      </c>
      <c r="H81" t="n">
        <v>2.77</v>
      </c>
      <c r="I81" t="n">
        <v>2.25</v>
      </c>
      <c r="J81" t="n">
        <v>20.92</v>
      </c>
      <c r="K81" t="n">
        <v>25.59</v>
      </c>
      <c r="L81" t="n">
        <v>20.62</v>
      </c>
      <c r="M81" t="n">
        <v>-7.58</v>
      </c>
      <c r="N81" t="n">
        <v>4.51</v>
      </c>
      <c r="O81" t="n">
        <v>3.84</v>
      </c>
      <c r="P81" t="n">
        <v>10.08</v>
      </c>
      <c r="Q81" t="n">
        <v>7.09</v>
      </c>
      <c r="R81" t="n">
        <v>2.08</v>
      </c>
      <c r="S81" t="n">
        <v>0.24</v>
      </c>
      <c r="T81" t="n">
        <v>-1.8</v>
      </c>
      <c r="U81" t="n">
        <v>6.51</v>
      </c>
      <c r="V81" t="inlineStr">
        <is>
          <t>-</t>
        </is>
      </c>
    </row>
    <row r="82">
      <c r="A82" s="5" t="inlineStr">
        <is>
          <t>Umsatzwachstum 3J in %</t>
        </is>
      </c>
      <c r="B82" s="5" t="inlineStr">
        <is>
          <t>Revenue Growth 3Y in %</t>
        </is>
      </c>
      <c r="C82" t="n">
        <v>5.18</v>
      </c>
      <c r="D82" t="n">
        <v>3.42</v>
      </c>
      <c r="E82" t="n">
        <v>4.46</v>
      </c>
      <c r="F82" t="n">
        <v>3.33</v>
      </c>
      <c r="G82" t="n">
        <v>3.46</v>
      </c>
      <c r="H82" t="n">
        <v>8.65</v>
      </c>
      <c r="I82" t="n">
        <v>16.25</v>
      </c>
      <c r="J82" t="n">
        <v>22.38</v>
      </c>
      <c r="K82" t="n">
        <v>12.88</v>
      </c>
      <c r="L82" t="n">
        <v>5.85</v>
      </c>
      <c r="M82" t="n">
        <v>0.26</v>
      </c>
      <c r="N82" t="n">
        <v>6.14</v>
      </c>
      <c r="O82" t="n">
        <v>7</v>
      </c>
      <c r="P82" t="n">
        <v>6.42</v>
      </c>
      <c r="Q82" t="n">
        <v>3.14</v>
      </c>
      <c r="R82" t="n">
        <v>0.17</v>
      </c>
      <c r="S82" t="n">
        <v>1.65</v>
      </c>
      <c r="T82" t="inlineStr">
        <is>
          <t>-</t>
        </is>
      </c>
      <c r="U82" t="inlineStr">
        <is>
          <t>-</t>
        </is>
      </c>
      <c r="V82" t="inlineStr">
        <is>
          <t>-</t>
        </is>
      </c>
    </row>
    <row r="83">
      <c r="A83" s="5" t="inlineStr">
        <is>
          <t>Umsatzwachstum 5J in %</t>
        </is>
      </c>
      <c r="B83" s="5" t="inlineStr">
        <is>
          <t>Revenue Growth 5Y in %</t>
        </is>
      </c>
      <c r="C83" t="n">
        <v>4.55</v>
      </c>
      <c r="D83" t="n">
        <v>3.68</v>
      </c>
      <c r="E83" t="n">
        <v>3.68</v>
      </c>
      <c r="F83" t="n">
        <v>6.63</v>
      </c>
      <c r="G83" t="n">
        <v>11.38</v>
      </c>
      <c r="H83" t="n">
        <v>14.43</v>
      </c>
      <c r="I83" t="n">
        <v>12.36</v>
      </c>
      <c r="J83" t="n">
        <v>12.81</v>
      </c>
      <c r="K83" t="n">
        <v>9.4</v>
      </c>
      <c r="L83" t="n">
        <v>6.29</v>
      </c>
      <c r="M83" t="n">
        <v>3.59</v>
      </c>
      <c r="N83" t="n">
        <v>5.52</v>
      </c>
      <c r="O83" t="n">
        <v>4.67</v>
      </c>
      <c r="P83" t="n">
        <v>3.54</v>
      </c>
      <c r="Q83" t="n">
        <v>2.82</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9.49</v>
      </c>
      <c r="D84" t="n">
        <v>8.02</v>
      </c>
      <c r="E84" t="n">
        <v>8.25</v>
      </c>
      <c r="F84" t="n">
        <v>8.01</v>
      </c>
      <c r="G84" t="n">
        <v>8.84</v>
      </c>
      <c r="H84" t="n">
        <v>9.01</v>
      </c>
      <c r="I84" t="n">
        <v>8.94</v>
      </c>
      <c r="J84" t="n">
        <v>8.74</v>
      </c>
      <c r="K84" t="n">
        <v>6.47</v>
      </c>
      <c r="L84" t="n">
        <v>4.56</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12.84</v>
      </c>
      <c r="D85" t="n">
        <v>4.17</v>
      </c>
      <c r="E85" t="n">
        <v>120.72</v>
      </c>
      <c r="F85" t="n">
        <v>-425.16</v>
      </c>
      <c r="G85" t="n">
        <v>-114.58</v>
      </c>
      <c r="H85" t="n">
        <v>19.64</v>
      </c>
      <c r="I85" t="n">
        <v>-58.25</v>
      </c>
      <c r="J85" t="n">
        <v>40.94</v>
      </c>
      <c r="K85" t="n">
        <v>125.44</v>
      </c>
      <c r="L85" t="n">
        <v>611.98</v>
      </c>
      <c r="M85" t="n">
        <v>-79.8</v>
      </c>
      <c r="N85" t="n">
        <v>15.36</v>
      </c>
      <c r="O85" t="n">
        <v>49.87</v>
      </c>
      <c r="P85" t="n">
        <v>145.45</v>
      </c>
      <c r="Q85" t="n">
        <v>65.44</v>
      </c>
      <c r="R85" t="n">
        <v>-38.17</v>
      </c>
      <c r="S85" t="n">
        <v>-57.62</v>
      </c>
      <c r="T85" t="n">
        <v>-11.36</v>
      </c>
      <c r="U85" t="n">
        <v>11.81</v>
      </c>
      <c r="V85" t="inlineStr">
        <is>
          <t>-</t>
        </is>
      </c>
    </row>
    <row r="86">
      <c r="A86" s="5" t="inlineStr">
        <is>
          <t>Gewinnwachstum 3J in %</t>
        </is>
      </c>
      <c r="B86" s="5" t="inlineStr">
        <is>
          <t>Earnings Growth 3Y in %</t>
        </is>
      </c>
      <c r="C86" t="n">
        <v>45.91</v>
      </c>
      <c r="D86" t="n">
        <v>-100.09</v>
      </c>
      <c r="E86" t="n">
        <v>-139.67</v>
      </c>
      <c r="F86" t="n">
        <v>-173.37</v>
      </c>
      <c r="G86" t="n">
        <v>-51.06</v>
      </c>
      <c r="H86" t="n">
        <v>0.78</v>
      </c>
      <c r="I86" t="n">
        <v>36.04</v>
      </c>
      <c r="J86" t="n">
        <v>259.45</v>
      </c>
      <c r="K86" t="n">
        <v>219.21</v>
      </c>
      <c r="L86" t="n">
        <v>182.51</v>
      </c>
      <c r="M86" t="n">
        <v>-4.86</v>
      </c>
      <c r="N86" t="n">
        <v>70.23</v>
      </c>
      <c r="O86" t="n">
        <v>86.92</v>
      </c>
      <c r="P86" t="n">
        <v>57.57</v>
      </c>
      <c r="Q86" t="n">
        <v>-10.12</v>
      </c>
      <c r="R86" t="n">
        <v>-35.72</v>
      </c>
      <c r="S86" t="n">
        <v>-19.06</v>
      </c>
      <c r="T86" t="inlineStr">
        <is>
          <t>-</t>
        </is>
      </c>
      <c r="U86" t="inlineStr">
        <is>
          <t>-</t>
        </is>
      </c>
      <c r="V86" t="inlineStr">
        <is>
          <t>-</t>
        </is>
      </c>
    </row>
    <row r="87">
      <c r="A87" s="5" t="inlineStr">
        <is>
          <t>Gewinnwachstum 5J in %</t>
        </is>
      </c>
      <c r="B87" s="5" t="inlineStr">
        <is>
          <t>Earnings Growth 5Y in %</t>
        </is>
      </c>
      <c r="C87" t="n">
        <v>-80.40000000000001</v>
      </c>
      <c r="D87" t="n">
        <v>-79.04000000000001</v>
      </c>
      <c r="E87" t="n">
        <v>-91.53</v>
      </c>
      <c r="F87" t="n">
        <v>-107.48</v>
      </c>
      <c r="G87" t="n">
        <v>2.64</v>
      </c>
      <c r="H87" t="n">
        <v>147.95</v>
      </c>
      <c r="I87" t="n">
        <v>128.06</v>
      </c>
      <c r="J87" t="n">
        <v>142.78</v>
      </c>
      <c r="K87" t="n">
        <v>144.57</v>
      </c>
      <c r="L87" t="n">
        <v>148.57</v>
      </c>
      <c r="M87" t="n">
        <v>39.26</v>
      </c>
      <c r="N87" t="n">
        <v>47.59</v>
      </c>
      <c r="O87" t="n">
        <v>32.99</v>
      </c>
      <c r="P87" t="n">
        <v>20.75</v>
      </c>
      <c r="Q87" t="n">
        <v>-5.98</v>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33.77</v>
      </c>
      <c r="D88" t="n">
        <v>24.51</v>
      </c>
      <c r="E88" t="n">
        <v>25.63</v>
      </c>
      <c r="F88" t="n">
        <v>18.54</v>
      </c>
      <c r="G88" t="n">
        <v>75.61</v>
      </c>
      <c r="H88" t="n">
        <v>93.61</v>
      </c>
      <c r="I88" t="n">
        <v>87.83</v>
      </c>
      <c r="J88" t="n">
        <v>87.89</v>
      </c>
      <c r="K88" t="n">
        <v>82.66</v>
      </c>
      <c r="L88" t="n">
        <v>71.3</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-0.08</v>
      </c>
      <c r="D89" t="n">
        <v>-0.07000000000000001</v>
      </c>
      <c r="E89" t="n">
        <v>-0.08</v>
      </c>
      <c r="F89" t="n">
        <v>-0.11</v>
      </c>
      <c r="G89" t="inlineStr">
        <is>
          <t>-</t>
        </is>
      </c>
      <c r="H89" t="n">
        <v>0.06</v>
      </c>
      <c r="I89" t="n">
        <v>0.09</v>
      </c>
      <c r="J89" t="n">
        <v>0.03</v>
      </c>
      <c r="K89" t="n">
        <v>0.02</v>
      </c>
      <c r="L89" t="n">
        <v>0.05</v>
      </c>
      <c r="M89" t="n">
        <v>0.6899999999999999</v>
      </c>
      <c r="N89" t="n">
        <v>0.07000000000000001</v>
      </c>
      <c r="O89" t="n">
        <v>0.29</v>
      </c>
      <c r="P89" t="n">
        <v>0.39</v>
      </c>
      <c r="Q89" t="n">
        <v>-1.84</v>
      </c>
      <c r="R89" t="inlineStr">
        <is>
          <t>-</t>
        </is>
      </c>
      <c r="S89" t="inlineStr">
        <is>
          <t>-</t>
        </is>
      </c>
      <c r="T89" t="inlineStr">
        <is>
          <t>-</t>
        </is>
      </c>
      <c r="U89" t="inlineStr">
        <is>
          <t>-</t>
        </is>
      </c>
      <c r="V89" t="inlineStr">
        <is>
          <t>-</t>
        </is>
      </c>
    </row>
    <row r="90">
      <c r="A90" s="5" t="inlineStr">
        <is>
          <t>EBIT-Wachstum 1J in %</t>
        </is>
      </c>
      <c r="B90" s="5" t="inlineStr">
        <is>
          <t>EBIT Growth 1Y in %</t>
        </is>
      </c>
      <c r="C90" t="n">
        <v>21.84</v>
      </c>
      <c r="D90" t="n">
        <v>0.74</v>
      </c>
      <c r="E90" t="n">
        <v>94.54000000000001</v>
      </c>
      <c r="F90" t="n">
        <v>-274.56</v>
      </c>
      <c r="G90" t="n">
        <v>-132.05</v>
      </c>
      <c r="H90" t="n">
        <v>8.789999999999999</v>
      </c>
      <c r="I90" t="n">
        <v>1.4</v>
      </c>
      <c r="J90" t="n">
        <v>2.12</v>
      </c>
      <c r="K90" t="n">
        <v>57.84</v>
      </c>
      <c r="L90" t="n">
        <v>284.96</v>
      </c>
      <c r="M90" t="n">
        <v>-70.70999999999999</v>
      </c>
      <c r="N90" t="n">
        <v>2.96</v>
      </c>
      <c r="O90" t="n">
        <v>206.17</v>
      </c>
      <c r="P90" t="n">
        <v>-28.04</v>
      </c>
      <c r="Q90" t="n">
        <v>72.34999999999999</v>
      </c>
      <c r="R90" t="n">
        <v>-8.99</v>
      </c>
      <c r="S90" t="n">
        <v>-62.61</v>
      </c>
      <c r="T90" t="n">
        <v>-12.22</v>
      </c>
      <c r="U90" t="n">
        <v>34.79</v>
      </c>
      <c r="V90" t="inlineStr">
        <is>
          <t>-</t>
        </is>
      </c>
    </row>
    <row r="91">
      <c r="A91" s="5" t="inlineStr">
        <is>
          <t>EBIT-Wachstum 3J in %</t>
        </is>
      </c>
      <c r="B91" s="5" t="inlineStr">
        <is>
          <t>EBIT Growth 3Y in %</t>
        </is>
      </c>
      <c r="C91" t="n">
        <v>39.04</v>
      </c>
      <c r="D91" t="n">
        <v>-59.76</v>
      </c>
      <c r="E91" t="n">
        <v>-104.02</v>
      </c>
      <c r="F91" t="n">
        <v>-132.61</v>
      </c>
      <c r="G91" t="n">
        <v>-40.62</v>
      </c>
      <c r="H91" t="n">
        <v>4.1</v>
      </c>
      <c r="I91" t="n">
        <v>20.45</v>
      </c>
      <c r="J91" t="n">
        <v>114.97</v>
      </c>
      <c r="K91" t="n">
        <v>90.7</v>
      </c>
      <c r="L91" t="n">
        <v>72.40000000000001</v>
      </c>
      <c r="M91" t="n">
        <v>46.14</v>
      </c>
      <c r="N91" t="n">
        <v>60.36</v>
      </c>
      <c r="O91" t="n">
        <v>83.48999999999999</v>
      </c>
      <c r="P91" t="n">
        <v>11.77</v>
      </c>
      <c r="Q91" t="n">
        <v>0.25</v>
      </c>
      <c r="R91" t="n">
        <v>-27.94</v>
      </c>
      <c r="S91" t="n">
        <v>-13.35</v>
      </c>
      <c r="T91" t="inlineStr">
        <is>
          <t>-</t>
        </is>
      </c>
      <c r="U91" t="inlineStr">
        <is>
          <t>-</t>
        </is>
      </c>
      <c r="V91" t="inlineStr">
        <is>
          <t>-</t>
        </is>
      </c>
    </row>
    <row r="92">
      <c r="A92" s="5" t="inlineStr">
        <is>
          <t>EBIT-Wachstum 5J in %</t>
        </is>
      </c>
      <c r="B92" s="5" t="inlineStr">
        <is>
          <t>EBIT Growth 5Y in %</t>
        </is>
      </c>
      <c r="C92" t="n">
        <v>-57.9</v>
      </c>
      <c r="D92" t="n">
        <v>-60.51</v>
      </c>
      <c r="E92" t="n">
        <v>-60.38</v>
      </c>
      <c r="F92" t="n">
        <v>-78.86</v>
      </c>
      <c r="G92" t="n">
        <v>-12.38</v>
      </c>
      <c r="H92" t="n">
        <v>71.02</v>
      </c>
      <c r="I92" t="n">
        <v>55.12</v>
      </c>
      <c r="J92" t="n">
        <v>55.43</v>
      </c>
      <c r="K92" t="n">
        <v>96.23999999999999</v>
      </c>
      <c r="L92" t="n">
        <v>79.06999999999999</v>
      </c>
      <c r="M92" t="n">
        <v>36.55</v>
      </c>
      <c r="N92" t="n">
        <v>48.89</v>
      </c>
      <c r="O92" t="n">
        <v>35.78</v>
      </c>
      <c r="P92" t="n">
        <v>-7.9</v>
      </c>
      <c r="Q92" t="n">
        <v>4.66</v>
      </c>
      <c r="R92" t="inlineStr">
        <is>
          <t>-</t>
        </is>
      </c>
      <c r="S92" t="inlineStr">
        <is>
          <t>-</t>
        </is>
      </c>
      <c r="T92" t="inlineStr">
        <is>
          <t>-</t>
        </is>
      </c>
      <c r="U92" t="inlineStr">
        <is>
          <t>-</t>
        </is>
      </c>
      <c r="V92" t="inlineStr">
        <is>
          <t>-</t>
        </is>
      </c>
    </row>
    <row r="93">
      <c r="A93" s="5" t="inlineStr">
        <is>
          <t>EBIT-Wachstum 10J in %</t>
        </is>
      </c>
      <c r="B93" s="5" t="inlineStr">
        <is>
          <t>EBIT Growth 10Y in %</t>
        </is>
      </c>
      <c r="C93" t="n">
        <v>6.56</v>
      </c>
      <c r="D93" t="n">
        <v>-2.69</v>
      </c>
      <c r="E93" t="n">
        <v>-2.47</v>
      </c>
      <c r="F93" t="n">
        <v>8.69</v>
      </c>
      <c r="G93" t="n">
        <v>33.34</v>
      </c>
      <c r="H93" t="n">
        <v>53.78</v>
      </c>
      <c r="I93" t="n">
        <v>52.01</v>
      </c>
      <c r="J93" t="n">
        <v>45.6</v>
      </c>
      <c r="K93" t="n">
        <v>44.17</v>
      </c>
      <c r="L93" t="n">
        <v>41.87</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-48.75</v>
      </c>
      <c r="D94" t="n">
        <v>-113.61</v>
      </c>
      <c r="E94" t="n">
        <v>-1143.11</v>
      </c>
      <c r="F94" t="n">
        <v>37.76</v>
      </c>
      <c r="G94" t="n">
        <v>-39.88</v>
      </c>
      <c r="H94" t="n">
        <v>8.09</v>
      </c>
      <c r="I94" t="n">
        <v>-32.13</v>
      </c>
      <c r="J94" t="n">
        <v>75.51000000000001</v>
      </c>
      <c r="K94" t="n">
        <v>28.4</v>
      </c>
      <c r="L94" t="n">
        <v>139.32</v>
      </c>
      <c r="M94" t="n">
        <v>46.1</v>
      </c>
      <c r="N94" t="n">
        <v>-44.27</v>
      </c>
      <c r="O94" t="n">
        <v>65.36</v>
      </c>
      <c r="P94" t="n">
        <v>19.53</v>
      </c>
      <c r="Q94" t="n">
        <v>42.22</v>
      </c>
      <c r="R94" t="n">
        <v>-35.71</v>
      </c>
      <c r="S94" t="n">
        <v>37.25</v>
      </c>
      <c r="T94" t="n">
        <v>-30.61</v>
      </c>
      <c r="U94" t="n">
        <v>2.08</v>
      </c>
      <c r="V94" t="inlineStr">
        <is>
          <t>-</t>
        </is>
      </c>
    </row>
    <row r="95">
      <c r="A95" s="5" t="inlineStr">
        <is>
          <t>Op.Cashflow Wachstum 3J in %</t>
        </is>
      </c>
      <c r="B95" s="5" t="inlineStr">
        <is>
          <t>Op.Cashflow Wachstum 3Y in %</t>
        </is>
      </c>
      <c r="C95" t="n">
        <v>-435.16</v>
      </c>
      <c r="D95" t="n">
        <v>-406.32</v>
      </c>
      <c r="E95" t="n">
        <v>-381.74</v>
      </c>
      <c r="F95" t="n">
        <v>1.99</v>
      </c>
      <c r="G95" t="n">
        <v>-21.31</v>
      </c>
      <c r="H95" t="n">
        <v>17.16</v>
      </c>
      <c r="I95" t="n">
        <v>23.93</v>
      </c>
      <c r="J95" t="n">
        <v>81.08</v>
      </c>
      <c r="K95" t="n">
        <v>71.27</v>
      </c>
      <c r="L95" t="n">
        <v>47.05</v>
      </c>
      <c r="M95" t="n">
        <v>22.4</v>
      </c>
      <c r="N95" t="n">
        <v>13.54</v>
      </c>
      <c r="O95" t="n">
        <v>42.37</v>
      </c>
      <c r="P95" t="n">
        <v>8.68</v>
      </c>
      <c r="Q95" t="n">
        <v>14.59</v>
      </c>
      <c r="R95" t="n">
        <v>-9.69</v>
      </c>
      <c r="S95" t="n">
        <v>2.91</v>
      </c>
      <c r="T95" t="inlineStr">
        <is>
          <t>-</t>
        </is>
      </c>
      <c r="U95" t="inlineStr">
        <is>
          <t>-</t>
        </is>
      </c>
      <c r="V95" t="inlineStr">
        <is>
          <t>-</t>
        </is>
      </c>
    </row>
    <row r="96">
      <c r="A96" s="5" t="inlineStr">
        <is>
          <t>Op.Cashflow Wachstum 5J in %</t>
        </is>
      </c>
      <c r="B96" s="5" t="inlineStr">
        <is>
          <t>Op.Cashflow Wachstum 5Y in %</t>
        </is>
      </c>
      <c r="C96" t="n">
        <v>-261.52</v>
      </c>
      <c r="D96" t="n">
        <v>-250.15</v>
      </c>
      <c r="E96" t="n">
        <v>-233.85</v>
      </c>
      <c r="F96" t="n">
        <v>9.869999999999999</v>
      </c>
      <c r="G96" t="n">
        <v>8</v>
      </c>
      <c r="H96" t="n">
        <v>43.84</v>
      </c>
      <c r="I96" t="n">
        <v>51.44</v>
      </c>
      <c r="J96" t="n">
        <v>49.01</v>
      </c>
      <c r="K96" t="n">
        <v>46.98</v>
      </c>
      <c r="L96" t="n">
        <v>45.21</v>
      </c>
      <c r="M96" t="n">
        <v>25.79</v>
      </c>
      <c r="N96" t="n">
        <v>9.43</v>
      </c>
      <c r="O96" t="n">
        <v>25.73</v>
      </c>
      <c r="P96" t="n">
        <v>6.54</v>
      </c>
      <c r="Q96" t="n">
        <v>3.05</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-108.84</v>
      </c>
      <c r="D97" t="n">
        <v>-99.36</v>
      </c>
      <c r="E97" t="n">
        <v>-92.42</v>
      </c>
      <c r="F97" t="n">
        <v>28.43</v>
      </c>
      <c r="G97" t="n">
        <v>26.6</v>
      </c>
      <c r="H97" t="n">
        <v>34.81</v>
      </c>
      <c r="I97" t="n">
        <v>30.43</v>
      </c>
      <c r="J97" t="n">
        <v>37.37</v>
      </c>
      <c r="K97" t="n">
        <v>26.76</v>
      </c>
      <c r="L97" t="n">
        <v>24.13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19539</v>
      </c>
      <c r="D98" t="n">
        <v>15568</v>
      </c>
      <c r="E98" t="n">
        <v>-277</v>
      </c>
      <c r="F98" t="n">
        <v>-21793</v>
      </c>
      <c r="G98" t="n">
        <v>-3102</v>
      </c>
      <c r="H98" t="n">
        <v>396</v>
      </c>
      <c r="I98" t="n">
        <v>3567</v>
      </c>
      <c r="J98" t="n">
        <v>7548</v>
      </c>
      <c r="K98" t="n">
        <v>4583</v>
      </c>
      <c r="L98" t="n">
        <v>9036</v>
      </c>
      <c r="M98" t="n">
        <v>8242</v>
      </c>
      <c r="N98" t="n">
        <v>11361</v>
      </c>
      <c r="O98" t="n">
        <v>12448</v>
      </c>
      <c r="P98" t="n">
        <v>7744</v>
      </c>
      <c r="Q98" t="n">
        <v>4537</v>
      </c>
      <c r="R98" t="n">
        <v>6722</v>
      </c>
      <c r="S98" t="n">
        <v>72417</v>
      </c>
      <c r="T98" t="n">
        <v>64170</v>
      </c>
      <c r="U98" t="n">
        <v>63006</v>
      </c>
      <c r="V98" t="n">
        <v>56809</v>
      </c>
      <c r="W98" t="inlineStr">
        <is>
          <t>-</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20"/>
    <col customWidth="1" max="16" min="16" width="20"/>
    <col customWidth="1" max="17" min="17" width="20"/>
    <col customWidth="1" max="18" min="18" width="21"/>
    <col customWidth="1" max="19" min="19" width="21"/>
    <col customWidth="1" max="20" min="20" width="22"/>
    <col customWidth="1" max="21" min="21" width="21"/>
    <col customWidth="1" max="22" min="22" width="21"/>
    <col customWidth="1" max="23" min="23" width="10"/>
  </cols>
  <sheetData>
    <row r="1">
      <c r="A1" s="1" t="inlineStr">
        <is>
          <t xml:space="preserve">ALLIANZ </t>
        </is>
      </c>
      <c r="B1" s="2" t="inlineStr">
        <is>
          <t>WKN: 840400  ISIN: DE0008404005  Symbol:ALV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1890</t>
        </is>
      </c>
      <c r="C4" s="5" t="inlineStr">
        <is>
          <t>Telefon / Phone</t>
        </is>
      </c>
      <c r="D4" s="5" t="inlineStr"/>
      <c r="E4" t="inlineStr">
        <is>
          <t>+49-89-3800-0</t>
        </is>
      </c>
      <c r="G4" t="inlineStr">
        <is>
          <t>21.02.2020</t>
        </is>
      </c>
      <c r="H4" t="inlineStr">
        <is>
          <t>Preliminary Results</t>
        </is>
      </c>
      <c r="J4" t="inlineStr">
        <is>
          <t>BlackRock. Inc.</t>
        </is>
      </c>
      <c r="L4" t="inlineStr">
        <is>
          <t>6,39%</t>
        </is>
      </c>
    </row>
    <row r="5">
      <c r="A5" s="5" t="inlineStr">
        <is>
          <t>Ticker</t>
        </is>
      </c>
      <c r="B5" t="inlineStr">
        <is>
          <t>ALV</t>
        </is>
      </c>
      <c r="C5" s="5" t="inlineStr">
        <is>
          <t>Fax</t>
        </is>
      </c>
      <c r="D5" s="5" t="inlineStr"/>
      <c r="E5" t="inlineStr">
        <is>
          <t>-</t>
        </is>
      </c>
      <c r="G5" t="inlineStr">
        <is>
          <t>06.03.2020</t>
        </is>
      </c>
      <c r="H5" t="inlineStr">
        <is>
          <t>Publication Of Annual Report</t>
        </is>
      </c>
      <c r="J5" t="inlineStr">
        <is>
          <t>Harris Associates L.P.</t>
        </is>
      </c>
      <c r="L5" t="inlineStr">
        <is>
          <t>2,95%</t>
        </is>
      </c>
    </row>
    <row r="6">
      <c r="A6" s="5" t="inlineStr">
        <is>
          <t>Gelistet Seit / Listed Since</t>
        </is>
      </c>
      <c r="B6" t="inlineStr">
        <is>
          <t>12.12.1895</t>
        </is>
      </c>
      <c r="C6" s="5" t="inlineStr">
        <is>
          <t>Internet</t>
        </is>
      </c>
      <c r="D6" s="5" t="inlineStr"/>
      <c r="E6" t="inlineStr">
        <is>
          <t>http://www.allianz.com</t>
        </is>
      </c>
      <c r="G6" t="inlineStr">
        <is>
          <t>06.05.2020</t>
        </is>
      </c>
      <c r="H6" t="inlineStr">
        <is>
          <t>Annual General Meeting</t>
        </is>
      </c>
      <c r="J6" t="inlineStr">
        <is>
          <t>UBS Group AG</t>
        </is>
      </c>
      <c r="L6" t="inlineStr">
        <is>
          <t>3,04%</t>
        </is>
      </c>
    </row>
    <row r="7">
      <c r="A7" s="5" t="inlineStr">
        <is>
          <t>Nominalwert / Nominal Value</t>
        </is>
      </c>
      <c r="B7" t="inlineStr">
        <is>
          <t>2,56</t>
        </is>
      </c>
      <c r="C7" s="5" t="inlineStr">
        <is>
          <t>E-Mail</t>
        </is>
      </c>
      <c r="D7" s="5" t="inlineStr"/>
      <c r="E7" t="inlineStr">
        <is>
          <t>info@allianz.com</t>
        </is>
      </c>
      <c r="G7" t="inlineStr">
        <is>
          <t>07.05.2020</t>
        </is>
      </c>
      <c r="H7" t="inlineStr">
        <is>
          <t>Ex Dividend</t>
        </is>
      </c>
      <c r="J7" t="inlineStr">
        <is>
          <t>Norges Bank</t>
        </is>
      </c>
      <c r="L7" t="inlineStr">
        <is>
          <t>2,97%</t>
        </is>
      </c>
    </row>
    <row r="8">
      <c r="A8" s="5" t="inlineStr">
        <is>
          <t>Land / Country</t>
        </is>
      </c>
      <c r="B8" t="inlineStr">
        <is>
          <t>Deutschland</t>
        </is>
      </c>
      <c r="C8" s="5" t="inlineStr">
        <is>
          <t>Inv. Relations Telefon / Phone</t>
        </is>
      </c>
      <c r="D8" s="5" t="inlineStr"/>
      <c r="E8" t="inlineStr">
        <is>
          <t>+49-89-3800-7555</t>
        </is>
      </c>
      <c r="G8" t="inlineStr">
        <is>
          <t>11.05.2020</t>
        </is>
      </c>
      <c r="H8" t="inlineStr">
        <is>
          <t>Dividend Payout</t>
        </is>
      </c>
      <c r="J8" t="inlineStr">
        <is>
          <t>DWS Investment GmbH</t>
        </is>
      </c>
      <c r="L8" t="inlineStr">
        <is>
          <t>3,85%</t>
        </is>
      </c>
    </row>
    <row r="9">
      <c r="A9" s="5" t="inlineStr">
        <is>
          <t>Währung / Currency</t>
        </is>
      </c>
      <c r="B9" t="inlineStr">
        <is>
          <t>EUR</t>
        </is>
      </c>
      <c r="C9" s="5" t="inlineStr">
        <is>
          <t>Inv. Relations E-Mail</t>
        </is>
      </c>
      <c r="D9" s="5" t="inlineStr"/>
      <c r="E9" t="inlineStr">
        <is>
          <t>investor.relations@allianz.com</t>
        </is>
      </c>
      <c r="G9" t="inlineStr">
        <is>
          <t>12.05.2020</t>
        </is>
      </c>
      <c r="H9" t="inlineStr">
        <is>
          <t>Result Q1</t>
        </is>
      </c>
      <c r="J9" t="inlineStr">
        <is>
          <t>Freefloat</t>
        </is>
      </c>
      <c r="L9" t="inlineStr">
        <is>
          <t>80,80%</t>
        </is>
      </c>
    </row>
    <row r="10">
      <c r="A10" s="5" t="inlineStr">
        <is>
          <t>Branche / Industry</t>
        </is>
      </c>
      <c r="B10" t="inlineStr">
        <is>
          <t>Insurance</t>
        </is>
      </c>
      <c r="C10" s="5" t="inlineStr">
        <is>
          <t>Kontaktperson / Contact Person</t>
        </is>
      </c>
      <c r="D10" s="5" t="inlineStr"/>
      <c r="E10" t="inlineStr">
        <is>
          <t>Oliver Schmidt</t>
        </is>
      </c>
      <c r="G10" t="inlineStr">
        <is>
          <t>05.08.2020</t>
        </is>
      </c>
      <c r="H10" t="inlineStr">
        <is>
          <t>Score Half Year</t>
        </is>
      </c>
    </row>
    <row r="11">
      <c r="A11" s="5" t="inlineStr">
        <is>
          <t>Sektor / Sector</t>
        </is>
      </c>
      <c r="B11" t="inlineStr">
        <is>
          <t>Financial Sector</t>
        </is>
      </c>
      <c r="C11" t="inlineStr">
        <is>
          <t>06.11.2020</t>
        </is>
      </c>
      <c r="D11" t="inlineStr">
        <is>
          <t>Q3 Earnings</t>
        </is>
      </c>
    </row>
    <row r="12">
      <c r="A12" s="5" t="inlineStr">
        <is>
          <t>Typ / Genre</t>
        </is>
      </c>
      <c r="B12" t="inlineStr">
        <is>
          <t>Vinkulierte Namensaktie</t>
        </is>
      </c>
    </row>
    <row r="13">
      <c r="A13" s="5" t="inlineStr">
        <is>
          <t>Adresse / Address</t>
        </is>
      </c>
      <c r="B13" t="inlineStr">
        <is>
          <t>Allianz SEKöniginstraße 28  D-80802 München</t>
        </is>
      </c>
    </row>
    <row r="14">
      <c r="A14" s="5" t="inlineStr">
        <is>
          <t>Management</t>
        </is>
      </c>
      <c r="B14" t="inlineStr">
        <is>
          <t>Oliver Bäte, Sergio Balbinot, Jacqueline Hunt, Dr. Christof Mascher, Niran Peiris, Klaus-Peter Röhler, Iván de la Sota, Giulio Terzariol, Dr. Günther Thallinger, Renate Wagner</t>
        </is>
      </c>
    </row>
    <row r="15">
      <c r="A15" s="5" t="inlineStr">
        <is>
          <t>Aufsichtsrat / Board</t>
        </is>
      </c>
      <c r="B15" t="inlineStr">
        <is>
          <t>Michael Diekmann, Jim Hagemann Snabe, Gabriele Burkhardt-Berg, Sophie Boissard, Christine Bosse, Dr. Friedrich Eichiner, Jean-Claude Le Goäer, Martina Grundler, Herbert Hainer, Godfrey Robert Hayward, Frank Kirsch, Jürgen Lawrenz</t>
        </is>
      </c>
    </row>
    <row r="16">
      <c r="A16" s="5" t="inlineStr">
        <is>
          <t>Beschreibung</t>
        </is>
      </c>
      <c r="B16" t="inlineStr">
        <is>
          <t>Die Allianz SE ist einer der weltweit führenden Versicherungs- und Finanzdienstleister. Die Gruppe bietet umfassenden Service in den Bereichen Schaden- und Unfallversicherung sowie Lebens- und Krankenversicherung an. Das Portfolio reicht dabei von allgemeinen Lebens-. Haftpflicht- und Autoversicherungen über Reise- und Kreditversicherungen bis hin zu Assistance-Leistungen. Zudem gilt die Gesellschaft weltweit als viertgrößter Vermögensverwalter und stellt Kunden zahlreiche Asset Management-Produkte und -Services zur Verfügung. Das Versicherungsangebot wird zudem in Deutschland. Italien, Frankreich, den Niederlanden und Bulgarien um Bankprodukte ergänzt. Copyright 2014 FINANCE BASE AG</t>
        </is>
      </c>
    </row>
    <row r="17">
      <c r="A17" s="5" t="inlineStr">
        <is>
          <t>Profile</t>
        </is>
      </c>
      <c r="B17" t="inlineStr">
        <is>
          <t>Allianz SE is one of the world's leading insurance and financial services. The group offers comprehensive services in the areas of property and casualty insurance, life and health insurance. The portfolio ranges from general life. Liability and auto insurance through travel and credit insurance to assistance services. Furthermore, the company is known worldwide as the fourth largest asset manager and provides customers numerous asset management products and services available. The insurance proposal is also in Germany. Italy, France, the Netherlands and Bulgaria supplemented by banking products.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116469</v>
      </c>
      <c r="D20" t="n">
        <v>107442</v>
      </c>
      <c r="E20" t="n">
        <v>109590</v>
      </c>
      <c r="F20" t="n">
        <v>110500</v>
      </c>
      <c r="G20" t="n">
        <v>110836</v>
      </c>
      <c r="H20" t="n">
        <v>103161</v>
      </c>
      <c r="I20" t="n">
        <v>101416</v>
      </c>
      <c r="J20" t="n">
        <v>101760</v>
      </c>
      <c r="K20" t="n">
        <v>96492</v>
      </c>
      <c r="L20" t="n">
        <v>96174</v>
      </c>
      <c r="M20" t="n">
        <v>90650</v>
      </c>
      <c r="N20" t="n">
        <v>91422</v>
      </c>
      <c r="O20" t="n">
        <v>102734</v>
      </c>
      <c r="P20" t="n">
        <v>99905</v>
      </c>
      <c r="Q20" t="n">
        <v>97706</v>
      </c>
      <c r="R20" t="n">
        <v>95627</v>
      </c>
      <c r="S20" t="n">
        <v>101567</v>
      </c>
      <c r="T20" t="n">
        <v>107813</v>
      </c>
      <c r="U20" t="n">
        <v>95957</v>
      </c>
      <c r="V20" t="n">
        <v>76850</v>
      </c>
      <c r="W20" t="n">
        <v>71179</v>
      </c>
    </row>
    <row r="21">
      <c r="A21" s="5" t="inlineStr">
        <is>
          <t>Operatives Ergebnis (EBIT)</t>
        </is>
      </c>
      <c r="B21" s="5" t="inlineStr">
        <is>
          <t>EBIT Earning Before Interest &amp; Tax</t>
        </is>
      </c>
      <c r="C21" t="n">
        <v>11077</v>
      </c>
      <c r="D21" t="n">
        <v>10399</v>
      </c>
      <c r="E21" t="n">
        <v>10148</v>
      </c>
      <c r="F21" t="n">
        <v>10292</v>
      </c>
      <c r="G21" t="n">
        <v>10196</v>
      </c>
      <c r="H21" t="n">
        <v>8848</v>
      </c>
      <c r="I21" t="n">
        <v>9644</v>
      </c>
      <c r="J21" t="n">
        <v>8631</v>
      </c>
      <c r="K21" t="n">
        <v>4846</v>
      </c>
      <c r="L21" t="n">
        <v>7173</v>
      </c>
      <c r="M21" t="n">
        <v>5328</v>
      </c>
      <c r="N21" t="n">
        <v>5473</v>
      </c>
      <c r="O21" t="n">
        <v>11568</v>
      </c>
      <c r="P21" t="n">
        <v>10323</v>
      </c>
      <c r="Q21" t="n">
        <v>7880</v>
      </c>
      <c r="R21" t="n">
        <v>5183</v>
      </c>
      <c r="S21" t="n">
        <v>2528</v>
      </c>
      <c r="T21" t="n">
        <v>-1214</v>
      </c>
      <c r="U21" t="n">
        <v>1827</v>
      </c>
      <c r="V21" t="n">
        <v>4913</v>
      </c>
      <c r="W21" t="n">
        <v>4804</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11077</v>
      </c>
      <c r="D23" t="n">
        <v>10399</v>
      </c>
      <c r="E23" t="n">
        <v>10148</v>
      </c>
      <c r="F23" t="n">
        <v>10292</v>
      </c>
      <c r="G23" t="n">
        <v>10196</v>
      </c>
      <c r="H23" t="n">
        <v>8848</v>
      </c>
      <c r="I23" t="n">
        <v>9644</v>
      </c>
      <c r="J23" t="n">
        <v>8631</v>
      </c>
      <c r="K23" t="n">
        <v>4846</v>
      </c>
      <c r="L23" t="n">
        <v>7173</v>
      </c>
      <c r="M23" t="n">
        <v>5328</v>
      </c>
      <c r="N23" t="n">
        <v>5473</v>
      </c>
      <c r="O23" t="n">
        <v>11568</v>
      </c>
      <c r="P23" t="n">
        <v>10323</v>
      </c>
      <c r="Q23" t="n">
        <v>7880</v>
      </c>
      <c r="R23" t="n">
        <v>5183</v>
      </c>
      <c r="S23" t="n">
        <v>2528</v>
      </c>
      <c r="T23" t="n">
        <v>-1214</v>
      </c>
      <c r="U23" t="n">
        <v>1827</v>
      </c>
      <c r="V23" t="n">
        <v>4913</v>
      </c>
      <c r="W23" t="n">
        <v>4804</v>
      </c>
    </row>
    <row r="24">
      <c r="A24" s="5" t="inlineStr">
        <is>
          <t>Steuern auf Einkommen und Ertrag</t>
        </is>
      </c>
      <c r="B24" s="5" t="inlineStr">
        <is>
          <t>Taxes on income and earnings</t>
        </is>
      </c>
      <c r="C24" t="n">
        <v>2776</v>
      </c>
      <c r="D24" t="n">
        <v>2696</v>
      </c>
      <c r="E24" t="n">
        <v>2941</v>
      </c>
      <c r="F24" t="n">
        <v>3042</v>
      </c>
      <c r="G24" t="n">
        <v>3209</v>
      </c>
      <c r="H24" t="n">
        <v>2245</v>
      </c>
      <c r="I24" t="n">
        <v>3300</v>
      </c>
      <c r="J24" t="n">
        <v>3140</v>
      </c>
      <c r="K24" t="n">
        <v>2042</v>
      </c>
      <c r="L24" t="n">
        <v>1964</v>
      </c>
      <c r="M24" t="n">
        <v>588</v>
      </c>
      <c r="N24" t="n">
        <v>1287</v>
      </c>
      <c r="O24" t="n">
        <v>2854</v>
      </c>
      <c r="P24" t="n">
        <v>2013</v>
      </c>
      <c r="Q24" t="n">
        <v>2114</v>
      </c>
      <c r="R24" t="n">
        <v>1727</v>
      </c>
      <c r="S24" t="n">
        <v>130</v>
      </c>
      <c r="T24" t="n">
        <v>-735</v>
      </c>
      <c r="U24" t="n">
        <v>-840</v>
      </c>
      <c r="V24" t="n">
        <v>176.1</v>
      </c>
      <c r="W24" t="n">
        <v>1513</v>
      </c>
    </row>
    <row r="25">
      <c r="A25" s="5" t="inlineStr">
        <is>
          <t>Ergebnis nach Steuer</t>
        </is>
      </c>
      <c r="B25" s="5" t="inlineStr">
        <is>
          <t>Earnings after tax</t>
        </is>
      </c>
      <c r="C25" t="n">
        <v>8302</v>
      </c>
      <c r="D25" t="n">
        <v>7703</v>
      </c>
      <c r="E25" t="n">
        <v>7207</v>
      </c>
      <c r="F25" t="n">
        <v>7250</v>
      </c>
      <c r="G25" t="n">
        <v>6987</v>
      </c>
      <c r="H25" t="n">
        <v>6603</v>
      </c>
      <c r="I25" t="n">
        <v>6344</v>
      </c>
      <c r="J25" t="n">
        <v>5491</v>
      </c>
      <c r="K25" t="n">
        <v>2804</v>
      </c>
      <c r="L25" t="n">
        <v>5209</v>
      </c>
      <c r="M25" t="n">
        <v>4740</v>
      </c>
      <c r="N25" t="n">
        <v>4186</v>
      </c>
      <c r="O25" t="n">
        <v>8714</v>
      </c>
      <c r="P25" t="n">
        <v>8310</v>
      </c>
      <c r="Q25" t="n">
        <v>5766</v>
      </c>
      <c r="R25" t="n">
        <v>3456</v>
      </c>
      <c r="S25" t="n">
        <v>2398</v>
      </c>
      <c r="T25" t="n">
        <v>-479</v>
      </c>
      <c r="U25" t="n">
        <v>2667</v>
      </c>
      <c r="V25" t="n">
        <v>4737</v>
      </c>
      <c r="W25" t="n">
        <v>3291</v>
      </c>
    </row>
    <row r="26">
      <c r="A26" s="5" t="inlineStr">
        <is>
          <t>Minderheitenanteil</t>
        </is>
      </c>
      <c r="B26" s="5" t="inlineStr">
        <is>
          <t>Minority Share</t>
        </is>
      </c>
      <c r="C26" t="n">
        <v>-387</v>
      </c>
      <c r="D26" t="n">
        <v>-241</v>
      </c>
      <c r="E26" t="n">
        <v>-404</v>
      </c>
      <c r="F26" t="n">
        <v>-367</v>
      </c>
      <c r="G26" t="n">
        <v>-371</v>
      </c>
      <c r="H26" t="n">
        <v>-381</v>
      </c>
      <c r="I26" t="n">
        <v>-348</v>
      </c>
      <c r="J26" t="n">
        <v>-322</v>
      </c>
      <c r="K26" t="n">
        <v>-259</v>
      </c>
      <c r="L26" t="n">
        <v>-156</v>
      </c>
      <c r="M26" t="n">
        <v>-48</v>
      </c>
      <c r="N26" t="n">
        <v>-219</v>
      </c>
      <c r="O26" t="n">
        <v>-748</v>
      </c>
      <c r="P26" t="n">
        <v>-1289</v>
      </c>
      <c r="Q26" t="n">
        <v>-1386</v>
      </c>
      <c r="R26" t="n">
        <v>-1257</v>
      </c>
      <c r="S26" t="n">
        <v>-782</v>
      </c>
      <c r="T26" t="n">
        <v>-688</v>
      </c>
      <c r="U26" t="n">
        <v>-1044</v>
      </c>
      <c r="V26" t="n">
        <v>-1277</v>
      </c>
      <c r="W26" t="n">
        <v>-973.7</v>
      </c>
    </row>
    <row r="27">
      <c r="A27" s="5" t="inlineStr">
        <is>
          <t>Jahresüberschuss/-fehlbetrag</t>
        </is>
      </c>
      <c r="B27" s="5" t="inlineStr">
        <is>
          <t>Net Profit</t>
        </is>
      </c>
      <c r="C27" t="n">
        <v>7914</v>
      </c>
      <c r="D27" t="n">
        <v>7462</v>
      </c>
      <c r="E27" t="n">
        <v>6803</v>
      </c>
      <c r="F27" t="n">
        <v>6883</v>
      </c>
      <c r="G27" t="n">
        <v>6616</v>
      </c>
      <c r="H27" t="n">
        <v>6221</v>
      </c>
      <c r="I27" t="n">
        <v>5996</v>
      </c>
      <c r="J27" t="n">
        <v>5169</v>
      </c>
      <c r="K27" t="n">
        <v>2545</v>
      </c>
      <c r="L27" t="n">
        <v>5053</v>
      </c>
      <c r="M27" t="n">
        <v>4297</v>
      </c>
      <c r="N27" t="n">
        <v>-2444</v>
      </c>
      <c r="O27" t="n">
        <v>7966</v>
      </c>
      <c r="P27" t="n">
        <v>7021</v>
      </c>
      <c r="Q27" t="n">
        <v>4380</v>
      </c>
      <c r="R27" t="n">
        <v>2199</v>
      </c>
      <c r="S27" t="n">
        <v>1616</v>
      </c>
      <c r="T27" t="n">
        <v>-1167</v>
      </c>
      <c r="U27" t="n">
        <v>1623</v>
      </c>
      <c r="V27" t="n">
        <v>3460</v>
      </c>
      <c r="W27" t="n">
        <v>2317</v>
      </c>
    </row>
    <row r="28">
      <c r="A28" s="5" t="inlineStr">
        <is>
          <t>Summe Aktiva</t>
        </is>
      </c>
      <c r="B28" s="5" t="inlineStr">
        <is>
          <t>Total Assets</t>
        </is>
      </c>
      <c r="C28" t="n">
        <v>1010000</v>
      </c>
      <c r="D28" t="n">
        <v>897567</v>
      </c>
      <c r="E28" t="n">
        <v>901300</v>
      </c>
      <c r="F28" t="n">
        <v>883809</v>
      </c>
      <c r="G28" t="n">
        <v>848942</v>
      </c>
      <c r="H28" t="n">
        <v>805787</v>
      </c>
      <c r="I28" t="n">
        <v>711530</v>
      </c>
      <c r="J28" t="n">
        <v>694621</v>
      </c>
      <c r="K28" t="n">
        <v>641472</v>
      </c>
      <c r="L28" t="n">
        <v>624945</v>
      </c>
      <c r="M28" t="n">
        <v>584045</v>
      </c>
      <c r="N28" t="n">
        <v>955576</v>
      </c>
      <c r="O28" t="n">
        <v>1060000</v>
      </c>
      <c r="P28" t="n">
        <v>1050000</v>
      </c>
      <c r="Q28" t="n">
        <v>997881</v>
      </c>
      <c r="R28" t="n">
        <v>994698</v>
      </c>
      <c r="S28" t="n">
        <v>935951</v>
      </c>
      <c r="T28" t="n">
        <v>852056</v>
      </c>
      <c r="U28" t="n">
        <v>942925</v>
      </c>
      <c r="V28" t="n">
        <v>439995</v>
      </c>
      <c r="W28" t="n">
        <v>410690</v>
      </c>
    </row>
    <row r="29">
      <c r="A29" s="5" t="inlineStr">
        <is>
          <t>Summe Fremdkapital</t>
        </is>
      </c>
      <c r="B29" s="5" t="inlineStr">
        <is>
          <t>Total Liabilities</t>
        </is>
      </c>
      <c r="C29" t="n">
        <v>933820</v>
      </c>
      <c r="D29" t="n">
        <v>833888</v>
      </c>
      <c r="E29" t="n">
        <v>832698</v>
      </c>
      <c r="F29" t="n">
        <v>813417</v>
      </c>
      <c r="G29" t="n">
        <v>782843</v>
      </c>
      <c r="H29" t="n">
        <v>742085</v>
      </c>
      <c r="I29" t="n">
        <v>658681</v>
      </c>
      <c r="J29" t="n">
        <v>638403</v>
      </c>
      <c r="K29" t="n">
        <v>594219</v>
      </c>
      <c r="L29" t="n">
        <v>578383</v>
      </c>
      <c r="M29" t="n">
        <v>541758</v>
      </c>
      <c r="N29" t="n">
        <v>918328</v>
      </c>
      <c r="O29" t="n">
        <v>1010000</v>
      </c>
      <c r="P29" t="n">
        <v>996336</v>
      </c>
      <c r="Q29" t="n">
        <v>950779</v>
      </c>
      <c r="R29" t="n">
        <v>954339</v>
      </c>
      <c r="S29" t="n">
        <v>898992</v>
      </c>
      <c r="T29" t="n">
        <v>822119</v>
      </c>
      <c r="U29" t="n">
        <v>893912</v>
      </c>
      <c r="V29" t="n">
        <v>388191</v>
      </c>
      <c r="W29" t="n">
        <v>367870</v>
      </c>
    </row>
    <row r="30">
      <c r="A30" s="5" t="inlineStr">
        <is>
          <t>Minderheitenanteil</t>
        </is>
      </c>
      <c r="B30" s="5" t="inlineStr">
        <is>
          <t>Minority Share</t>
        </is>
      </c>
      <c r="C30" t="n">
        <v>3363</v>
      </c>
      <c r="D30" t="n">
        <v>2447</v>
      </c>
      <c r="E30" t="n">
        <v>3049</v>
      </c>
      <c r="F30" t="n">
        <v>3052</v>
      </c>
      <c r="G30" t="n">
        <v>2955</v>
      </c>
      <c r="H30" t="n">
        <v>2955</v>
      </c>
      <c r="I30" t="n">
        <v>2765</v>
      </c>
      <c r="J30" t="n">
        <v>2665</v>
      </c>
      <c r="K30" t="n">
        <v>2338</v>
      </c>
      <c r="L30" t="n">
        <v>2071</v>
      </c>
      <c r="M30" t="n">
        <v>2121</v>
      </c>
      <c r="N30" t="n">
        <v>3564</v>
      </c>
      <c r="O30" t="n">
        <v>3628</v>
      </c>
      <c r="P30" t="n">
        <v>6409</v>
      </c>
      <c r="Q30" t="n">
        <v>7615</v>
      </c>
      <c r="R30" t="n">
        <v>9531</v>
      </c>
      <c r="S30" t="n">
        <v>8367</v>
      </c>
      <c r="T30" t="n">
        <v>8165</v>
      </c>
      <c r="U30" t="n">
        <v>17349</v>
      </c>
      <c r="V30" t="n">
        <v>16200</v>
      </c>
      <c r="W30" t="n">
        <v>13144</v>
      </c>
    </row>
    <row r="31">
      <c r="A31" s="5" t="inlineStr">
        <is>
          <t>Summe Eigenkapital</t>
        </is>
      </c>
      <c r="B31" s="5" t="inlineStr">
        <is>
          <t>Equity</t>
        </is>
      </c>
      <c r="C31" t="n">
        <v>74002</v>
      </c>
      <c r="D31" t="n">
        <v>61232</v>
      </c>
      <c r="E31" t="n">
        <v>65553</v>
      </c>
      <c r="F31" t="n">
        <v>67341</v>
      </c>
      <c r="G31" t="n">
        <v>63144</v>
      </c>
      <c r="H31" t="n">
        <v>60747</v>
      </c>
      <c r="I31" t="n">
        <v>50084</v>
      </c>
      <c r="J31" t="n">
        <v>53553</v>
      </c>
      <c r="K31" t="n">
        <v>44915</v>
      </c>
      <c r="L31" t="n">
        <v>44491</v>
      </c>
      <c r="M31" t="n">
        <v>40166</v>
      </c>
      <c r="N31" t="n">
        <v>33684</v>
      </c>
      <c r="O31" t="n">
        <v>47753</v>
      </c>
      <c r="P31" t="n">
        <v>50481</v>
      </c>
      <c r="Q31" t="n">
        <v>39487</v>
      </c>
      <c r="R31" t="n">
        <v>30828</v>
      </c>
      <c r="S31" t="n">
        <v>28592</v>
      </c>
      <c r="T31" t="n">
        <v>21772</v>
      </c>
      <c r="U31" t="n">
        <v>31664</v>
      </c>
      <c r="V31" t="n">
        <v>35603</v>
      </c>
      <c r="W31" t="n">
        <v>29676</v>
      </c>
    </row>
    <row r="32">
      <c r="A32" s="5" t="inlineStr">
        <is>
          <t>Summe Passiva</t>
        </is>
      </c>
      <c r="B32" s="5" t="inlineStr">
        <is>
          <t>Liabilities &amp; Shareholder Equity</t>
        </is>
      </c>
      <c r="C32" t="n">
        <v>1010000</v>
      </c>
      <c r="D32" t="n">
        <v>897567</v>
      </c>
      <c r="E32" t="n">
        <v>901300</v>
      </c>
      <c r="F32" t="n">
        <v>883809</v>
      </c>
      <c r="G32" t="n">
        <v>848942</v>
      </c>
      <c r="H32" t="n">
        <v>805787</v>
      </c>
      <c r="I32" t="n">
        <v>711530</v>
      </c>
      <c r="J32" t="n">
        <v>694621</v>
      </c>
      <c r="K32" t="n">
        <v>641472</v>
      </c>
      <c r="L32" t="n">
        <v>624945</v>
      </c>
      <c r="M32" t="n">
        <v>584045</v>
      </c>
      <c r="N32" t="n">
        <v>955576</v>
      </c>
      <c r="O32" t="n">
        <v>1060000</v>
      </c>
      <c r="P32" t="n">
        <v>1050000</v>
      </c>
      <c r="Q32" t="n">
        <v>997881</v>
      </c>
      <c r="R32" t="n">
        <v>994698</v>
      </c>
      <c r="S32" t="n">
        <v>935951</v>
      </c>
      <c r="T32" t="n">
        <v>852056</v>
      </c>
      <c r="U32" t="n">
        <v>942925</v>
      </c>
      <c r="V32" t="n">
        <v>439995</v>
      </c>
      <c r="W32" t="n">
        <v>410690</v>
      </c>
    </row>
    <row r="33">
      <c r="A33" s="5" t="inlineStr">
        <is>
          <t>Mio.Aktien im Umlauf</t>
        </is>
      </c>
      <c r="B33" s="5" t="inlineStr">
        <is>
          <t>Million shares outstanding</t>
        </is>
      </c>
      <c r="C33" t="n">
        <v>417.17</v>
      </c>
      <c r="D33" t="n">
        <v>424.46</v>
      </c>
      <c r="E33" t="n">
        <v>440.25</v>
      </c>
      <c r="F33" t="n">
        <v>457</v>
      </c>
      <c r="G33" t="n">
        <v>457</v>
      </c>
      <c r="H33" t="n">
        <v>457</v>
      </c>
      <c r="I33" t="n">
        <v>456.5</v>
      </c>
      <c r="J33" t="n">
        <v>455.95</v>
      </c>
      <c r="K33" t="n">
        <v>455.3</v>
      </c>
      <c r="L33" t="n">
        <v>454.5</v>
      </c>
      <c r="M33" t="n">
        <v>453.9</v>
      </c>
      <c r="N33" t="n">
        <v>453.05</v>
      </c>
      <c r="O33" t="n">
        <v>450.2</v>
      </c>
      <c r="P33" t="n">
        <v>432.2</v>
      </c>
      <c r="Q33" t="n">
        <v>406</v>
      </c>
      <c r="R33" t="n">
        <v>385.8</v>
      </c>
      <c r="S33" t="n">
        <v>384.7</v>
      </c>
      <c r="T33" t="n">
        <v>266.6</v>
      </c>
      <c r="U33" t="n">
        <v>266.4</v>
      </c>
      <c r="V33" t="n">
        <v>245.8</v>
      </c>
      <c r="W33" t="n">
        <v>245</v>
      </c>
    </row>
    <row r="34">
      <c r="A34" s="5" t="inlineStr">
        <is>
          <t>Gezeichnetes Kapital (in Mio.)</t>
        </is>
      </c>
      <c r="B34" s="5" t="inlineStr">
        <is>
          <t>Subscribed Capital in M</t>
        </is>
      </c>
      <c r="C34" t="n">
        <v>1170</v>
      </c>
      <c r="D34" t="n">
        <v>1170</v>
      </c>
      <c r="E34" t="n">
        <v>1170</v>
      </c>
      <c r="F34" t="n">
        <v>1170</v>
      </c>
      <c r="G34" t="n">
        <v>1170</v>
      </c>
      <c r="H34" t="n">
        <v>1170</v>
      </c>
      <c r="I34" t="n">
        <v>1169</v>
      </c>
      <c r="J34" t="n">
        <v>1167</v>
      </c>
      <c r="K34" t="n">
        <v>1166</v>
      </c>
      <c r="L34" t="n">
        <v>1164</v>
      </c>
      <c r="M34" t="n">
        <v>1162</v>
      </c>
      <c r="N34" t="n">
        <v>1160</v>
      </c>
      <c r="O34" t="n">
        <v>1152</v>
      </c>
      <c r="P34" t="n">
        <v>1106</v>
      </c>
      <c r="Q34" t="n">
        <v>1039</v>
      </c>
      <c r="R34" t="n">
        <v>988</v>
      </c>
      <c r="S34" t="n">
        <v>985</v>
      </c>
      <c r="T34" t="n">
        <v>683</v>
      </c>
      <c r="U34" t="n">
        <v>682</v>
      </c>
      <c r="V34" t="inlineStr">
        <is>
          <t>-</t>
        </is>
      </c>
      <c r="W34" t="inlineStr">
        <is>
          <t>-</t>
        </is>
      </c>
    </row>
    <row r="35">
      <c r="A35" s="5" t="inlineStr">
        <is>
          <t>Ergebnis je Aktie (brutto)</t>
        </is>
      </c>
      <c r="B35" s="5" t="inlineStr">
        <is>
          <t>Earnings per share</t>
        </is>
      </c>
      <c r="C35" t="n">
        <v>26.55</v>
      </c>
      <c r="D35" t="n">
        <v>24.5</v>
      </c>
      <c r="E35" t="n">
        <v>23.05</v>
      </c>
      <c r="F35" t="n">
        <v>22.52</v>
      </c>
      <c r="G35" t="n">
        <v>22.31</v>
      </c>
      <c r="H35" t="n">
        <v>19.36</v>
      </c>
      <c r="I35" t="n">
        <v>21.13</v>
      </c>
      <c r="J35" t="n">
        <v>18.93</v>
      </c>
      <c r="K35" t="n">
        <v>10.64</v>
      </c>
      <c r="L35" t="n">
        <v>15.78</v>
      </c>
      <c r="M35" t="n">
        <v>11.74</v>
      </c>
      <c r="N35" t="n">
        <v>12.08</v>
      </c>
      <c r="O35" t="n">
        <v>25.7</v>
      </c>
      <c r="P35" t="n">
        <v>23.88</v>
      </c>
      <c r="Q35" t="n">
        <v>19.41</v>
      </c>
      <c r="R35" t="n">
        <v>13.43</v>
      </c>
      <c r="S35" t="n">
        <v>6.57</v>
      </c>
      <c r="T35" t="n">
        <v>-4.55</v>
      </c>
      <c r="U35" t="n">
        <v>6.86</v>
      </c>
      <c r="V35" t="n">
        <v>19.99</v>
      </c>
      <c r="W35" t="n">
        <v>19.61</v>
      </c>
    </row>
    <row r="36">
      <c r="A36" s="5" t="inlineStr">
        <is>
          <t>Ergebnis je Aktie (unverwässert)</t>
        </is>
      </c>
      <c r="B36" s="5" t="inlineStr">
        <is>
          <t>Basic Earnings per share</t>
        </is>
      </c>
      <c r="C36" t="n">
        <v>18.9</v>
      </c>
      <c r="D36" t="n">
        <v>17.43</v>
      </c>
      <c r="E36" t="n">
        <v>15.24</v>
      </c>
      <c r="F36" t="n">
        <v>15.14</v>
      </c>
      <c r="G36" t="n">
        <v>14.56</v>
      </c>
      <c r="H36" t="n">
        <v>13.71</v>
      </c>
      <c r="I36" t="n">
        <v>13.23</v>
      </c>
      <c r="J36" t="n">
        <v>11.42</v>
      </c>
      <c r="K36" t="n">
        <v>5.63</v>
      </c>
      <c r="L36" t="n">
        <v>11.2</v>
      </c>
      <c r="M36" t="n">
        <v>9.529999999999999</v>
      </c>
      <c r="N36" t="n">
        <v>-5.43</v>
      </c>
      <c r="O36" t="n">
        <v>18</v>
      </c>
      <c r="P36" t="n">
        <v>17.09</v>
      </c>
      <c r="Q36" t="n">
        <v>11.24</v>
      </c>
      <c r="R36" t="n">
        <v>6.01</v>
      </c>
      <c r="S36" t="n">
        <v>4.78</v>
      </c>
      <c r="T36" t="n">
        <v>-4.81</v>
      </c>
      <c r="U36" t="n">
        <v>6.66</v>
      </c>
      <c r="V36" t="n">
        <v>14.1</v>
      </c>
      <c r="W36" t="n">
        <v>9.460000000000001</v>
      </c>
    </row>
    <row r="37">
      <c r="A37" s="5" t="inlineStr">
        <is>
          <t>Ergebnis je Aktie (verwässert)</t>
        </is>
      </c>
      <c r="B37" s="5" t="inlineStr">
        <is>
          <t>Diluted Earnings per share</t>
        </is>
      </c>
      <c r="C37" t="n">
        <v>18.83</v>
      </c>
      <c r="D37" t="n">
        <v>17.3</v>
      </c>
      <c r="E37" t="n">
        <v>15.23</v>
      </c>
      <c r="F37" t="n">
        <v>15</v>
      </c>
      <c r="G37" t="n">
        <v>14.55</v>
      </c>
      <c r="H37" t="n">
        <v>13.64</v>
      </c>
      <c r="I37" t="n">
        <v>13.05</v>
      </c>
      <c r="J37" t="n">
        <v>11.34</v>
      </c>
      <c r="K37" t="n">
        <v>5.48</v>
      </c>
      <c r="L37" t="n">
        <v>11.12</v>
      </c>
      <c r="M37" t="n">
        <v>9.5</v>
      </c>
      <c r="N37" t="n">
        <v>-5.47</v>
      </c>
      <c r="O37" t="n">
        <v>17.71</v>
      </c>
      <c r="P37" t="n">
        <v>16.78</v>
      </c>
      <c r="Q37" t="n">
        <v>11.24</v>
      </c>
      <c r="R37" t="n">
        <v>5.98</v>
      </c>
      <c r="S37" t="n">
        <v>4.77</v>
      </c>
      <c r="T37" t="n">
        <v>-4.81</v>
      </c>
      <c r="U37" t="n">
        <v>6.66</v>
      </c>
      <c r="V37" t="n">
        <v>9.720000000000001</v>
      </c>
      <c r="W37" t="n">
        <v>8.58</v>
      </c>
    </row>
    <row r="38">
      <c r="A38" s="5" t="inlineStr">
        <is>
          <t>Dividende je Aktie</t>
        </is>
      </c>
      <c r="B38" s="5" t="inlineStr">
        <is>
          <t>Dividend per share</t>
        </is>
      </c>
      <c r="C38" t="n">
        <v>9.6</v>
      </c>
      <c r="D38" t="n">
        <v>9</v>
      </c>
      <c r="E38" t="n">
        <v>8</v>
      </c>
      <c r="F38" t="n">
        <v>7.6</v>
      </c>
      <c r="G38" t="n">
        <v>7.3</v>
      </c>
      <c r="H38" t="n">
        <v>6.85</v>
      </c>
      <c r="I38" t="n">
        <v>5.3</v>
      </c>
      <c r="J38" t="n">
        <v>4.5</v>
      </c>
      <c r="K38" t="n">
        <v>4.5</v>
      </c>
      <c r="L38" t="n">
        <v>4.5</v>
      </c>
      <c r="M38" t="n">
        <v>4.1</v>
      </c>
      <c r="N38" t="n">
        <v>3.5</v>
      </c>
      <c r="O38" t="n">
        <v>5.5</v>
      </c>
      <c r="P38" t="n">
        <v>3.8</v>
      </c>
      <c r="Q38" t="n">
        <v>2</v>
      </c>
      <c r="R38" t="n">
        <v>1.75</v>
      </c>
      <c r="S38" t="n">
        <v>1.5</v>
      </c>
      <c r="T38" t="n">
        <v>1.5</v>
      </c>
      <c r="U38" t="n">
        <v>1.5</v>
      </c>
      <c r="V38" t="n">
        <v>1.5</v>
      </c>
      <c r="W38" t="n">
        <v>1.25</v>
      </c>
    </row>
    <row r="39">
      <c r="A39" s="5" t="inlineStr">
        <is>
          <t>Dividendenausschüttung in Mio</t>
        </is>
      </c>
      <c r="B39" s="5" t="inlineStr">
        <is>
          <t>Dividend Payment in M</t>
        </is>
      </c>
      <c r="C39" t="n">
        <v>3999</v>
      </c>
      <c r="D39" t="n">
        <v>4062</v>
      </c>
      <c r="E39" t="n">
        <v>3673</v>
      </c>
      <c r="F39" t="n">
        <v>3661</v>
      </c>
      <c r="G39" t="n">
        <v>3320</v>
      </c>
      <c r="H39" t="n">
        <v>3112</v>
      </c>
      <c r="I39" t="n">
        <v>2405</v>
      </c>
      <c r="J39" t="n">
        <v>2039</v>
      </c>
      <c r="K39" t="n">
        <v>2037</v>
      </c>
      <c r="L39" t="n">
        <v>2045</v>
      </c>
      <c r="M39" t="n">
        <v>1861</v>
      </c>
      <c r="N39" t="n">
        <v>1586</v>
      </c>
      <c r="O39" t="n">
        <v>2476</v>
      </c>
      <c r="P39" t="n">
        <v>1642</v>
      </c>
      <c r="Q39" t="n">
        <v>811</v>
      </c>
      <c r="R39" t="n">
        <v>674</v>
      </c>
      <c r="S39" t="n">
        <v>551</v>
      </c>
      <c r="T39" t="n">
        <v>374</v>
      </c>
      <c r="U39" t="n">
        <v>364</v>
      </c>
      <c r="V39" t="n">
        <v>369</v>
      </c>
      <c r="W39" t="n">
        <v>307</v>
      </c>
    </row>
    <row r="40">
      <c r="A40" s="5" t="inlineStr">
        <is>
          <t>Ertrag</t>
        </is>
      </c>
      <c r="B40" s="5" t="inlineStr">
        <is>
          <t>Income</t>
        </is>
      </c>
      <c r="C40" t="n">
        <v>279.19</v>
      </c>
      <c r="D40" t="n">
        <v>253.13</v>
      </c>
      <c r="E40" t="n">
        <v>248.93</v>
      </c>
      <c r="F40" t="n">
        <v>241.79</v>
      </c>
      <c r="G40" t="n">
        <v>242.53</v>
      </c>
      <c r="H40" t="n">
        <v>225.74</v>
      </c>
      <c r="I40" t="n">
        <v>222.16</v>
      </c>
      <c r="J40" t="n">
        <v>223.18</v>
      </c>
      <c r="K40" t="n">
        <v>211.93</v>
      </c>
      <c r="L40" t="n">
        <v>211.6</v>
      </c>
      <c r="M40" t="n">
        <v>199.71</v>
      </c>
      <c r="N40" t="n">
        <v>201.79</v>
      </c>
      <c r="O40" t="n">
        <v>228.2</v>
      </c>
      <c r="P40" t="n">
        <v>231.15</v>
      </c>
      <c r="Q40" t="n">
        <v>240.66</v>
      </c>
      <c r="R40" t="n">
        <v>247.87</v>
      </c>
      <c r="S40" t="n">
        <v>264.02</v>
      </c>
      <c r="T40" t="n">
        <v>404.4</v>
      </c>
      <c r="U40" t="n">
        <v>360.2</v>
      </c>
      <c r="V40" t="n">
        <v>312.65</v>
      </c>
      <c r="W40" t="n">
        <v>290.53</v>
      </c>
    </row>
    <row r="41">
      <c r="A41" s="5" t="inlineStr">
        <is>
          <t>Buchwert je Aktie</t>
        </is>
      </c>
      <c r="B41" s="5" t="inlineStr">
        <is>
          <t>Book value per share</t>
        </is>
      </c>
      <c r="C41" t="n">
        <v>177.39</v>
      </c>
      <c r="D41" t="n">
        <v>144.26</v>
      </c>
      <c r="E41" t="n">
        <v>148.9</v>
      </c>
      <c r="F41" t="n">
        <v>147.35</v>
      </c>
      <c r="G41" t="n">
        <v>138.17</v>
      </c>
      <c r="H41" t="n">
        <v>132.93</v>
      </c>
      <c r="I41" t="n">
        <v>109.71</v>
      </c>
      <c r="J41" t="n">
        <v>117.45</v>
      </c>
      <c r="K41" t="n">
        <v>98.65000000000001</v>
      </c>
      <c r="L41" t="n">
        <v>97.89</v>
      </c>
      <c r="M41" t="n">
        <v>88.48999999999999</v>
      </c>
      <c r="N41" t="n">
        <v>74.34999999999999</v>
      </c>
      <c r="O41" t="n">
        <v>106.07</v>
      </c>
      <c r="P41" t="n">
        <v>116.8</v>
      </c>
      <c r="Q41" t="n">
        <v>97.26000000000001</v>
      </c>
      <c r="R41" t="n">
        <v>79.91</v>
      </c>
      <c r="S41" t="n">
        <v>74.31999999999999</v>
      </c>
      <c r="T41" t="n">
        <v>81.67</v>
      </c>
      <c r="U41" t="n">
        <v>118.86</v>
      </c>
      <c r="V41" t="n">
        <v>144.85</v>
      </c>
      <c r="W41" t="n">
        <v>121.13</v>
      </c>
    </row>
    <row r="42">
      <c r="A42" s="5" t="inlineStr">
        <is>
          <t>Cashflow je Aktie</t>
        </is>
      </c>
      <c r="B42" s="5" t="inlineStr">
        <is>
          <t>Cashflow per share</t>
        </is>
      </c>
      <c r="C42" t="n">
        <v>87.37</v>
      </c>
      <c r="D42" t="n">
        <v>60.48</v>
      </c>
      <c r="E42" t="n">
        <v>75.38</v>
      </c>
      <c r="F42" t="n">
        <v>46.96</v>
      </c>
      <c r="G42" t="n">
        <v>51.78</v>
      </c>
      <c r="H42" t="n">
        <v>70.53</v>
      </c>
      <c r="I42" t="n">
        <v>50.91</v>
      </c>
      <c r="J42" t="n">
        <v>39.02</v>
      </c>
      <c r="K42" t="n">
        <v>36.55</v>
      </c>
      <c r="L42" t="n">
        <v>33.91</v>
      </c>
      <c r="M42" t="n">
        <v>29.85</v>
      </c>
      <c r="N42" t="n">
        <v>55.8</v>
      </c>
      <c r="O42" t="n">
        <v>28.22</v>
      </c>
      <c r="P42" t="n">
        <v>46.89</v>
      </c>
      <c r="Q42" t="n">
        <v>79.23999999999999</v>
      </c>
      <c r="R42" t="n">
        <v>26.8</v>
      </c>
      <c r="S42" t="n">
        <v>13.4</v>
      </c>
      <c r="T42" t="n">
        <v>-2.51</v>
      </c>
      <c r="U42" t="n">
        <v>-2.91</v>
      </c>
      <c r="V42" t="n">
        <v>6.61</v>
      </c>
      <c r="W42" t="n">
        <v>17.93</v>
      </c>
    </row>
    <row r="43">
      <c r="A43" s="5" t="inlineStr">
        <is>
          <t>Bilanzsumme je Aktie</t>
        </is>
      </c>
      <c r="B43" s="5" t="inlineStr">
        <is>
          <t>Total assets per share</t>
        </is>
      </c>
      <c r="C43" t="n">
        <v>2424</v>
      </c>
      <c r="D43" t="n">
        <v>2115</v>
      </c>
      <c r="E43" t="n">
        <v>2047</v>
      </c>
      <c r="F43" t="n">
        <v>1934</v>
      </c>
      <c r="G43" t="n">
        <v>1858</v>
      </c>
      <c r="H43" t="n">
        <v>1763</v>
      </c>
      <c r="I43" t="n">
        <v>1559</v>
      </c>
      <c r="J43" t="n">
        <v>1523</v>
      </c>
      <c r="K43" t="n">
        <v>1409</v>
      </c>
      <c r="L43" t="n">
        <v>1375</v>
      </c>
      <c r="M43" t="n">
        <v>1287</v>
      </c>
      <c r="N43" t="n">
        <v>2109</v>
      </c>
      <c r="O43" t="n">
        <v>2357</v>
      </c>
      <c r="P43" t="n">
        <v>2437</v>
      </c>
      <c r="Q43" t="n">
        <v>2458</v>
      </c>
      <c r="R43" t="n">
        <v>2578</v>
      </c>
      <c r="S43" t="n">
        <v>2433</v>
      </c>
      <c r="T43" t="n">
        <v>3196</v>
      </c>
      <c r="U43" t="n">
        <v>3540</v>
      </c>
      <c r="V43" t="n">
        <v>1790</v>
      </c>
      <c r="W43" t="inlineStr">
        <is>
          <t>-</t>
        </is>
      </c>
    </row>
    <row r="44">
      <c r="A44" s="5" t="inlineStr">
        <is>
          <t>Personal am Ende des Jahres</t>
        </is>
      </c>
      <c r="B44" s="5" t="inlineStr">
        <is>
          <t>Staff at the end of year</t>
        </is>
      </c>
      <c r="C44" t="n">
        <v>147268</v>
      </c>
      <c r="D44" t="n">
        <v>142460</v>
      </c>
      <c r="E44" t="n">
        <v>140553</v>
      </c>
      <c r="F44" t="n">
        <v>140253</v>
      </c>
      <c r="G44" t="n">
        <v>142459</v>
      </c>
      <c r="H44" t="n">
        <v>147425</v>
      </c>
      <c r="I44" t="n">
        <v>147627</v>
      </c>
      <c r="J44" t="n">
        <v>144094</v>
      </c>
      <c r="K44" t="n">
        <v>141938</v>
      </c>
      <c r="L44" t="n">
        <v>151338</v>
      </c>
      <c r="M44" t="n">
        <v>153203</v>
      </c>
      <c r="N44" t="n">
        <v>182865</v>
      </c>
      <c r="O44" t="n">
        <v>181207</v>
      </c>
      <c r="P44" t="n">
        <v>166505</v>
      </c>
      <c r="Q44" t="n">
        <v>177625</v>
      </c>
      <c r="R44" t="n">
        <v>162180</v>
      </c>
      <c r="S44" t="n">
        <v>173750</v>
      </c>
      <c r="T44" t="n">
        <v>181651</v>
      </c>
      <c r="U44" t="n">
        <v>179946</v>
      </c>
      <c r="V44" t="n">
        <v>119683</v>
      </c>
      <c r="W44" t="n">
        <v>113472</v>
      </c>
    </row>
    <row r="45">
      <c r="A45" s="5" t="inlineStr">
        <is>
          <t>Personalaufwand in Mio. EUR</t>
        </is>
      </c>
      <c r="B45" s="5" t="inlineStr">
        <is>
          <t>Personnel expenses in M</t>
        </is>
      </c>
      <c r="C45" t="n">
        <v>12422</v>
      </c>
      <c r="D45" t="n">
        <v>11768</v>
      </c>
      <c r="E45" t="n">
        <v>12138</v>
      </c>
      <c r="F45" t="n">
        <v>11735</v>
      </c>
      <c r="G45" t="n">
        <v>12367</v>
      </c>
      <c r="H45" t="n">
        <v>11515</v>
      </c>
      <c r="I45" t="n">
        <v>11516</v>
      </c>
      <c r="J45" t="n">
        <v>11141</v>
      </c>
      <c r="K45" t="n">
        <v>10525</v>
      </c>
      <c r="L45" t="n">
        <v>10551</v>
      </c>
      <c r="M45" t="n">
        <v>9881</v>
      </c>
      <c r="N45" t="n">
        <v>11674</v>
      </c>
      <c r="O45" t="n">
        <v>12435</v>
      </c>
      <c r="P45" t="n">
        <v>12966</v>
      </c>
      <c r="Q45" t="n">
        <v>11894</v>
      </c>
      <c r="R45" t="n">
        <v>11057</v>
      </c>
      <c r="S45" t="n">
        <v>11014</v>
      </c>
      <c r="T45" t="n">
        <v>11203</v>
      </c>
      <c r="U45" t="n">
        <v>8373</v>
      </c>
      <c r="V45" t="n">
        <v>6389</v>
      </c>
      <c r="W45" t="n">
        <v>5411</v>
      </c>
    </row>
    <row r="46">
      <c r="A46" s="5" t="inlineStr">
        <is>
          <t>Aufwand je Mitarbeiter in EUR</t>
        </is>
      </c>
      <c r="B46" s="5" t="inlineStr">
        <is>
          <t>Effort per employee</t>
        </is>
      </c>
      <c r="C46" t="n">
        <v>84350</v>
      </c>
      <c r="D46" t="n">
        <v>82606</v>
      </c>
      <c r="E46" t="n">
        <v>86359</v>
      </c>
      <c r="F46" t="n">
        <v>83670</v>
      </c>
      <c r="G46" t="n">
        <v>86811</v>
      </c>
      <c r="H46" t="n">
        <v>78108</v>
      </c>
      <c r="I46" t="n">
        <v>78007</v>
      </c>
      <c r="J46" t="n">
        <v>77318</v>
      </c>
      <c r="K46" t="n">
        <v>74152</v>
      </c>
      <c r="L46" t="n">
        <v>69718</v>
      </c>
      <c r="M46" t="n">
        <v>64496</v>
      </c>
      <c r="N46" t="n">
        <v>63839</v>
      </c>
      <c r="O46" t="n">
        <v>68623</v>
      </c>
      <c r="P46" t="n">
        <v>77872</v>
      </c>
      <c r="Q46" t="n">
        <v>66961</v>
      </c>
      <c r="R46" t="n">
        <v>68177</v>
      </c>
      <c r="S46" t="n">
        <v>63390</v>
      </c>
      <c r="T46" t="n">
        <v>61673</v>
      </c>
      <c r="U46" t="n">
        <v>46531</v>
      </c>
      <c r="V46" t="n">
        <v>53379</v>
      </c>
      <c r="W46" t="inlineStr">
        <is>
          <t>-</t>
        </is>
      </c>
    </row>
    <row r="47">
      <c r="A47" s="5" t="inlineStr">
        <is>
          <t>Ertrag je Mitarbeiter in EUR</t>
        </is>
      </c>
      <c r="B47" s="5" t="inlineStr">
        <is>
          <t>Income per employee</t>
        </is>
      </c>
      <c r="C47" t="n">
        <v>790864</v>
      </c>
      <c r="D47" t="n">
        <v>754191</v>
      </c>
      <c r="E47" t="n">
        <v>779706</v>
      </c>
      <c r="F47" t="n">
        <v>787862</v>
      </c>
      <c r="G47" t="n">
        <v>778020</v>
      </c>
      <c r="H47" t="n">
        <v>699752</v>
      </c>
      <c r="I47" t="n">
        <v>686975</v>
      </c>
      <c r="J47" t="n">
        <v>706206</v>
      </c>
      <c r="K47" t="n">
        <v>679818</v>
      </c>
      <c r="L47" t="n">
        <v>635491</v>
      </c>
      <c r="M47" t="n">
        <v>591698</v>
      </c>
      <c r="N47" t="n">
        <v>499942</v>
      </c>
      <c r="O47" t="n">
        <v>566942</v>
      </c>
      <c r="P47" t="n">
        <v>600012</v>
      </c>
      <c r="Q47" t="n">
        <v>550068</v>
      </c>
      <c r="R47" t="n">
        <v>589634</v>
      </c>
      <c r="S47" t="n">
        <v>584558</v>
      </c>
      <c r="T47" t="n">
        <v>593517</v>
      </c>
      <c r="U47" t="n">
        <v>533254</v>
      </c>
      <c r="V47" t="n">
        <v>700091</v>
      </c>
      <c r="W47" t="n">
        <v>534052</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53739</v>
      </c>
      <c r="D49" t="n">
        <v>52380</v>
      </c>
      <c r="E49" t="n">
        <v>48402</v>
      </c>
      <c r="F49" t="n">
        <v>49076</v>
      </c>
      <c r="G49" t="n">
        <v>46441</v>
      </c>
      <c r="H49" t="n">
        <v>42198</v>
      </c>
      <c r="I49" t="n">
        <v>40616</v>
      </c>
      <c r="J49" t="n">
        <v>35872</v>
      </c>
      <c r="K49" t="n">
        <v>17930</v>
      </c>
      <c r="L49" t="n">
        <v>33389</v>
      </c>
      <c r="M49" t="n">
        <v>28048</v>
      </c>
      <c r="N49" t="n">
        <v>-13365</v>
      </c>
      <c r="O49" t="n">
        <v>43961</v>
      </c>
      <c r="P49" t="n">
        <v>42167</v>
      </c>
      <c r="Q49" t="n">
        <v>24659</v>
      </c>
      <c r="R49" t="n">
        <v>13559</v>
      </c>
      <c r="S49" t="n">
        <v>9301</v>
      </c>
      <c r="T49" t="n">
        <v>-6424</v>
      </c>
      <c r="U49" t="n">
        <v>9019</v>
      </c>
      <c r="V49" t="n">
        <v>28911</v>
      </c>
      <c r="W49" t="n">
        <v>20417</v>
      </c>
    </row>
    <row r="50">
      <c r="A50" s="5" t="inlineStr">
        <is>
          <t>KGV (Kurs/Gewinn)</t>
        </is>
      </c>
      <c r="B50" s="5" t="inlineStr">
        <is>
          <t>PE (price/earnings)</t>
        </is>
      </c>
      <c r="C50" t="n">
        <v>11.6</v>
      </c>
      <c r="D50" t="n">
        <v>10</v>
      </c>
      <c r="E50" t="n">
        <v>12.6</v>
      </c>
      <c r="F50" t="n">
        <v>10.2</v>
      </c>
      <c r="G50" t="n">
        <v>11.2</v>
      </c>
      <c r="H50" t="n">
        <v>10</v>
      </c>
      <c r="I50" t="n">
        <v>9.9</v>
      </c>
      <c r="J50" t="n">
        <v>9.199999999999999</v>
      </c>
      <c r="K50" t="n">
        <v>13.1</v>
      </c>
      <c r="L50" t="n">
        <v>7.9</v>
      </c>
      <c r="M50" t="n">
        <v>9.1</v>
      </c>
      <c r="N50" t="inlineStr">
        <is>
          <t>-</t>
        </is>
      </c>
      <c r="O50" t="n">
        <v>8.199999999999999</v>
      </c>
      <c r="P50" t="n">
        <v>9.1</v>
      </c>
      <c r="Q50" t="n">
        <v>11.4</v>
      </c>
      <c r="R50" t="n">
        <v>16.2</v>
      </c>
      <c r="S50" t="n">
        <v>20.9</v>
      </c>
      <c r="T50" t="inlineStr">
        <is>
          <t>-</t>
        </is>
      </c>
      <c r="U50" t="n">
        <v>39.9</v>
      </c>
      <c r="V50" t="n">
        <v>28.3</v>
      </c>
      <c r="W50" t="n">
        <v>35.3</v>
      </c>
    </row>
    <row r="51">
      <c r="A51" s="5" t="inlineStr">
        <is>
          <t>KUV (Kurs/Umsatz)</t>
        </is>
      </c>
      <c r="B51" s="5" t="inlineStr">
        <is>
          <t>PS (price/sales)</t>
        </is>
      </c>
      <c r="C51" t="n">
        <v>0.78</v>
      </c>
      <c r="D51" t="n">
        <v>0.6899999999999999</v>
      </c>
      <c r="E51" t="n">
        <v>0.77</v>
      </c>
      <c r="F51" t="n">
        <v>0.64</v>
      </c>
      <c r="G51" t="n">
        <v>0.67</v>
      </c>
      <c r="H51" t="n">
        <v>0.61</v>
      </c>
      <c r="I51" t="n">
        <v>0.59</v>
      </c>
      <c r="J51" t="n">
        <v>0.47</v>
      </c>
      <c r="K51" t="n">
        <v>0.35</v>
      </c>
      <c r="L51" t="n">
        <v>0.42</v>
      </c>
      <c r="M51" t="n">
        <v>0.44</v>
      </c>
      <c r="N51" t="n">
        <v>0.37</v>
      </c>
      <c r="O51" t="n">
        <v>0.65</v>
      </c>
      <c r="P51" t="n">
        <v>0.67</v>
      </c>
      <c r="Q51" t="n">
        <v>0.53</v>
      </c>
      <c r="R51" t="n">
        <v>0.39</v>
      </c>
      <c r="S51" t="n">
        <v>0.38</v>
      </c>
      <c r="T51" t="n">
        <v>0.22</v>
      </c>
      <c r="U51" t="n">
        <v>0.74</v>
      </c>
      <c r="V51" t="n">
        <v>1.28</v>
      </c>
      <c r="W51" t="n">
        <v>1.15</v>
      </c>
    </row>
    <row r="52">
      <c r="A52" s="5" t="inlineStr">
        <is>
          <t>KBV (Kurs/Buchwert)</t>
        </is>
      </c>
      <c r="B52" s="5" t="inlineStr">
        <is>
          <t>PB (price/book value)</t>
        </is>
      </c>
      <c r="C52" t="n">
        <v>1.23</v>
      </c>
      <c r="D52" t="n">
        <v>1.21</v>
      </c>
      <c r="E52" t="n">
        <v>1.29</v>
      </c>
      <c r="F52" t="n">
        <v>1.05</v>
      </c>
      <c r="G52" t="n">
        <v>1.18</v>
      </c>
      <c r="H52" t="n">
        <v>1.03</v>
      </c>
      <c r="I52" t="n">
        <v>1.19</v>
      </c>
      <c r="J52" t="n">
        <v>0.89</v>
      </c>
      <c r="K52" t="n">
        <v>0.75</v>
      </c>
      <c r="L52" t="n">
        <v>0.91</v>
      </c>
      <c r="M52" t="n">
        <v>0.98</v>
      </c>
      <c r="N52" t="n">
        <v>1.01</v>
      </c>
      <c r="O52" t="n">
        <v>1.39</v>
      </c>
      <c r="P52" t="n">
        <v>1.32</v>
      </c>
      <c r="Q52" t="n">
        <v>1.32</v>
      </c>
      <c r="R52" t="n">
        <v>1.22</v>
      </c>
      <c r="S52" t="n">
        <v>1.35</v>
      </c>
      <c r="T52" t="n">
        <v>1.11</v>
      </c>
      <c r="U52" t="n">
        <v>2.24</v>
      </c>
      <c r="V52" t="n">
        <v>2.75</v>
      </c>
      <c r="W52" t="n">
        <v>2.76</v>
      </c>
    </row>
    <row r="53">
      <c r="A53" s="5" t="inlineStr">
        <is>
          <t>KCV (Kurs/Cashflow)</t>
        </is>
      </c>
      <c r="B53" s="5" t="inlineStr">
        <is>
          <t>PC (price/cashflow)</t>
        </is>
      </c>
      <c r="C53" t="n">
        <v>2.5</v>
      </c>
      <c r="D53" t="n">
        <v>2.9</v>
      </c>
      <c r="E53" t="n">
        <v>2.54</v>
      </c>
      <c r="F53" t="n">
        <v>3.3</v>
      </c>
      <c r="G53" t="n">
        <v>3.16</v>
      </c>
      <c r="H53" t="n">
        <v>1.95</v>
      </c>
      <c r="I53" t="n">
        <v>2.56</v>
      </c>
      <c r="J53" t="n">
        <v>2.69</v>
      </c>
      <c r="K53" t="n">
        <v>2.02</v>
      </c>
      <c r="L53" t="n">
        <v>2.62</v>
      </c>
      <c r="M53" t="n">
        <v>2.92</v>
      </c>
      <c r="N53" t="n">
        <v>1.34</v>
      </c>
      <c r="O53" t="n">
        <v>5.24</v>
      </c>
      <c r="P53" t="n">
        <v>3.3</v>
      </c>
      <c r="Q53" t="n">
        <v>1.61</v>
      </c>
      <c r="R53" t="n">
        <v>3.64</v>
      </c>
      <c r="S53" t="n">
        <v>7.47</v>
      </c>
      <c r="T53" t="n">
        <v>-36.07</v>
      </c>
      <c r="U53" t="n">
        <v>-91.44</v>
      </c>
      <c r="V53" t="n">
        <v>60.32</v>
      </c>
      <c r="W53" t="n">
        <v>18.63</v>
      </c>
    </row>
    <row r="54">
      <c r="A54" s="5" t="inlineStr">
        <is>
          <t>Dividendenrendite in %</t>
        </is>
      </c>
      <c r="B54" s="5" t="inlineStr">
        <is>
          <t>Dividend Yield in %</t>
        </is>
      </c>
      <c r="C54" t="n">
        <v>4.4</v>
      </c>
      <c r="D54" t="n">
        <v>5.14</v>
      </c>
      <c r="E54" t="n">
        <v>4.18</v>
      </c>
      <c r="F54" t="n">
        <v>4.9</v>
      </c>
      <c r="G54" t="n">
        <v>4.46</v>
      </c>
      <c r="H54" t="n">
        <v>4.99</v>
      </c>
      <c r="I54" t="n">
        <v>4.07</v>
      </c>
      <c r="J54" t="n">
        <v>4.29</v>
      </c>
      <c r="K54" t="n">
        <v>6.09</v>
      </c>
      <c r="L54" t="n">
        <v>5.06</v>
      </c>
      <c r="M54" t="n">
        <v>4.7</v>
      </c>
      <c r="N54" t="n">
        <v>4.67</v>
      </c>
      <c r="O54" t="n">
        <v>3.72</v>
      </c>
      <c r="P54" t="n">
        <v>2.46</v>
      </c>
      <c r="Q54" t="n">
        <v>1.56</v>
      </c>
      <c r="R54" t="n">
        <v>1.79</v>
      </c>
      <c r="S54" t="n">
        <v>1.5</v>
      </c>
      <c r="T54" t="n">
        <v>1.65</v>
      </c>
      <c r="U54" t="n">
        <v>0.5600000000000001</v>
      </c>
      <c r="V54" t="n">
        <v>0.38</v>
      </c>
      <c r="W54" t="n">
        <v>0.37</v>
      </c>
    </row>
    <row r="55">
      <c r="A55" s="5" t="inlineStr">
        <is>
          <t>Gewinnrendite in %</t>
        </is>
      </c>
      <c r="B55" s="5" t="inlineStr">
        <is>
          <t>Return on profit in %</t>
        </is>
      </c>
      <c r="C55" t="n">
        <v>8.699999999999999</v>
      </c>
      <c r="D55" t="n">
        <v>10</v>
      </c>
      <c r="E55" t="n">
        <v>8</v>
      </c>
      <c r="F55" t="n">
        <v>9.800000000000001</v>
      </c>
      <c r="G55" t="n">
        <v>8.9</v>
      </c>
      <c r="H55" t="n">
        <v>10</v>
      </c>
      <c r="I55" t="n">
        <v>10.1</v>
      </c>
      <c r="J55" t="n">
        <v>10.9</v>
      </c>
      <c r="K55" t="n">
        <v>7.6</v>
      </c>
      <c r="L55" t="n">
        <v>12.6</v>
      </c>
      <c r="M55" t="n">
        <v>10.9</v>
      </c>
      <c r="N55" t="n">
        <v>-7.2</v>
      </c>
      <c r="O55" t="n">
        <v>12.2</v>
      </c>
      <c r="P55" t="n">
        <v>11</v>
      </c>
      <c r="Q55" t="n">
        <v>8.800000000000001</v>
      </c>
      <c r="R55" t="n">
        <v>6.2</v>
      </c>
      <c r="S55" t="n">
        <v>4.8</v>
      </c>
      <c r="T55" t="n">
        <v>-5.3</v>
      </c>
      <c r="U55" t="n">
        <v>2.5</v>
      </c>
      <c r="V55" t="n">
        <v>3.5</v>
      </c>
      <c r="W55" t="n">
        <v>2.8</v>
      </c>
    </row>
    <row r="56">
      <c r="A56" s="5" t="inlineStr">
        <is>
          <t>Eigenkapitalrendite in %</t>
        </is>
      </c>
      <c r="B56" s="5" t="inlineStr">
        <is>
          <t>Return on Equity in %</t>
        </is>
      </c>
      <c r="C56" t="n">
        <v>10.69</v>
      </c>
      <c r="D56" t="n">
        <v>12.19</v>
      </c>
      <c r="E56" t="n">
        <v>10.38</v>
      </c>
      <c r="F56" t="n">
        <v>10.22</v>
      </c>
      <c r="G56" t="n">
        <v>10.48</v>
      </c>
      <c r="H56" t="n">
        <v>10.24</v>
      </c>
      <c r="I56" t="n">
        <v>11.97</v>
      </c>
      <c r="J56" t="n">
        <v>9.65</v>
      </c>
      <c r="K56" t="n">
        <v>5.67</v>
      </c>
      <c r="L56" t="n">
        <v>11.36</v>
      </c>
      <c r="M56" t="n">
        <v>10.7</v>
      </c>
      <c r="N56" t="n">
        <v>-7.26</v>
      </c>
      <c r="O56" t="n">
        <v>16.68</v>
      </c>
      <c r="P56" t="n">
        <v>13.91</v>
      </c>
      <c r="Q56" t="n">
        <v>11.09</v>
      </c>
      <c r="R56" t="n">
        <v>7.13</v>
      </c>
      <c r="S56" t="n">
        <v>5.65</v>
      </c>
      <c r="T56" t="n">
        <v>-5.36</v>
      </c>
      <c r="U56" t="n">
        <v>5.13</v>
      </c>
      <c r="V56" t="n">
        <v>9.720000000000001</v>
      </c>
      <c r="W56" t="n">
        <v>7.81</v>
      </c>
    </row>
    <row r="57">
      <c r="A57" s="5" t="inlineStr">
        <is>
          <t>Gesamtkapitalrendite in %</t>
        </is>
      </c>
      <c r="B57" s="5" t="inlineStr">
        <is>
          <t>Total Return on Investment in %</t>
        </is>
      </c>
      <c r="C57" t="n">
        <v>0.78</v>
      </c>
      <c r="D57" t="n">
        <v>0.83</v>
      </c>
      <c r="E57" t="n">
        <v>0.75</v>
      </c>
      <c r="F57" t="n">
        <v>0.78</v>
      </c>
      <c r="G57" t="n">
        <v>0.78</v>
      </c>
      <c r="H57" t="n">
        <v>0.77</v>
      </c>
      <c r="I57" t="n">
        <v>0.84</v>
      </c>
      <c r="J57" t="n">
        <v>0.74</v>
      </c>
      <c r="K57" t="n">
        <v>0.4</v>
      </c>
      <c r="L57" t="n">
        <v>0.8100000000000001</v>
      </c>
      <c r="M57" t="n">
        <v>0.74</v>
      </c>
      <c r="N57" t="n">
        <v>-0.26</v>
      </c>
      <c r="O57" t="n">
        <v>0.75</v>
      </c>
      <c r="P57" t="n">
        <v>0.67</v>
      </c>
      <c r="Q57" t="n">
        <v>0.44</v>
      </c>
      <c r="R57" t="n">
        <v>0.22</v>
      </c>
      <c r="S57" t="n">
        <v>0.17</v>
      </c>
      <c r="T57" t="n">
        <v>-0.14</v>
      </c>
      <c r="U57" t="n">
        <v>0.17</v>
      </c>
      <c r="V57" t="n">
        <v>0.79</v>
      </c>
      <c r="W57" t="n">
        <v>0.5600000000000001</v>
      </c>
    </row>
    <row r="58">
      <c r="A58" s="5" t="inlineStr">
        <is>
          <t>Eigenkapitalquote in %</t>
        </is>
      </c>
      <c r="B58" s="5" t="inlineStr">
        <is>
          <t>Equity Ratio in %</t>
        </is>
      </c>
      <c r="C58" t="n">
        <v>7.32</v>
      </c>
      <c r="D58" t="n">
        <v>6.82</v>
      </c>
      <c r="E58" t="n">
        <v>7.27</v>
      </c>
      <c r="F58" t="n">
        <v>7.62</v>
      </c>
      <c r="G58" t="n">
        <v>7.44</v>
      </c>
      <c r="H58" t="n">
        <v>7.54</v>
      </c>
      <c r="I58" t="n">
        <v>7.04</v>
      </c>
      <c r="J58" t="n">
        <v>7.71</v>
      </c>
      <c r="K58" t="n">
        <v>7</v>
      </c>
      <c r="L58" t="n">
        <v>7.12</v>
      </c>
      <c r="M58" t="n">
        <v>6.88</v>
      </c>
      <c r="N58" t="n">
        <v>3.52</v>
      </c>
      <c r="O58" t="n">
        <v>4.5</v>
      </c>
      <c r="P58" t="n">
        <v>4.79</v>
      </c>
      <c r="Q58" t="n">
        <v>3.96</v>
      </c>
      <c r="R58" t="n">
        <v>3.1</v>
      </c>
      <c r="S58" t="n">
        <v>3.05</v>
      </c>
      <c r="T58" t="n">
        <v>2.56</v>
      </c>
      <c r="U58" t="n">
        <v>3.36</v>
      </c>
      <c r="V58" t="n">
        <v>8.09</v>
      </c>
      <c r="W58" t="n">
        <v>7.23</v>
      </c>
    </row>
    <row r="59">
      <c r="A59" s="5" t="inlineStr">
        <is>
          <t>Fremdkapitalquote in %</t>
        </is>
      </c>
      <c r="B59" s="5" t="inlineStr">
        <is>
          <t>Debt Ratio in %</t>
        </is>
      </c>
      <c r="C59" t="n">
        <v>92.68000000000001</v>
      </c>
      <c r="D59" t="n">
        <v>93.18000000000001</v>
      </c>
      <c r="E59" t="n">
        <v>92.73</v>
      </c>
      <c r="F59" t="n">
        <v>92.38</v>
      </c>
      <c r="G59" t="n">
        <v>92.56</v>
      </c>
      <c r="H59" t="n">
        <v>92.45999999999999</v>
      </c>
      <c r="I59" t="n">
        <v>92.95999999999999</v>
      </c>
      <c r="J59" t="n">
        <v>92.29000000000001</v>
      </c>
      <c r="K59" t="n">
        <v>93</v>
      </c>
      <c r="L59" t="n">
        <v>92.88</v>
      </c>
      <c r="M59" t="n">
        <v>93.12</v>
      </c>
      <c r="N59" t="n">
        <v>96.48</v>
      </c>
      <c r="O59" t="n">
        <v>95.5</v>
      </c>
      <c r="P59" t="n">
        <v>95.20999999999999</v>
      </c>
      <c r="Q59" t="n">
        <v>96.04000000000001</v>
      </c>
      <c r="R59" t="n">
        <v>96.90000000000001</v>
      </c>
      <c r="S59" t="n">
        <v>96.95</v>
      </c>
      <c r="T59" t="n">
        <v>97.44</v>
      </c>
      <c r="U59" t="n">
        <v>96.64</v>
      </c>
      <c r="V59" t="n">
        <v>91.91</v>
      </c>
      <c r="W59" t="n">
        <v>92.77</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0.78</v>
      </c>
      <c r="D66" t="n">
        <v>0.83</v>
      </c>
      <c r="E66" t="n">
        <v>0.75</v>
      </c>
      <c r="F66" t="n">
        <v>0.78</v>
      </c>
      <c r="G66" t="n">
        <v>0.78</v>
      </c>
      <c r="H66" t="n">
        <v>0.77</v>
      </c>
      <c r="I66" t="n">
        <v>0.84</v>
      </c>
      <c r="J66" t="n">
        <v>0.74</v>
      </c>
      <c r="K66" t="n">
        <v>0.4</v>
      </c>
      <c r="L66" t="n">
        <v>0.8100000000000001</v>
      </c>
      <c r="M66" t="n">
        <v>0.74</v>
      </c>
      <c r="N66" t="n">
        <v>-0.26</v>
      </c>
      <c r="O66" t="n">
        <v>0.75</v>
      </c>
      <c r="P66" t="n">
        <v>0.67</v>
      </c>
      <c r="Q66" t="n">
        <v>0.44</v>
      </c>
      <c r="R66" t="n">
        <v>0.22</v>
      </c>
      <c r="S66" t="n">
        <v>0.17</v>
      </c>
      <c r="T66" t="n">
        <v>-0.14</v>
      </c>
      <c r="U66" t="n">
        <v>0.17</v>
      </c>
      <c r="V66" t="n">
        <v>0.79</v>
      </c>
    </row>
    <row r="67">
      <c r="A67" s="5" t="inlineStr">
        <is>
          <t>Ertrag des eingesetzten Kapitals</t>
        </is>
      </c>
      <c r="B67" s="5" t="inlineStr">
        <is>
          <t>ROCE Return on Cap. Empl. in %</t>
        </is>
      </c>
      <c r="C67" t="n">
        <v>1.1</v>
      </c>
      <c r="D67" t="n">
        <v>1.16</v>
      </c>
      <c r="E67" t="n">
        <v>1.13</v>
      </c>
      <c r="F67" t="n">
        <v>1.17</v>
      </c>
      <c r="G67" t="n">
        <v>1.2</v>
      </c>
      <c r="H67" t="n">
        <v>1.1</v>
      </c>
      <c r="I67" t="n">
        <v>1.36</v>
      </c>
      <c r="J67" t="n">
        <v>1.25</v>
      </c>
      <c r="K67" t="n">
        <v>0.76</v>
      </c>
      <c r="L67" t="n">
        <v>1.15</v>
      </c>
      <c r="M67" t="n">
        <v>0.92</v>
      </c>
      <c r="N67" t="n">
        <v>0.57</v>
      </c>
      <c r="O67" t="n">
        <v>1.09</v>
      </c>
      <c r="P67" t="n">
        <v>0.99</v>
      </c>
      <c r="Q67" t="n">
        <v>0.79</v>
      </c>
      <c r="R67" t="n">
        <v>0.52</v>
      </c>
      <c r="S67" t="n">
        <v>0.27</v>
      </c>
      <c r="T67" t="n">
        <v>-0.14</v>
      </c>
      <c r="U67" t="n">
        <v>0.19</v>
      </c>
      <c r="V67" t="n">
        <v>1.12</v>
      </c>
    </row>
    <row r="68">
      <c r="A68" s="5" t="inlineStr"/>
      <c r="B68" s="5" t="inlineStr"/>
    </row>
    <row r="69">
      <c r="A69" s="5" t="inlineStr"/>
      <c r="B69" s="5" t="inlineStr"/>
    </row>
    <row r="70">
      <c r="A70" s="5" t="inlineStr">
        <is>
          <t>Operativer Cashflow</t>
        </is>
      </c>
      <c r="B70" s="5" t="inlineStr">
        <is>
          <t>Operating Cashflow in M</t>
        </is>
      </c>
      <c r="C70" t="n">
        <v>1042.925</v>
      </c>
      <c r="D70" t="n">
        <v>1230.934</v>
      </c>
      <c r="E70" t="n">
        <v>1118.235</v>
      </c>
      <c r="F70" t="n">
        <v>1508.1</v>
      </c>
      <c r="G70" t="n">
        <v>1444.12</v>
      </c>
      <c r="H70" t="n">
        <v>891.15</v>
      </c>
      <c r="I70" t="n">
        <v>1168.64</v>
      </c>
      <c r="J70" t="n">
        <v>1226.5055</v>
      </c>
      <c r="K70" t="n">
        <v>919.706</v>
      </c>
      <c r="L70" t="n">
        <v>1190.79</v>
      </c>
      <c r="M70" t="n">
        <v>1325.388</v>
      </c>
      <c r="N70" t="n">
        <v>607.0870000000001</v>
      </c>
      <c r="O70" t="n">
        <v>2359.048</v>
      </c>
      <c r="P70" t="n">
        <v>1426.26</v>
      </c>
      <c r="Q70" t="n">
        <v>653.6600000000001</v>
      </c>
      <c r="R70" t="n">
        <v>1404.312</v>
      </c>
      <c r="S70" t="n">
        <v>2873.709</v>
      </c>
      <c r="T70" t="n">
        <v>-9616.262000000001</v>
      </c>
      <c r="U70" t="n">
        <v>-24359.616</v>
      </c>
      <c r="V70" t="n">
        <v>14826.656</v>
      </c>
    </row>
    <row r="71">
      <c r="A71" s="5" t="inlineStr">
        <is>
          <t>Aktienrückkauf</t>
        </is>
      </c>
      <c r="B71" s="5" t="inlineStr">
        <is>
          <t>Share Buyback in M</t>
        </is>
      </c>
      <c r="C71" t="n">
        <v>7.289999999999964</v>
      </c>
      <c r="D71" t="n">
        <v>15.79000000000002</v>
      </c>
      <c r="E71" t="n">
        <v>16.75</v>
      </c>
      <c r="F71" t="n">
        <v>0</v>
      </c>
      <c r="G71" t="n">
        <v>0</v>
      </c>
      <c r="H71" t="n">
        <v>-0.5</v>
      </c>
      <c r="I71" t="n">
        <v>-0.5500000000000114</v>
      </c>
      <c r="J71" t="n">
        <v>-0.6499999999999773</v>
      </c>
      <c r="K71" t="n">
        <v>-0.8000000000000114</v>
      </c>
      <c r="L71" t="n">
        <v>-0.6000000000000227</v>
      </c>
      <c r="M71" t="n">
        <v>-0.8499999999999659</v>
      </c>
      <c r="N71" t="n">
        <v>-2.850000000000023</v>
      </c>
      <c r="O71" t="n">
        <v>-18</v>
      </c>
      <c r="P71" t="n">
        <v>-26.19999999999999</v>
      </c>
      <c r="Q71" t="n">
        <v>-20.19999999999999</v>
      </c>
      <c r="R71" t="n">
        <v>-1.100000000000023</v>
      </c>
      <c r="S71" t="n">
        <v>-118.1</v>
      </c>
      <c r="T71" t="n">
        <v>-0.2000000000000455</v>
      </c>
      <c r="U71" t="n">
        <v>-20.59999999999997</v>
      </c>
      <c r="V71" t="n">
        <v>-0.8000000000000114</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6.06</v>
      </c>
      <c r="D76" t="n">
        <v>9.69</v>
      </c>
      <c r="E76" t="n">
        <v>-1.16</v>
      </c>
      <c r="F76" t="n">
        <v>4.04</v>
      </c>
      <c r="G76" t="n">
        <v>6.35</v>
      </c>
      <c r="H76" t="n">
        <v>3.75</v>
      </c>
      <c r="I76" t="n">
        <v>16</v>
      </c>
      <c r="J76" t="n">
        <v>103.1</v>
      </c>
      <c r="K76" t="n">
        <v>-49.63</v>
      </c>
      <c r="L76" t="n">
        <v>17.59</v>
      </c>
      <c r="M76" t="n">
        <v>-275.82</v>
      </c>
      <c r="N76" t="n">
        <v>-130.68</v>
      </c>
      <c r="O76" t="n">
        <v>13.46</v>
      </c>
      <c r="P76" t="n">
        <v>60.3</v>
      </c>
      <c r="Q76" t="n">
        <v>99.18000000000001</v>
      </c>
      <c r="R76" t="n">
        <v>36.08</v>
      </c>
      <c r="S76" t="n">
        <v>-238.47</v>
      </c>
      <c r="T76" t="n">
        <v>-171.9</v>
      </c>
      <c r="U76" t="n">
        <v>-53.09</v>
      </c>
      <c r="V76" t="n">
        <v>49.33</v>
      </c>
    </row>
    <row r="77">
      <c r="A77" s="5" t="inlineStr">
        <is>
          <t>Gewinnwachstum 3J in %</t>
        </is>
      </c>
      <c r="B77" s="5" t="inlineStr">
        <is>
          <t>Earnings Growth 3Y in %</t>
        </is>
      </c>
      <c r="C77" t="n">
        <v>4.86</v>
      </c>
      <c r="D77" t="n">
        <v>4.19</v>
      </c>
      <c r="E77" t="n">
        <v>3.08</v>
      </c>
      <c r="F77" t="n">
        <v>4.71</v>
      </c>
      <c r="G77" t="n">
        <v>8.699999999999999</v>
      </c>
      <c r="H77" t="n">
        <v>40.95</v>
      </c>
      <c r="I77" t="n">
        <v>23.16</v>
      </c>
      <c r="J77" t="n">
        <v>23.69</v>
      </c>
      <c r="K77" t="n">
        <v>-102.62</v>
      </c>
      <c r="L77" t="n">
        <v>-129.64</v>
      </c>
      <c r="M77" t="n">
        <v>-131.01</v>
      </c>
      <c r="N77" t="n">
        <v>-18.97</v>
      </c>
      <c r="O77" t="n">
        <v>57.65</v>
      </c>
      <c r="P77" t="n">
        <v>65.19</v>
      </c>
      <c r="Q77" t="n">
        <v>-34.4</v>
      </c>
      <c r="R77" t="n">
        <v>-124.76</v>
      </c>
      <c r="S77" t="n">
        <v>-154.49</v>
      </c>
      <c r="T77" t="n">
        <v>-58.55</v>
      </c>
      <c r="U77" t="inlineStr">
        <is>
          <t>-</t>
        </is>
      </c>
      <c r="V77" t="inlineStr">
        <is>
          <t>-</t>
        </is>
      </c>
    </row>
    <row r="78">
      <c r="A78" s="5" t="inlineStr">
        <is>
          <t>Gewinnwachstum 5J in %</t>
        </is>
      </c>
      <c r="B78" s="5" t="inlineStr">
        <is>
          <t>Earnings Growth 5Y in %</t>
        </is>
      </c>
      <c r="C78" t="n">
        <v>5</v>
      </c>
      <c r="D78" t="n">
        <v>4.53</v>
      </c>
      <c r="E78" t="n">
        <v>5.8</v>
      </c>
      <c r="F78" t="n">
        <v>26.65</v>
      </c>
      <c r="G78" t="n">
        <v>15.91</v>
      </c>
      <c r="H78" t="n">
        <v>18.16</v>
      </c>
      <c r="I78" t="n">
        <v>-37.75</v>
      </c>
      <c r="J78" t="n">
        <v>-67.09</v>
      </c>
      <c r="K78" t="n">
        <v>-85.02</v>
      </c>
      <c r="L78" t="n">
        <v>-63.03</v>
      </c>
      <c r="M78" t="n">
        <v>-46.71</v>
      </c>
      <c r="N78" t="n">
        <v>15.67</v>
      </c>
      <c r="O78" t="n">
        <v>-5.89</v>
      </c>
      <c r="P78" t="n">
        <v>-42.96</v>
      </c>
      <c r="Q78" t="n">
        <v>-65.64</v>
      </c>
      <c r="R78" t="n">
        <v>-75.61</v>
      </c>
      <c r="S78" t="inlineStr">
        <is>
          <t>-</t>
        </is>
      </c>
      <c r="T78" t="inlineStr">
        <is>
          <t>-</t>
        </is>
      </c>
      <c r="U78" t="inlineStr">
        <is>
          <t>-</t>
        </is>
      </c>
      <c r="V78" t="inlineStr">
        <is>
          <t>-</t>
        </is>
      </c>
    </row>
    <row r="79">
      <c r="A79" s="5" t="inlineStr">
        <is>
          <t>Gewinnwachstum 10J in %</t>
        </is>
      </c>
      <c r="B79" s="5" t="inlineStr">
        <is>
          <t>Earnings Growth 10Y in %</t>
        </is>
      </c>
      <c r="C79" t="n">
        <v>11.58</v>
      </c>
      <c r="D79" t="n">
        <v>-16.61</v>
      </c>
      <c r="E79" t="n">
        <v>-30.65</v>
      </c>
      <c r="F79" t="n">
        <v>-29.18</v>
      </c>
      <c r="G79" t="n">
        <v>-23.56</v>
      </c>
      <c r="H79" t="n">
        <v>-14.28</v>
      </c>
      <c r="I79" t="n">
        <v>-11.04</v>
      </c>
      <c r="J79" t="n">
        <v>-36.49</v>
      </c>
      <c r="K79" t="n">
        <v>-63.99</v>
      </c>
      <c r="L79" t="n">
        <v>-64.34</v>
      </c>
      <c r="M79" t="n">
        <v>-61.16</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2.32</v>
      </c>
      <c r="D80" t="n">
        <v>2.21</v>
      </c>
      <c r="E80" t="n">
        <v>2.17</v>
      </c>
      <c r="F80" t="n">
        <v>0.38</v>
      </c>
      <c r="G80" t="n">
        <v>0.7</v>
      </c>
      <c r="H80" t="n">
        <v>0.55</v>
      </c>
      <c r="I80" t="n">
        <v>-0.26</v>
      </c>
      <c r="J80" t="n">
        <v>-0.14</v>
      </c>
      <c r="K80" t="n">
        <v>-0.15</v>
      </c>
      <c r="L80" t="n">
        <v>-0.13</v>
      </c>
      <c r="M80" t="n">
        <v>-0.19</v>
      </c>
      <c r="N80" t="inlineStr">
        <is>
          <t>-</t>
        </is>
      </c>
      <c r="O80" t="n">
        <v>-1.39</v>
      </c>
      <c r="P80" t="n">
        <v>-0.21</v>
      </c>
      <c r="Q80" t="n">
        <v>-0.17</v>
      </c>
      <c r="R80" t="n">
        <v>-0.21</v>
      </c>
      <c r="S80" t="inlineStr">
        <is>
          <t>-</t>
        </is>
      </c>
      <c r="T80" t="inlineStr">
        <is>
          <t>-</t>
        </is>
      </c>
      <c r="U80" t="inlineStr">
        <is>
          <t>-</t>
        </is>
      </c>
      <c r="V80" t="inlineStr">
        <is>
          <t>-</t>
        </is>
      </c>
    </row>
    <row r="81">
      <c r="A81" s="5" t="inlineStr">
        <is>
          <t>EBIT-Wachstum 1J in %</t>
        </is>
      </c>
      <c r="B81" s="5" t="inlineStr">
        <is>
          <t>EBIT Growth 1Y in %</t>
        </is>
      </c>
      <c r="C81" t="n">
        <v>6.52</v>
      </c>
      <c r="D81" t="n">
        <v>2.47</v>
      </c>
      <c r="E81" t="n">
        <v>-1.4</v>
      </c>
      <c r="F81" t="n">
        <v>0.9399999999999999</v>
      </c>
      <c r="G81" t="n">
        <v>15.24</v>
      </c>
      <c r="H81" t="n">
        <v>-8.25</v>
      </c>
      <c r="I81" t="n">
        <v>11.74</v>
      </c>
      <c r="J81" t="n">
        <v>78.11</v>
      </c>
      <c r="K81" t="n">
        <v>-32.44</v>
      </c>
      <c r="L81" t="n">
        <v>34.63</v>
      </c>
      <c r="M81" t="n">
        <v>-2.65</v>
      </c>
      <c r="N81" t="n">
        <v>-52.69</v>
      </c>
      <c r="O81" t="n">
        <v>12.06</v>
      </c>
      <c r="P81" t="n">
        <v>31</v>
      </c>
      <c r="Q81" t="n">
        <v>52.04</v>
      </c>
      <c r="R81" t="n">
        <v>105.02</v>
      </c>
      <c r="S81" t="n">
        <v>-308.24</v>
      </c>
      <c r="T81" t="n">
        <v>-166.45</v>
      </c>
      <c r="U81" t="n">
        <v>-62.81</v>
      </c>
      <c r="V81" t="n">
        <v>2.27</v>
      </c>
    </row>
    <row r="82">
      <c r="A82" s="5" t="inlineStr">
        <is>
          <t>EBIT-Wachstum 3J in %</t>
        </is>
      </c>
      <c r="B82" s="5" t="inlineStr">
        <is>
          <t>EBIT Growth 3Y in %</t>
        </is>
      </c>
      <c r="C82" t="n">
        <v>2.53</v>
      </c>
      <c r="D82" t="n">
        <v>0.67</v>
      </c>
      <c r="E82" t="n">
        <v>4.93</v>
      </c>
      <c r="F82" t="n">
        <v>2.64</v>
      </c>
      <c r="G82" t="n">
        <v>6.24</v>
      </c>
      <c r="H82" t="n">
        <v>27.2</v>
      </c>
      <c r="I82" t="n">
        <v>19.14</v>
      </c>
      <c r="J82" t="n">
        <v>26.77</v>
      </c>
      <c r="K82" t="n">
        <v>-0.15</v>
      </c>
      <c r="L82" t="n">
        <v>-6.9</v>
      </c>
      <c r="M82" t="n">
        <v>-14.43</v>
      </c>
      <c r="N82" t="n">
        <v>-3.21</v>
      </c>
      <c r="O82" t="n">
        <v>31.7</v>
      </c>
      <c r="P82" t="n">
        <v>62.69</v>
      </c>
      <c r="Q82" t="n">
        <v>-50.39</v>
      </c>
      <c r="R82" t="n">
        <v>-123.22</v>
      </c>
      <c r="S82" t="n">
        <v>-179.17</v>
      </c>
      <c r="T82" t="n">
        <v>-75.66</v>
      </c>
      <c r="U82" t="inlineStr">
        <is>
          <t>-</t>
        </is>
      </c>
      <c r="V82" t="inlineStr">
        <is>
          <t>-</t>
        </is>
      </c>
    </row>
    <row r="83">
      <c r="A83" s="5" t="inlineStr">
        <is>
          <t>EBIT-Wachstum 5J in %</t>
        </is>
      </c>
      <c r="B83" s="5" t="inlineStr">
        <is>
          <t>EBIT Growth 5Y in %</t>
        </is>
      </c>
      <c r="C83" t="n">
        <v>4.75</v>
      </c>
      <c r="D83" t="n">
        <v>1.8</v>
      </c>
      <c r="E83" t="n">
        <v>3.65</v>
      </c>
      <c r="F83" t="n">
        <v>19.56</v>
      </c>
      <c r="G83" t="n">
        <v>12.88</v>
      </c>
      <c r="H83" t="n">
        <v>16.76</v>
      </c>
      <c r="I83" t="n">
        <v>17.88</v>
      </c>
      <c r="J83" t="n">
        <v>4.99</v>
      </c>
      <c r="K83" t="n">
        <v>-8.220000000000001</v>
      </c>
      <c r="L83" t="n">
        <v>4.47</v>
      </c>
      <c r="M83" t="n">
        <v>7.95</v>
      </c>
      <c r="N83" t="n">
        <v>29.49</v>
      </c>
      <c r="O83" t="n">
        <v>-21.62</v>
      </c>
      <c r="P83" t="n">
        <v>-57.33</v>
      </c>
      <c r="Q83" t="n">
        <v>-76.09</v>
      </c>
      <c r="R83" t="n">
        <v>-86.04000000000001</v>
      </c>
      <c r="S83" t="inlineStr">
        <is>
          <t>-</t>
        </is>
      </c>
      <c r="T83" t="inlineStr">
        <is>
          <t>-</t>
        </is>
      </c>
      <c r="U83" t="inlineStr">
        <is>
          <t>-</t>
        </is>
      </c>
      <c r="V83" t="inlineStr">
        <is>
          <t>-</t>
        </is>
      </c>
    </row>
    <row r="84">
      <c r="A84" s="5" t="inlineStr">
        <is>
          <t>EBIT-Wachstum 10J in %</t>
        </is>
      </c>
      <c r="B84" s="5" t="inlineStr">
        <is>
          <t>EBIT Growth 10Y in %</t>
        </is>
      </c>
      <c r="C84" t="n">
        <v>10.76</v>
      </c>
      <c r="D84" t="n">
        <v>9.84</v>
      </c>
      <c r="E84" t="n">
        <v>4.32</v>
      </c>
      <c r="F84" t="n">
        <v>5.67</v>
      </c>
      <c r="G84" t="n">
        <v>8.68</v>
      </c>
      <c r="H84" t="n">
        <v>12.35</v>
      </c>
      <c r="I84" t="n">
        <v>23.68</v>
      </c>
      <c r="J84" t="n">
        <v>-8.32</v>
      </c>
      <c r="K84" t="n">
        <v>-32.77</v>
      </c>
      <c r="L84" t="n">
        <v>-35.81</v>
      </c>
      <c r="M84" t="n">
        <v>-39.05</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-13.79</v>
      </c>
      <c r="D85" t="n">
        <v>14.17</v>
      </c>
      <c r="E85" t="n">
        <v>-23.03</v>
      </c>
      <c r="F85" t="n">
        <v>4.43</v>
      </c>
      <c r="G85" t="n">
        <v>62.05</v>
      </c>
      <c r="H85" t="n">
        <v>-23.83</v>
      </c>
      <c r="I85" t="n">
        <v>-4.83</v>
      </c>
      <c r="J85" t="n">
        <v>33.17</v>
      </c>
      <c r="K85" t="n">
        <v>-22.9</v>
      </c>
      <c r="L85" t="n">
        <v>-10.27</v>
      </c>
      <c r="M85" t="n">
        <v>117.91</v>
      </c>
      <c r="N85" t="n">
        <v>-74.43000000000001</v>
      </c>
      <c r="O85" t="n">
        <v>58.79</v>
      </c>
      <c r="P85" t="n">
        <v>104.97</v>
      </c>
      <c r="Q85" t="n">
        <v>-55.77</v>
      </c>
      <c r="R85" t="n">
        <v>-51.27</v>
      </c>
      <c r="S85" t="n">
        <v>-120.71</v>
      </c>
      <c r="T85" t="n">
        <v>-60.55</v>
      </c>
      <c r="U85" t="n">
        <v>-251.59</v>
      </c>
      <c r="V85" t="n">
        <v>223.78</v>
      </c>
    </row>
    <row r="86">
      <c r="A86" s="5" t="inlineStr">
        <is>
          <t>Op.Cashflow Wachstum 3J in %</t>
        </is>
      </c>
      <c r="B86" s="5" t="inlineStr">
        <is>
          <t>Op.Cashflow Wachstum 3Y in %</t>
        </is>
      </c>
      <c r="C86" t="n">
        <v>-7.55</v>
      </c>
      <c r="D86" t="n">
        <v>-1.48</v>
      </c>
      <c r="E86" t="n">
        <v>14.48</v>
      </c>
      <c r="F86" t="n">
        <v>14.22</v>
      </c>
      <c r="G86" t="n">
        <v>11.13</v>
      </c>
      <c r="H86" t="n">
        <v>1.5</v>
      </c>
      <c r="I86" t="n">
        <v>1.81</v>
      </c>
      <c r="J86" t="inlineStr">
        <is>
          <t>-</t>
        </is>
      </c>
      <c r="K86" t="n">
        <v>28.25</v>
      </c>
      <c r="L86" t="n">
        <v>11.07</v>
      </c>
      <c r="M86" t="n">
        <v>34.09</v>
      </c>
      <c r="N86" t="n">
        <v>29.78</v>
      </c>
      <c r="O86" t="n">
        <v>36</v>
      </c>
      <c r="P86" t="n">
        <v>-0.6899999999999999</v>
      </c>
      <c r="Q86" t="n">
        <v>-75.92</v>
      </c>
      <c r="R86" t="n">
        <v>-77.51000000000001</v>
      </c>
      <c r="S86" t="n">
        <v>-144.28</v>
      </c>
      <c r="T86" t="n">
        <v>-29.45</v>
      </c>
      <c r="U86" t="inlineStr">
        <is>
          <t>-</t>
        </is>
      </c>
      <c r="V86" t="inlineStr">
        <is>
          <t>-</t>
        </is>
      </c>
    </row>
    <row r="87">
      <c r="A87" s="5" t="inlineStr">
        <is>
          <t>Op.Cashflow Wachstum 5J in %</t>
        </is>
      </c>
      <c r="B87" s="5" t="inlineStr">
        <is>
          <t>Op.Cashflow Wachstum 5Y in %</t>
        </is>
      </c>
      <c r="C87" t="n">
        <v>8.77</v>
      </c>
      <c r="D87" t="n">
        <v>6.76</v>
      </c>
      <c r="E87" t="n">
        <v>2.96</v>
      </c>
      <c r="F87" t="n">
        <v>14.2</v>
      </c>
      <c r="G87" t="n">
        <v>8.73</v>
      </c>
      <c r="H87" t="n">
        <v>-5.73</v>
      </c>
      <c r="I87" t="n">
        <v>22.62</v>
      </c>
      <c r="J87" t="n">
        <v>8.699999999999999</v>
      </c>
      <c r="K87" t="n">
        <v>13.82</v>
      </c>
      <c r="L87" t="n">
        <v>39.39</v>
      </c>
      <c r="M87" t="n">
        <v>30.29</v>
      </c>
      <c r="N87" t="n">
        <v>-3.54</v>
      </c>
      <c r="O87" t="n">
        <v>-12.8</v>
      </c>
      <c r="P87" t="n">
        <v>-36.67</v>
      </c>
      <c r="Q87" t="n">
        <v>-107.98</v>
      </c>
      <c r="R87" t="n">
        <v>-52.07</v>
      </c>
      <c r="S87" t="inlineStr">
        <is>
          <t>-</t>
        </is>
      </c>
      <c r="T87" t="inlineStr">
        <is>
          <t>-</t>
        </is>
      </c>
      <c r="U87" t="inlineStr">
        <is>
          <t>-</t>
        </is>
      </c>
      <c r="V87" t="inlineStr">
        <is>
          <t>-</t>
        </is>
      </c>
    </row>
    <row r="88">
      <c r="A88" s="5" t="inlineStr">
        <is>
          <t>Op.Cashflow Wachstum 10J in %</t>
        </is>
      </c>
      <c r="B88" s="5" t="inlineStr">
        <is>
          <t>Op.Cashflow Wachstum 10Y in %</t>
        </is>
      </c>
      <c r="C88" t="n">
        <v>1.52</v>
      </c>
      <c r="D88" t="n">
        <v>14.69</v>
      </c>
      <c r="E88" t="n">
        <v>5.83</v>
      </c>
      <c r="F88" t="n">
        <v>14.01</v>
      </c>
      <c r="G88" t="n">
        <v>24.06</v>
      </c>
      <c r="H88" t="n">
        <v>12.28</v>
      </c>
      <c r="I88" t="n">
        <v>9.539999999999999</v>
      </c>
      <c r="J88" t="n">
        <v>-2.05</v>
      </c>
      <c r="K88" t="n">
        <v>-11.42</v>
      </c>
      <c r="L88" t="n">
        <v>-34.29</v>
      </c>
      <c r="M88" t="n">
        <v>-10.89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1266</v>
      </c>
      <c r="D89" t="n">
        <v>1366</v>
      </c>
      <c r="E89" t="n">
        <v>1275</v>
      </c>
      <c r="F89" t="n">
        <v>1212</v>
      </c>
      <c r="G89" t="n">
        <v>1244</v>
      </c>
      <c r="H89" t="n">
        <v>1226</v>
      </c>
      <c r="I89" t="n">
        <v>1321</v>
      </c>
      <c r="J89" t="n">
        <v>1197</v>
      </c>
      <c r="K89" t="n">
        <v>1328</v>
      </c>
      <c r="L89" t="n">
        <v>1305</v>
      </c>
      <c r="M89" t="n">
        <v>1354</v>
      </c>
      <c r="N89" t="n">
        <v>2737</v>
      </c>
      <c r="O89" t="n">
        <v>2122</v>
      </c>
      <c r="P89" t="n">
        <v>1986</v>
      </c>
      <c r="Q89" t="n">
        <v>2427</v>
      </c>
      <c r="R89" t="n">
        <v>3127</v>
      </c>
      <c r="S89" t="n">
        <v>3173</v>
      </c>
      <c r="T89" t="n">
        <v>3814</v>
      </c>
      <c r="U89" t="n">
        <v>2878</v>
      </c>
      <c r="V89" t="n">
        <v>1136</v>
      </c>
      <c r="W89" t="n">
        <v>1284</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AMADEUS IT GROUP S A </t>
        </is>
      </c>
      <c r="B1" s="2" t="inlineStr">
        <is>
          <t>WKN: A1CXN0  ISIN: ES0109067019  US-Symbol:AMADF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+34-91-582-0100</t>
        </is>
      </c>
      <c r="G4" t="inlineStr">
        <is>
          <t>17.01.2020</t>
        </is>
      </c>
      <c r="H4" t="inlineStr">
        <is>
          <t>Dividend Payout</t>
        </is>
      </c>
      <c r="J4" t="inlineStr">
        <is>
          <t>eigene Aktien</t>
        </is>
      </c>
      <c r="L4" t="inlineStr">
        <is>
          <t>0,13%</t>
        </is>
      </c>
    </row>
    <row r="5">
      <c r="A5" s="5" t="inlineStr">
        <is>
          <t>Ticker</t>
        </is>
      </c>
      <c r="B5" t="inlineStr">
        <is>
          <t>AI3A</t>
        </is>
      </c>
      <c r="C5" s="5" t="inlineStr">
        <is>
          <t>Fax</t>
        </is>
      </c>
      <c r="D5" s="5" t="inlineStr"/>
      <c r="E5" t="inlineStr">
        <is>
          <t>+34-91-582-0188</t>
        </is>
      </c>
      <c r="G5" t="inlineStr">
        <is>
          <t>28.02.2020</t>
        </is>
      </c>
      <c r="H5" t="inlineStr">
        <is>
          <t>Publication Of Annual Report</t>
        </is>
      </c>
      <c r="J5" t="inlineStr">
        <is>
          <t>Verwaltungsrat</t>
        </is>
      </c>
      <c r="L5" t="inlineStr">
        <is>
          <t>0,06%</t>
        </is>
      </c>
    </row>
    <row r="6">
      <c r="A6" s="5" t="inlineStr">
        <is>
          <t>Gelistet Seit / Listed Since</t>
        </is>
      </c>
      <c r="B6" t="inlineStr">
        <is>
          <t>-</t>
        </is>
      </c>
      <c r="C6" s="5" t="inlineStr">
        <is>
          <t>Internet</t>
        </is>
      </c>
      <c r="D6" s="5" t="inlineStr"/>
      <c r="E6" t="inlineStr">
        <is>
          <t>http://www.amadeus.com</t>
        </is>
      </c>
      <c r="G6" t="inlineStr">
        <is>
          <t>12.05.2020</t>
        </is>
      </c>
      <c r="H6" t="inlineStr">
        <is>
          <t>Result Q1</t>
        </is>
      </c>
      <c r="J6" t="inlineStr">
        <is>
          <t>Freefloat</t>
        </is>
      </c>
      <c r="L6" t="inlineStr">
        <is>
          <t>99,81%</t>
        </is>
      </c>
    </row>
    <row r="7">
      <c r="A7" s="5" t="inlineStr">
        <is>
          <t>Nominalwert / Nominal Value</t>
        </is>
      </c>
      <c r="B7" t="inlineStr">
        <is>
          <t>-</t>
        </is>
      </c>
      <c r="C7" s="5" t="inlineStr">
        <is>
          <t>E-Mail</t>
        </is>
      </c>
      <c r="D7" s="5" t="inlineStr"/>
      <c r="E7" t="inlineStr">
        <is>
          <t>reception.madrid@amadeus.com</t>
        </is>
      </c>
      <c r="G7" t="inlineStr">
        <is>
          <t>31.07.2020</t>
        </is>
      </c>
      <c r="H7" t="inlineStr">
        <is>
          <t>Score Half Year (Subject To Change)</t>
        </is>
      </c>
    </row>
    <row r="8">
      <c r="A8" s="5" t="inlineStr">
        <is>
          <t>Land / Country</t>
        </is>
      </c>
      <c r="B8" t="inlineStr">
        <is>
          <t>Spanien</t>
        </is>
      </c>
      <c r="C8" s="5" t="inlineStr">
        <is>
          <t>Inv. Relations Telefon / Phone</t>
        </is>
      </c>
      <c r="D8" s="5" t="inlineStr"/>
      <c r="E8" t="inlineStr">
        <is>
          <t>+34-91-1771073</t>
        </is>
      </c>
    </row>
    <row r="9">
      <c r="A9" s="5" t="inlineStr">
        <is>
          <t>Währung / Currency</t>
        </is>
      </c>
      <c r="B9" t="inlineStr">
        <is>
          <t>EUR</t>
        </is>
      </c>
      <c r="C9" s="5" t="inlineStr">
        <is>
          <t>Inv. Relations E-Mail</t>
        </is>
      </c>
      <c r="D9" s="5" t="inlineStr"/>
      <c r="E9" t="inlineStr">
        <is>
          <t>ir@amadeus.com</t>
        </is>
      </c>
    </row>
    <row r="10">
      <c r="A10" s="5" t="inlineStr">
        <is>
          <t>Branche / Industry</t>
        </is>
      </c>
      <c r="B10" t="inlineStr">
        <is>
          <t>It Services</t>
        </is>
      </c>
      <c r="C10" s="5" t="inlineStr">
        <is>
          <t>Kontaktperson / Contact Person</t>
        </is>
      </c>
      <c r="D10" s="5" t="inlineStr"/>
      <c r="E10" t="inlineStr">
        <is>
          <t>-</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Amadeus IT Group S.A.Salvador de Madariaga 1  ES-28027 Madrid</t>
        </is>
      </c>
    </row>
    <row r="14">
      <c r="A14" s="5" t="inlineStr">
        <is>
          <t>Management</t>
        </is>
      </c>
      <c r="B14" t="inlineStr">
        <is>
          <t>Luis Maroto, Ana de Pro, Tomás López Fernebrand, Sabine Hansen Peck, Sylvain Roy, Denis Lacroix, Wolfgang Krips, Christophe Bousquet, Julia Sattel, Francisco Pérez-Lozao Rüter, Decius Valmorbida, Stefan Ropers</t>
        </is>
      </c>
    </row>
    <row r="15">
      <c r="A15" s="5" t="inlineStr">
        <is>
          <t>Aufsichtsrat / Board</t>
        </is>
      </c>
      <c r="B15" t="inlineStr">
        <is>
          <t>José Antonio Tazón García, Guillermo de la Dehesa Romero, Nicolas Huss, Clara Furse, David Webster, Pierre-Henri Gourgeon, Peter Kürpick, Francesco Loredan, Stephan Gemkow, Pilar Garcia Ceballos-Zuñiga, Josep Piqué Camps, William Connelly, Luis Maroto Camino</t>
        </is>
      </c>
    </row>
    <row r="16">
      <c r="A16" s="5" t="inlineStr">
        <is>
          <t>Beschreibung</t>
        </is>
      </c>
      <c r="B16" t="inlineStr">
        <is>
          <t>Amadeus IT Group S.A. ist in den Bereichen Technologie- und Vertriebssoftwarelösungen für die Reise- und Tourismusbranche international tätig. Über seine Global Distribution System (GDS) Plattform bietet Amadeus ein internationales Netzwerk für den Vertrieb und die Buchungen von Tourismusprodukten und Services wie Verfügbarkeit, Preisberechnung, Ticketausstellungen und -änderungen, Hotelreservierungen und Reisebuchungen an. Im Weiteren werden IT-Lösungen für Reiseanbieter zur betriebsnotwendigen Automatisierung von Geschäftsprozesse wie beispielsweise Vertriebs- und Netzwerklösungen, Bestandsmanagement und Departure Control zur Verfügung gestellt. Im Januar 2016 übernahm Amadeus die amerikanische Firma Navitaire, einem Anbieter von IT-Lösungen im Bereich der Luftfahrtindustrie, und erweitert dadurch seine digitalen Serviceangebote. Zum Kundenkreis des Konzerns zählen Fluggesellschaften, Bahnbetreiber, Kreuzfahrt- und Fährgesellschaften, Online- und Offline-Reisebüros, Travel-Managementunternehmen, Hotels, Mietwagenfirmen und Industrieunternehmen. Der Hauptsitz der Amadeus IT Group S.A. ist in Madrid, Spanien. Copyright 2014 FINANCE BASE AG</t>
        </is>
      </c>
    </row>
    <row r="17">
      <c r="A17" s="5" t="inlineStr">
        <is>
          <t>Profile</t>
        </is>
      </c>
      <c r="B17" t="inlineStr">
        <is>
          <t>Amadeus IT Group S.A. operates internationally in the areas of technology and sales software solutions for the travel and tourism industry. Through its global distribution system (GDS) Amadeus platform provides an international network for sales and reservations of tourism products and services, such as availability, pricing, ticketing and changes, hotel reservations and travel bookings at. In addition, IT solutions for travel suppliers to mission-critical automation of business processes such as sales and network solutions, inventory management and departure control are provided. In January 2016, Amadeus took over the American company Navitaire, a provider of IT solutions for the aerospace industry, thereby expanding its digital service offerings. The customer base of the Group include airlines, rail operators, cruise and ferry companies, online and offline travel agencies, travel management companies, hotels, car rental companies and industrial companies. The headquarters of Amadeus IT Group S.A. in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5570</v>
      </c>
      <c r="D20" t="n">
        <v>4936</v>
      </c>
      <c r="E20" t="n">
        <v>4853</v>
      </c>
      <c r="F20" t="n">
        <v>4473</v>
      </c>
      <c r="G20" t="n">
        <v>3913</v>
      </c>
      <c r="H20" t="n">
        <v>3418</v>
      </c>
      <c r="I20" t="n">
        <v>3104</v>
      </c>
      <c r="J20" t="n">
        <v>2910</v>
      </c>
      <c r="K20" t="n">
        <v>2759</v>
      </c>
      <c r="L20" t="n">
        <v>2594</v>
      </c>
      <c r="M20" t="n">
        <v>2384</v>
      </c>
    </row>
    <row r="21">
      <c r="A21" s="5" t="inlineStr">
        <is>
          <t>Bruttoergebnis vom Umsatz</t>
        </is>
      </c>
      <c r="B21" s="5" t="inlineStr">
        <is>
          <t>Gross Profit</t>
        </is>
      </c>
      <c r="C21" t="n">
        <v>4141</v>
      </c>
      <c r="D21" t="n">
        <v>3729</v>
      </c>
      <c r="E21" t="n">
        <v>3562</v>
      </c>
      <c r="F21" t="n">
        <v>3323</v>
      </c>
      <c r="G21" t="n">
        <v>2869</v>
      </c>
      <c r="H21" t="n">
        <v>2538</v>
      </c>
      <c r="I21" t="n">
        <v>2300</v>
      </c>
      <c r="J21" t="n">
        <v>2163</v>
      </c>
      <c r="K21" t="n">
        <v>2081</v>
      </c>
      <c r="L21" t="n">
        <v>1940</v>
      </c>
      <c r="M21" t="n">
        <v>1783</v>
      </c>
    </row>
    <row r="22">
      <c r="A22" s="5" t="inlineStr">
        <is>
          <t>Operatives Ergebnis (EBIT)</t>
        </is>
      </c>
      <c r="B22" s="5" t="inlineStr">
        <is>
          <t>EBIT Earning Before Interest &amp; Tax</t>
        </is>
      </c>
      <c r="C22" t="n">
        <v>1475</v>
      </c>
      <c r="D22" t="n">
        <v>1393</v>
      </c>
      <c r="E22" t="n">
        <v>1323</v>
      </c>
      <c r="F22" t="n">
        <v>1212</v>
      </c>
      <c r="G22" t="n">
        <v>1053</v>
      </c>
      <c r="H22" t="n">
        <v>955.7</v>
      </c>
      <c r="I22" t="n">
        <v>888</v>
      </c>
      <c r="J22" t="n">
        <v>831.2</v>
      </c>
      <c r="K22" t="n">
        <v>831.2</v>
      </c>
      <c r="L22" t="n">
        <v>311.9</v>
      </c>
      <c r="M22" t="n">
        <v>524.1</v>
      </c>
    </row>
    <row r="23">
      <c r="A23" s="5" t="inlineStr">
        <is>
          <t>Finanzergebnis</t>
        </is>
      </c>
      <c r="B23" s="5" t="inlineStr">
        <is>
          <t>Financial Result</t>
        </is>
      </c>
      <c r="C23" t="n">
        <v>-69</v>
      </c>
      <c r="D23" t="n">
        <v>-56.5</v>
      </c>
      <c r="E23" t="n">
        <v>-60.7</v>
      </c>
      <c r="F23" t="n">
        <v>-68.5</v>
      </c>
      <c r="G23" t="n">
        <v>-49.2</v>
      </c>
      <c r="H23" t="n">
        <v>-57.7</v>
      </c>
      <c r="I23" t="n">
        <v>-64.09999999999999</v>
      </c>
      <c r="J23" t="n">
        <v>-109.9</v>
      </c>
      <c r="K23" t="n">
        <v>-162.5</v>
      </c>
      <c r="L23" t="n">
        <v>-245.8</v>
      </c>
      <c r="M23" t="n">
        <v>-177.3</v>
      </c>
    </row>
    <row r="24">
      <c r="A24" s="5" t="inlineStr">
        <is>
          <t>Ergebnis vor Steuer (EBT)</t>
        </is>
      </c>
      <c r="B24" s="5" t="inlineStr">
        <is>
          <t>EBT Earning Before Tax</t>
        </is>
      </c>
      <c r="C24" t="n">
        <v>1406</v>
      </c>
      <c r="D24" t="n">
        <v>1336</v>
      </c>
      <c r="E24" t="n">
        <v>1263</v>
      </c>
      <c r="F24" t="n">
        <v>1144</v>
      </c>
      <c r="G24" t="n">
        <v>1004</v>
      </c>
      <c r="H24" t="n">
        <v>898</v>
      </c>
      <c r="I24" t="n">
        <v>823.9</v>
      </c>
      <c r="J24" t="n">
        <v>721.3</v>
      </c>
      <c r="K24" t="n">
        <v>668.7</v>
      </c>
      <c r="L24" t="n">
        <v>66.09999999999999</v>
      </c>
      <c r="M24" t="n">
        <v>346.8</v>
      </c>
    </row>
    <row r="25">
      <c r="A25" s="5" t="inlineStr">
        <is>
          <t>Ergebnis nach Steuer</t>
        </is>
      </c>
      <c r="B25" s="5" t="inlineStr">
        <is>
          <t>Earnings after tax</t>
        </is>
      </c>
      <c r="C25" t="n">
        <v>1100</v>
      </c>
      <c r="D25" t="n">
        <v>999.5</v>
      </c>
      <c r="E25" t="n">
        <v>1001</v>
      </c>
      <c r="F25" t="n">
        <v>820.9</v>
      </c>
      <c r="G25" t="n">
        <v>685.9</v>
      </c>
      <c r="H25" t="n">
        <v>632.2</v>
      </c>
      <c r="I25" t="n">
        <v>563.1</v>
      </c>
      <c r="J25" t="n">
        <v>496.3</v>
      </c>
      <c r="K25" t="n">
        <v>453.7</v>
      </c>
      <c r="L25" t="n">
        <v>59.9</v>
      </c>
      <c r="M25" t="n">
        <v>254.9</v>
      </c>
    </row>
    <row r="26">
      <c r="A26" s="5" t="inlineStr">
        <is>
          <t>Minderheitenanteil</t>
        </is>
      </c>
      <c r="B26" s="5" t="inlineStr">
        <is>
          <t>Minority Share</t>
        </is>
      </c>
      <c r="C26" t="n">
        <v>0.1</v>
      </c>
      <c r="D26" t="n">
        <v>-0.1</v>
      </c>
      <c r="E26" t="n">
        <v>-1.8</v>
      </c>
      <c r="F26" t="n">
        <v>-0.8</v>
      </c>
      <c r="G26" t="n">
        <v>-2</v>
      </c>
      <c r="H26" t="n">
        <v>-0.7</v>
      </c>
      <c r="I26" t="n">
        <v>-0.4</v>
      </c>
      <c r="J26" t="n">
        <v>0.6</v>
      </c>
      <c r="K26" t="n">
        <v>-0.7</v>
      </c>
      <c r="L26" t="n">
        <v>-0.8</v>
      </c>
      <c r="M26" t="n">
        <v>0.4</v>
      </c>
    </row>
    <row r="27">
      <c r="A27" s="5" t="inlineStr">
        <is>
          <t>Jahresüberschuss/-fehlbetrag</t>
        </is>
      </c>
      <c r="B27" s="5" t="inlineStr">
        <is>
          <t>Net Profit</t>
        </is>
      </c>
      <c r="C27" t="n">
        <v>1122</v>
      </c>
      <c r="D27" t="n">
        <v>1002</v>
      </c>
      <c r="E27" t="n">
        <v>1003</v>
      </c>
      <c r="F27" t="n">
        <v>825.5</v>
      </c>
      <c r="G27" t="n">
        <v>683.9</v>
      </c>
      <c r="H27" t="n">
        <v>631.5</v>
      </c>
      <c r="I27" t="n">
        <v>562.6</v>
      </c>
      <c r="J27" t="n">
        <v>496.9</v>
      </c>
      <c r="K27" t="n">
        <v>729.5</v>
      </c>
      <c r="L27" t="n">
        <v>136.8</v>
      </c>
      <c r="M27" t="n">
        <v>272.5</v>
      </c>
    </row>
    <row r="28">
      <c r="A28" s="5" t="inlineStr">
        <is>
          <t>Summe Umlaufvermögen</t>
        </is>
      </c>
      <c r="B28" s="5" t="inlineStr">
        <is>
          <t>Current Assets</t>
        </is>
      </c>
      <c r="C28" t="n">
        <v>1443</v>
      </c>
      <c r="D28" t="n">
        <v>1371</v>
      </c>
      <c r="E28" t="n">
        <v>1231</v>
      </c>
      <c r="F28" t="n">
        <v>1092</v>
      </c>
      <c r="G28" t="n">
        <v>1317</v>
      </c>
      <c r="H28" t="n">
        <v>923.7</v>
      </c>
      <c r="I28" t="n">
        <v>905.4</v>
      </c>
      <c r="J28" t="n">
        <v>771.6</v>
      </c>
      <c r="K28" t="n">
        <v>836.3</v>
      </c>
      <c r="L28" t="n">
        <v>1204</v>
      </c>
      <c r="M28" t="n">
        <v>1225</v>
      </c>
    </row>
    <row r="29">
      <c r="A29" s="5" t="inlineStr">
        <is>
          <t>Summe Anlagevermögen</t>
        </is>
      </c>
      <c r="B29" s="5" t="inlineStr">
        <is>
          <t>Fixed Assets</t>
        </is>
      </c>
      <c r="C29" t="n">
        <v>8958</v>
      </c>
      <c r="D29" t="n">
        <v>8759</v>
      </c>
      <c r="E29" t="n">
        <v>6652</v>
      </c>
      <c r="F29" t="n">
        <v>6682</v>
      </c>
      <c r="G29" t="n">
        <v>5688</v>
      </c>
      <c r="H29" t="n">
        <v>5242</v>
      </c>
      <c r="I29" t="n">
        <v>4522</v>
      </c>
      <c r="J29" t="n">
        <v>4384</v>
      </c>
      <c r="K29" t="n">
        <v>4208</v>
      </c>
      <c r="L29" t="n">
        <v>4128</v>
      </c>
      <c r="M29" t="n">
        <v>4338</v>
      </c>
    </row>
    <row r="30">
      <c r="A30" s="5" t="inlineStr">
        <is>
          <t>Summe Aktiva</t>
        </is>
      </c>
      <c r="B30" s="5" t="inlineStr">
        <is>
          <t>Total Assets</t>
        </is>
      </c>
      <c r="C30" t="n">
        <v>10401</v>
      </c>
      <c r="D30" t="n">
        <v>10130</v>
      </c>
      <c r="E30" t="n">
        <v>7883</v>
      </c>
      <c r="F30" t="n">
        <v>7774</v>
      </c>
      <c r="G30" t="n">
        <v>7004</v>
      </c>
      <c r="H30" t="n">
        <v>6165</v>
      </c>
      <c r="I30" t="n">
        <v>5427</v>
      </c>
      <c r="J30" t="n">
        <v>5155</v>
      </c>
      <c r="K30" t="n">
        <v>5044</v>
      </c>
      <c r="L30" t="n">
        <v>5331</v>
      </c>
      <c r="M30" t="n">
        <v>5563</v>
      </c>
    </row>
    <row r="31">
      <c r="A31" s="5" t="inlineStr">
        <is>
          <t>Summe kurzfristiges Fremdkapital</t>
        </is>
      </c>
      <c r="B31" s="5" t="inlineStr">
        <is>
          <t>Short-Term Debt</t>
        </is>
      </c>
      <c r="C31" t="n">
        <v>2970</v>
      </c>
      <c r="D31" t="n">
        <v>2693</v>
      </c>
      <c r="E31" t="n">
        <v>2284</v>
      </c>
      <c r="F31" t="n">
        <v>2308</v>
      </c>
      <c r="G31" t="n">
        <v>2200</v>
      </c>
      <c r="H31" t="n">
        <v>1663</v>
      </c>
      <c r="I31" t="n">
        <v>1213</v>
      </c>
      <c r="J31" t="n">
        <v>1212</v>
      </c>
      <c r="K31" t="n">
        <v>1018</v>
      </c>
      <c r="L31" t="n">
        <v>1038</v>
      </c>
      <c r="M31" t="n">
        <v>1023</v>
      </c>
    </row>
    <row r="32">
      <c r="A32" s="5" t="inlineStr">
        <is>
          <t>Summe langfristiges Fremdkapital</t>
        </is>
      </c>
      <c r="B32" s="5" t="inlineStr">
        <is>
          <t>Long-Term Debt</t>
        </is>
      </c>
      <c r="C32" t="n">
        <v>3634</v>
      </c>
      <c r="D32" t="n">
        <v>4245</v>
      </c>
      <c r="E32" t="n">
        <v>2951</v>
      </c>
      <c r="F32" t="n">
        <v>2705</v>
      </c>
      <c r="G32" t="n">
        <v>2507</v>
      </c>
      <c r="H32" t="n">
        <v>2635</v>
      </c>
      <c r="I32" t="n">
        <v>2374</v>
      </c>
      <c r="J32" t="n">
        <v>2412</v>
      </c>
      <c r="K32" t="n">
        <v>2760</v>
      </c>
      <c r="L32" t="n">
        <v>3526</v>
      </c>
      <c r="M32" t="n">
        <v>4817</v>
      </c>
    </row>
    <row r="33">
      <c r="A33" s="5" t="inlineStr">
        <is>
          <t>Summe Fremdkapital</t>
        </is>
      </c>
      <c r="B33" s="5" t="inlineStr">
        <is>
          <t>Total Liabilities</t>
        </is>
      </c>
      <c r="C33" t="n">
        <v>6604</v>
      </c>
      <c r="D33" t="n">
        <v>6938</v>
      </c>
      <c r="E33" t="n">
        <v>5234</v>
      </c>
      <c r="F33" t="n">
        <v>5013</v>
      </c>
      <c r="G33" t="n">
        <v>4707</v>
      </c>
      <c r="H33" t="n">
        <v>4298</v>
      </c>
      <c r="I33" t="n">
        <v>3587</v>
      </c>
      <c r="J33" t="n">
        <v>3624</v>
      </c>
      <c r="K33" t="n">
        <v>3778</v>
      </c>
      <c r="L33" t="n">
        <v>4564</v>
      </c>
      <c r="M33" t="n">
        <v>5840</v>
      </c>
    </row>
    <row r="34">
      <c r="A34" s="5" t="inlineStr">
        <is>
          <t>Minderheitenanteil</t>
        </is>
      </c>
      <c r="B34" s="5" t="inlineStr">
        <is>
          <t>Minority Share</t>
        </is>
      </c>
      <c r="C34" t="n">
        <v>14.6</v>
      </c>
      <c r="D34" t="n">
        <v>16</v>
      </c>
      <c r="E34" t="n">
        <v>13</v>
      </c>
      <c r="F34" t="n">
        <v>25.7</v>
      </c>
      <c r="G34" t="n">
        <v>26.6</v>
      </c>
      <c r="H34" t="n">
        <v>25.4</v>
      </c>
      <c r="I34" t="n">
        <v>2.7</v>
      </c>
      <c r="J34" t="n">
        <v>2.6</v>
      </c>
      <c r="K34" t="n">
        <v>2.5</v>
      </c>
      <c r="L34" t="n">
        <v>7.7</v>
      </c>
      <c r="M34" t="n">
        <v>3.4</v>
      </c>
    </row>
    <row r="35">
      <c r="A35" s="5" t="inlineStr">
        <is>
          <t>Summe Eigenkapital</t>
        </is>
      </c>
      <c r="B35" s="5" t="inlineStr">
        <is>
          <t>Equity</t>
        </is>
      </c>
      <c r="C35" t="n">
        <v>3783</v>
      </c>
      <c r="D35" t="n">
        <v>3176</v>
      </c>
      <c r="E35" t="n">
        <v>2636</v>
      </c>
      <c r="F35" t="n">
        <v>2736</v>
      </c>
      <c r="G35" t="n">
        <v>2271</v>
      </c>
      <c r="H35" t="n">
        <v>1842</v>
      </c>
      <c r="I35" t="n">
        <v>1837</v>
      </c>
      <c r="J35" t="n">
        <v>1529</v>
      </c>
      <c r="K35" t="n">
        <v>1264</v>
      </c>
      <c r="L35" t="n">
        <v>759.6</v>
      </c>
      <c r="M35" t="n">
        <v>-281.1</v>
      </c>
    </row>
    <row r="36">
      <c r="A36" s="5" t="inlineStr">
        <is>
          <t>Summe Passiva</t>
        </is>
      </c>
      <c r="B36" s="5" t="inlineStr">
        <is>
          <t>Liabilities &amp; Shareholder Equity</t>
        </is>
      </c>
      <c r="C36" t="n">
        <v>10401</v>
      </c>
      <c r="D36" t="n">
        <v>10130</v>
      </c>
      <c r="E36" t="n">
        <v>7883</v>
      </c>
      <c r="F36" t="n">
        <v>7774</v>
      </c>
      <c r="G36" t="n">
        <v>7004</v>
      </c>
      <c r="H36" t="n">
        <v>6165</v>
      </c>
      <c r="I36" t="n">
        <v>5427</v>
      </c>
      <c r="J36" t="n">
        <v>5155</v>
      </c>
      <c r="K36" t="n">
        <v>5044</v>
      </c>
      <c r="L36" t="n">
        <v>5331</v>
      </c>
      <c r="M36" t="n">
        <v>5563</v>
      </c>
    </row>
    <row r="37">
      <c r="A37" s="5" t="inlineStr">
        <is>
          <t>Mio.Aktien im Umlauf</t>
        </is>
      </c>
      <c r="B37" s="5" t="inlineStr">
        <is>
          <t>Million shares outstanding</t>
        </is>
      </c>
      <c r="C37" t="n">
        <v>431.27</v>
      </c>
      <c r="D37" t="n">
        <v>438.82</v>
      </c>
      <c r="E37" t="n">
        <v>438.82</v>
      </c>
      <c r="F37" t="n">
        <v>438.82</v>
      </c>
      <c r="G37" t="n">
        <v>438.82</v>
      </c>
      <c r="H37" t="n">
        <v>447.6</v>
      </c>
      <c r="I37" t="n">
        <v>447.6</v>
      </c>
      <c r="J37" t="n">
        <v>447.6</v>
      </c>
      <c r="K37" t="n">
        <v>447.6</v>
      </c>
      <c r="L37" t="n">
        <v>447.6</v>
      </c>
      <c r="M37" t="inlineStr">
        <is>
          <t>-</t>
        </is>
      </c>
    </row>
    <row r="38">
      <c r="A38" s="5" t="inlineStr">
        <is>
          <t>Gezeichnetes Kapital (in Mio.)</t>
        </is>
      </c>
      <c r="B38" s="5" t="inlineStr">
        <is>
          <t>Subscribed Capital in M</t>
        </is>
      </c>
      <c r="C38" t="n">
        <v>4.3</v>
      </c>
      <c r="D38" t="n">
        <v>4.39</v>
      </c>
      <c r="E38" t="n">
        <v>4.39</v>
      </c>
      <c r="F38" t="n">
        <v>4.39</v>
      </c>
      <c r="G38" t="n">
        <v>4.39</v>
      </c>
      <c r="H38" t="n">
        <v>4.5</v>
      </c>
      <c r="I38" t="n">
        <v>4.5</v>
      </c>
      <c r="J38" t="n">
        <v>4.5</v>
      </c>
      <c r="K38" t="n">
        <v>4.5</v>
      </c>
      <c r="L38" t="n">
        <v>0.4</v>
      </c>
      <c r="M38" t="inlineStr">
        <is>
          <t>-</t>
        </is>
      </c>
    </row>
    <row r="39">
      <c r="A39" s="5" t="inlineStr">
        <is>
          <t>Ergebnis je Aktie (brutto)</t>
        </is>
      </c>
      <c r="B39" s="5" t="inlineStr">
        <is>
          <t>Earnings per share</t>
        </is>
      </c>
      <c r="C39" t="n">
        <v>3.26</v>
      </c>
      <c r="D39" t="n">
        <v>3.05</v>
      </c>
      <c r="E39" t="n">
        <v>2.88</v>
      </c>
      <c r="F39" t="n">
        <v>2.61</v>
      </c>
      <c r="G39" t="n">
        <v>2.29</v>
      </c>
      <c r="H39" t="n">
        <v>2.01</v>
      </c>
      <c r="I39" t="n">
        <v>1.84</v>
      </c>
      <c r="J39" t="n">
        <v>1.61</v>
      </c>
      <c r="K39" t="n">
        <v>1.49</v>
      </c>
      <c r="L39" t="n">
        <v>0.15</v>
      </c>
      <c r="M39" t="inlineStr">
        <is>
          <t>-</t>
        </is>
      </c>
    </row>
    <row r="40">
      <c r="A40" s="5" t="inlineStr">
        <is>
          <t>Ergebnis je Aktie (unverwässert)</t>
        </is>
      </c>
      <c r="B40" s="5" t="inlineStr">
        <is>
          <t>Basic Earnings per share</t>
        </is>
      </c>
      <c r="C40" t="n">
        <v>2.58</v>
      </c>
      <c r="D40" t="n">
        <v>2.33</v>
      </c>
      <c r="E40" t="n">
        <v>2.29</v>
      </c>
      <c r="F40" t="n">
        <v>1.89</v>
      </c>
      <c r="G40" t="n">
        <v>1.57</v>
      </c>
      <c r="H40" t="n">
        <v>1.42</v>
      </c>
      <c r="I40" t="n">
        <v>1.27</v>
      </c>
      <c r="J40" t="n">
        <v>1.12</v>
      </c>
      <c r="K40" t="n">
        <v>1.64</v>
      </c>
      <c r="L40" t="n">
        <v>0.33</v>
      </c>
      <c r="M40" t="n">
        <v>0.75</v>
      </c>
    </row>
    <row r="41">
      <c r="A41" s="5" t="inlineStr">
        <is>
          <t>Ergebnis je Aktie (verwässert)</t>
        </is>
      </c>
      <c r="B41" s="5" t="inlineStr">
        <is>
          <t>Diluted Earnings per share</t>
        </is>
      </c>
      <c r="C41" t="n">
        <v>2.58</v>
      </c>
      <c r="D41" t="n">
        <v>2.33</v>
      </c>
      <c r="E41" t="n">
        <v>2.29</v>
      </c>
      <c r="F41" t="n">
        <v>1.89</v>
      </c>
      <c r="G41" t="n">
        <v>1.57</v>
      </c>
      <c r="H41" t="n">
        <v>1.42</v>
      </c>
      <c r="I41" t="n">
        <v>1.27</v>
      </c>
      <c r="J41" t="n">
        <v>1.12</v>
      </c>
      <c r="K41" t="n">
        <v>1.64</v>
      </c>
      <c r="L41" t="n">
        <v>0.33</v>
      </c>
      <c r="M41" t="n">
        <v>0.75</v>
      </c>
    </row>
    <row r="42">
      <c r="A42" s="5" t="inlineStr">
        <is>
          <t>Dividende je Aktie</t>
        </is>
      </c>
      <c r="B42" s="5" t="inlineStr">
        <is>
          <t>Dividend per share</t>
        </is>
      </c>
      <c r="C42" t="n">
        <v>1.3</v>
      </c>
      <c r="D42" t="n">
        <v>1.18</v>
      </c>
      <c r="E42" t="n">
        <v>1.14</v>
      </c>
      <c r="F42" t="n">
        <v>0.9399999999999999</v>
      </c>
      <c r="G42" t="n">
        <v>0.78</v>
      </c>
      <c r="H42" t="n">
        <v>0.7</v>
      </c>
      <c r="I42" t="n">
        <v>0.63</v>
      </c>
      <c r="J42" t="n">
        <v>0.5</v>
      </c>
      <c r="K42" t="n">
        <v>0.37</v>
      </c>
      <c r="L42" t="n">
        <v>0.3</v>
      </c>
      <c r="M42" t="inlineStr">
        <is>
          <t>-</t>
        </is>
      </c>
    </row>
    <row r="43">
      <c r="A43" s="5" t="inlineStr">
        <is>
          <t>Dividendenausschüttung in Mio</t>
        </is>
      </c>
      <c r="B43" s="5" t="inlineStr">
        <is>
          <t>Dividend Payment in M</t>
        </is>
      </c>
      <c r="C43" t="n">
        <v>560.6</v>
      </c>
      <c r="D43" t="n">
        <v>506.2</v>
      </c>
      <c r="E43" t="n">
        <v>494.3</v>
      </c>
      <c r="F43" t="n">
        <v>411.3</v>
      </c>
      <c r="G43" t="n">
        <v>340.1</v>
      </c>
      <c r="H43" t="n">
        <v>313.3</v>
      </c>
      <c r="I43" t="n">
        <v>279.7</v>
      </c>
      <c r="J43" t="n">
        <v>223.8</v>
      </c>
      <c r="K43" t="n">
        <v>165.6</v>
      </c>
      <c r="L43" t="n">
        <v>134.3</v>
      </c>
      <c r="M43" t="inlineStr">
        <is>
          <t>-</t>
        </is>
      </c>
    </row>
    <row r="44">
      <c r="A44" s="5" t="inlineStr">
        <is>
          <t>Umsatz je Aktie</t>
        </is>
      </c>
      <c r="B44" s="5" t="inlineStr">
        <is>
          <t>Revenue per share</t>
        </is>
      </c>
      <c r="C44" t="n">
        <v>12.92</v>
      </c>
      <c r="D44" t="n">
        <v>11.25</v>
      </c>
      <c r="E44" t="n">
        <v>11.06</v>
      </c>
      <c r="F44" t="n">
        <v>10.19</v>
      </c>
      <c r="G44" t="n">
        <v>8.92</v>
      </c>
      <c r="H44" t="n">
        <v>7.64</v>
      </c>
      <c r="I44" t="n">
        <v>6.93</v>
      </c>
      <c r="J44" t="n">
        <v>6.5</v>
      </c>
      <c r="K44" t="n">
        <v>6.16</v>
      </c>
      <c r="L44" t="n">
        <v>5.79</v>
      </c>
      <c r="M44" t="inlineStr">
        <is>
          <t>-</t>
        </is>
      </c>
    </row>
    <row r="45">
      <c r="A45" s="5" t="inlineStr">
        <is>
          <t>Buchwert je Aktie</t>
        </is>
      </c>
      <c r="B45" s="5" t="inlineStr">
        <is>
          <t>Book value per share</t>
        </is>
      </c>
      <c r="C45" t="n">
        <v>8.77</v>
      </c>
      <c r="D45" t="n">
        <v>7.24</v>
      </c>
      <c r="E45" t="n">
        <v>6.01</v>
      </c>
      <c r="F45" t="n">
        <v>6.23</v>
      </c>
      <c r="G45" t="n">
        <v>5.17</v>
      </c>
      <c r="H45" t="n">
        <v>4.12</v>
      </c>
      <c r="I45" t="n">
        <v>4.11</v>
      </c>
      <c r="J45" t="n">
        <v>3.42</v>
      </c>
      <c r="K45" t="n">
        <v>2.82</v>
      </c>
      <c r="L45" t="n">
        <v>1.7</v>
      </c>
      <c r="M45" t="inlineStr">
        <is>
          <t>-</t>
        </is>
      </c>
    </row>
    <row r="46">
      <c r="A46" s="5" t="inlineStr">
        <is>
          <t>Cashflow je Aktie</t>
        </is>
      </c>
      <c r="B46" s="5" t="inlineStr">
        <is>
          <t>Cashflow per share</t>
        </is>
      </c>
      <c r="C46" t="n">
        <v>4.18</v>
      </c>
      <c r="D46" t="n">
        <v>3.93</v>
      </c>
      <c r="E46" t="n">
        <v>3.55</v>
      </c>
      <c r="F46" t="n">
        <v>3.4</v>
      </c>
      <c r="G46" t="n">
        <v>2.9</v>
      </c>
      <c r="H46" t="n">
        <v>2.43</v>
      </c>
      <c r="I46" t="n">
        <v>2.29</v>
      </c>
      <c r="J46" t="n">
        <v>2.21</v>
      </c>
      <c r="K46" t="n">
        <v>2.19</v>
      </c>
      <c r="L46" t="n">
        <v>1.56</v>
      </c>
      <c r="M46" t="inlineStr">
        <is>
          <t>-</t>
        </is>
      </c>
    </row>
    <row r="47">
      <c r="A47" s="5" t="inlineStr">
        <is>
          <t>Bilanzsumme je Aktie</t>
        </is>
      </c>
      <c r="B47" s="5" t="inlineStr">
        <is>
          <t>Total assets per share</t>
        </is>
      </c>
      <c r="C47" t="n">
        <v>24.12</v>
      </c>
      <c r="D47" t="n">
        <v>23.08</v>
      </c>
      <c r="E47" t="n">
        <v>17.96</v>
      </c>
      <c r="F47" t="n">
        <v>17.72</v>
      </c>
      <c r="G47" t="n">
        <v>15.96</v>
      </c>
      <c r="H47" t="n">
        <v>13.77</v>
      </c>
      <c r="I47" t="n">
        <v>12.12</v>
      </c>
      <c r="J47" t="n">
        <v>11.52</v>
      </c>
      <c r="K47" t="n">
        <v>11.27</v>
      </c>
      <c r="L47" t="n">
        <v>11.91</v>
      </c>
      <c r="M47" t="inlineStr">
        <is>
          <t>-</t>
        </is>
      </c>
    </row>
    <row r="48">
      <c r="A48" s="5" t="inlineStr">
        <is>
          <t>Personal am Ende des Jahres</t>
        </is>
      </c>
      <c r="B48" s="5" t="inlineStr">
        <is>
          <t>Staff at the end of year</t>
        </is>
      </c>
      <c r="C48" t="n">
        <v>17789</v>
      </c>
      <c r="D48" t="n">
        <v>16920</v>
      </c>
      <c r="E48" t="n">
        <v>14963</v>
      </c>
      <c r="F48" t="n">
        <v>13881</v>
      </c>
      <c r="G48" t="n">
        <v>12807</v>
      </c>
      <c r="H48" t="n">
        <v>11951</v>
      </c>
      <c r="I48" t="n">
        <v>10502</v>
      </c>
      <c r="J48" t="n">
        <v>9163</v>
      </c>
      <c r="K48" t="n">
        <v>8161</v>
      </c>
      <c r="L48" t="n">
        <v>7778</v>
      </c>
      <c r="M48" t="n">
        <v>7405</v>
      </c>
    </row>
    <row r="49">
      <c r="A49" s="5" t="inlineStr">
        <is>
          <t>Personalaufwand in Mio. EUR</t>
        </is>
      </c>
      <c r="B49" s="5" t="inlineStr">
        <is>
          <t>Personnel expenses in M</t>
        </is>
      </c>
      <c r="C49" t="n">
        <v>1543</v>
      </c>
      <c r="D49" t="n">
        <v>1382</v>
      </c>
      <c r="E49" t="n">
        <v>1334</v>
      </c>
      <c r="F49" t="n">
        <v>1280</v>
      </c>
      <c r="G49" t="n">
        <v>1140</v>
      </c>
      <c r="H49" t="n">
        <v>970.4</v>
      </c>
      <c r="I49" t="n">
        <v>846.3</v>
      </c>
      <c r="J49" t="n">
        <v>771.5</v>
      </c>
      <c r="K49" t="n">
        <v>699.6</v>
      </c>
      <c r="L49" t="n">
        <v>952</v>
      </c>
      <c r="M49" t="n">
        <v>588.1</v>
      </c>
    </row>
    <row r="50">
      <c r="A50" s="5" t="inlineStr">
        <is>
          <t>Aufwand je Mitarbeiter in EUR</t>
        </is>
      </c>
      <c r="B50" s="5" t="inlineStr">
        <is>
          <t>Effort per employee</t>
        </is>
      </c>
      <c r="C50" t="n">
        <v>86750</v>
      </c>
      <c r="D50" t="n">
        <v>81684</v>
      </c>
      <c r="E50" t="n">
        <v>89167</v>
      </c>
      <c r="F50" t="n">
        <v>92212</v>
      </c>
      <c r="G50" t="n">
        <v>89006</v>
      </c>
      <c r="H50" t="n">
        <v>81198</v>
      </c>
      <c r="I50" t="n">
        <v>80585</v>
      </c>
      <c r="J50" t="n">
        <v>84197</v>
      </c>
      <c r="K50" t="n">
        <v>85725</v>
      </c>
      <c r="L50" t="n">
        <v>122397</v>
      </c>
      <c r="M50" t="n">
        <v>79419</v>
      </c>
    </row>
    <row r="51">
      <c r="A51" s="5" t="inlineStr">
        <is>
          <t>Umsatz je Mitarbeiter in EUR</t>
        </is>
      </c>
      <c r="B51" s="5" t="inlineStr">
        <is>
          <t>Turnover per employee</t>
        </is>
      </c>
      <c r="C51" t="n">
        <v>313120</v>
      </c>
      <c r="D51" t="n">
        <v>291708</v>
      </c>
      <c r="E51" t="n">
        <v>324313</v>
      </c>
      <c r="F51" t="n">
        <v>322232</v>
      </c>
      <c r="G51" t="n">
        <v>305513</v>
      </c>
      <c r="H51" t="n">
        <v>285976</v>
      </c>
      <c r="I51" t="n">
        <v>295534</v>
      </c>
      <c r="J51" t="n">
        <v>317614</v>
      </c>
      <c r="K51" t="n">
        <v>338084</v>
      </c>
      <c r="L51" t="n">
        <v>333453</v>
      </c>
      <c r="M51" t="n">
        <v>321931</v>
      </c>
    </row>
    <row r="52">
      <c r="A52" s="5" t="inlineStr">
        <is>
          <t>Bruttoergebnis je Mitarbeiter in EUR</t>
        </is>
      </c>
      <c r="B52" s="5" t="inlineStr">
        <is>
          <t>Gross Profit per employee</t>
        </is>
      </c>
      <c r="C52" t="n">
        <v>232762</v>
      </c>
      <c r="D52" t="n">
        <v>220378</v>
      </c>
      <c r="E52" t="n">
        <v>238034</v>
      </c>
      <c r="F52" t="n">
        <v>239385</v>
      </c>
      <c r="G52" t="n">
        <v>223987</v>
      </c>
      <c r="H52" t="n">
        <v>212367</v>
      </c>
      <c r="I52" t="n">
        <v>219006</v>
      </c>
      <c r="J52" t="n">
        <v>236069</v>
      </c>
      <c r="K52" t="n">
        <v>254969</v>
      </c>
      <c r="L52" t="n">
        <v>249460</v>
      </c>
      <c r="M52" t="n">
        <v>240837</v>
      </c>
    </row>
    <row r="53">
      <c r="A53" s="5" t="inlineStr">
        <is>
          <t>Gewinn je Mitarbeiter in EUR</t>
        </is>
      </c>
      <c r="B53" s="5" t="inlineStr">
        <is>
          <t>Earnings per employee</t>
        </is>
      </c>
      <c r="C53" t="n">
        <v>63095</v>
      </c>
      <c r="D53" t="n">
        <v>59244</v>
      </c>
      <c r="E53" t="n">
        <v>67025</v>
      </c>
      <c r="F53" t="n">
        <v>59470</v>
      </c>
      <c r="G53" t="n">
        <v>53400</v>
      </c>
      <c r="H53" t="n">
        <v>52841</v>
      </c>
      <c r="I53" t="n">
        <v>53571</v>
      </c>
      <c r="J53" t="n">
        <v>54229</v>
      </c>
      <c r="K53" t="n">
        <v>89389</v>
      </c>
      <c r="L53" t="n">
        <v>17588</v>
      </c>
      <c r="M53" t="n">
        <v>36799</v>
      </c>
    </row>
    <row r="54">
      <c r="A54" s="5" t="inlineStr">
        <is>
          <t>KGV (Kurs/Gewinn)</t>
        </is>
      </c>
      <c r="B54" s="5" t="inlineStr">
        <is>
          <t>PE (price/earnings)</t>
        </is>
      </c>
      <c r="C54" t="n">
        <v>28.2</v>
      </c>
      <c r="D54" t="n">
        <v>26.1</v>
      </c>
      <c r="E54" t="n">
        <v>26.2</v>
      </c>
      <c r="F54" t="n">
        <v>22.8</v>
      </c>
      <c r="G54" t="n">
        <v>25.9</v>
      </c>
      <c r="H54" t="n">
        <v>23.3</v>
      </c>
      <c r="I54" t="n">
        <v>24.5</v>
      </c>
      <c r="J54" t="n">
        <v>17</v>
      </c>
      <c r="K54" t="n">
        <v>7.6</v>
      </c>
      <c r="L54" t="n">
        <v>47.5</v>
      </c>
      <c r="M54" t="inlineStr">
        <is>
          <t>-</t>
        </is>
      </c>
    </row>
    <row r="55">
      <c r="A55" s="5" t="inlineStr">
        <is>
          <t>KUV (Kurs/Umsatz)</t>
        </is>
      </c>
      <c r="B55" s="5" t="inlineStr">
        <is>
          <t>PS (price/sales)</t>
        </is>
      </c>
      <c r="C55" t="n">
        <v>5.64</v>
      </c>
      <c r="D55" t="n">
        <v>5.41</v>
      </c>
      <c r="E55" t="n">
        <v>5.44</v>
      </c>
      <c r="F55" t="n">
        <v>4.24</v>
      </c>
      <c r="G55" t="n">
        <v>4.56</v>
      </c>
      <c r="H55" t="n">
        <v>4.33</v>
      </c>
      <c r="I55" t="n">
        <v>4.49</v>
      </c>
      <c r="J55" t="n">
        <v>2.93</v>
      </c>
      <c r="K55" t="n">
        <v>2.03</v>
      </c>
      <c r="L55" t="n">
        <v>2.71</v>
      </c>
      <c r="M55" t="inlineStr">
        <is>
          <t>-</t>
        </is>
      </c>
    </row>
    <row r="56">
      <c r="A56" s="5" t="inlineStr">
        <is>
          <t>KBV (Kurs/Buchwert)</t>
        </is>
      </c>
      <c r="B56" s="5" t="inlineStr">
        <is>
          <t>PB (price/book value)</t>
        </is>
      </c>
      <c r="C56" t="n">
        <v>8.300000000000001</v>
      </c>
      <c r="D56" t="n">
        <v>8.41</v>
      </c>
      <c r="E56" t="n">
        <v>10.01</v>
      </c>
      <c r="F56" t="n">
        <v>6.92</v>
      </c>
      <c r="G56" t="n">
        <v>7.86</v>
      </c>
      <c r="H56" t="n">
        <v>8.039999999999999</v>
      </c>
      <c r="I56" t="n">
        <v>7.58</v>
      </c>
      <c r="J56" t="n">
        <v>5.58</v>
      </c>
      <c r="K56" t="n">
        <v>4.44</v>
      </c>
      <c r="L56" t="n">
        <v>9.24</v>
      </c>
      <c r="M56" t="inlineStr">
        <is>
          <t>-</t>
        </is>
      </c>
    </row>
    <row r="57">
      <c r="A57" s="5" t="inlineStr">
        <is>
          <t>KCV (Kurs/Cashflow)</t>
        </is>
      </c>
      <c r="B57" s="5" t="inlineStr">
        <is>
          <t>PC (price/cashflow)</t>
        </is>
      </c>
      <c r="C57" t="n">
        <v>17.42</v>
      </c>
      <c r="D57" t="n">
        <v>15.46</v>
      </c>
      <c r="E57" t="n">
        <v>16.94</v>
      </c>
      <c r="F57" t="n">
        <v>12.69</v>
      </c>
      <c r="G57" t="n">
        <v>14.03</v>
      </c>
      <c r="H57" t="n">
        <v>13.63</v>
      </c>
      <c r="I57" t="n">
        <v>13.6</v>
      </c>
      <c r="J57" t="n">
        <v>8.6</v>
      </c>
      <c r="K57" t="n">
        <v>5.72</v>
      </c>
      <c r="L57" t="n">
        <v>10.02</v>
      </c>
      <c r="M57" t="inlineStr">
        <is>
          <t>-</t>
        </is>
      </c>
    </row>
    <row r="58">
      <c r="A58" s="5" t="inlineStr">
        <is>
          <t>Dividendenrendite in %</t>
        </is>
      </c>
      <c r="B58" s="5" t="inlineStr">
        <is>
          <t>Dividend Yield in %</t>
        </is>
      </c>
      <c r="C58" t="n">
        <v>1.79</v>
      </c>
      <c r="D58" t="n">
        <v>1.93</v>
      </c>
      <c r="E58" t="n">
        <v>1.89</v>
      </c>
      <c r="F58" t="n">
        <v>2.18</v>
      </c>
      <c r="G58" t="n">
        <v>1.9</v>
      </c>
      <c r="H58" t="n">
        <v>2.12</v>
      </c>
      <c r="I58" t="n">
        <v>2.03</v>
      </c>
      <c r="J58" t="n">
        <v>2.62</v>
      </c>
      <c r="K58" t="n">
        <v>2.95</v>
      </c>
      <c r="L58" t="n">
        <v>1.91</v>
      </c>
      <c r="M58" t="inlineStr">
        <is>
          <t>-</t>
        </is>
      </c>
    </row>
    <row r="59">
      <c r="A59" s="5" t="inlineStr">
        <is>
          <t>Gewinnrendite in %</t>
        </is>
      </c>
      <c r="B59" s="5" t="inlineStr">
        <is>
          <t>Return on profit in %</t>
        </is>
      </c>
      <c r="C59" t="n">
        <v>3.5</v>
      </c>
      <c r="D59" t="n">
        <v>3.8</v>
      </c>
      <c r="E59" t="n">
        <v>3.8</v>
      </c>
      <c r="F59" t="n">
        <v>4.4</v>
      </c>
      <c r="G59" t="n">
        <v>3.9</v>
      </c>
      <c r="H59" t="n">
        <v>4.3</v>
      </c>
      <c r="I59" t="n">
        <v>4.1</v>
      </c>
      <c r="J59" t="n">
        <v>5.9</v>
      </c>
      <c r="K59" t="n">
        <v>13.1</v>
      </c>
      <c r="L59" t="n">
        <v>2.1</v>
      </c>
      <c r="M59" t="inlineStr">
        <is>
          <t>-</t>
        </is>
      </c>
    </row>
    <row r="60">
      <c r="A60" s="5" t="inlineStr">
        <is>
          <t>Eigenkapitalrendite in %</t>
        </is>
      </c>
      <c r="B60" s="5" t="inlineStr">
        <is>
          <t>Return on Equity in %</t>
        </is>
      </c>
      <c r="C60" t="n">
        <v>29.67</v>
      </c>
      <c r="D60" t="n">
        <v>31.56</v>
      </c>
      <c r="E60" t="n">
        <v>38.05</v>
      </c>
      <c r="F60" t="n">
        <v>30.17</v>
      </c>
      <c r="G60" t="n">
        <v>30.12</v>
      </c>
      <c r="H60" t="n">
        <v>34.28</v>
      </c>
      <c r="I60" t="n">
        <v>30.62</v>
      </c>
      <c r="J60" t="n">
        <v>32.5</v>
      </c>
      <c r="K60" t="n">
        <v>57.73</v>
      </c>
      <c r="L60" t="n">
        <v>18.01</v>
      </c>
      <c r="M60" t="n">
        <v>-96.94</v>
      </c>
    </row>
    <row r="61">
      <c r="A61" s="5" t="inlineStr">
        <is>
          <t>Umsatzrendite in %</t>
        </is>
      </c>
      <c r="B61" s="5" t="inlineStr">
        <is>
          <t>Return on sales in %</t>
        </is>
      </c>
      <c r="C61" t="n">
        <v>20.15</v>
      </c>
      <c r="D61" t="n">
        <v>20.31</v>
      </c>
      <c r="E61" t="n">
        <v>20.67</v>
      </c>
      <c r="F61" t="n">
        <v>18.46</v>
      </c>
      <c r="G61" t="n">
        <v>17.48</v>
      </c>
      <c r="H61" t="n">
        <v>18.48</v>
      </c>
      <c r="I61" t="n">
        <v>18.13</v>
      </c>
      <c r="J61" t="n">
        <v>17.07</v>
      </c>
      <c r="K61" t="n">
        <v>26.44</v>
      </c>
      <c r="L61" t="n">
        <v>5.27</v>
      </c>
      <c r="M61" t="n">
        <v>11.43</v>
      </c>
    </row>
    <row r="62">
      <c r="A62" s="5" t="inlineStr">
        <is>
          <t>Gesamtkapitalrendite in %</t>
        </is>
      </c>
      <c r="B62" s="5" t="inlineStr">
        <is>
          <t>Total Return on Investment in %</t>
        </is>
      </c>
      <c r="C62" t="n">
        <v>10.79</v>
      </c>
      <c r="D62" t="n">
        <v>9.9</v>
      </c>
      <c r="E62" t="n">
        <v>12.72</v>
      </c>
      <c r="F62" t="n">
        <v>10.62</v>
      </c>
      <c r="G62" t="n">
        <v>9.76</v>
      </c>
      <c r="H62" t="n">
        <v>10.24</v>
      </c>
      <c r="I62" t="n">
        <v>10.37</v>
      </c>
      <c r="J62" t="n">
        <v>9.640000000000001</v>
      </c>
      <c r="K62" t="n">
        <v>14.46</v>
      </c>
      <c r="L62" t="n">
        <v>2.57</v>
      </c>
      <c r="M62" t="n">
        <v>4.9</v>
      </c>
    </row>
    <row r="63">
      <c r="A63" s="5" t="inlineStr">
        <is>
          <t>Return on Investment in %</t>
        </is>
      </c>
      <c r="B63" s="5" t="inlineStr">
        <is>
          <t>Return on Investment in %</t>
        </is>
      </c>
      <c r="C63" t="n">
        <v>10.79</v>
      </c>
      <c r="D63" t="n">
        <v>9.9</v>
      </c>
      <c r="E63" t="n">
        <v>12.72</v>
      </c>
      <c r="F63" t="n">
        <v>10.62</v>
      </c>
      <c r="G63" t="n">
        <v>9.76</v>
      </c>
      <c r="H63" t="n">
        <v>10.24</v>
      </c>
      <c r="I63" t="n">
        <v>10.37</v>
      </c>
      <c r="J63" t="n">
        <v>9.640000000000001</v>
      </c>
      <c r="K63" t="n">
        <v>14.46</v>
      </c>
      <c r="L63" t="n">
        <v>2.57</v>
      </c>
      <c r="M63" t="n">
        <v>4.9</v>
      </c>
    </row>
    <row r="64">
      <c r="A64" s="5" t="inlineStr">
        <is>
          <t>Arbeitsintensität in %</t>
        </is>
      </c>
      <c r="B64" s="5" t="inlineStr">
        <is>
          <t>Work Intensity in %</t>
        </is>
      </c>
      <c r="C64" t="n">
        <v>13.87</v>
      </c>
      <c r="D64" t="n">
        <v>13.53</v>
      </c>
      <c r="E64" t="n">
        <v>15.62</v>
      </c>
      <c r="F64" t="n">
        <v>14.05</v>
      </c>
      <c r="G64" t="n">
        <v>18.8</v>
      </c>
      <c r="H64" t="n">
        <v>14.98</v>
      </c>
      <c r="I64" t="n">
        <v>16.68</v>
      </c>
      <c r="J64" t="n">
        <v>14.97</v>
      </c>
      <c r="K64" t="n">
        <v>16.58</v>
      </c>
      <c r="L64" t="n">
        <v>22.58</v>
      </c>
      <c r="M64" t="n">
        <v>22.02</v>
      </c>
    </row>
    <row r="65">
      <c r="A65" s="5" t="inlineStr">
        <is>
          <t>Eigenkapitalquote in %</t>
        </is>
      </c>
      <c r="B65" s="5" t="inlineStr">
        <is>
          <t>Equity Ratio in %</t>
        </is>
      </c>
      <c r="C65" t="n">
        <v>36.37</v>
      </c>
      <c r="D65" t="n">
        <v>31.35</v>
      </c>
      <c r="E65" t="n">
        <v>33.44</v>
      </c>
      <c r="F65" t="n">
        <v>35.19</v>
      </c>
      <c r="G65" t="n">
        <v>32.42</v>
      </c>
      <c r="H65" t="n">
        <v>29.88</v>
      </c>
      <c r="I65" t="n">
        <v>33.86</v>
      </c>
      <c r="J65" t="n">
        <v>29.66</v>
      </c>
      <c r="K65" t="n">
        <v>25.05</v>
      </c>
      <c r="L65" t="n">
        <v>14.25</v>
      </c>
      <c r="M65" t="n">
        <v>-5.05</v>
      </c>
    </row>
    <row r="66">
      <c r="A66" s="5" t="inlineStr">
        <is>
          <t>Fremdkapitalquote in %</t>
        </is>
      </c>
      <c r="B66" s="5" t="inlineStr">
        <is>
          <t>Debt Ratio in %</t>
        </is>
      </c>
      <c r="C66" t="n">
        <v>63.63</v>
      </c>
      <c r="D66" t="n">
        <v>68.65000000000001</v>
      </c>
      <c r="E66" t="n">
        <v>66.56</v>
      </c>
      <c r="F66" t="n">
        <v>64.81</v>
      </c>
      <c r="G66" t="n">
        <v>67.58</v>
      </c>
      <c r="H66" t="n">
        <v>70.12</v>
      </c>
      <c r="I66" t="n">
        <v>66.14</v>
      </c>
      <c r="J66" t="n">
        <v>70.34</v>
      </c>
      <c r="K66" t="n">
        <v>74.95</v>
      </c>
      <c r="L66" t="n">
        <v>85.75</v>
      </c>
      <c r="M66" t="n">
        <v>105.05</v>
      </c>
    </row>
    <row r="67">
      <c r="A67" s="5" t="inlineStr">
        <is>
          <t>Verschuldungsgrad in %</t>
        </is>
      </c>
      <c r="B67" s="5" t="inlineStr">
        <is>
          <t>Finance Gearing in %</t>
        </is>
      </c>
      <c r="C67" t="n">
        <v>174.98</v>
      </c>
      <c r="D67" t="n">
        <v>218.99</v>
      </c>
      <c r="E67" t="n">
        <v>199.05</v>
      </c>
      <c r="F67" t="n">
        <v>184.16</v>
      </c>
      <c r="G67" t="n">
        <v>208.43</v>
      </c>
      <c r="H67" t="n">
        <v>234.71</v>
      </c>
      <c r="I67" t="n">
        <v>195.37</v>
      </c>
      <c r="J67" t="n">
        <v>237.2</v>
      </c>
      <c r="K67" t="n">
        <v>299.17</v>
      </c>
      <c r="L67" t="n">
        <v>601.87</v>
      </c>
      <c r="M67" t="n">
        <v>-2079</v>
      </c>
    </row>
    <row r="68">
      <c r="A68" s="5" t="inlineStr">
        <is>
          <t>Bruttoergebnis Marge in %</t>
        </is>
      </c>
      <c r="B68" s="5" t="inlineStr">
        <is>
          <t>Gross Profit Marge in %</t>
        </is>
      </c>
      <c r="C68" t="n">
        <v>74.34</v>
      </c>
      <c r="D68" t="n">
        <v>75.55</v>
      </c>
      <c r="E68" t="n">
        <v>73.40000000000001</v>
      </c>
      <c r="F68" t="n">
        <v>74.29000000000001</v>
      </c>
      <c r="G68" t="n">
        <v>73.31999999999999</v>
      </c>
      <c r="H68" t="n">
        <v>74.25</v>
      </c>
      <c r="I68" t="n">
        <v>74.09999999999999</v>
      </c>
      <c r="J68" t="n">
        <v>74.33</v>
      </c>
      <c r="K68" t="n">
        <v>75.43000000000001</v>
      </c>
      <c r="L68" t="n">
        <v>74.79000000000001</v>
      </c>
    </row>
    <row r="69">
      <c r="A69" s="5" t="inlineStr">
        <is>
          <t>Kurzfristige Vermögensquote in %</t>
        </is>
      </c>
      <c r="B69" s="5" t="inlineStr">
        <is>
          <t>Current Assets Ratio in %</t>
        </is>
      </c>
      <c r="C69" t="n">
        <v>13.87</v>
      </c>
      <c r="D69" t="n">
        <v>13.53</v>
      </c>
      <c r="E69" t="n">
        <v>15.62</v>
      </c>
      <c r="F69" t="n">
        <v>14.05</v>
      </c>
      <c r="G69" t="n">
        <v>18.8</v>
      </c>
      <c r="H69" t="n">
        <v>14.98</v>
      </c>
      <c r="I69" t="n">
        <v>16.68</v>
      </c>
      <c r="J69" t="n">
        <v>14.97</v>
      </c>
      <c r="K69" t="n">
        <v>16.58</v>
      </c>
      <c r="L69" t="n">
        <v>22.58</v>
      </c>
    </row>
    <row r="70">
      <c r="A70" s="5" t="inlineStr">
        <is>
          <t>Nettogewinn Marge in %</t>
        </is>
      </c>
      <c r="B70" s="5" t="inlineStr">
        <is>
          <t>Net Profit Marge in %</t>
        </is>
      </c>
      <c r="C70" t="n">
        <v>20.14</v>
      </c>
      <c r="D70" t="n">
        <v>20.3</v>
      </c>
      <c r="E70" t="n">
        <v>20.67</v>
      </c>
      <c r="F70" t="n">
        <v>18.46</v>
      </c>
      <c r="G70" t="n">
        <v>17.48</v>
      </c>
      <c r="H70" t="n">
        <v>18.48</v>
      </c>
      <c r="I70" t="n">
        <v>18.12</v>
      </c>
      <c r="J70" t="n">
        <v>17.08</v>
      </c>
      <c r="K70" t="n">
        <v>26.44</v>
      </c>
      <c r="L70" t="n">
        <v>5.27</v>
      </c>
    </row>
    <row r="71">
      <c r="A71" s="5" t="inlineStr">
        <is>
          <t>Operative Ergebnis Marge in %</t>
        </is>
      </c>
      <c r="B71" s="5" t="inlineStr">
        <is>
          <t>EBIT Marge in %</t>
        </is>
      </c>
      <c r="C71" t="n">
        <v>26.48</v>
      </c>
      <c r="D71" t="n">
        <v>28.22</v>
      </c>
      <c r="E71" t="n">
        <v>27.26</v>
      </c>
      <c r="F71" t="n">
        <v>27.1</v>
      </c>
      <c r="G71" t="n">
        <v>26.91</v>
      </c>
      <c r="H71" t="n">
        <v>27.96</v>
      </c>
      <c r="I71" t="n">
        <v>28.61</v>
      </c>
      <c r="J71" t="n">
        <v>28.56</v>
      </c>
      <c r="K71" t="n">
        <v>30.13</v>
      </c>
      <c r="L71" t="n">
        <v>12.02</v>
      </c>
    </row>
    <row r="72">
      <c r="A72" s="5" t="inlineStr">
        <is>
          <t>Vermögensumsschlag in %</t>
        </is>
      </c>
      <c r="B72" s="5" t="inlineStr">
        <is>
          <t>Asset Turnover in %</t>
        </is>
      </c>
      <c r="C72" t="n">
        <v>53.55</v>
      </c>
      <c r="D72" t="n">
        <v>48.73</v>
      </c>
      <c r="E72" t="n">
        <v>61.56</v>
      </c>
      <c r="F72" t="n">
        <v>57.54</v>
      </c>
      <c r="G72" t="n">
        <v>55.87</v>
      </c>
      <c r="H72" t="n">
        <v>55.44</v>
      </c>
      <c r="I72" t="n">
        <v>57.2</v>
      </c>
      <c r="J72" t="n">
        <v>56.45</v>
      </c>
      <c r="K72" t="n">
        <v>54.7</v>
      </c>
      <c r="L72" t="n">
        <v>48.66</v>
      </c>
    </row>
    <row r="73">
      <c r="A73" s="5" t="inlineStr">
        <is>
          <t>Langfristige Vermögensquote in %</t>
        </is>
      </c>
      <c r="B73" s="5" t="inlineStr">
        <is>
          <t>Non-Current Assets Ratio in %</t>
        </is>
      </c>
      <c r="C73" t="n">
        <v>86.13</v>
      </c>
      <c r="D73" t="n">
        <v>86.47</v>
      </c>
      <c r="E73" t="n">
        <v>84.38</v>
      </c>
      <c r="F73" t="n">
        <v>85.95</v>
      </c>
      <c r="G73" t="n">
        <v>81.20999999999999</v>
      </c>
      <c r="H73" t="n">
        <v>85.03</v>
      </c>
      <c r="I73" t="n">
        <v>83.31999999999999</v>
      </c>
      <c r="J73" t="n">
        <v>85.04000000000001</v>
      </c>
      <c r="K73" t="n">
        <v>83.43000000000001</v>
      </c>
      <c r="L73" t="n">
        <v>77.43000000000001</v>
      </c>
    </row>
    <row r="74">
      <c r="A74" s="5" t="inlineStr">
        <is>
          <t>Gesamtkapitalrentabilität</t>
        </is>
      </c>
      <c r="B74" s="5" t="inlineStr">
        <is>
          <t>ROA Return on Assets in %</t>
        </is>
      </c>
      <c r="C74" t="n">
        <v>10.79</v>
      </c>
      <c r="D74" t="n">
        <v>9.890000000000001</v>
      </c>
      <c r="E74" t="n">
        <v>12.72</v>
      </c>
      <c r="F74" t="n">
        <v>10.62</v>
      </c>
      <c r="G74" t="n">
        <v>9.76</v>
      </c>
      <c r="H74" t="n">
        <v>10.24</v>
      </c>
      <c r="I74" t="n">
        <v>10.37</v>
      </c>
      <c r="J74" t="n">
        <v>9.640000000000001</v>
      </c>
      <c r="K74" t="n">
        <v>14.46</v>
      </c>
      <c r="L74" t="n">
        <v>2.57</v>
      </c>
    </row>
    <row r="75">
      <c r="A75" s="5" t="inlineStr">
        <is>
          <t>Ertrag des eingesetzten Kapitals</t>
        </is>
      </c>
      <c r="B75" s="5" t="inlineStr">
        <is>
          <t>ROCE Return on Cap. Empl. in %</t>
        </is>
      </c>
      <c r="C75" t="n">
        <v>19.85</v>
      </c>
      <c r="D75" t="n">
        <v>18.73</v>
      </c>
      <c r="E75" t="n">
        <v>23.63</v>
      </c>
      <c r="F75" t="n">
        <v>22.17</v>
      </c>
      <c r="G75" t="n">
        <v>21.92</v>
      </c>
      <c r="H75" t="n">
        <v>21.23</v>
      </c>
      <c r="I75" t="n">
        <v>21.07</v>
      </c>
      <c r="J75" t="n">
        <v>21.08</v>
      </c>
      <c r="K75" t="n">
        <v>20.65</v>
      </c>
      <c r="L75" t="n">
        <v>7.27</v>
      </c>
    </row>
    <row r="76">
      <c r="A76" s="5" t="inlineStr">
        <is>
          <t>Eigenkapital zu Anlagevermögen</t>
        </is>
      </c>
      <c r="B76" s="5" t="inlineStr">
        <is>
          <t>Equity to Fixed Assets in %</t>
        </is>
      </c>
      <c r="C76" t="n">
        <v>42.23</v>
      </c>
      <c r="D76" t="n">
        <v>36.26</v>
      </c>
      <c r="E76" t="n">
        <v>39.63</v>
      </c>
      <c r="F76" t="n">
        <v>40.95</v>
      </c>
      <c r="G76" t="n">
        <v>39.93</v>
      </c>
      <c r="H76" t="n">
        <v>35.14</v>
      </c>
      <c r="I76" t="n">
        <v>40.62</v>
      </c>
      <c r="J76" t="n">
        <v>34.88</v>
      </c>
      <c r="K76" t="n">
        <v>30.04</v>
      </c>
      <c r="L76" t="n">
        <v>18.4</v>
      </c>
    </row>
    <row r="77">
      <c r="A77" s="5" t="inlineStr">
        <is>
          <t>Liquidität Dritten Grades</t>
        </is>
      </c>
      <c r="B77" s="5" t="inlineStr">
        <is>
          <t>Current Ratio in %</t>
        </is>
      </c>
      <c r="C77" t="n">
        <v>48.59</v>
      </c>
      <c r="D77" t="n">
        <v>50.91</v>
      </c>
      <c r="E77" t="n">
        <v>53.9</v>
      </c>
      <c r="F77" t="n">
        <v>47.31</v>
      </c>
      <c r="G77" t="n">
        <v>59.86</v>
      </c>
      <c r="H77" t="n">
        <v>55.54</v>
      </c>
      <c r="I77" t="n">
        <v>74.64</v>
      </c>
      <c r="J77" t="n">
        <v>63.66</v>
      </c>
      <c r="K77" t="n">
        <v>82.15000000000001</v>
      </c>
      <c r="L77" t="n">
        <v>115.99</v>
      </c>
    </row>
    <row r="78">
      <c r="A78" s="5" t="inlineStr">
        <is>
          <t>Operativer Cashflow</t>
        </is>
      </c>
      <c r="B78" s="5" t="inlineStr">
        <is>
          <t>Operating Cashflow in M</t>
        </is>
      </c>
      <c r="C78" t="n">
        <v>7512.723400000001</v>
      </c>
      <c r="D78" t="n">
        <v>6784.157200000001</v>
      </c>
      <c r="E78" t="n">
        <v>7433.6108</v>
      </c>
      <c r="F78" t="n">
        <v>5568.6258</v>
      </c>
      <c r="G78" t="n">
        <v>6156.6446</v>
      </c>
      <c r="H78" t="n">
        <v>6100.788</v>
      </c>
      <c r="I78" t="n">
        <v>6087.360000000001</v>
      </c>
      <c r="J78" t="n">
        <v>3849.36</v>
      </c>
      <c r="K78" t="n">
        <v>2560.272</v>
      </c>
      <c r="L78" t="n">
        <v>4484.952</v>
      </c>
    </row>
    <row r="79">
      <c r="A79" s="5" t="inlineStr">
        <is>
          <t>Aktienrückkauf</t>
        </is>
      </c>
      <c r="B79" s="5" t="inlineStr">
        <is>
          <t>Share Buyback in M</t>
        </is>
      </c>
      <c r="C79" t="n">
        <v>7.550000000000011</v>
      </c>
      <c r="D79" t="n">
        <v>0</v>
      </c>
      <c r="E79" t="n">
        <v>0</v>
      </c>
      <c r="F79" t="n">
        <v>0</v>
      </c>
      <c r="G79" t="n">
        <v>8.78000000000003</v>
      </c>
      <c r="H79" t="n">
        <v>0</v>
      </c>
      <c r="I79" t="n">
        <v>0</v>
      </c>
      <c r="J79" t="n">
        <v>0</v>
      </c>
      <c r="K79" t="n">
        <v>0</v>
      </c>
      <c r="L79" t="inlineStr">
        <is>
          <t>-</t>
        </is>
      </c>
    </row>
    <row r="80">
      <c r="A80" s="5" t="inlineStr">
        <is>
          <t>Umsatzwachstum 1J in %</t>
        </is>
      </c>
      <c r="B80" s="5" t="inlineStr">
        <is>
          <t>Revenue Growth 1Y in %</t>
        </is>
      </c>
      <c r="C80" t="n">
        <v>12.84</v>
      </c>
      <c r="D80" t="n">
        <v>1.71</v>
      </c>
      <c r="E80" t="n">
        <v>8.5</v>
      </c>
      <c r="F80" t="n">
        <v>14.31</v>
      </c>
      <c r="G80" t="n">
        <v>14.48</v>
      </c>
      <c r="H80" t="n">
        <v>10.12</v>
      </c>
      <c r="I80" t="n">
        <v>6.67</v>
      </c>
      <c r="J80" t="n">
        <v>5.47</v>
      </c>
      <c r="K80" t="n">
        <v>6.36</v>
      </c>
      <c r="L80" t="n">
        <v>8.81</v>
      </c>
    </row>
    <row r="81">
      <c r="A81" s="5" t="inlineStr">
        <is>
          <t>Umsatzwachstum 3J in %</t>
        </is>
      </c>
      <c r="B81" s="5" t="inlineStr">
        <is>
          <t>Revenue Growth 3Y in %</t>
        </is>
      </c>
      <c r="C81" t="n">
        <v>7.68</v>
      </c>
      <c r="D81" t="n">
        <v>8.17</v>
      </c>
      <c r="E81" t="n">
        <v>12.43</v>
      </c>
      <c r="F81" t="n">
        <v>12.97</v>
      </c>
      <c r="G81" t="n">
        <v>10.42</v>
      </c>
      <c r="H81" t="n">
        <v>7.42</v>
      </c>
      <c r="I81" t="n">
        <v>6.17</v>
      </c>
      <c r="J81" t="n">
        <v>6.88</v>
      </c>
      <c r="K81" t="inlineStr">
        <is>
          <t>-</t>
        </is>
      </c>
      <c r="L81" t="inlineStr">
        <is>
          <t>-</t>
        </is>
      </c>
    </row>
    <row r="82">
      <c r="A82" s="5" t="inlineStr">
        <is>
          <t>Umsatzwachstum 5J in %</t>
        </is>
      </c>
      <c r="B82" s="5" t="inlineStr">
        <is>
          <t>Revenue Growth 5Y in %</t>
        </is>
      </c>
      <c r="C82" t="n">
        <v>10.37</v>
      </c>
      <c r="D82" t="n">
        <v>9.82</v>
      </c>
      <c r="E82" t="n">
        <v>10.82</v>
      </c>
      <c r="F82" t="n">
        <v>10.21</v>
      </c>
      <c r="G82" t="n">
        <v>8.619999999999999</v>
      </c>
      <c r="H82" t="n">
        <v>7.49</v>
      </c>
      <c r="I82" t="inlineStr">
        <is>
          <t>-</t>
        </is>
      </c>
      <c r="J82" t="inlineStr">
        <is>
          <t>-</t>
        </is>
      </c>
      <c r="K82" t="inlineStr">
        <is>
          <t>-</t>
        </is>
      </c>
      <c r="L82" t="inlineStr">
        <is>
          <t>-</t>
        </is>
      </c>
    </row>
    <row r="83">
      <c r="A83" s="5" t="inlineStr">
        <is>
          <t>Umsatzwachstum 10J in %</t>
        </is>
      </c>
      <c r="B83" s="5" t="inlineStr">
        <is>
          <t>Revenue Growth 10Y in %</t>
        </is>
      </c>
      <c r="C83" t="n">
        <v>8.93</v>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n">
        <v>11.98</v>
      </c>
      <c r="D84" t="n">
        <v>-0.1</v>
      </c>
      <c r="E84" t="n">
        <v>21.5</v>
      </c>
      <c r="F84" t="n">
        <v>20.7</v>
      </c>
      <c r="G84" t="n">
        <v>8.300000000000001</v>
      </c>
      <c r="H84" t="n">
        <v>12.25</v>
      </c>
      <c r="I84" t="n">
        <v>13.22</v>
      </c>
      <c r="J84" t="n">
        <v>-31.88</v>
      </c>
      <c r="K84" t="n">
        <v>433.26</v>
      </c>
      <c r="L84" t="n">
        <v>-49.8</v>
      </c>
    </row>
    <row r="85">
      <c r="A85" s="5" t="inlineStr">
        <is>
          <t>Gewinnwachstum 3J in %</t>
        </is>
      </c>
      <c r="B85" s="5" t="inlineStr">
        <is>
          <t>Earnings Growth 3Y in %</t>
        </is>
      </c>
      <c r="C85" t="n">
        <v>11.13</v>
      </c>
      <c r="D85" t="n">
        <v>14.03</v>
      </c>
      <c r="E85" t="n">
        <v>16.83</v>
      </c>
      <c r="F85" t="n">
        <v>13.75</v>
      </c>
      <c r="G85" t="n">
        <v>11.26</v>
      </c>
      <c r="H85" t="n">
        <v>-2.14</v>
      </c>
      <c r="I85" t="n">
        <v>138.2</v>
      </c>
      <c r="J85" t="n">
        <v>117.19</v>
      </c>
      <c r="K85" t="inlineStr">
        <is>
          <t>-</t>
        </is>
      </c>
      <c r="L85" t="inlineStr">
        <is>
          <t>-</t>
        </is>
      </c>
    </row>
    <row r="86">
      <c r="A86" s="5" t="inlineStr">
        <is>
          <t>Gewinnwachstum 5J in %</t>
        </is>
      </c>
      <c r="B86" s="5" t="inlineStr">
        <is>
          <t>Earnings Growth 5Y in %</t>
        </is>
      </c>
      <c r="C86" t="n">
        <v>12.48</v>
      </c>
      <c r="D86" t="n">
        <v>12.53</v>
      </c>
      <c r="E86" t="n">
        <v>15.19</v>
      </c>
      <c r="F86" t="n">
        <v>4.52</v>
      </c>
      <c r="G86" t="n">
        <v>87.03</v>
      </c>
      <c r="H86" t="n">
        <v>75.41</v>
      </c>
      <c r="I86" t="inlineStr">
        <is>
          <t>-</t>
        </is>
      </c>
      <c r="J86" t="inlineStr">
        <is>
          <t>-</t>
        </is>
      </c>
      <c r="K86" t="inlineStr">
        <is>
          <t>-</t>
        </is>
      </c>
      <c r="L86" t="inlineStr">
        <is>
          <t>-</t>
        </is>
      </c>
    </row>
    <row r="87">
      <c r="A87" s="5" t="inlineStr">
        <is>
          <t>Gewinnwachstum 10J in %</t>
        </is>
      </c>
      <c r="B87" s="5" t="inlineStr">
        <is>
          <t>Earnings Growth 10Y in %</t>
        </is>
      </c>
      <c r="C87" t="n">
        <v>43.94</v>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n">
        <v>2.26</v>
      </c>
      <c r="D88" t="n">
        <v>2.08</v>
      </c>
      <c r="E88" t="n">
        <v>1.72</v>
      </c>
      <c r="F88" t="n">
        <v>5.04</v>
      </c>
      <c r="G88" t="n">
        <v>0.3</v>
      </c>
      <c r="H88" t="n">
        <v>0.31</v>
      </c>
      <c r="I88" t="inlineStr">
        <is>
          <t>-</t>
        </is>
      </c>
      <c r="J88" t="inlineStr">
        <is>
          <t>-</t>
        </is>
      </c>
      <c r="K88" t="inlineStr">
        <is>
          <t>-</t>
        </is>
      </c>
      <c r="L88" t="inlineStr">
        <is>
          <t>-</t>
        </is>
      </c>
    </row>
    <row r="89">
      <c r="A89" s="5" t="inlineStr">
        <is>
          <t>EBIT-Wachstum 1J in %</t>
        </is>
      </c>
      <c r="B89" s="5" t="inlineStr">
        <is>
          <t>EBIT Growth 1Y in %</t>
        </is>
      </c>
      <c r="C89" t="n">
        <v>5.89</v>
      </c>
      <c r="D89" t="n">
        <v>5.29</v>
      </c>
      <c r="E89" t="n">
        <v>9.16</v>
      </c>
      <c r="F89" t="n">
        <v>15.1</v>
      </c>
      <c r="G89" t="n">
        <v>10.18</v>
      </c>
      <c r="H89" t="n">
        <v>7.62</v>
      </c>
      <c r="I89" t="n">
        <v>6.83</v>
      </c>
      <c r="J89" t="inlineStr">
        <is>
          <t>-</t>
        </is>
      </c>
      <c r="K89" t="n">
        <v>166.5</v>
      </c>
      <c r="L89" t="n">
        <v>-40.49</v>
      </c>
    </row>
    <row r="90">
      <c r="A90" s="5" t="inlineStr">
        <is>
          <t>EBIT-Wachstum 3J in %</t>
        </is>
      </c>
      <c r="B90" s="5" t="inlineStr">
        <is>
          <t>EBIT Growth 3Y in %</t>
        </is>
      </c>
      <c r="C90" t="n">
        <v>6.78</v>
      </c>
      <c r="D90" t="n">
        <v>9.85</v>
      </c>
      <c r="E90" t="n">
        <v>11.48</v>
      </c>
      <c r="F90" t="n">
        <v>10.97</v>
      </c>
      <c r="G90" t="n">
        <v>8.210000000000001</v>
      </c>
      <c r="H90" t="n">
        <v>4.82</v>
      </c>
      <c r="I90" t="n">
        <v>57.78</v>
      </c>
      <c r="J90" t="n">
        <v>42</v>
      </c>
      <c r="K90" t="inlineStr">
        <is>
          <t>-</t>
        </is>
      </c>
      <c r="L90" t="inlineStr">
        <is>
          <t>-</t>
        </is>
      </c>
    </row>
    <row r="91">
      <c r="A91" s="5" t="inlineStr">
        <is>
          <t>EBIT-Wachstum 5J in %</t>
        </is>
      </c>
      <c r="B91" s="5" t="inlineStr">
        <is>
          <t>EBIT Growth 5Y in %</t>
        </is>
      </c>
      <c r="C91" t="n">
        <v>9.119999999999999</v>
      </c>
      <c r="D91" t="n">
        <v>9.470000000000001</v>
      </c>
      <c r="E91" t="n">
        <v>9.779999999999999</v>
      </c>
      <c r="F91" t="n">
        <v>7.95</v>
      </c>
      <c r="G91" t="n">
        <v>38.23</v>
      </c>
      <c r="H91" t="n">
        <v>28.09</v>
      </c>
      <c r="I91" t="inlineStr">
        <is>
          <t>-</t>
        </is>
      </c>
      <c r="J91" t="inlineStr">
        <is>
          <t>-</t>
        </is>
      </c>
      <c r="K91" t="inlineStr">
        <is>
          <t>-</t>
        </is>
      </c>
      <c r="L91" t="inlineStr">
        <is>
          <t>-</t>
        </is>
      </c>
    </row>
    <row r="92">
      <c r="A92" s="5" t="inlineStr">
        <is>
          <t>EBIT-Wachstum 10J in %</t>
        </is>
      </c>
      <c r="B92" s="5" t="inlineStr">
        <is>
          <t>EBIT Growth 10Y in %</t>
        </is>
      </c>
      <c r="C92" t="n">
        <v>18.61</v>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n">
        <v>12.68</v>
      </c>
      <c r="D93" t="n">
        <v>-8.74</v>
      </c>
      <c r="E93" t="n">
        <v>33.49</v>
      </c>
      <c r="F93" t="n">
        <v>-9.550000000000001</v>
      </c>
      <c r="G93" t="n">
        <v>2.93</v>
      </c>
      <c r="H93" t="n">
        <v>0.22</v>
      </c>
      <c r="I93" t="n">
        <v>58.14</v>
      </c>
      <c r="J93" t="n">
        <v>50.35</v>
      </c>
      <c r="K93" t="n">
        <v>-42.91</v>
      </c>
      <c r="L93" t="inlineStr">
        <is>
          <t>-</t>
        </is>
      </c>
    </row>
    <row r="94">
      <c r="A94" s="5" t="inlineStr">
        <is>
          <t>Op.Cashflow Wachstum 3J in %</t>
        </is>
      </c>
      <c r="B94" s="5" t="inlineStr">
        <is>
          <t>Op.Cashflow Wachstum 3Y in %</t>
        </is>
      </c>
      <c r="C94" t="n">
        <v>12.48</v>
      </c>
      <c r="D94" t="n">
        <v>5.07</v>
      </c>
      <c r="E94" t="n">
        <v>8.960000000000001</v>
      </c>
      <c r="F94" t="n">
        <v>-2.13</v>
      </c>
      <c r="G94" t="n">
        <v>20.43</v>
      </c>
      <c r="H94" t="n">
        <v>36.24</v>
      </c>
      <c r="I94" t="n">
        <v>21.86</v>
      </c>
      <c r="J94" t="inlineStr">
        <is>
          <t>-</t>
        </is>
      </c>
      <c r="K94" t="inlineStr">
        <is>
          <t>-</t>
        </is>
      </c>
      <c r="L94" t="inlineStr">
        <is>
          <t>-</t>
        </is>
      </c>
    </row>
    <row r="95">
      <c r="A95" s="5" t="inlineStr">
        <is>
          <t>Op.Cashflow Wachstum 5J in %</t>
        </is>
      </c>
      <c r="B95" s="5" t="inlineStr">
        <is>
          <t>Op.Cashflow Wachstum 5Y in %</t>
        </is>
      </c>
      <c r="C95" t="n">
        <v>6.16</v>
      </c>
      <c r="D95" t="n">
        <v>3.67</v>
      </c>
      <c r="E95" t="n">
        <v>17.05</v>
      </c>
      <c r="F95" t="n">
        <v>20.42</v>
      </c>
      <c r="G95" t="n">
        <v>13.75</v>
      </c>
      <c r="H95" t="inlineStr">
        <is>
          <t>-</t>
        </is>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n">
        <v>-1527</v>
      </c>
      <c r="D97" t="n">
        <v>-1322</v>
      </c>
      <c r="E97" t="n">
        <v>-1053</v>
      </c>
      <c r="F97" t="n">
        <v>-1216</v>
      </c>
      <c r="G97" t="n">
        <v>-882.9</v>
      </c>
      <c r="H97" t="n">
        <v>-739.7</v>
      </c>
      <c r="I97" t="n">
        <v>-307.6</v>
      </c>
      <c r="J97" t="n">
        <v>-440.2</v>
      </c>
      <c r="K97" t="n">
        <v>-181.7</v>
      </c>
      <c r="L97" t="n">
        <v>165.9</v>
      </c>
      <c r="M97" t="n">
        <v>201.6</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s>
  <sheetData>
    <row r="1">
      <c r="A1" s="1" t="inlineStr">
        <is>
          <t xml:space="preserve">ANHEUSER BUSCH </t>
        </is>
      </c>
      <c r="B1" s="2" t="inlineStr">
        <is>
          <t>WKN: A2ASUV  ISIN: BE0974293251  US-Symbol:AHBIF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+32-16-276111</t>
        </is>
      </c>
      <c r="G4" t="inlineStr">
        <is>
          <t>27.02.2020</t>
        </is>
      </c>
      <c r="H4" t="inlineStr">
        <is>
          <t>Publication Of Annual Report</t>
        </is>
      </c>
      <c r="J4" t="inlineStr">
        <is>
          <t>Stichting Anheuser-Busch InBev (BRC Luxembourg und EPS Participations)</t>
        </is>
      </c>
      <c r="L4" t="inlineStr">
        <is>
          <t>34,29%</t>
        </is>
      </c>
    </row>
    <row r="5">
      <c r="A5" s="5" t="inlineStr">
        <is>
          <t>Ticker</t>
        </is>
      </c>
      <c r="B5" t="inlineStr">
        <is>
          <t>1NBA</t>
        </is>
      </c>
      <c r="C5" s="5" t="inlineStr">
        <is>
          <t>Fax</t>
        </is>
      </c>
      <c r="D5" s="5" t="inlineStr"/>
      <c r="E5" t="inlineStr">
        <is>
          <t>+32-16-506111</t>
        </is>
      </c>
      <c r="G5" t="inlineStr">
        <is>
          <t>29.04.2020</t>
        </is>
      </c>
      <c r="H5" t="inlineStr">
        <is>
          <t>Annual General Meeting</t>
        </is>
      </c>
      <c r="J5" t="inlineStr">
        <is>
          <t>EPS Participations</t>
        </is>
      </c>
      <c r="L5" t="inlineStr">
        <is>
          <t>6,74%</t>
        </is>
      </c>
    </row>
    <row r="6">
      <c r="A6" s="5" t="inlineStr">
        <is>
          <t>Gelistet Seit / Listed Since</t>
        </is>
      </c>
      <c r="B6" t="inlineStr">
        <is>
          <t>-</t>
        </is>
      </c>
      <c r="C6" s="5" t="inlineStr">
        <is>
          <t>Internet</t>
        </is>
      </c>
      <c r="D6" s="5" t="inlineStr"/>
      <c r="E6" t="inlineStr">
        <is>
          <t>http://www.ab-inbev.com</t>
        </is>
      </c>
      <c r="G6" t="inlineStr">
        <is>
          <t>07.05.2020</t>
        </is>
      </c>
      <c r="H6" t="inlineStr">
        <is>
          <t>Result Q1</t>
        </is>
      </c>
      <c r="J6" t="inlineStr">
        <is>
          <t>Altria</t>
        </is>
      </c>
      <c r="L6" t="inlineStr">
        <is>
          <t>9,57%</t>
        </is>
      </c>
    </row>
    <row r="7">
      <c r="A7" s="5" t="inlineStr">
        <is>
          <t>Nominalwert / Nominal Value</t>
        </is>
      </c>
      <c r="B7" t="inlineStr">
        <is>
          <t>-</t>
        </is>
      </c>
      <c r="C7" s="5" t="inlineStr">
        <is>
          <t>Inv. Relations Telefon / Phone</t>
        </is>
      </c>
      <c r="D7" s="5" t="inlineStr"/>
      <c r="E7" t="inlineStr">
        <is>
          <t>+1-212-5734365</t>
        </is>
      </c>
      <c r="G7" t="inlineStr">
        <is>
          <t>30.07.2020</t>
        </is>
      </c>
      <c r="H7" t="inlineStr">
        <is>
          <t>Score Half Year</t>
        </is>
      </c>
      <c r="J7" t="inlineStr">
        <is>
          <t>Bevco</t>
        </is>
      </c>
      <c r="L7" t="inlineStr">
        <is>
          <t>5,01%</t>
        </is>
      </c>
    </row>
    <row r="8">
      <c r="A8" s="5" t="inlineStr">
        <is>
          <t>Land / Country</t>
        </is>
      </c>
      <c r="B8" t="inlineStr">
        <is>
          <t>Belgien</t>
        </is>
      </c>
      <c r="C8" s="5" t="inlineStr">
        <is>
          <t>Inv. Relations E-Mail</t>
        </is>
      </c>
      <c r="D8" s="5" t="inlineStr"/>
      <c r="E8" t="inlineStr">
        <is>
          <t>Lauren.Abbott@ab-inbev.com</t>
        </is>
      </c>
      <c r="G8" t="inlineStr">
        <is>
          <t>29.10.2020</t>
        </is>
      </c>
      <c r="H8" t="inlineStr">
        <is>
          <t>Q3 Earnings</t>
        </is>
      </c>
      <c r="J8" t="inlineStr">
        <is>
          <t>Freefloat</t>
        </is>
      </c>
      <c r="L8" t="inlineStr">
        <is>
          <t>44,39%</t>
        </is>
      </c>
    </row>
    <row r="9">
      <c r="A9" s="5" t="inlineStr">
        <is>
          <t>Währung / Currency</t>
        </is>
      </c>
      <c r="B9" t="inlineStr">
        <is>
          <t>USD</t>
        </is>
      </c>
      <c r="C9" s="5" t="inlineStr">
        <is>
          <t>Kontaktperson / Contact Person</t>
        </is>
      </c>
      <c r="D9" s="5" t="inlineStr"/>
      <c r="E9" t="inlineStr">
        <is>
          <t>Lauren Abbott</t>
        </is>
      </c>
    </row>
    <row r="10">
      <c r="A10" s="5" t="inlineStr">
        <is>
          <t>Branche / Industry</t>
        </is>
      </c>
      <c r="B10" t="inlineStr">
        <is>
          <t>Food</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Anheuser-Busch InBev N.V.Grote Markt, 1  BE-1000 Brussel</t>
        </is>
      </c>
    </row>
    <row r="14">
      <c r="A14" s="5" t="inlineStr">
        <is>
          <t>Management</t>
        </is>
      </c>
      <c r="B14" t="inlineStr">
        <is>
          <t>Carlos Brito, David Almeida, Fernando Tennenbaum, Pedro Earp, John Blood, Peter Kraemer, Tony Milikin, Katie Barrett, Jan Craps, Michel Doukeris, Jean Jereissati, Carlos Eduardo Lisboa, Ricardo Moreira, Ricardo Tadeu, Jason Warner, Lucas Herscovici, Pablo Panizza</t>
        </is>
      </c>
    </row>
    <row r="15">
      <c r="A15" s="5" t="inlineStr">
        <is>
          <t>Aufsichtsrat / Board</t>
        </is>
      </c>
      <c r="B15" t="inlineStr">
        <is>
          <t>Michele Burns, Elio Leoni Sceti, Xiaozhi Liu, Sabine Chalmers, Paul Cornet de Ways Ruart, Claudio Garcia, Paulo Alberto Lemann, Carlos Alberto da Veiga Sicupira, Grégoire de Spoelberch, Marcel Herrmann Telles, Alexandre Van Damme, Martin J. Barrington, William F. Gifford, Alejandro Santo Domingo, Maria Asuncion Aramburuzabala</t>
        </is>
      </c>
    </row>
    <row r="16">
      <c r="A16" s="5" t="inlineStr">
        <is>
          <t>Beschreibung</t>
        </is>
      </c>
      <c r="B16" t="inlineStr">
        <is>
          <t>Anheuser-Busch InBev N.V. ist eine der grössten Brauereien weltweit. Nach der Übernahme im Oktober 2016 der SABMiller plc beinhaltet das Produktportfolio des Konzerns über 400 Marken wie beispielsweise Budweiser®, Corona®, Stella Artois®, Beck’s®, Leffe®, Pilsner Urquell, Hoegaarden®, Bud Light®, Skol®, Brahma®, Antarctica®, Quilmes®, Victoria®, Modelo Especial®, Michelob Ultra®, Harbin®, Sedrin®, Klinskoye®, Sibirskaya Korona®, Chernigivske® und Jupiler®. Mit Produktionsstätten und Niederlassungen in Europa, Asien-Pazifik, Mexiko, Nordamerika und Lateinamerika ist der Konzern international aktiv. Copyright 2014 FINANCE BASE AG</t>
        </is>
      </c>
    </row>
    <row r="17">
      <c r="A17" s="5" t="inlineStr">
        <is>
          <t>Profile</t>
        </is>
      </c>
      <c r="B17" t="inlineStr">
        <is>
          <t>Anheuser-Busch InBev N.V. is one of the world's largest breweries. Following the acquisition in October 2016, SABMiller plc, the Group's product portfolio includes over 400 brands such as Budweiser®, Corona®, Stella Artois®, Beck's®, Leffe®, Pilsner Urquell, Hoegaarden®, Bud Light®, Skol®, Brahma® , Antarctica®, Quilmes®, Victoria®, Modelo Especial®, Michelob Ultra®, Harbin®, Sedrin®, Klinskoye®, Sibirskaya Korona®, Chernigivske® and Jupiler®. With production facilities and offices in Europe, Asia Pacific, Mexico, North America and Latin America, the Group is active internationally.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52329</v>
      </c>
      <c r="D20" t="n">
        <v>54619</v>
      </c>
      <c r="E20" t="n">
        <v>56444</v>
      </c>
      <c r="F20" t="n">
        <v>45517</v>
      </c>
      <c r="G20" t="n">
        <v>43604</v>
      </c>
      <c r="H20" t="n">
        <v>47063</v>
      </c>
      <c r="I20" t="n">
        <v>43195</v>
      </c>
      <c r="J20" t="n">
        <v>39758</v>
      </c>
      <c r="K20" t="n">
        <v>39046</v>
      </c>
      <c r="L20" t="n">
        <v>36297</v>
      </c>
      <c r="M20" t="n">
        <v>36758</v>
      </c>
      <c r="N20" t="n">
        <v>23507</v>
      </c>
    </row>
    <row r="21">
      <c r="A21" s="5" t="inlineStr">
        <is>
          <t>Bruttoergebnis vom Umsatz</t>
        </is>
      </c>
      <c r="B21" s="5" t="inlineStr">
        <is>
          <t>Gross Profit</t>
        </is>
      </c>
      <c r="C21" t="n">
        <v>31967</v>
      </c>
      <c r="D21" t="n">
        <v>34259</v>
      </c>
      <c r="E21" t="n">
        <v>35058</v>
      </c>
      <c r="F21" t="n">
        <v>27715</v>
      </c>
      <c r="G21" t="n">
        <v>26467</v>
      </c>
      <c r="H21" t="n">
        <v>28307</v>
      </c>
      <c r="I21" t="n">
        <v>25601</v>
      </c>
      <c r="J21" t="n">
        <v>23311</v>
      </c>
      <c r="K21" t="n">
        <v>22412</v>
      </c>
      <c r="L21" t="n">
        <v>20146</v>
      </c>
      <c r="M21" t="n">
        <v>19560</v>
      </c>
      <c r="N21" t="n">
        <v>13171</v>
      </c>
    </row>
    <row r="22">
      <c r="A22" s="5" t="inlineStr">
        <is>
          <t>Operatives Ergebnis (EBIT)</t>
        </is>
      </c>
      <c r="B22" s="5" t="inlineStr">
        <is>
          <t>EBIT Earning Before Interest &amp; Tax</t>
        </is>
      </c>
      <c r="C22" t="n">
        <v>16421</v>
      </c>
      <c r="D22" t="n">
        <v>17106</v>
      </c>
      <c r="E22" t="n">
        <v>17152</v>
      </c>
      <c r="F22" t="n">
        <v>12882</v>
      </c>
      <c r="G22" t="n">
        <v>13904</v>
      </c>
      <c r="H22" t="n">
        <v>15111</v>
      </c>
      <c r="I22" t="n">
        <v>20443</v>
      </c>
      <c r="J22" t="n">
        <v>12733</v>
      </c>
      <c r="K22" t="n">
        <v>12329</v>
      </c>
      <c r="L22" t="n">
        <v>10897</v>
      </c>
      <c r="M22" t="n">
        <v>11569</v>
      </c>
      <c r="N22" t="n">
        <v>5340</v>
      </c>
    </row>
    <row r="23">
      <c r="A23" s="5" t="inlineStr">
        <is>
          <t>Finanzergebnis</t>
        </is>
      </c>
      <c r="B23" s="5" t="inlineStr">
        <is>
          <t>Financial Result</t>
        </is>
      </c>
      <c r="C23" t="n">
        <v>-3645</v>
      </c>
      <c r="D23" t="n">
        <v>-8576</v>
      </c>
      <c r="E23" t="n">
        <v>-6076</v>
      </c>
      <c r="F23" t="n">
        <v>-8548</v>
      </c>
      <c r="G23" t="n">
        <v>-1443</v>
      </c>
      <c r="H23" t="n">
        <v>-1310</v>
      </c>
      <c r="I23" t="n">
        <v>-1909</v>
      </c>
      <c r="J23" t="n">
        <v>-1582</v>
      </c>
      <c r="K23" t="n">
        <v>-2514</v>
      </c>
      <c r="L23" t="n">
        <v>-3215</v>
      </c>
      <c r="M23" t="n">
        <v>-3906</v>
      </c>
      <c r="N23" t="n">
        <v>-1540</v>
      </c>
    </row>
    <row r="24">
      <c r="A24" s="5" t="inlineStr">
        <is>
          <t>Ergebnis vor Steuer (EBT)</t>
        </is>
      </c>
      <c r="B24" s="5" t="inlineStr">
        <is>
          <t>EBT Earning Before Tax</t>
        </is>
      </c>
      <c r="C24" t="n">
        <v>12776</v>
      </c>
      <c r="D24" t="n">
        <v>8530</v>
      </c>
      <c r="E24" t="n">
        <v>11076</v>
      </c>
      <c r="F24" t="n">
        <v>4334</v>
      </c>
      <c r="G24" t="n">
        <v>12461</v>
      </c>
      <c r="H24" t="n">
        <v>13801</v>
      </c>
      <c r="I24" t="n">
        <v>18534</v>
      </c>
      <c r="J24" t="n">
        <v>11151</v>
      </c>
      <c r="K24" t="n">
        <v>9815</v>
      </c>
      <c r="L24" t="n">
        <v>7682</v>
      </c>
      <c r="M24" t="n">
        <v>7663</v>
      </c>
      <c r="N24" t="n">
        <v>3800</v>
      </c>
    </row>
    <row r="25">
      <c r="A25" s="5" t="inlineStr">
        <is>
          <t>Ergebnis nach Steuer</t>
        </is>
      </c>
      <c r="B25" s="5" t="inlineStr">
        <is>
          <t>Earnings after tax</t>
        </is>
      </c>
      <c r="C25" t="n">
        <v>9990</v>
      </c>
      <c r="D25" t="n">
        <v>5691</v>
      </c>
      <c r="E25" t="n">
        <v>9155</v>
      </c>
      <c r="F25" t="n">
        <v>2721</v>
      </c>
      <c r="G25" t="n">
        <v>9867</v>
      </c>
      <c r="H25" t="n">
        <v>11302</v>
      </c>
      <c r="I25" t="n">
        <v>16518</v>
      </c>
      <c r="J25" t="n">
        <v>9434</v>
      </c>
      <c r="K25" t="n">
        <v>7959</v>
      </c>
      <c r="L25" t="n">
        <v>5762</v>
      </c>
      <c r="M25" t="n">
        <v>5877</v>
      </c>
      <c r="N25" t="n">
        <v>3126</v>
      </c>
    </row>
    <row r="26">
      <c r="A26" s="5" t="inlineStr">
        <is>
          <t>Minderheitenanteil</t>
        </is>
      </c>
      <c r="B26" s="5" t="inlineStr">
        <is>
          <t>Minority Share</t>
        </is>
      </c>
      <c r="C26" t="n">
        <v>-1243</v>
      </c>
      <c r="D26" t="n">
        <v>-1323</v>
      </c>
      <c r="E26" t="n">
        <v>-1187</v>
      </c>
      <c r="F26" t="n">
        <v>-1525</v>
      </c>
      <c r="G26" t="n">
        <v>-1594</v>
      </c>
      <c r="H26" t="n">
        <v>-2086</v>
      </c>
      <c r="I26" t="n">
        <v>-2016</v>
      </c>
      <c r="J26" t="n">
        <v>-2191</v>
      </c>
      <c r="K26" t="n">
        <v>-2104</v>
      </c>
      <c r="L26" t="n">
        <v>-1736</v>
      </c>
      <c r="M26" t="n">
        <v>-1264</v>
      </c>
      <c r="N26" t="n">
        <v>-1199</v>
      </c>
    </row>
    <row r="27">
      <c r="A27" s="5" t="inlineStr">
        <is>
          <t>Jahresüberschuss/-fehlbetrag</t>
        </is>
      </c>
      <c r="B27" s="5" t="inlineStr">
        <is>
          <t>Net Profit</t>
        </is>
      </c>
      <c r="C27" t="n">
        <v>9171</v>
      </c>
      <c r="D27" t="n">
        <v>4368</v>
      </c>
      <c r="E27" t="n">
        <v>7968</v>
      </c>
      <c r="F27" t="n">
        <v>1193</v>
      </c>
      <c r="G27" t="n">
        <v>8273</v>
      </c>
      <c r="H27" t="n">
        <v>9216</v>
      </c>
      <c r="I27" t="n">
        <v>14394</v>
      </c>
      <c r="J27" t="n">
        <v>7243</v>
      </c>
      <c r="K27" t="n">
        <v>5855</v>
      </c>
      <c r="L27" t="n">
        <v>4026</v>
      </c>
      <c r="M27" t="n">
        <v>4613</v>
      </c>
      <c r="N27" t="n">
        <v>1927</v>
      </c>
    </row>
    <row r="28">
      <c r="A28" s="5" t="inlineStr">
        <is>
          <t>Summe Umlaufvermögen</t>
        </is>
      </c>
      <c r="B28" s="5" t="inlineStr">
        <is>
          <t>Current Assets</t>
        </is>
      </c>
      <c r="C28" t="n">
        <v>28814</v>
      </c>
      <c r="D28" t="n">
        <v>18281</v>
      </c>
      <c r="E28" t="n">
        <v>23960</v>
      </c>
      <c r="F28" t="n">
        <v>43061</v>
      </c>
      <c r="G28" t="n">
        <v>18294</v>
      </c>
      <c r="H28" t="n">
        <v>18541</v>
      </c>
      <c r="I28" t="n">
        <v>18690</v>
      </c>
      <c r="J28" t="n">
        <v>20630</v>
      </c>
      <c r="K28" t="n">
        <v>12323</v>
      </c>
      <c r="L28" t="n">
        <v>12597</v>
      </c>
      <c r="M28" t="n">
        <v>10853</v>
      </c>
      <c r="N28" t="n">
        <v>10831</v>
      </c>
    </row>
    <row r="29">
      <c r="A29" s="5" t="inlineStr">
        <is>
          <t>Summe Anlagevermögen</t>
        </is>
      </c>
      <c r="B29" s="5" t="inlineStr">
        <is>
          <t>Fixed Assets</t>
        </is>
      </c>
      <c r="C29" t="n">
        <v>207834</v>
      </c>
      <c r="D29" t="n">
        <v>213822</v>
      </c>
      <c r="E29" t="n">
        <v>222166</v>
      </c>
      <c r="F29" t="n">
        <v>215320</v>
      </c>
      <c r="G29" t="n">
        <v>116341</v>
      </c>
      <c r="H29" t="n">
        <v>124009</v>
      </c>
      <c r="I29" t="n">
        <v>122976</v>
      </c>
      <c r="J29" t="n">
        <v>101991</v>
      </c>
      <c r="K29" t="n">
        <v>100104</v>
      </c>
      <c r="L29" t="n">
        <v>101745</v>
      </c>
      <c r="M29" t="n">
        <v>101672</v>
      </c>
      <c r="N29" t="n">
        <v>102917</v>
      </c>
    </row>
    <row r="30">
      <c r="A30" s="5" t="inlineStr">
        <is>
          <t>Summe Aktiva</t>
        </is>
      </c>
      <c r="B30" s="5" t="inlineStr">
        <is>
          <t>Total Assets</t>
        </is>
      </c>
      <c r="C30" t="n">
        <v>236648</v>
      </c>
      <c r="D30" t="n">
        <v>232103</v>
      </c>
      <c r="E30" t="n">
        <v>246126</v>
      </c>
      <c r="F30" t="n">
        <v>258381</v>
      </c>
      <c r="G30" t="n">
        <v>134635</v>
      </c>
      <c r="H30" t="n">
        <v>142550</v>
      </c>
      <c r="I30" t="n">
        <v>141666</v>
      </c>
      <c r="J30" t="n">
        <v>122621</v>
      </c>
      <c r="K30" t="n">
        <v>112427</v>
      </c>
      <c r="L30" t="n">
        <v>114342</v>
      </c>
      <c r="M30" t="n">
        <v>112525</v>
      </c>
      <c r="N30" t="n">
        <v>113748</v>
      </c>
    </row>
    <row r="31">
      <c r="A31" s="5" t="inlineStr">
        <is>
          <t>Summe kurzfristiges Fremdkapital</t>
        </is>
      </c>
      <c r="B31" s="5" t="inlineStr">
        <is>
          <t>Short-Term Debt</t>
        </is>
      </c>
      <c r="C31" t="n">
        <v>34841</v>
      </c>
      <c r="D31" t="n">
        <v>34459</v>
      </c>
      <c r="E31" t="n">
        <v>36211</v>
      </c>
      <c r="F31" t="n">
        <v>40116</v>
      </c>
      <c r="G31" t="n">
        <v>28456</v>
      </c>
      <c r="H31" t="n">
        <v>27208</v>
      </c>
      <c r="I31" t="n">
        <v>25627</v>
      </c>
      <c r="J31" t="n">
        <v>20408</v>
      </c>
      <c r="K31" t="n">
        <v>19644</v>
      </c>
      <c r="L31" t="n">
        <v>15720</v>
      </c>
      <c r="M31" t="n">
        <v>14254</v>
      </c>
      <c r="N31" t="n">
        <v>23167</v>
      </c>
    </row>
    <row r="32">
      <c r="A32" s="5" t="inlineStr">
        <is>
          <t>Summe langfristiges Fremdkapital</t>
        </is>
      </c>
      <c r="B32" s="5" t="inlineStr">
        <is>
          <t>Long-Term Debt</t>
        </is>
      </c>
      <c r="C32" t="n">
        <v>117254</v>
      </c>
      <c r="D32" t="n">
        <v>125740</v>
      </c>
      <c r="E32" t="n">
        <v>129695</v>
      </c>
      <c r="F32" t="n">
        <v>136841</v>
      </c>
      <c r="G32" t="n">
        <v>60460</v>
      </c>
      <c r="H32" t="n">
        <v>61085</v>
      </c>
      <c r="I32" t="n">
        <v>60731</v>
      </c>
      <c r="J32" t="n">
        <v>56772</v>
      </c>
      <c r="K32" t="n">
        <v>51739</v>
      </c>
      <c r="L32" t="n">
        <v>59823</v>
      </c>
      <c r="M32" t="n">
        <v>65100</v>
      </c>
      <c r="N32" t="n">
        <v>66150</v>
      </c>
    </row>
    <row r="33">
      <c r="A33" s="5" t="inlineStr">
        <is>
          <t>Summe Fremdkapital</t>
        </is>
      </c>
      <c r="B33" s="5" t="inlineStr">
        <is>
          <t>Total Liabilities</t>
        </is>
      </c>
      <c r="C33" t="n">
        <v>152095</v>
      </c>
      <c r="D33" t="n">
        <v>160199</v>
      </c>
      <c r="E33" t="n">
        <v>165906</v>
      </c>
      <c r="F33" t="n">
        <v>176957</v>
      </c>
      <c r="G33" t="n">
        <v>88916</v>
      </c>
      <c r="H33" t="n">
        <v>88293</v>
      </c>
      <c r="I33" t="n">
        <v>86358</v>
      </c>
      <c r="J33" t="n">
        <v>77180</v>
      </c>
      <c r="K33" t="n">
        <v>71383</v>
      </c>
      <c r="L33" t="n">
        <v>75543</v>
      </c>
      <c r="M33" t="n">
        <v>79354</v>
      </c>
      <c r="N33" t="n">
        <v>89317</v>
      </c>
    </row>
    <row r="34">
      <c r="A34" s="5" t="inlineStr">
        <is>
          <t>Minderheitenanteil</t>
        </is>
      </c>
      <c r="B34" s="5" t="inlineStr">
        <is>
          <t>Minority Share</t>
        </is>
      </c>
      <c r="C34" t="n">
        <v>8831</v>
      </c>
      <c r="D34" t="n">
        <v>7418</v>
      </c>
      <c r="E34" t="n">
        <v>7635</v>
      </c>
      <c r="F34" t="n">
        <v>10086</v>
      </c>
      <c r="G34" t="n">
        <v>3582</v>
      </c>
      <c r="H34" t="n">
        <v>4285</v>
      </c>
      <c r="I34" t="n">
        <v>4943</v>
      </c>
      <c r="J34" t="n">
        <v>4299</v>
      </c>
      <c r="K34" t="n">
        <v>3552</v>
      </c>
      <c r="L34" t="n">
        <v>3540</v>
      </c>
      <c r="M34" t="n">
        <v>2853</v>
      </c>
      <c r="N34" t="n">
        <v>1989</v>
      </c>
    </row>
    <row r="35">
      <c r="A35" s="5" t="inlineStr">
        <is>
          <t>Summe Eigenkapital</t>
        </is>
      </c>
      <c r="B35" s="5" t="inlineStr">
        <is>
          <t>Equity</t>
        </is>
      </c>
      <c r="C35" t="n">
        <v>75722</v>
      </c>
      <c r="D35" t="n">
        <v>64486</v>
      </c>
      <c r="E35" t="n">
        <v>72585</v>
      </c>
      <c r="F35" t="n">
        <v>71339</v>
      </c>
      <c r="G35" t="n">
        <v>42137</v>
      </c>
      <c r="H35" t="n">
        <v>49972</v>
      </c>
      <c r="I35" t="n">
        <v>50365</v>
      </c>
      <c r="J35" t="n">
        <v>41142</v>
      </c>
      <c r="K35" t="n">
        <v>37492</v>
      </c>
      <c r="L35" t="n">
        <v>35259</v>
      </c>
      <c r="M35" t="n">
        <v>30318</v>
      </c>
      <c r="N35" t="n">
        <v>22442</v>
      </c>
    </row>
    <row r="36">
      <c r="A36" s="5" t="inlineStr">
        <is>
          <t>Summe Passiva</t>
        </is>
      </c>
      <c r="B36" s="5" t="inlineStr">
        <is>
          <t>Liabilities &amp; Shareholder Equity</t>
        </is>
      </c>
      <c r="C36" t="n">
        <v>236648</v>
      </c>
      <c r="D36" t="n">
        <v>232103</v>
      </c>
      <c r="E36" t="n">
        <v>246126</v>
      </c>
      <c r="F36" t="n">
        <v>258381</v>
      </c>
      <c r="G36" t="n">
        <v>134635</v>
      </c>
      <c r="H36" t="n">
        <v>142550</v>
      </c>
      <c r="I36" t="n">
        <v>141666</v>
      </c>
      <c r="J36" t="n">
        <v>122621</v>
      </c>
      <c r="K36" t="n">
        <v>112427</v>
      </c>
      <c r="L36" t="n">
        <v>114342</v>
      </c>
      <c r="M36" t="n">
        <v>112525</v>
      </c>
      <c r="N36" t="n">
        <v>113748</v>
      </c>
    </row>
    <row r="37">
      <c r="A37" s="5" t="inlineStr">
        <is>
          <t>Mio.Aktien im Umlauf</t>
        </is>
      </c>
      <c r="B37" s="5" t="inlineStr">
        <is>
          <t>Million shares outstanding</t>
        </is>
      </c>
      <c r="C37" t="n">
        <v>2019</v>
      </c>
      <c r="D37" t="n">
        <v>2019</v>
      </c>
      <c r="E37" t="n">
        <v>1934</v>
      </c>
      <c r="F37" t="n">
        <v>1934</v>
      </c>
      <c r="G37" t="n">
        <v>1608</v>
      </c>
      <c r="H37" t="n">
        <v>1608</v>
      </c>
      <c r="I37" t="n">
        <v>1608</v>
      </c>
      <c r="J37" t="n">
        <v>1607</v>
      </c>
      <c r="K37" t="n">
        <v>1606</v>
      </c>
      <c r="L37" t="n">
        <v>1605</v>
      </c>
      <c r="M37" t="n">
        <v>1604</v>
      </c>
      <c r="N37" t="inlineStr">
        <is>
          <t>-</t>
        </is>
      </c>
    </row>
    <row r="38">
      <c r="A38" s="5" t="inlineStr">
        <is>
          <t>Gezeichnetes Kapital (in Mio.)</t>
        </is>
      </c>
      <c r="B38" s="5" t="inlineStr">
        <is>
          <t>Subscribed Capital in M</t>
        </is>
      </c>
      <c r="C38" t="n">
        <v>1736</v>
      </c>
      <c r="D38" t="n">
        <v>1736</v>
      </c>
      <c r="E38" t="n">
        <v>1736</v>
      </c>
      <c r="F38" t="n">
        <v>1736</v>
      </c>
      <c r="G38" t="n">
        <v>1736</v>
      </c>
      <c r="H38" t="n">
        <v>1736</v>
      </c>
      <c r="I38" t="n">
        <v>1735</v>
      </c>
      <c r="J38" t="n">
        <v>1734</v>
      </c>
      <c r="K38" t="n">
        <v>1734</v>
      </c>
      <c r="L38" t="n">
        <v>1733</v>
      </c>
      <c r="M38" t="n">
        <v>1732</v>
      </c>
      <c r="N38" t="inlineStr">
        <is>
          <t>-</t>
        </is>
      </c>
    </row>
    <row r="39">
      <c r="A39" s="5" t="inlineStr">
        <is>
          <t>Ergebnis je Aktie (brutto)</t>
        </is>
      </c>
      <c r="B39" s="5" t="inlineStr">
        <is>
          <t>Earnings per share</t>
        </is>
      </c>
      <c r="C39" t="n">
        <v>6.33</v>
      </c>
      <c r="D39" t="n">
        <v>4.22</v>
      </c>
      <c r="E39" t="n">
        <v>5.73</v>
      </c>
      <c r="F39" t="n">
        <v>2.24</v>
      </c>
      <c r="G39" t="n">
        <v>7.75</v>
      </c>
      <c r="H39" t="n">
        <v>8.58</v>
      </c>
      <c r="I39" t="n">
        <v>11.53</v>
      </c>
      <c r="J39" t="n">
        <v>6.94</v>
      </c>
      <c r="K39" t="n">
        <v>6.11</v>
      </c>
      <c r="L39" t="n">
        <v>4.79</v>
      </c>
      <c r="M39" t="n">
        <v>4.78</v>
      </c>
      <c r="N39" t="inlineStr">
        <is>
          <t>-</t>
        </is>
      </c>
    </row>
    <row r="40">
      <c r="A40" s="5" t="inlineStr">
        <is>
          <t>Ergebnis je Aktie (unverwässert)</t>
        </is>
      </c>
      <c r="B40" s="5" t="inlineStr">
        <is>
          <t>Basic Earnings per share</t>
        </is>
      </c>
      <c r="C40" t="n">
        <v>4.62</v>
      </c>
      <c r="D40" t="n">
        <v>2.21</v>
      </c>
      <c r="E40" t="n">
        <v>4.04</v>
      </c>
      <c r="F40" t="n">
        <v>0.6899999999999999</v>
      </c>
      <c r="G40" t="n">
        <v>5.05</v>
      </c>
      <c r="H40" t="n">
        <v>5.64</v>
      </c>
      <c r="I40" t="n">
        <v>8.9</v>
      </c>
      <c r="J40" t="n">
        <v>4.53</v>
      </c>
      <c r="K40" t="n">
        <v>3.67</v>
      </c>
      <c r="L40" t="n">
        <v>2.53</v>
      </c>
      <c r="M40" t="n">
        <v>2.91</v>
      </c>
      <c r="N40" t="n">
        <v>1.93</v>
      </c>
    </row>
    <row r="41">
      <c r="A41" s="5" t="inlineStr">
        <is>
          <t>Ergebnis je Aktie (verwässert)</t>
        </is>
      </c>
      <c r="B41" s="5" t="inlineStr">
        <is>
          <t>Diluted Earnings per share</t>
        </is>
      </c>
      <c r="C41" t="n">
        <v>4.53</v>
      </c>
      <c r="D41" t="n">
        <v>2.17</v>
      </c>
      <c r="E41" t="n">
        <v>3.96</v>
      </c>
      <c r="F41" t="n">
        <v>0.68</v>
      </c>
      <c r="G41" t="n">
        <v>4.96</v>
      </c>
      <c r="H41" t="n">
        <v>5.54</v>
      </c>
      <c r="I41" t="n">
        <v>8.720000000000001</v>
      </c>
      <c r="J41" t="n">
        <v>4.45</v>
      </c>
      <c r="K41" t="n">
        <v>3.63</v>
      </c>
      <c r="L41" t="n">
        <v>2.5</v>
      </c>
      <c r="M41" t="n">
        <v>2.9</v>
      </c>
      <c r="N41" t="n">
        <v>1.93</v>
      </c>
    </row>
    <row r="42">
      <c r="A42" s="5" t="inlineStr">
        <is>
          <t>Dividende je Aktie</t>
        </is>
      </c>
      <c r="B42" s="5" t="inlineStr">
        <is>
          <t>Dividend per share</t>
        </is>
      </c>
      <c r="C42" t="n">
        <v>1.8</v>
      </c>
      <c r="D42" t="n">
        <v>1.8</v>
      </c>
      <c r="E42" t="n">
        <v>3.12</v>
      </c>
      <c r="F42" t="n">
        <v>3.79</v>
      </c>
      <c r="G42" t="n">
        <v>3.95</v>
      </c>
      <c r="H42" t="n">
        <v>3.52</v>
      </c>
      <c r="I42" t="n">
        <v>2.83</v>
      </c>
      <c r="J42" t="n">
        <v>2.24</v>
      </c>
      <c r="K42" t="n">
        <v>1.55</v>
      </c>
      <c r="L42" t="n">
        <v>1.06</v>
      </c>
      <c r="M42" t="n">
        <v>0.54</v>
      </c>
      <c r="N42" t="n">
        <v>0.39</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Umsatz je Aktie</t>
        </is>
      </c>
      <c r="B44" s="5" t="inlineStr">
        <is>
          <t>Revenue per share</t>
        </is>
      </c>
      <c r="C44" t="n">
        <v>25.92</v>
      </c>
      <c r="D44" t="n">
        <v>27.05</v>
      </c>
      <c r="E44" t="n">
        <v>29.19</v>
      </c>
      <c r="F44" t="n">
        <v>23.54</v>
      </c>
      <c r="G44" t="n">
        <v>27.12</v>
      </c>
      <c r="H44" t="n">
        <v>29.27</v>
      </c>
      <c r="I44" t="n">
        <v>26.86</v>
      </c>
      <c r="J44" t="n">
        <v>24.74</v>
      </c>
      <c r="K44" t="n">
        <v>24.31</v>
      </c>
      <c r="L44" t="n">
        <v>22.61</v>
      </c>
      <c r="M44" t="n">
        <v>22.91</v>
      </c>
      <c r="N44" t="inlineStr">
        <is>
          <t>-</t>
        </is>
      </c>
    </row>
    <row r="45">
      <c r="A45" s="5" t="inlineStr">
        <is>
          <t>Buchwert je Aktie</t>
        </is>
      </c>
      <c r="B45" s="5" t="inlineStr">
        <is>
          <t>Book value per share</t>
        </is>
      </c>
      <c r="C45" t="n">
        <v>37.5</v>
      </c>
      <c r="D45" t="n">
        <v>31.94</v>
      </c>
      <c r="E45" t="n">
        <v>37.54</v>
      </c>
      <c r="F45" t="n">
        <v>36.89</v>
      </c>
      <c r="G45" t="n">
        <v>26.2</v>
      </c>
      <c r="H45" t="n">
        <v>31.08</v>
      </c>
      <c r="I45" t="n">
        <v>31.32</v>
      </c>
      <c r="J45" t="n">
        <v>25.6</v>
      </c>
      <c r="K45" t="n">
        <v>23.34</v>
      </c>
      <c r="L45" t="n">
        <v>21.97</v>
      </c>
      <c r="M45" t="n">
        <v>18.9</v>
      </c>
      <c r="N45" t="inlineStr">
        <is>
          <t>-</t>
        </is>
      </c>
    </row>
    <row r="46">
      <c r="A46" s="5" t="inlineStr">
        <is>
          <t>Cashflow je Aktie</t>
        </is>
      </c>
      <c r="B46" s="5" t="inlineStr">
        <is>
          <t>Cashflow per share</t>
        </is>
      </c>
      <c r="C46" t="n">
        <v>6.63</v>
      </c>
      <c r="D46" t="n">
        <v>7.26</v>
      </c>
      <c r="E46" t="n">
        <v>7.98</v>
      </c>
      <c r="F46" t="n">
        <v>5.23</v>
      </c>
      <c r="G46" t="n">
        <v>8.779999999999999</v>
      </c>
      <c r="H46" t="n">
        <v>8.800000000000001</v>
      </c>
      <c r="I46" t="n">
        <v>8.619999999999999</v>
      </c>
      <c r="J46" t="n">
        <v>8.26</v>
      </c>
      <c r="K46" t="n">
        <v>7.77</v>
      </c>
      <c r="L46" t="n">
        <v>6.17</v>
      </c>
      <c r="M46" t="n">
        <v>5.69</v>
      </c>
      <c r="N46" t="inlineStr">
        <is>
          <t>-</t>
        </is>
      </c>
    </row>
    <row r="47">
      <c r="A47" s="5" t="inlineStr">
        <is>
          <t>Bilanzsumme je Aktie</t>
        </is>
      </c>
      <c r="B47" s="5" t="inlineStr">
        <is>
          <t>Total assets per share</t>
        </is>
      </c>
      <c r="C47" t="n">
        <v>117.2</v>
      </c>
      <c r="D47" t="n">
        <v>114.95</v>
      </c>
      <c r="E47" t="n">
        <v>127.28</v>
      </c>
      <c r="F47" t="n">
        <v>133.62</v>
      </c>
      <c r="G47" t="n">
        <v>83.73</v>
      </c>
      <c r="H47" t="n">
        <v>88.65000000000001</v>
      </c>
      <c r="I47" t="n">
        <v>88.09999999999999</v>
      </c>
      <c r="J47" t="n">
        <v>76.3</v>
      </c>
      <c r="K47" t="n">
        <v>70</v>
      </c>
      <c r="L47" t="n">
        <v>71.23</v>
      </c>
      <c r="M47" t="n">
        <v>70.14</v>
      </c>
      <c r="N47" t="inlineStr">
        <is>
          <t>-</t>
        </is>
      </c>
    </row>
    <row r="48">
      <c r="A48" s="5" t="inlineStr">
        <is>
          <t>Personal am Ende des Jahres</t>
        </is>
      </c>
      <c r="B48" s="5" t="inlineStr">
        <is>
          <t>Staff at the end of year</t>
        </is>
      </c>
      <c r="C48" t="n">
        <v>170000</v>
      </c>
      <c r="D48" t="n">
        <v>175000</v>
      </c>
      <c r="E48" t="n">
        <v>182915</v>
      </c>
      <c r="F48" t="n">
        <v>206633</v>
      </c>
      <c r="G48" t="n">
        <v>152321</v>
      </c>
      <c r="H48" t="n">
        <v>154029</v>
      </c>
      <c r="I48" t="n">
        <v>154587</v>
      </c>
      <c r="J48" t="n">
        <v>117632</v>
      </c>
      <c r="K48" t="n">
        <v>116278</v>
      </c>
      <c r="L48" t="n">
        <v>114313</v>
      </c>
      <c r="M48" t="n">
        <v>116489</v>
      </c>
      <c r="N48" t="n">
        <v>136599</v>
      </c>
    </row>
    <row r="49">
      <c r="A49" s="5" t="inlineStr">
        <is>
          <t>Personalaufwand in Mio. USD</t>
        </is>
      </c>
      <c r="B49" s="5" t="inlineStr">
        <is>
          <t>Personnel expenses in M</t>
        </is>
      </c>
      <c r="C49" t="n">
        <v>6558</v>
      </c>
      <c r="D49" t="n">
        <v>6694</v>
      </c>
      <c r="E49" t="n">
        <v>7018</v>
      </c>
      <c r="F49" t="n">
        <v>6130</v>
      </c>
      <c r="G49" t="n">
        <v>5514</v>
      </c>
      <c r="H49" t="n">
        <v>5379</v>
      </c>
      <c r="I49" t="n">
        <v>6167</v>
      </c>
      <c r="J49" t="n">
        <v>4814</v>
      </c>
      <c r="K49" t="n">
        <v>4818</v>
      </c>
      <c r="L49" t="n">
        <v>4582</v>
      </c>
      <c r="M49" t="n">
        <v>5477</v>
      </c>
      <c r="N49" t="n">
        <v>3513</v>
      </c>
    </row>
    <row r="50">
      <c r="A50" s="5" t="inlineStr">
        <is>
          <t>Aufwand je Mitarbeiter in USD</t>
        </is>
      </c>
      <c r="B50" s="5" t="inlineStr">
        <is>
          <t>Effort per employee</t>
        </is>
      </c>
      <c r="C50" t="n">
        <v>38576</v>
      </c>
      <c r="D50" t="n">
        <v>38251</v>
      </c>
      <c r="E50" t="n">
        <v>38368</v>
      </c>
      <c r="F50" t="n">
        <v>29666</v>
      </c>
      <c r="G50" t="n">
        <v>36200</v>
      </c>
      <c r="H50" t="n">
        <v>34922</v>
      </c>
      <c r="I50" t="n">
        <v>39893</v>
      </c>
      <c r="J50" t="n">
        <v>40924</v>
      </c>
      <c r="K50" t="n">
        <v>41435</v>
      </c>
      <c r="L50" t="n">
        <v>40083</v>
      </c>
      <c r="M50" t="n">
        <v>47017</v>
      </c>
      <c r="N50" t="n">
        <v>25718</v>
      </c>
    </row>
    <row r="51">
      <c r="A51" s="5" t="inlineStr">
        <is>
          <t>Umsatz je Mitarbeiter in USD</t>
        </is>
      </c>
      <c r="B51" s="5" t="inlineStr">
        <is>
          <t>Turnover per employee</t>
        </is>
      </c>
      <c r="C51" t="n">
        <v>307818</v>
      </c>
      <c r="D51" t="n">
        <v>312109</v>
      </c>
      <c r="E51" t="n">
        <v>308580</v>
      </c>
      <c r="F51" t="n">
        <v>220279</v>
      </c>
      <c r="G51" t="n">
        <v>286264</v>
      </c>
      <c r="H51" t="n">
        <v>305546</v>
      </c>
      <c r="I51" t="n">
        <v>279422</v>
      </c>
      <c r="J51" t="n">
        <v>337986</v>
      </c>
      <c r="K51" t="n">
        <v>335799</v>
      </c>
      <c r="L51" t="n">
        <v>317523</v>
      </c>
      <c r="M51" t="n">
        <v>315549</v>
      </c>
      <c r="N51" t="n">
        <v>172088</v>
      </c>
    </row>
    <row r="52">
      <c r="A52" s="5" t="inlineStr">
        <is>
          <t>Bruttoergebnis je Mitarbeiter in USD</t>
        </is>
      </c>
      <c r="B52" s="5" t="inlineStr">
        <is>
          <t>Gross Profit per employee</t>
        </is>
      </c>
      <c r="C52" t="n">
        <v>188041</v>
      </c>
      <c r="D52" t="n">
        <v>195766</v>
      </c>
      <c r="E52" t="n">
        <v>191663</v>
      </c>
      <c r="F52" t="n">
        <v>134127</v>
      </c>
      <c r="G52" t="n">
        <v>173758</v>
      </c>
      <c r="H52" t="n">
        <v>183777</v>
      </c>
      <c r="I52" t="n">
        <v>165609</v>
      </c>
      <c r="J52" t="n">
        <v>198169</v>
      </c>
      <c r="K52" t="n">
        <v>192745</v>
      </c>
      <c r="L52" t="n">
        <v>176235</v>
      </c>
      <c r="M52" t="n">
        <v>167913</v>
      </c>
      <c r="N52" t="n">
        <v>96421</v>
      </c>
    </row>
    <row r="53">
      <c r="A53" s="5" t="inlineStr">
        <is>
          <t>Gewinn je Mitarbeiter in USD</t>
        </is>
      </c>
      <c r="B53" s="5" t="inlineStr">
        <is>
          <t>Earnings per employee</t>
        </is>
      </c>
      <c r="C53" t="n">
        <v>53947</v>
      </c>
      <c r="D53" t="n">
        <v>24960</v>
      </c>
      <c r="E53" t="n">
        <v>43561</v>
      </c>
      <c r="F53" t="n">
        <v>5774</v>
      </c>
      <c r="G53" t="n">
        <v>54313</v>
      </c>
      <c r="H53" t="n">
        <v>59833</v>
      </c>
      <c r="I53" t="n">
        <v>93113</v>
      </c>
      <c r="J53" t="n">
        <v>61573</v>
      </c>
      <c r="K53" t="n">
        <v>50353</v>
      </c>
      <c r="L53" t="n">
        <v>35219</v>
      </c>
      <c r="M53" t="n">
        <v>39600</v>
      </c>
      <c r="N53" t="n">
        <v>14107</v>
      </c>
    </row>
    <row r="54">
      <c r="A54" s="5" t="inlineStr">
        <is>
          <t>KGV (Kurs/Gewinn)</t>
        </is>
      </c>
      <c r="B54" s="5" t="inlineStr">
        <is>
          <t>PE (price/earnings)</t>
        </is>
      </c>
      <c r="C54" t="n">
        <v>15.7</v>
      </c>
      <c r="D54" t="n">
        <v>26.1</v>
      </c>
      <c r="E54" t="n">
        <v>23.1</v>
      </c>
      <c r="F54" t="n">
        <v>145.7</v>
      </c>
      <c r="G54" t="n">
        <v>20.7</v>
      </c>
      <c r="H54" t="n">
        <v>18.6</v>
      </c>
      <c r="I54" t="n">
        <v>11.6</v>
      </c>
      <c r="J54" t="n">
        <v>19.3</v>
      </c>
      <c r="K54" t="n">
        <v>16.4</v>
      </c>
      <c r="L54" t="n">
        <v>22.8</v>
      </c>
      <c r="M54" t="n">
        <v>16.9</v>
      </c>
      <c r="N54" t="n">
        <v>8.699999999999999</v>
      </c>
    </row>
    <row r="55">
      <c r="A55" s="5" t="inlineStr">
        <is>
          <t>KUV (Kurs/Umsatz)</t>
        </is>
      </c>
      <c r="B55" s="5" t="inlineStr">
        <is>
          <t>PS (price/sales)</t>
        </is>
      </c>
      <c r="C55" t="n">
        <v>2.81</v>
      </c>
      <c r="D55" t="n">
        <v>2.13</v>
      </c>
      <c r="E55" t="n">
        <v>3.19</v>
      </c>
      <c r="F55" t="n">
        <v>4.27</v>
      </c>
      <c r="G55" t="n">
        <v>3.85</v>
      </c>
      <c r="H55" t="n">
        <v>3.59</v>
      </c>
      <c r="I55" t="n">
        <v>3.83</v>
      </c>
      <c r="J55" t="n">
        <v>3.53</v>
      </c>
      <c r="K55" t="n">
        <v>2.48</v>
      </c>
      <c r="L55" t="n">
        <v>2.56</v>
      </c>
      <c r="M55" t="n">
        <v>2.15</v>
      </c>
      <c r="N55" t="inlineStr">
        <is>
          <t>-</t>
        </is>
      </c>
    </row>
    <row r="56">
      <c r="A56" s="5" t="inlineStr">
        <is>
          <t>KBV (Kurs/Buchwert)</t>
        </is>
      </c>
      <c r="B56" s="5" t="inlineStr">
        <is>
          <t>PB (price/book value)</t>
        </is>
      </c>
      <c r="C56" t="n">
        <v>1.94</v>
      </c>
      <c r="D56" t="n">
        <v>1.81</v>
      </c>
      <c r="E56" t="n">
        <v>2.48</v>
      </c>
      <c r="F56" t="n">
        <v>2.73</v>
      </c>
      <c r="G56" t="n">
        <v>3.99</v>
      </c>
      <c r="H56" t="n">
        <v>3.38</v>
      </c>
      <c r="I56" t="n">
        <v>3.29</v>
      </c>
      <c r="J56" t="n">
        <v>3.41</v>
      </c>
      <c r="K56" t="n">
        <v>2.58</v>
      </c>
      <c r="L56" t="n">
        <v>2.63</v>
      </c>
      <c r="M56" t="n">
        <v>2.6</v>
      </c>
      <c r="N56" t="inlineStr">
        <is>
          <t>-</t>
        </is>
      </c>
    </row>
    <row r="57">
      <c r="A57" s="5" t="inlineStr">
        <is>
          <t>KCV (Kurs/Cashflow)</t>
        </is>
      </c>
      <c r="B57" s="5" t="inlineStr">
        <is>
          <t>PC (price/cashflow)</t>
        </is>
      </c>
      <c r="C57" t="n">
        <v>10.96</v>
      </c>
      <c r="D57" t="n">
        <v>7.95</v>
      </c>
      <c r="E57" t="n">
        <v>11.67</v>
      </c>
      <c r="F57" t="n">
        <v>19.23</v>
      </c>
      <c r="G57" t="n">
        <v>11.9</v>
      </c>
      <c r="H57" t="n">
        <v>11.95</v>
      </c>
      <c r="I57" t="n">
        <v>11.95</v>
      </c>
      <c r="J57" t="n">
        <v>10.57</v>
      </c>
      <c r="K57" t="n">
        <v>7.75</v>
      </c>
      <c r="L57" t="n">
        <v>9.369999999999999</v>
      </c>
      <c r="M57" t="n">
        <v>8.640000000000001</v>
      </c>
      <c r="N57" t="inlineStr">
        <is>
          <t>-</t>
        </is>
      </c>
    </row>
    <row r="58">
      <c r="A58" s="5" t="inlineStr">
        <is>
          <t>Dividendenrendite in %</t>
        </is>
      </c>
      <c r="B58" s="5" t="inlineStr">
        <is>
          <t>Dividend Yield in %</t>
        </is>
      </c>
      <c r="C58" t="n">
        <v>2.48</v>
      </c>
      <c r="D58" t="n">
        <v>3.12</v>
      </c>
      <c r="E58" t="n">
        <v>3.35</v>
      </c>
      <c r="F58" t="n">
        <v>3.77</v>
      </c>
      <c r="G58" t="n">
        <v>3.78</v>
      </c>
      <c r="H58" t="n">
        <v>3.35</v>
      </c>
      <c r="I58" t="n">
        <v>2.75</v>
      </c>
      <c r="J58" t="n">
        <v>2.57</v>
      </c>
      <c r="K58" t="n">
        <v>2.57</v>
      </c>
      <c r="L58" t="n">
        <v>1.83</v>
      </c>
      <c r="M58" t="n">
        <v>1.1</v>
      </c>
      <c r="N58" t="n">
        <v>2.32</v>
      </c>
    </row>
    <row r="59">
      <c r="A59" s="5" t="inlineStr">
        <is>
          <t>Gewinnrendite in %</t>
        </is>
      </c>
      <c r="B59" s="5" t="inlineStr">
        <is>
          <t>Return on profit in %</t>
        </is>
      </c>
      <c r="C59" t="n">
        <v>6.4</v>
      </c>
      <c r="D59" t="n">
        <v>3.8</v>
      </c>
      <c r="E59" t="n">
        <v>4.3</v>
      </c>
      <c r="F59" t="n">
        <v>0.7</v>
      </c>
      <c r="G59" t="n">
        <v>4.8</v>
      </c>
      <c r="H59" t="n">
        <v>5.4</v>
      </c>
      <c r="I59" t="n">
        <v>8.6</v>
      </c>
      <c r="J59" t="n">
        <v>5.2</v>
      </c>
      <c r="K59" t="n">
        <v>6.1</v>
      </c>
      <c r="L59" t="n">
        <v>4.4</v>
      </c>
      <c r="M59" t="n">
        <v>5.9</v>
      </c>
      <c r="N59" t="inlineStr">
        <is>
          <t>-</t>
        </is>
      </c>
    </row>
    <row r="60">
      <c r="A60" s="5" t="inlineStr">
        <is>
          <t>Eigenkapitalrendite in %</t>
        </is>
      </c>
      <c r="B60" s="5" t="inlineStr">
        <is>
          <t>Return on Equity in %</t>
        </is>
      </c>
      <c r="C60" t="n">
        <v>12.11</v>
      </c>
      <c r="D60" t="n">
        <v>6.77</v>
      </c>
      <c r="E60" t="n">
        <v>10.98</v>
      </c>
      <c r="F60" t="n">
        <v>1.67</v>
      </c>
      <c r="G60" t="n">
        <v>19.63</v>
      </c>
      <c r="H60" t="n">
        <v>18.44</v>
      </c>
      <c r="I60" t="n">
        <v>28.58</v>
      </c>
      <c r="J60" t="n">
        <v>17.6</v>
      </c>
      <c r="K60" t="n">
        <v>15.62</v>
      </c>
      <c r="L60" t="n">
        <v>11.42</v>
      </c>
      <c r="M60" t="n">
        <v>15.22</v>
      </c>
      <c r="N60" t="n">
        <v>8.59</v>
      </c>
    </row>
    <row r="61">
      <c r="A61" s="5" t="inlineStr">
        <is>
          <t>Umsatzrendite in %</t>
        </is>
      </c>
      <c r="B61" s="5" t="inlineStr">
        <is>
          <t>Return on sales in %</t>
        </is>
      </c>
      <c r="C61" t="n">
        <v>17.53</v>
      </c>
      <c r="D61" t="n">
        <v>8</v>
      </c>
      <c r="E61" t="n">
        <v>14.12</v>
      </c>
      <c r="F61" t="n">
        <v>2.62</v>
      </c>
      <c r="G61" t="n">
        <v>18.97</v>
      </c>
      <c r="H61" t="n">
        <v>19.58</v>
      </c>
      <c r="I61" t="n">
        <v>33.32</v>
      </c>
      <c r="J61" t="n">
        <v>18.22</v>
      </c>
      <c r="K61" t="n">
        <v>15</v>
      </c>
      <c r="L61" t="n">
        <v>11.09</v>
      </c>
      <c r="M61" t="n">
        <v>12.55</v>
      </c>
      <c r="N61" t="n">
        <v>8.199999999999999</v>
      </c>
    </row>
    <row r="62">
      <c r="A62" s="5" t="inlineStr">
        <is>
          <t>Gesamtkapitalrendite in %</t>
        </is>
      </c>
      <c r="B62" s="5" t="inlineStr">
        <is>
          <t>Total Return on Investment in %</t>
        </is>
      </c>
      <c r="C62" t="n">
        <v>3.88</v>
      </c>
      <c r="D62" t="n">
        <v>1.88</v>
      </c>
      <c r="E62" t="n">
        <v>3.24</v>
      </c>
      <c r="F62" t="n">
        <v>0.46</v>
      </c>
      <c r="G62" t="n">
        <v>6.14</v>
      </c>
      <c r="H62" t="n">
        <v>6.47</v>
      </c>
      <c r="I62" t="n">
        <v>10.16</v>
      </c>
      <c r="J62" t="n">
        <v>5.91</v>
      </c>
      <c r="K62" t="n">
        <v>5.21</v>
      </c>
      <c r="L62" t="n">
        <v>3.52</v>
      </c>
      <c r="M62" t="n">
        <v>4.1</v>
      </c>
      <c r="N62" t="n">
        <v>1.69</v>
      </c>
    </row>
    <row r="63">
      <c r="A63" s="5" t="inlineStr">
        <is>
          <t>Return on Investment in %</t>
        </is>
      </c>
      <c r="B63" s="5" t="inlineStr">
        <is>
          <t>Return on Investment in %</t>
        </is>
      </c>
      <c r="C63" t="n">
        <v>3.88</v>
      </c>
      <c r="D63" t="n">
        <v>1.88</v>
      </c>
      <c r="E63" t="n">
        <v>3.24</v>
      </c>
      <c r="F63" t="n">
        <v>0.46</v>
      </c>
      <c r="G63" t="n">
        <v>6.14</v>
      </c>
      <c r="H63" t="n">
        <v>6.47</v>
      </c>
      <c r="I63" t="n">
        <v>10.16</v>
      </c>
      <c r="J63" t="n">
        <v>5.91</v>
      </c>
      <c r="K63" t="n">
        <v>5.21</v>
      </c>
      <c r="L63" t="n">
        <v>3.52</v>
      </c>
      <c r="M63" t="n">
        <v>4.1</v>
      </c>
      <c r="N63" t="n">
        <v>1.69</v>
      </c>
    </row>
    <row r="64">
      <c r="A64" s="5" t="inlineStr">
        <is>
          <t>Arbeitsintensität in %</t>
        </is>
      </c>
      <c r="B64" s="5" t="inlineStr">
        <is>
          <t>Work Intensity in %</t>
        </is>
      </c>
      <c r="C64" t="n">
        <v>12.18</v>
      </c>
      <c r="D64" t="n">
        <v>7.88</v>
      </c>
      <c r="E64" t="n">
        <v>9.73</v>
      </c>
      <c r="F64" t="n">
        <v>16.67</v>
      </c>
      <c r="G64" t="n">
        <v>13.59</v>
      </c>
      <c r="H64" t="n">
        <v>13.01</v>
      </c>
      <c r="I64" t="n">
        <v>13.19</v>
      </c>
      <c r="J64" t="n">
        <v>16.82</v>
      </c>
      <c r="K64" t="n">
        <v>10.96</v>
      </c>
      <c r="L64" t="n">
        <v>11.02</v>
      </c>
      <c r="M64" t="n">
        <v>9.640000000000001</v>
      </c>
      <c r="N64" t="n">
        <v>9.52</v>
      </c>
    </row>
    <row r="65">
      <c r="A65" s="5" t="inlineStr">
        <is>
          <t>Eigenkapitalquote in %</t>
        </is>
      </c>
      <c r="B65" s="5" t="inlineStr">
        <is>
          <t>Equity Ratio in %</t>
        </is>
      </c>
      <c r="C65" t="n">
        <v>32</v>
      </c>
      <c r="D65" t="n">
        <v>27.78</v>
      </c>
      <c r="E65" t="n">
        <v>29.49</v>
      </c>
      <c r="F65" t="n">
        <v>27.61</v>
      </c>
      <c r="G65" t="n">
        <v>31.3</v>
      </c>
      <c r="H65" t="n">
        <v>35.06</v>
      </c>
      <c r="I65" t="n">
        <v>35.55</v>
      </c>
      <c r="J65" t="n">
        <v>33.55</v>
      </c>
      <c r="K65" t="n">
        <v>33.35</v>
      </c>
      <c r="L65" t="n">
        <v>30.84</v>
      </c>
      <c r="M65" t="n">
        <v>26.94</v>
      </c>
      <c r="N65" t="n">
        <v>19.73</v>
      </c>
    </row>
    <row r="66">
      <c r="A66" s="5" t="inlineStr">
        <is>
          <t>Fremdkapitalquote in %</t>
        </is>
      </c>
      <c r="B66" s="5" t="inlineStr">
        <is>
          <t>Debt Ratio in %</t>
        </is>
      </c>
      <c r="C66" t="n">
        <v>68</v>
      </c>
      <c r="D66" t="n">
        <v>72.22</v>
      </c>
      <c r="E66" t="n">
        <v>70.51000000000001</v>
      </c>
      <c r="F66" t="n">
        <v>72.39</v>
      </c>
      <c r="G66" t="n">
        <v>68.7</v>
      </c>
      <c r="H66" t="n">
        <v>64.94</v>
      </c>
      <c r="I66" t="n">
        <v>64.45</v>
      </c>
      <c r="J66" t="n">
        <v>66.45</v>
      </c>
      <c r="K66" t="n">
        <v>66.65000000000001</v>
      </c>
      <c r="L66" t="n">
        <v>69.16</v>
      </c>
      <c r="M66" t="n">
        <v>73.06</v>
      </c>
      <c r="N66" t="n">
        <v>80.27</v>
      </c>
    </row>
    <row r="67">
      <c r="A67" s="5" t="inlineStr">
        <is>
          <t>Verschuldungsgrad in %</t>
        </is>
      </c>
      <c r="B67" s="5" t="inlineStr">
        <is>
          <t>Finance Gearing in %</t>
        </is>
      </c>
      <c r="C67" t="n">
        <v>212.52</v>
      </c>
      <c r="D67" t="n">
        <v>259.93</v>
      </c>
      <c r="E67" t="n">
        <v>239.09</v>
      </c>
      <c r="F67" t="n">
        <v>262.19</v>
      </c>
      <c r="G67" t="n">
        <v>219.52</v>
      </c>
      <c r="H67" t="n">
        <v>185.26</v>
      </c>
      <c r="I67" t="n">
        <v>181.28</v>
      </c>
      <c r="J67" t="n">
        <v>198.04</v>
      </c>
      <c r="K67" t="n">
        <v>199.87</v>
      </c>
      <c r="L67" t="n">
        <v>224.29</v>
      </c>
      <c r="M67" t="n">
        <v>271.15</v>
      </c>
      <c r="N67" t="n">
        <v>406.85</v>
      </c>
    </row>
    <row r="68">
      <c r="A68" s="5" t="inlineStr">
        <is>
          <t>Bruttoergebnis Marge in %</t>
        </is>
      </c>
      <c r="B68" s="5" t="inlineStr">
        <is>
          <t>Gross Profit Marge in %</t>
        </is>
      </c>
      <c r="C68" t="n">
        <v>61.09</v>
      </c>
      <c r="D68" t="n">
        <v>62.72</v>
      </c>
      <c r="E68" t="n">
        <v>62.11</v>
      </c>
      <c r="F68" t="n">
        <v>60.89</v>
      </c>
      <c r="G68" t="n">
        <v>60.7</v>
      </c>
      <c r="H68" t="n">
        <v>60.15</v>
      </c>
      <c r="I68" t="n">
        <v>59.27</v>
      </c>
      <c r="J68" t="n">
        <v>58.63</v>
      </c>
      <c r="K68" t="n">
        <v>57.4</v>
      </c>
      <c r="L68" t="n">
        <v>55.5</v>
      </c>
      <c r="M68" t="n">
        <v>53.21</v>
      </c>
    </row>
    <row r="69">
      <c r="A69" s="5" t="inlineStr">
        <is>
          <t>Kurzfristige Vermögensquote in %</t>
        </is>
      </c>
      <c r="B69" s="5" t="inlineStr">
        <is>
          <t>Current Assets Ratio in %</t>
        </is>
      </c>
      <c r="C69" t="n">
        <v>12.18</v>
      </c>
      <c r="D69" t="n">
        <v>7.88</v>
      </c>
      <c r="E69" t="n">
        <v>9.73</v>
      </c>
      <c r="F69" t="n">
        <v>16.67</v>
      </c>
      <c r="G69" t="n">
        <v>13.59</v>
      </c>
      <c r="H69" t="n">
        <v>13.01</v>
      </c>
      <c r="I69" t="n">
        <v>13.19</v>
      </c>
      <c r="J69" t="n">
        <v>16.82</v>
      </c>
      <c r="K69" t="n">
        <v>10.96</v>
      </c>
      <c r="L69" t="n">
        <v>11.02</v>
      </c>
      <c r="M69" t="n">
        <v>9.640000000000001</v>
      </c>
    </row>
    <row r="70">
      <c r="A70" s="5" t="inlineStr">
        <is>
          <t>Nettogewinn Marge in %</t>
        </is>
      </c>
      <c r="B70" s="5" t="inlineStr">
        <is>
          <t>Net Profit Marge in %</t>
        </is>
      </c>
      <c r="C70" t="n">
        <v>17.53</v>
      </c>
      <c r="D70" t="n">
        <v>8</v>
      </c>
      <c r="E70" t="n">
        <v>14.12</v>
      </c>
      <c r="F70" t="n">
        <v>2.62</v>
      </c>
      <c r="G70" t="n">
        <v>18.97</v>
      </c>
      <c r="H70" t="n">
        <v>19.58</v>
      </c>
      <c r="I70" t="n">
        <v>33.32</v>
      </c>
      <c r="J70" t="n">
        <v>18.22</v>
      </c>
      <c r="K70" t="n">
        <v>15</v>
      </c>
      <c r="L70" t="n">
        <v>11.09</v>
      </c>
      <c r="M70" t="n">
        <v>12.55</v>
      </c>
    </row>
    <row r="71">
      <c r="A71" s="5" t="inlineStr">
        <is>
          <t>Operative Ergebnis Marge in %</t>
        </is>
      </c>
      <c r="B71" s="5" t="inlineStr">
        <is>
          <t>EBIT Marge in %</t>
        </is>
      </c>
      <c r="C71" t="n">
        <v>31.38</v>
      </c>
      <c r="D71" t="n">
        <v>31.32</v>
      </c>
      <c r="E71" t="n">
        <v>30.39</v>
      </c>
      <c r="F71" t="n">
        <v>28.3</v>
      </c>
      <c r="G71" t="n">
        <v>31.89</v>
      </c>
      <c r="H71" t="n">
        <v>32.11</v>
      </c>
      <c r="I71" t="n">
        <v>47.33</v>
      </c>
      <c r="J71" t="n">
        <v>32.03</v>
      </c>
      <c r="K71" t="n">
        <v>31.58</v>
      </c>
      <c r="L71" t="n">
        <v>30.02</v>
      </c>
      <c r="M71" t="n">
        <v>31.47</v>
      </c>
    </row>
    <row r="72">
      <c r="A72" s="5" t="inlineStr">
        <is>
          <t>Vermögensumsschlag in %</t>
        </is>
      </c>
      <c r="B72" s="5" t="inlineStr">
        <is>
          <t>Asset Turnover in %</t>
        </is>
      </c>
      <c r="C72" t="n">
        <v>22.11</v>
      </c>
      <c r="D72" t="n">
        <v>23.53</v>
      </c>
      <c r="E72" t="n">
        <v>22.93</v>
      </c>
      <c r="F72" t="n">
        <v>17.62</v>
      </c>
      <c r="G72" t="n">
        <v>32.39</v>
      </c>
      <c r="H72" t="n">
        <v>33.02</v>
      </c>
      <c r="I72" t="n">
        <v>30.49</v>
      </c>
      <c r="J72" t="n">
        <v>32.42</v>
      </c>
      <c r="K72" t="n">
        <v>34.73</v>
      </c>
      <c r="L72" t="n">
        <v>31.74</v>
      </c>
      <c r="M72" t="n">
        <v>32.67</v>
      </c>
    </row>
    <row r="73">
      <c r="A73" s="5" t="inlineStr">
        <is>
          <t>Langfristige Vermögensquote in %</t>
        </is>
      </c>
      <c r="B73" s="5" t="inlineStr">
        <is>
          <t>Non-Current Assets Ratio in %</t>
        </is>
      </c>
      <c r="C73" t="n">
        <v>87.81999999999999</v>
      </c>
      <c r="D73" t="n">
        <v>92.12</v>
      </c>
      <c r="E73" t="n">
        <v>90.27</v>
      </c>
      <c r="F73" t="n">
        <v>83.33</v>
      </c>
      <c r="G73" t="n">
        <v>86.41</v>
      </c>
      <c r="H73" t="n">
        <v>86.98999999999999</v>
      </c>
      <c r="I73" t="n">
        <v>86.81</v>
      </c>
      <c r="J73" t="n">
        <v>83.18000000000001</v>
      </c>
      <c r="K73" t="n">
        <v>89.04000000000001</v>
      </c>
      <c r="L73" t="n">
        <v>88.98</v>
      </c>
      <c r="M73" t="n">
        <v>90.36</v>
      </c>
    </row>
    <row r="74">
      <c r="A74" s="5" t="inlineStr">
        <is>
          <t>Gesamtkapitalrentabilität</t>
        </is>
      </c>
      <c r="B74" s="5" t="inlineStr">
        <is>
          <t>ROA Return on Assets in %</t>
        </is>
      </c>
      <c r="C74" t="n">
        <v>3.88</v>
      </c>
      <c r="D74" t="n">
        <v>1.88</v>
      </c>
      <c r="E74" t="n">
        <v>3.24</v>
      </c>
      <c r="F74" t="n">
        <v>0.46</v>
      </c>
      <c r="G74" t="n">
        <v>6.14</v>
      </c>
      <c r="H74" t="n">
        <v>6.47</v>
      </c>
      <c r="I74" t="n">
        <v>10.16</v>
      </c>
      <c r="J74" t="n">
        <v>5.91</v>
      </c>
      <c r="K74" t="n">
        <v>5.21</v>
      </c>
      <c r="L74" t="n">
        <v>3.52</v>
      </c>
      <c r="M74" t="n">
        <v>4.1</v>
      </c>
    </row>
    <row r="75">
      <c r="A75" s="5" t="inlineStr">
        <is>
          <t>Ertrag des eingesetzten Kapitals</t>
        </is>
      </c>
      <c r="B75" s="5" t="inlineStr">
        <is>
          <t>ROCE Return on Cap. Empl. in %</t>
        </is>
      </c>
      <c r="C75" t="n">
        <v>8.140000000000001</v>
      </c>
      <c r="D75" t="n">
        <v>8.65</v>
      </c>
      <c r="E75" t="n">
        <v>8.17</v>
      </c>
      <c r="F75" t="n">
        <v>5.9</v>
      </c>
      <c r="G75" t="n">
        <v>13.09</v>
      </c>
      <c r="H75" t="n">
        <v>13.1</v>
      </c>
      <c r="I75" t="n">
        <v>17.62</v>
      </c>
      <c r="J75" t="n">
        <v>12.46</v>
      </c>
      <c r="K75" t="n">
        <v>13.29</v>
      </c>
      <c r="L75" t="n">
        <v>11.05</v>
      </c>
      <c r="M75" t="n">
        <v>11.77</v>
      </c>
    </row>
    <row r="76">
      <c r="A76" s="5" t="inlineStr">
        <is>
          <t>Eigenkapital zu Anlagevermögen</t>
        </is>
      </c>
      <c r="B76" s="5" t="inlineStr">
        <is>
          <t>Equity to Fixed Assets in %</t>
        </is>
      </c>
      <c r="C76" t="n">
        <v>36.43</v>
      </c>
      <c r="D76" t="n">
        <v>30.16</v>
      </c>
      <c r="E76" t="n">
        <v>32.67</v>
      </c>
      <c r="F76" t="n">
        <v>33.13</v>
      </c>
      <c r="G76" t="n">
        <v>36.22</v>
      </c>
      <c r="H76" t="n">
        <v>40.3</v>
      </c>
      <c r="I76" t="n">
        <v>40.96</v>
      </c>
      <c r="J76" t="n">
        <v>40.34</v>
      </c>
      <c r="K76" t="n">
        <v>37.45</v>
      </c>
      <c r="L76" t="n">
        <v>34.65</v>
      </c>
      <c r="M76" t="n">
        <v>29.82</v>
      </c>
    </row>
    <row r="77">
      <c r="A77" s="5" t="inlineStr">
        <is>
          <t>Liquidität Dritten Grades</t>
        </is>
      </c>
      <c r="B77" s="5" t="inlineStr">
        <is>
          <t>Current Ratio in %</t>
        </is>
      </c>
      <c r="C77" t="n">
        <v>82.7</v>
      </c>
      <c r="D77" t="n">
        <v>53.05</v>
      </c>
      <c r="E77" t="n">
        <v>66.17</v>
      </c>
      <c r="F77" t="n">
        <v>107.34</v>
      </c>
      <c r="G77" t="n">
        <v>64.29000000000001</v>
      </c>
      <c r="H77" t="n">
        <v>68.15000000000001</v>
      </c>
      <c r="I77" t="n">
        <v>72.93000000000001</v>
      </c>
      <c r="J77" t="n">
        <v>101.09</v>
      </c>
      <c r="K77" t="n">
        <v>62.73</v>
      </c>
      <c r="L77" t="n">
        <v>80.13</v>
      </c>
      <c r="M77" t="n">
        <v>76.14</v>
      </c>
    </row>
    <row r="78">
      <c r="A78" s="5" t="inlineStr">
        <is>
          <t>Operativer Cashflow</t>
        </is>
      </c>
      <c r="B78" s="5" t="inlineStr">
        <is>
          <t>Operating Cashflow in M</t>
        </is>
      </c>
      <c r="C78" t="n">
        <v>22128.24</v>
      </c>
      <c r="D78" t="n">
        <v>16051.05</v>
      </c>
      <c r="E78" t="n">
        <v>22569.78</v>
      </c>
      <c r="F78" t="n">
        <v>37190.82</v>
      </c>
      <c r="G78" t="n">
        <v>19135.2</v>
      </c>
      <c r="H78" t="n">
        <v>19215.6</v>
      </c>
      <c r="I78" t="n">
        <v>19215.6</v>
      </c>
      <c r="J78" t="n">
        <v>16985.99</v>
      </c>
      <c r="K78" t="n">
        <v>12446.5</v>
      </c>
      <c r="L78" t="n">
        <v>15038.85</v>
      </c>
      <c r="M78" t="n">
        <v>13858.56</v>
      </c>
    </row>
    <row r="79">
      <c r="A79" s="5" t="inlineStr">
        <is>
          <t>Aktienrückkauf</t>
        </is>
      </c>
      <c r="B79" s="5" t="inlineStr">
        <is>
          <t>Share Buyback in M</t>
        </is>
      </c>
      <c r="C79" t="n">
        <v>0</v>
      </c>
      <c r="D79" t="n">
        <v>-85</v>
      </c>
      <c r="E79" t="n">
        <v>0</v>
      </c>
      <c r="F79" t="n">
        <v>-326</v>
      </c>
      <c r="G79" t="n">
        <v>0</v>
      </c>
      <c r="H79" t="n">
        <v>0</v>
      </c>
      <c r="I79" t="n">
        <v>-1</v>
      </c>
      <c r="J79" t="n">
        <v>-1</v>
      </c>
      <c r="K79" t="n">
        <v>-1</v>
      </c>
      <c r="L79" t="n">
        <v>-1</v>
      </c>
      <c r="M79" t="inlineStr">
        <is>
          <t>-</t>
        </is>
      </c>
    </row>
    <row r="80">
      <c r="A80" s="5" t="inlineStr">
        <is>
          <t>Umsatzwachstum 1J in %</t>
        </is>
      </c>
      <c r="B80" s="5" t="inlineStr">
        <is>
          <t>Revenue Growth 1Y in %</t>
        </is>
      </c>
      <c r="C80" t="n">
        <v>-4.19</v>
      </c>
      <c r="D80" t="n">
        <v>-3.23</v>
      </c>
      <c r="E80" t="n">
        <v>24.01</v>
      </c>
      <c r="F80" t="n">
        <v>4.39</v>
      </c>
      <c r="G80" t="n">
        <v>-7.35</v>
      </c>
      <c r="H80" t="n">
        <v>8.949999999999999</v>
      </c>
      <c r="I80" t="n">
        <v>8.640000000000001</v>
      </c>
      <c r="J80" t="n">
        <v>1.82</v>
      </c>
      <c r="K80" t="n">
        <v>7.57</v>
      </c>
      <c r="L80" t="n">
        <v>-1.25</v>
      </c>
      <c r="M80" t="n">
        <v>56.37</v>
      </c>
    </row>
    <row r="81">
      <c r="A81" s="5" t="inlineStr">
        <is>
          <t>Umsatzwachstum 3J in %</t>
        </is>
      </c>
      <c r="B81" s="5" t="inlineStr">
        <is>
          <t>Revenue Growth 3Y in %</t>
        </is>
      </c>
      <c r="C81" t="n">
        <v>5.53</v>
      </c>
      <c r="D81" t="n">
        <v>8.390000000000001</v>
      </c>
      <c r="E81" t="n">
        <v>7.02</v>
      </c>
      <c r="F81" t="n">
        <v>2</v>
      </c>
      <c r="G81" t="n">
        <v>3.41</v>
      </c>
      <c r="H81" t="n">
        <v>6.47</v>
      </c>
      <c r="I81" t="n">
        <v>6.01</v>
      </c>
      <c r="J81" t="n">
        <v>2.71</v>
      </c>
      <c r="K81" t="n">
        <v>20.9</v>
      </c>
      <c r="L81" t="inlineStr">
        <is>
          <t>-</t>
        </is>
      </c>
      <c r="M81" t="inlineStr">
        <is>
          <t>-</t>
        </is>
      </c>
    </row>
    <row r="82">
      <c r="A82" s="5" t="inlineStr">
        <is>
          <t>Umsatzwachstum 5J in %</t>
        </is>
      </c>
      <c r="B82" s="5" t="inlineStr">
        <is>
          <t>Revenue Growth 5Y in %</t>
        </is>
      </c>
      <c r="C82" t="n">
        <v>2.73</v>
      </c>
      <c r="D82" t="n">
        <v>5.35</v>
      </c>
      <c r="E82" t="n">
        <v>7.73</v>
      </c>
      <c r="F82" t="n">
        <v>3.29</v>
      </c>
      <c r="G82" t="n">
        <v>3.93</v>
      </c>
      <c r="H82" t="n">
        <v>5.15</v>
      </c>
      <c r="I82" t="n">
        <v>14.63</v>
      </c>
      <c r="J82" t="inlineStr">
        <is>
          <t>-</t>
        </is>
      </c>
      <c r="K82" t="inlineStr">
        <is>
          <t>-</t>
        </is>
      </c>
      <c r="L82" t="inlineStr">
        <is>
          <t>-</t>
        </is>
      </c>
      <c r="M82" t="inlineStr">
        <is>
          <t>-</t>
        </is>
      </c>
    </row>
    <row r="83">
      <c r="A83" s="5" t="inlineStr">
        <is>
          <t>Umsatzwachstum 10J in %</t>
        </is>
      </c>
      <c r="B83" s="5" t="inlineStr">
        <is>
          <t>Revenue Growth 10Y in %</t>
        </is>
      </c>
      <c r="C83" t="n">
        <v>3.94</v>
      </c>
      <c r="D83" t="n">
        <v>9.99</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109.96</v>
      </c>
      <c r="D84" t="n">
        <v>-45.18</v>
      </c>
      <c r="E84" t="n">
        <v>567.9</v>
      </c>
      <c r="F84" t="n">
        <v>-85.58</v>
      </c>
      <c r="G84" t="n">
        <v>-10.23</v>
      </c>
      <c r="H84" t="n">
        <v>-35.97</v>
      </c>
      <c r="I84" t="n">
        <v>98.73</v>
      </c>
      <c r="J84" t="n">
        <v>23.71</v>
      </c>
      <c r="K84" t="n">
        <v>45.43</v>
      </c>
      <c r="L84" t="n">
        <v>-12.72</v>
      </c>
      <c r="M84" t="n">
        <v>139.39</v>
      </c>
    </row>
    <row r="85">
      <c r="A85" s="5" t="inlineStr">
        <is>
          <t>Gewinnwachstum 3J in %</t>
        </is>
      </c>
      <c r="B85" s="5" t="inlineStr">
        <is>
          <t>Earnings Growth 3Y in %</t>
        </is>
      </c>
      <c r="C85" t="n">
        <v>210.89</v>
      </c>
      <c r="D85" t="n">
        <v>145.71</v>
      </c>
      <c r="E85" t="n">
        <v>157.36</v>
      </c>
      <c r="F85" t="n">
        <v>-43.93</v>
      </c>
      <c r="G85" t="n">
        <v>17.51</v>
      </c>
      <c r="H85" t="n">
        <v>28.82</v>
      </c>
      <c r="I85" t="n">
        <v>55.96</v>
      </c>
      <c r="J85" t="n">
        <v>18.81</v>
      </c>
      <c r="K85" t="n">
        <v>57.37</v>
      </c>
      <c r="L85" t="inlineStr">
        <is>
          <t>-</t>
        </is>
      </c>
      <c r="M85" t="inlineStr">
        <is>
          <t>-</t>
        </is>
      </c>
    </row>
    <row r="86">
      <c r="A86" s="5" t="inlineStr">
        <is>
          <t>Gewinnwachstum 5J in %</t>
        </is>
      </c>
      <c r="B86" s="5" t="inlineStr">
        <is>
          <t>Earnings Growth 5Y in %</t>
        </is>
      </c>
      <c r="C86" t="n">
        <v>107.37</v>
      </c>
      <c r="D86" t="n">
        <v>78.19</v>
      </c>
      <c r="E86" t="n">
        <v>106.97</v>
      </c>
      <c r="F86" t="n">
        <v>-1.87</v>
      </c>
      <c r="G86" t="n">
        <v>24.33</v>
      </c>
      <c r="H86" t="n">
        <v>23.84</v>
      </c>
      <c r="I86" t="n">
        <v>58.91</v>
      </c>
      <c r="J86" t="inlineStr">
        <is>
          <t>-</t>
        </is>
      </c>
      <c r="K86" t="inlineStr">
        <is>
          <t>-</t>
        </is>
      </c>
      <c r="L86" t="inlineStr">
        <is>
          <t>-</t>
        </is>
      </c>
      <c r="M86" t="inlineStr">
        <is>
          <t>-</t>
        </is>
      </c>
    </row>
    <row r="87">
      <c r="A87" s="5" t="inlineStr">
        <is>
          <t>Gewinnwachstum 10J in %</t>
        </is>
      </c>
      <c r="B87" s="5" t="inlineStr">
        <is>
          <t>Earnings Growth 10Y in %</t>
        </is>
      </c>
      <c r="C87" t="n">
        <v>65.59999999999999</v>
      </c>
      <c r="D87" t="n">
        <v>68.55</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0.15</v>
      </c>
      <c r="D88" t="n">
        <v>0.33</v>
      </c>
      <c r="E88" t="n">
        <v>0.22</v>
      </c>
      <c r="F88" t="n">
        <v>-77.91</v>
      </c>
      <c r="G88" t="n">
        <v>0.85</v>
      </c>
      <c r="H88" t="n">
        <v>0.78</v>
      </c>
      <c r="I88" t="n">
        <v>0.2</v>
      </c>
      <c r="J88" t="inlineStr">
        <is>
          <t>-</t>
        </is>
      </c>
      <c r="K88" t="inlineStr">
        <is>
          <t>-</t>
        </is>
      </c>
      <c r="L88" t="inlineStr">
        <is>
          <t>-</t>
        </is>
      </c>
      <c r="M88" t="inlineStr">
        <is>
          <t>-</t>
        </is>
      </c>
    </row>
    <row r="89">
      <c r="A89" s="5" t="inlineStr">
        <is>
          <t>EBIT-Wachstum 1J in %</t>
        </is>
      </c>
      <c r="B89" s="5" t="inlineStr">
        <is>
          <t>EBIT Growth 1Y in %</t>
        </is>
      </c>
      <c r="C89" t="n">
        <v>-4</v>
      </c>
      <c r="D89" t="n">
        <v>-0.27</v>
      </c>
      <c r="E89" t="n">
        <v>33.15</v>
      </c>
      <c r="F89" t="n">
        <v>-7.35</v>
      </c>
      <c r="G89" t="n">
        <v>-7.99</v>
      </c>
      <c r="H89" t="n">
        <v>-26.08</v>
      </c>
      <c r="I89" t="n">
        <v>60.55</v>
      </c>
      <c r="J89" t="n">
        <v>3.28</v>
      </c>
      <c r="K89" t="n">
        <v>13.14</v>
      </c>
      <c r="L89" t="n">
        <v>-5.81</v>
      </c>
      <c r="M89" t="n">
        <v>116.65</v>
      </c>
    </row>
    <row r="90">
      <c r="A90" s="5" t="inlineStr">
        <is>
          <t>EBIT-Wachstum 3J in %</t>
        </is>
      </c>
      <c r="B90" s="5" t="inlineStr">
        <is>
          <t>EBIT Growth 3Y in %</t>
        </is>
      </c>
      <c r="C90" t="n">
        <v>9.630000000000001</v>
      </c>
      <c r="D90" t="n">
        <v>8.51</v>
      </c>
      <c r="E90" t="n">
        <v>5.94</v>
      </c>
      <c r="F90" t="n">
        <v>-13.81</v>
      </c>
      <c r="G90" t="n">
        <v>8.83</v>
      </c>
      <c r="H90" t="n">
        <v>12.58</v>
      </c>
      <c r="I90" t="n">
        <v>25.66</v>
      </c>
      <c r="J90" t="n">
        <v>3.54</v>
      </c>
      <c r="K90" t="n">
        <v>41.33</v>
      </c>
      <c r="L90" t="inlineStr">
        <is>
          <t>-</t>
        </is>
      </c>
      <c r="M90" t="inlineStr">
        <is>
          <t>-</t>
        </is>
      </c>
    </row>
    <row r="91">
      <c r="A91" s="5" t="inlineStr">
        <is>
          <t>EBIT-Wachstum 5J in %</t>
        </is>
      </c>
      <c r="B91" s="5" t="inlineStr">
        <is>
          <t>EBIT Growth 5Y in %</t>
        </is>
      </c>
      <c r="C91" t="n">
        <v>2.71</v>
      </c>
      <c r="D91" t="n">
        <v>-1.71</v>
      </c>
      <c r="E91" t="n">
        <v>10.46</v>
      </c>
      <c r="F91" t="n">
        <v>4.48</v>
      </c>
      <c r="G91" t="n">
        <v>8.58</v>
      </c>
      <c r="H91" t="n">
        <v>9.02</v>
      </c>
      <c r="I91" t="n">
        <v>37.56</v>
      </c>
      <c r="J91" t="inlineStr">
        <is>
          <t>-</t>
        </is>
      </c>
      <c r="K91" t="inlineStr">
        <is>
          <t>-</t>
        </is>
      </c>
      <c r="L91" t="inlineStr">
        <is>
          <t>-</t>
        </is>
      </c>
      <c r="M91" t="inlineStr">
        <is>
          <t>-</t>
        </is>
      </c>
    </row>
    <row r="92">
      <c r="A92" s="5" t="inlineStr">
        <is>
          <t>EBIT-Wachstum 10J in %</t>
        </is>
      </c>
      <c r="B92" s="5" t="inlineStr">
        <is>
          <t>EBIT Growth 10Y in %</t>
        </is>
      </c>
      <c r="C92" t="n">
        <v>5.86</v>
      </c>
      <c r="D92" t="n">
        <v>17.93</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n">
        <v>37.86</v>
      </c>
      <c r="D93" t="n">
        <v>-31.88</v>
      </c>
      <c r="E93" t="n">
        <v>-39.31</v>
      </c>
      <c r="F93" t="n">
        <v>61.6</v>
      </c>
      <c r="G93" t="n">
        <v>-0.42</v>
      </c>
      <c r="H93" t="inlineStr">
        <is>
          <t>-</t>
        </is>
      </c>
      <c r="I93" t="n">
        <v>13.06</v>
      </c>
      <c r="J93" t="n">
        <v>36.39</v>
      </c>
      <c r="K93" t="n">
        <v>-17.29</v>
      </c>
      <c r="L93" t="n">
        <v>8.449999999999999</v>
      </c>
      <c r="M93" t="inlineStr">
        <is>
          <t>-</t>
        </is>
      </c>
    </row>
    <row r="94">
      <c r="A94" s="5" t="inlineStr">
        <is>
          <t>Op.Cashflow Wachstum 3J in %</t>
        </is>
      </c>
      <c r="B94" s="5" t="inlineStr">
        <is>
          <t>Op.Cashflow Wachstum 3Y in %</t>
        </is>
      </c>
      <c r="C94" t="n">
        <v>-11.11</v>
      </c>
      <c r="D94" t="n">
        <v>-3.2</v>
      </c>
      <c r="E94" t="n">
        <v>7.29</v>
      </c>
      <c r="F94" t="n">
        <v>20.39</v>
      </c>
      <c r="G94" t="n">
        <v>4.21</v>
      </c>
      <c r="H94" t="n">
        <v>16.48</v>
      </c>
      <c r="I94" t="n">
        <v>10.72</v>
      </c>
      <c r="J94" t="n">
        <v>9.18</v>
      </c>
      <c r="K94" t="inlineStr">
        <is>
          <t>-</t>
        </is>
      </c>
      <c r="L94" t="inlineStr">
        <is>
          <t>-</t>
        </is>
      </c>
      <c r="M94" t="inlineStr">
        <is>
          <t>-</t>
        </is>
      </c>
    </row>
    <row r="95">
      <c r="A95" s="5" t="inlineStr">
        <is>
          <t>Op.Cashflow Wachstum 5J in %</t>
        </is>
      </c>
      <c r="B95" s="5" t="inlineStr">
        <is>
          <t>Op.Cashflow Wachstum 5Y in %</t>
        </is>
      </c>
      <c r="C95" t="n">
        <v>5.57</v>
      </c>
      <c r="D95" t="n">
        <v>-2</v>
      </c>
      <c r="E95" t="n">
        <v>6.99</v>
      </c>
      <c r="F95" t="n">
        <v>22.13</v>
      </c>
      <c r="G95" t="n">
        <v>6.35</v>
      </c>
      <c r="H95" t="n">
        <v>8.119999999999999</v>
      </c>
      <c r="I95" t="inlineStr">
        <is>
          <t>-</t>
        </is>
      </c>
      <c r="J95" t="inlineStr">
        <is>
          <t>-</t>
        </is>
      </c>
      <c r="K95" t="inlineStr">
        <is>
          <t>-</t>
        </is>
      </c>
      <c r="L95" t="inlineStr">
        <is>
          <t>-</t>
        </is>
      </c>
      <c r="M95" t="inlineStr">
        <is>
          <t>-</t>
        </is>
      </c>
    </row>
    <row r="96">
      <c r="A96" s="5" t="inlineStr">
        <is>
          <t>Op.Cashflow Wachstum 10J in %</t>
        </is>
      </c>
      <c r="B96" s="5" t="inlineStr">
        <is>
          <t>Op.Cashflow Wachstum 10Y in %</t>
        </is>
      </c>
      <c r="C96" t="n">
        <v>6.85</v>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-6027</v>
      </c>
      <c r="D97" t="n">
        <v>-16178</v>
      </c>
      <c r="E97" t="n">
        <v>-12251</v>
      </c>
      <c r="F97" t="n">
        <v>2945</v>
      </c>
      <c r="G97" t="n">
        <v>-10162</v>
      </c>
      <c r="H97" t="n">
        <v>-8667</v>
      </c>
      <c r="I97" t="n">
        <v>-6937</v>
      </c>
      <c r="J97" t="n">
        <v>222</v>
      </c>
      <c r="K97" t="n">
        <v>-7321</v>
      </c>
      <c r="L97" t="n">
        <v>-3123</v>
      </c>
      <c r="M97" t="n">
        <v>-3401</v>
      </c>
      <c r="N97" t="n">
        <v>-12336</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1"/>
    <col customWidth="1" max="15" min="15" width="11"/>
    <col customWidth="1" max="16" min="16" width="20"/>
    <col customWidth="1" max="17" min="17" width="10"/>
  </cols>
  <sheetData>
    <row r="1">
      <c r="A1" s="1" t="inlineStr">
        <is>
          <t xml:space="preserve">ASML HOLDING NV </t>
        </is>
      </c>
      <c r="B1" s="2" t="inlineStr">
        <is>
          <t>WKN: A1J4U4  ISIN: NL0010273215  US-Symbol:ASMLF  Typ: Aktie</t>
        </is>
      </c>
      <c r="C1" s="2" t="inlineStr"/>
      <c r="D1" s="2" t="inlineStr"/>
      <c r="E1" s="2" t="inlineStr"/>
      <c r="F1" s="2">
        <f>HYPERLINK("eurostoxx-50_Stock_Data_EUR.xlsx#INDEX!A1",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+31-40-268-3000</t>
        </is>
      </c>
      <c r="G4" t="inlineStr">
        <is>
          <t>22.01.2020</t>
        </is>
      </c>
      <c r="H4" t="inlineStr">
        <is>
          <t>Preliminary Results</t>
        </is>
      </c>
      <c r="J4" t="inlineStr">
        <is>
          <t>Capital Group International, Inc</t>
        </is>
      </c>
      <c r="L4" t="inlineStr">
        <is>
          <t>15,24%</t>
        </is>
      </c>
    </row>
    <row r="5">
      <c r="A5" s="5" t="inlineStr">
        <is>
          <t>Ticker</t>
        </is>
      </c>
      <c r="B5" t="inlineStr">
        <is>
          <t>ASME</t>
        </is>
      </c>
      <c r="C5" s="5" t="inlineStr">
        <is>
          <t>Fax</t>
        </is>
      </c>
      <c r="D5" s="5" t="inlineStr"/>
      <c r="E5" t="inlineStr">
        <is>
          <t>+31-40-268-2000</t>
        </is>
      </c>
      <c r="G5" t="inlineStr">
        <is>
          <t>10.02.2020</t>
        </is>
      </c>
      <c r="H5" t="inlineStr">
        <is>
          <t>Publication Of Annual Report</t>
        </is>
      </c>
      <c r="J5" t="inlineStr">
        <is>
          <t>Blackrock</t>
        </is>
      </c>
      <c r="L5" t="inlineStr">
        <is>
          <t>6,52%</t>
        </is>
      </c>
    </row>
    <row r="6">
      <c r="A6" s="5" t="inlineStr">
        <is>
          <t>Gelistet Seit / Listed Since</t>
        </is>
      </c>
      <c r="B6" t="inlineStr">
        <is>
          <t>-</t>
        </is>
      </c>
      <c r="C6" s="5" t="inlineStr">
        <is>
          <t>Internet</t>
        </is>
      </c>
      <c r="D6" s="5" t="inlineStr"/>
      <c r="E6" t="inlineStr">
        <is>
          <t>http://www.asml.com</t>
        </is>
      </c>
      <c r="G6" t="inlineStr">
        <is>
          <t>15.04.2020</t>
        </is>
      </c>
      <c r="H6" t="inlineStr">
        <is>
          <t>Result Q1</t>
        </is>
      </c>
      <c r="J6" t="inlineStr">
        <is>
          <t>Baillie Gifford &amp; Co</t>
        </is>
      </c>
      <c r="L6" t="inlineStr">
        <is>
          <t>4,35%</t>
        </is>
      </c>
    </row>
    <row r="7">
      <c r="A7" s="5" t="inlineStr">
        <is>
          <t>Nominalwert / Nominal Value</t>
        </is>
      </c>
      <c r="B7" t="inlineStr">
        <is>
          <t>0,09</t>
        </is>
      </c>
      <c r="C7" s="5" t="inlineStr">
        <is>
          <t>E-Mail</t>
        </is>
      </c>
      <c r="D7" s="5" t="inlineStr"/>
      <c r="E7" t="inlineStr">
        <is>
          <t>corpcom@asml.com</t>
        </is>
      </c>
      <c r="G7" t="inlineStr">
        <is>
          <t>22.04.2020</t>
        </is>
      </c>
      <c r="H7" t="inlineStr">
        <is>
          <t>Annual General Meeting</t>
        </is>
      </c>
      <c r="J7" t="inlineStr">
        <is>
          <t>Freefloat</t>
        </is>
      </c>
      <c r="L7" t="inlineStr">
        <is>
          <t>73,89%</t>
        </is>
      </c>
    </row>
    <row r="8">
      <c r="A8" s="5" t="inlineStr">
        <is>
          <t>Land / Country</t>
        </is>
      </c>
      <c r="B8" t="inlineStr">
        <is>
          <t>Niederlande</t>
        </is>
      </c>
      <c r="C8" s="5" t="inlineStr">
        <is>
          <t>Inv. Relations Telefon / Phone</t>
        </is>
      </c>
      <c r="D8" s="5" t="inlineStr"/>
      <c r="E8" t="inlineStr">
        <is>
          <t>+31-40-268-6494</t>
        </is>
      </c>
      <c r="G8" t="inlineStr">
        <is>
          <t>06.05.2020</t>
        </is>
      </c>
      <c r="H8" t="inlineStr">
        <is>
          <t>Dividend Payout</t>
        </is>
      </c>
    </row>
    <row r="9">
      <c r="A9" s="5" t="inlineStr">
        <is>
          <t>Währung / Currency</t>
        </is>
      </c>
      <c r="B9" t="inlineStr">
        <is>
          <t>EUR</t>
        </is>
      </c>
      <c r="C9" s="5" t="inlineStr">
        <is>
          <t>Inv. Relations E-Mail</t>
        </is>
      </c>
      <c r="D9" s="5" t="inlineStr"/>
      <c r="E9" t="inlineStr">
        <is>
          <t>investor.relations@asml.com</t>
        </is>
      </c>
      <c r="G9" t="inlineStr">
        <is>
          <t>15.07.2020</t>
        </is>
      </c>
      <c r="H9" t="inlineStr">
        <is>
          <t>Score Half Year</t>
        </is>
      </c>
    </row>
    <row r="10">
      <c r="A10" s="5" t="inlineStr">
        <is>
          <t>Branche / Industry</t>
        </is>
      </c>
      <c r="B10" t="inlineStr">
        <is>
          <t>Electrotechnology</t>
        </is>
      </c>
      <c r="C10" s="5" t="inlineStr">
        <is>
          <t>Kontaktperson / Contact Person</t>
        </is>
      </c>
      <c r="D10" s="5" t="inlineStr"/>
      <c r="E10" t="inlineStr">
        <is>
          <t>Marcel Kemp</t>
        </is>
      </c>
      <c r="G10" t="inlineStr">
        <is>
          <t>14.10.2020</t>
        </is>
      </c>
      <c r="H10" t="inlineStr">
        <is>
          <t>Q3 Earnings</t>
        </is>
      </c>
    </row>
    <row r="11">
      <c r="A11" s="5" t="inlineStr">
        <is>
          <t>Sektor / Sector</t>
        </is>
      </c>
      <c r="B11" t="inlineStr">
        <is>
          <t>Technology</t>
        </is>
      </c>
    </row>
    <row r="12">
      <c r="A12" s="5" t="inlineStr">
        <is>
          <t>Typ / Genre</t>
        </is>
      </c>
      <c r="B12" t="inlineStr">
        <is>
          <t>Stammaktie</t>
        </is>
      </c>
    </row>
    <row r="13">
      <c r="A13" s="5" t="inlineStr">
        <is>
          <t>Adresse / Address</t>
        </is>
      </c>
      <c r="B13" t="inlineStr">
        <is>
          <t>ASML Holding N.V.De Run 6501  NL-5504 DR Veldhoven</t>
        </is>
      </c>
    </row>
    <row r="14">
      <c r="A14" s="5" t="inlineStr">
        <is>
          <t>Management</t>
        </is>
      </c>
      <c r="B14" t="inlineStr">
        <is>
          <t>Peter Wennink, Martin van den Brink, Roger Dassen, Christophe D. Fouquet, Frits van Hout, Frederic Schneider-Maunoury</t>
        </is>
      </c>
    </row>
    <row r="15">
      <c r="A15" s="5" t="inlineStr">
        <is>
          <t>Aufsichtsrat / Board</t>
        </is>
      </c>
      <c r="B15" t="inlineStr">
        <is>
          <t>Gerard J. Kleisterlee, Douglas A. Grose, Annet Aris, Terri L. Kelly, Rolf-Dieter Schwalb, Carla M.S. Smits-Nusteling, Johannes M.C. Stork, Wolfgang H. Ziebart</t>
        </is>
      </c>
    </row>
    <row r="16">
      <c r="A16" s="5" t="inlineStr">
        <is>
          <t>Beschreibung</t>
        </is>
      </c>
      <c r="B16" t="inlineStr">
        <is>
          <t>ASML Holding N.V. ist in der Herstellung von Hightech-Systemen für die Halbleiterindustrie international tätig. Angeboten werden Lithographie-Systeme, die vor allem für die Fertigung von komplexen integrierten Schaltkreisen (ICs oder Chips) eingesetzt werden. Als einer der weltweit führenden Hersteller von Halbleiter-Equipments ist der Konzern im Entwurf, der Entwicklung, der Produktion und der Vermarktung aktiv und bietet ergänzend die dazugehörigen Dienstleistungen an. Der Kundenkreis umfasst die weltweit grössten Halbleiterhersteller. Darüber hinaus werden optische Bauteile und Systeme gefertigt für die Anwendung bei der Herstellung asphärischer Produkte wie Linsen und Spiegel sowie bei präzisen Messinstrumenten. Produktionsbetriebe sowie Forschungs- und Entwicklungseinrichtungen befinden sich in den USA, Taiwan, Korea, China und in den Niederlanden. Weltweit ist der Konzern an über 60 Standorten in 16 Ländern präsent. ASML Holding N.V. wurde 1984 gegründet und hat seinen Hauptsitz in Veldhoven, Holland. Copyright 2014 FINANCE BASE AG</t>
        </is>
      </c>
    </row>
    <row r="17">
      <c r="A17" s="5" t="inlineStr">
        <is>
          <t>Profile</t>
        </is>
      </c>
      <c r="B17" t="inlineStr">
        <is>
          <t>ASML Holding N.V. operates internationally in the production of advanced technology systems for the semiconductor industry. available lithography systems, which are mainly used for the manufacturing of complex integrated circuits (ICs or chips). As one of the world's leading manufacturers of semiconductor equipment of the Group in the design, development, production and marketing is active and provides additional related services to. The customer base includes the world's largest semiconductor manufacturers. optical components and systems beyond are manufactured for use in the manufacture of products such as aspheric lenses and mirrors as well as precision measuring instruments. Production plants and research and development facilities are located in the United States, Taiwan, Korea, China and the Netherlands. Worldwide, the group at over 60 locations in 16 countries has a presence. ASML Holding N.V. Founded in 1984 and headquartered in Veldhoven, Netherlands.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inlineStr">
        <is>
          <t>-</t>
        </is>
      </c>
      <c r="D20" t="n">
        <v>11820</v>
      </c>
      <c r="E20" t="n">
        <v>10944</v>
      </c>
      <c r="F20" t="n">
        <v>9053</v>
      </c>
      <c r="G20" t="n">
        <v>6795</v>
      </c>
      <c r="H20" t="n">
        <v>6287</v>
      </c>
      <c r="I20" t="n">
        <v>5856</v>
      </c>
      <c r="J20" t="n">
        <v>5245</v>
      </c>
      <c r="K20" t="n">
        <v>4732</v>
      </c>
      <c r="L20" t="n">
        <v>5651</v>
      </c>
      <c r="M20" t="n">
        <v>4508</v>
      </c>
      <c r="N20" t="n">
        <v>1596</v>
      </c>
      <c r="O20" t="n">
        <v>2954</v>
      </c>
      <c r="P20" t="n">
        <v>3768</v>
      </c>
      <c r="Q20" t="n">
        <v>3768</v>
      </c>
    </row>
    <row r="21">
      <c r="A21" s="5" t="inlineStr">
        <is>
          <t>Bruttoergebnis vom Umsatz</t>
        </is>
      </c>
      <c r="B21" s="5" t="inlineStr">
        <is>
          <t>Gross Profit</t>
        </is>
      </c>
      <c r="C21" t="inlineStr">
        <is>
          <t>-</t>
        </is>
      </c>
      <c r="D21" t="n">
        <v>5280</v>
      </c>
      <c r="E21" t="n">
        <v>5029</v>
      </c>
      <c r="F21" t="n">
        <v>4077</v>
      </c>
      <c r="G21" t="n">
        <v>3045</v>
      </c>
      <c r="H21" t="n">
        <v>2896</v>
      </c>
      <c r="I21" t="n">
        <v>2596</v>
      </c>
      <c r="J21" t="n">
        <v>2177</v>
      </c>
      <c r="K21" t="n">
        <v>2005</v>
      </c>
      <c r="L21" t="n">
        <v>2449</v>
      </c>
      <c r="M21" t="n">
        <v>1955</v>
      </c>
      <c r="N21" t="n">
        <v>458.4</v>
      </c>
      <c r="O21" t="n">
        <v>1016</v>
      </c>
      <c r="P21" t="n">
        <v>1550</v>
      </c>
      <c r="Q21" t="n">
        <v>1550</v>
      </c>
    </row>
    <row r="22">
      <c r="A22" s="5" t="inlineStr">
        <is>
          <t>Operatives Ergebnis (EBIT)</t>
        </is>
      </c>
      <c r="B22" s="5" t="inlineStr">
        <is>
          <t>EBIT Earning Before Interest &amp; Tax</t>
        </is>
      </c>
      <c r="C22" t="inlineStr">
        <is>
          <t>-</t>
        </is>
      </c>
      <c r="D22" t="n">
        <v>2791</v>
      </c>
      <c r="E22" t="n">
        <v>2965</v>
      </c>
      <c r="F22" t="n">
        <v>2496</v>
      </c>
      <c r="G22" t="n">
        <v>1658</v>
      </c>
      <c r="H22" t="n">
        <v>1565</v>
      </c>
      <c r="I22" t="n">
        <v>1282</v>
      </c>
      <c r="J22" t="n">
        <v>1048</v>
      </c>
      <c r="K22" t="n">
        <v>1157</v>
      </c>
      <c r="L22" t="n">
        <v>1641</v>
      </c>
      <c r="M22" t="n">
        <v>1251</v>
      </c>
      <c r="N22" t="n">
        <v>-165</v>
      </c>
      <c r="O22" t="n">
        <v>287</v>
      </c>
      <c r="P22" t="n">
        <v>814.7</v>
      </c>
      <c r="Q22" t="n">
        <v>814.7</v>
      </c>
    </row>
    <row r="23">
      <c r="A23" s="5" t="inlineStr">
        <is>
          <t>Finanzergebnis</t>
        </is>
      </c>
      <c r="B23" s="5" t="inlineStr">
        <is>
          <t>Financial Result</t>
        </is>
      </c>
      <c r="C23" t="inlineStr">
        <is>
          <t>-</t>
        </is>
      </c>
      <c r="D23" t="n">
        <v>-25</v>
      </c>
      <c r="E23" t="n">
        <v>-28.3</v>
      </c>
      <c r="F23" t="n">
        <v>-50.3</v>
      </c>
      <c r="G23" t="n">
        <v>33.7</v>
      </c>
      <c r="H23" t="n">
        <v>-16.5</v>
      </c>
      <c r="I23" t="n">
        <v>-8.6</v>
      </c>
      <c r="J23" t="n">
        <v>-24.4</v>
      </c>
      <c r="K23" t="n">
        <v>-6.2</v>
      </c>
      <c r="L23" t="n">
        <v>7.4</v>
      </c>
      <c r="M23" t="n">
        <v>-8.199999999999999</v>
      </c>
      <c r="N23" t="n">
        <v>-6.6</v>
      </c>
      <c r="O23" t="n">
        <v>22.6</v>
      </c>
      <c r="P23" t="n">
        <v>33.5</v>
      </c>
      <c r="Q23" t="n">
        <v>33.5</v>
      </c>
    </row>
    <row r="24">
      <c r="A24" s="5" t="inlineStr">
        <is>
          <t>Ergebnis vor Steuer (EBT)</t>
        </is>
      </c>
      <c r="B24" s="5" t="inlineStr">
        <is>
          <t>EBT Earning Before Tax</t>
        </is>
      </c>
      <c r="C24" t="inlineStr">
        <is>
          <t>-</t>
        </is>
      </c>
      <c r="D24" t="n">
        <v>2766</v>
      </c>
      <c r="E24" t="n">
        <v>2937</v>
      </c>
      <c r="F24" t="n">
        <v>2446</v>
      </c>
      <c r="G24" t="n">
        <v>1691</v>
      </c>
      <c r="H24" t="n">
        <v>1549</v>
      </c>
      <c r="I24" t="n">
        <v>1274</v>
      </c>
      <c r="J24" t="n">
        <v>1024</v>
      </c>
      <c r="K24" t="n">
        <v>1151</v>
      </c>
      <c r="L24" t="n">
        <v>1649</v>
      </c>
      <c r="M24" t="n">
        <v>1243</v>
      </c>
      <c r="N24" t="n">
        <v>-171.6</v>
      </c>
      <c r="O24" t="n">
        <v>309.6</v>
      </c>
      <c r="P24" t="n">
        <v>848.2</v>
      </c>
      <c r="Q24" t="n">
        <v>848.2</v>
      </c>
    </row>
    <row r="25">
      <c r="A25" s="5" t="inlineStr">
        <is>
          <t>Steuern auf Einkommen und Ertrag</t>
        </is>
      </c>
      <c r="B25" s="5" t="inlineStr">
        <is>
          <t>Taxes on income and earnings</t>
        </is>
      </c>
      <c r="C25" t="inlineStr">
        <is>
          <t>-</t>
        </is>
      </c>
      <c r="D25" t="n">
        <v>191.7</v>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c r="Q25" t="inlineStr">
        <is>
          <t>-</t>
        </is>
      </c>
    </row>
    <row r="26">
      <c r="A26" s="5" t="inlineStr">
        <is>
          <t>Ergebnis nach Steuer</t>
        </is>
      </c>
      <c r="B26" s="5" t="inlineStr">
        <is>
          <t>Earnings after tax</t>
        </is>
      </c>
      <c r="C26" t="inlineStr">
        <is>
          <t>-</t>
        </is>
      </c>
      <c r="D26" t="n">
        <v>2574</v>
      </c>
      <c r="E26" t="n">
        <v>2585</v>
      </c>
      <c r="F26" t="n">
        <v>2135</v>
      </c>
      <c r="G26" t="n">
        <v>1472</v>
      </c>
      <c r="H26" t="n">
        <v>1387</v>
      </c>
      <c r="I26" t="n">
        <v>1197</v>
      </c>
      <c r="J26" t="n">
        <v>1016</v>
      </c>
      <c r="K26" t="n">
        <v>1146</v>
      </c>
      <c r="L26" t="n">
        <v>1467</v>
      </c>
      <c r="M26" t="n">
        <v>1022</v>
      </c>
      <c r="N26" t="n">
        <v>-150.9</v>
      </c>
      <c r="O26" t="n">
        <v>322.4</v>
      </c>
      <c r="P26" t="n">
        <v>671</v>
      </c>
      <c r="Q26" t="n">
        <v>671</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inlineStr">
        <is>
          <t>-</t>
        </is>
      </c>
      <c r="P27" t="inlineStr">
        <is>
          <t>-</t>
        </is>
      </c>
      <c r="Q27" t="inlineStr">
        <is>
          <t>-</t>
        </is>
      </c>
    </row>
    <row r="28">
      <c r="A28" s="5" t="inlineStr">
        <is>
          <t>Jahresüberschuss/-fehlbetrag</t>
        </is>
      </c>
      <c r="B28" s="5" t="inlineStr">
        <is>
          <t>Net Profit</t>
        </is>
      </c>
      <c r="C28" t="inlineStr">
        <is>
          <t>-</t>
        </is>
      </c>
      <c r="D28" t="n">
        <v>2592</v>
      </c>
      <c r="E28" t="n">
        <v>2592</v>
      </c>
      <c r="F28" t="n">
        <v>2119</v>
      </c>
      <c r="G28" t="n">
        <v>1472</v>
      </c>
      <c r="H28" t="n">
        <v>1387</v>
      </c>
      <c r="I28" t="n">
        <v>1197</v>
      </c>
      <c r="J28" t="n">
        <v>1016</v>
      </c>
      <c r="K28" t="n">
        <v>1146</v>
      </c>
      <c r="L28" t="n">
        <v>1467</v>
      </c>
      <c r="M28" t="n">
        <v>1022</v>
      </c>
      <c r="N28" t="n">
        <v>-150.9</v>
      </c>
      <c r="O28" t="n">
        <v>322.4</v>
      </c>
      <c r="P28" t="n">
        <v>671</v>
      </c>
      <c r="Q28" t="n">
        <v>671</v>
      </c>
    </row>
    <row r="29">
      <c r="A29" s="5" t="inlineStr">
        <is>
          <t>Summe Umlaufvermögen</t>
        </is>
      </c>
      <c r="B29" s="5" t="inlineStr">
        <is>
          <t>Current Assets</t>
        </is>
      </c>
      <c r="C29" t="inlineStr">
        <is>
          <t>-</t>
        </is>
      </c>
      <c r="D29" t="n">
        <v>12131</v>
      </c>
      <c r="E29" t="n">
        <v>10531</v>
      </c>
      <c r="F29" t="n">
        <v>9007</v>
      </c>
      <c r="G29" t="n">
        <v>8557</v>
      </c>
      <c r="H29" t="n">
        <v>7708</v>
      </c>
      <c r="I29" t="n">
        <v>7146</v>
      </c>
      <c r="J29" t="n">
        <v>7026</v>
      </c>
      <c r="K29" t="n">
        <v>5832</v>
      </c>
      <c r="L29" t="n">
        <v>5707</v>
      </c>
      <c r="M29" t="n">
        <v>4945</v>
      </c>
      <c r="N29" t="n">
        <v>2749</v>
      </c>
      <c r="O29" t="n">
        <v>2973</v>
      </c>
      <c r="P29" t="n">
        <v>3325</v>
      </c>
      <c r="Q29" t="n">
        <v>3325</v>
      </c>
    </row>
    <row r="30">
      <c r="A30" s="5" t="inlineStr">
        <is>
          <t>Summe Anlagevermögen</t>
        </is>
      </c>
      <c r="B30" s="5" t="inlineStr">
        <is>
          <t>Fixed Assets</t>
        </is>
      </c>
      <c r="C30" t="inlineStr">
        <is>
          <t>-</t>
        </is>
      </c>
      <c r="D30" t="n">
        <v>10499</v>
      </c>
      <c r="E30" t="n">
        <v>9606</v>
      </c>
      <c r="F30" t="n">
        <v>9189</v>
      </c>
      <c r="G30" t="n">
        <v>8649</v>
      </c>
      <c r="H30" t="n">
        <v>5587</v>
      </c>
      <c r="I30" t="n">
        <v>5058</v>
      </c>
      <c r="J30" t="n">
        <v>4488</v>
      </c>
      <c r="K30" t="n">
        <v>1579</v>
      </c>
      <c r="L30" t="n">
        <v>1554</v>
      </c>
      <c r="M30" t="n">
        <v>1236</v>
      </c>
      <c r="N30" t="n">
        <v>978.6</v>
      </c>
      <c r="O30" t="n">
        <v>966.2</v>
      </c>
      <c r="P30" t="n">
        <v>748.4</v>
      </c>
      <c r="Q30" t="n">
        <v>748.4</v>
      </c>
    </row>
    <row r="31">
      <c r="A31" s="5" t="inlineStr">
        <is>
          <t>Summe Aktiva</t>
        </is>
      </c>
      <c r="B31" s="5" t="inlineStr">
        <is>
          <t>Total Assets</t>
        </is>
      </c>
      <c r="C31" t="inlineStr">
        <is>
          <t>-</t>
        </is>
      </c>
      <c r="D31" t="n">
        <v>22630</v>
      </c>
      <c r="E31" t="n">
        <v>20137</v>
      </c>
      <c r="F31" t="n">
        <v>18196</v>
      </c>
      <c r="G31" t="n">
        <v>17206</v>
      </c>
      <c r="H31" t="n">
        <v>13295</v>
      </c>
      <c r="I31" t="n">
        <v>12204</v>
      </c>
      <c r="J31" t="n">
        <v>11514</v>
      </c>
      <c r="K31" t="n">
        <v>7411</v>
      </c>
      <c r="L31" t="n">
        <v>7261</v>
      </c>
      <c r="M31" t="n">
        <v>6180</v>
      </c>
      <c r="N31" t="n">
        <v>3728</v>
      </c>
      <c r="O31" t="n">
        <v>3939</v>
      </c>
      <c r="P31" t="n">
        <v>4073</v>
      </c>
      <c r="Q31" t="n">
        <v>4073</v>
      </c>
    </row>
    <row r="32">
      <c r="A32" s="5" t="inlineStr">
        <is>
          <t>Summe kurzfristiges Fremdkapital</t>
        </is>
      </c>
      <c r="B32" s="5" t="inlineStr">
        <is>
          <t>Short-Term Debt</t>
        </is>
      </c>
      <c r="C32" t="inlineStr">
        <is>
          <t>-</t>
        </is>
      </c>
      <c r="D32" t="n">
        <v>4694</v>
      </c>
      <c r="E32" t="n">
        <v>3792</v>
      </c>
      <c r="F32" t="n">
        <v>3342</v>
      </c>
      <c r="G32" t="n">
        <v>3281</v>
      </c>
      <c r="H32" t="n">
        <v>3107</v>
      </c>
      <c r="I32" t="n">
        <v>2889</v>
      </c>
      <c r="J32" t="n">
        <v>2869</v>
      </c>
      <c r="K32" t="n">
        <v>2086</v>
      </c>
      <c r="L32" t="n">
        <v>2233</v>
      </c>
      <c r="M32" t="n">
        <v>2156</v>
      </c>
      <c r="N32" t="n">
        <v>1044</v>
      </c>
      <c r="O32" t="n">
        <v>1008</v>
      </c>
      <c r="P32" t="n">
        <v>1327</v>
      </c>
      <c r="Q32" t="n">
        <v>1327</v>
      </c>
    </row>
    <row r="33">
      <c r="A33" s="5" t="inlineStr">
        <is>
          <t>Summe langfristiges Fremdkapital</t>
        </is>
      </c>
      <c r="B33" s="5" t="inlineStr">
        <is>
          <t>Long-Term Debt</t>
        </is>
      </c>
      <c r="C33" t="inlineStr">
        <is>
          <t>-</t>
        </is>
      </c>
      <c r="D33" t="n">
        <v>5343</v>
      </c>
      <c r="E33" t="n">
        <v>4704</v>
      </c>
      <c r="F33" t="n">
        <v>4178</v>
      </c>
      <c r="G33" t="n">
        <v>4105</v>
      </c>
      <c r="H33" t="n">
        <v>1799</v>
      </c>
      <c r="I33" t="n">
        <v>1803</v>
      </c>
      <c r="J33" t="n">
        <v>1723</v>
      </c>
      <c r="K33" t="n">
        <v>1257</v>
      </c>
      <c r="L33" t="n">
        <v>1584</v>
      </c>
      <c r="M33" t="n">
        <v>1251</v>
      </c>
      <c r="N33" t="n">
        <v>908.6</v>
      </c>
      <c r="O33" t="n">
        <v>942.3</v>
      </c>
      <c r="P33" t="n">
        <v>855.4</v>
      </c>
      <c r="Q33" t="n">
        <v>855.4</v>
      </c>
    </row>
    <row r="34">
      <c r="A34" s="5" t="inlineStr">
        <is>
          <t>Summe Fremdkapital</t>
        </is>
      </c>
      <c r="B34" s="5" t="inlineStr">
        <is>
          <t>Total Liabilities</t>
        </is>
      </c>
      <c r="C34" t="inlineStr">
        <is>
          <t>-</t>
        </is>
      </c>
      <c r="D34" t="n">
        <v>10037</v>
      </c>
      <c r="E34" t="n">
        <v>8496</v>
      </c>
      <c r="F34" t="n">
        <v>7520</v>
      </c>
      <c r="G34" t="n">
        <v>7386</v>
      </c>
      <c r="H34" t="n">
        <v>4906</v>
      </c>
      <c r="I34" t="n">
        <v>4691</v>
      </c>
      <c r="J34" t="n">
        <v>4591</v>
      </c>
      <c r="K34" t="n">
        <v>3344</v>
      </c>
      <c r="L34" t="n">
        <v>3817</v>
      </c>
      <c r="M34" t="n">
        <v>3407</v>
      </c>
      <c r="N34" t="n">
        <v>1953</v>
      </c>
      <c r="O34" t="n">
        <v>1951</v>
      </c>
      <c r="P34" t="n">
        <v>2182</v>
      </c>
      <c r="Q34" t="n">
        <v>2182</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inlineStr">
        <is>
          <t>-</t>
        </is>
      </c>
      <c r="O35" t="inlineStr">
        <is>
          <t>-</t>
        </is>
      </c>
      <c r="P35" t="inlineStr">
        <is>
          <t>-</t>
        </is>
      </c>
      <c r="Q35" t="inlineStr">
        <is>
          <t>-</t>
        </is>
      </c>
    </row>
    <row r="36">
      <c r="A36" s="5" t="inlineStr">
        <is>
          <t>Summe Eigenkapital</t>
        </is>
      </c>
      <c r="B36" s="5" t="inlineStr">
        <is>
          <t>Equity</t>
        </is>
      </c>
      <c r="C36" t="inlineStr">
        <is>
          <t>-</t>
        </is>
      </c>
      <c r="D36" t="n">
        <v>12592</v>
      </c>
      <c r="E36" t="n">
        <v>11641</v>
      </c>
      <c r="F36" t="n">
        <v>10676</v>
      </c>
      <c r="G36" t="n">
        <v>9820</v>
      </c>
      <c r="H36" t="n">
        <v>8389</v>
      </c>
      <c r="I36" t="n">
        <v>7513</v>
      </c>
      <c r="J36" t="n">
        <v>6922</v>
      </c>
      <c r="K36" t="n">
        <v>4067</v>
      </c>
      <c r="L36" t="n">
        <v>3444</v>
      </c>
      <c r="M36" t="n">
        <v>2774</v>
      </c>
      <c r="N36" t="n">
        <v>1775</v>
      </c>
      <c r="O36" t="n">
        <v>1989</v>
      </c>
      <c r="P36" t="n">
        <v>1891</v>
      </c>
      <c r="Q36" t="n">
        <v>1891</v>
      </c>
    </row>
    <row r="37">
      <c r="A37" s="5" t="inlineStr">
        <is>
          <t>Summe Passiva</t>
        </is>
      </c>
      <c r="B37" s="5" t="inlineStr">
        <is>
          <t>Liabilities &amp; Shareholder Equity</t>
        </is>
      </c>
      <c r="C37" t="inlineStr">
        <is>
          <t>-</t>
        </is>
      </c>
      <c r="D37" t="n">
        <v>22630</v>
      </c>
      <c r="E37" t="n">
        <v>20137</v>
      </c>
      <c r="F37" t="n">
        <v>18196</v>
      </c>
      <c r="G37" t="n">
        <v>17206</v>
      </c>
      <c r="H37" t="n">
        <v>13295</v>
      </c>
      <c r="I37" t="n">
        <v>12204</v>
      </c>
      <c r="J37" t="n">
        <v>11514</v>
      </c>
      <c r="K37" t="n">
        <v>7411</v>
      </c>
      <c r="L37" t="n">
        <v>7261</v>
      </c>
      <c r="M37" t="n">
        <v>6180</v>
      </c>
      <c r="N37" t="n">
        <v>3728</v>
      </c>
      <c r="O37" t="n">
        <v>3939</v>
      </c>
      <c r="P37" t="n">
        <v>4073</v>
      </c>
      <c r="Q37" t="n">
        <v>4073</v>
      </c>
    </row>
    <row r="38">
      <c r="A38" s="5" t="inlineStr">
        <is>
          <t>Mio.Aktien im Umlauf</t>
        </is>
      </c>
      <c r="B38" s="5" t="inlineStr">
        <is>
          <t>Million shares outstanding</t>
        </is>
      </c>
      <c r="C38" t="n">
        <v>419.81</v>
      </c>
      <c r="D38" t="n">
        <v>419.81</v>
      </c>
      <c r="E38" t="n">
        <v>421.1</v>
      </c>
      <c r="F38" t="n">
        <v>427.39</v>
      </c>
      <c r="G38" t="n">
        <v>429.9</v>
      </c>
      <c r="H38" t="n">
        <v>432.9</v>
      </c>
      <c r="I38" t="n">
        <v>432.9</v>
      </c>
      <c r="J38" t="n">
        <v>440.9</v>
      </c>
      <c r="K38" t="n">
        <v>407.2</v>
      </c>
      <c r="L38" t="n">
        <v>413.7</v>
      </c>
      <c r="M38" t="n">
        <v>436.6</v>
      </c>
      <c r="N38" t="n">
        <v>433.6</v>
      </c>
      <c r="O38" t="n">
        <v>432.1</v>
      </c>
      <c r="P38" t="n">
        <v>435.6</v>
      </c>
      <c r="Q38" t="n">
        <v>435.6</v>
      </c>
    </row>
    <row r="39">
      <c r="A39" s="5" t="inlineStr">
        <is>
          <t>Gezeichnetes Kapital (in Mio.)</t>
        </is>
      </c>
      <c r="B39" s="5" t="inlineStr">
        <is>
          <t>Subscribed Capital in M</t>
        </is>
      </c>
      <c r="C39" t="inlineStr">
        <is>
          <t>-</t>
        </is>
      </c>
      <c r="D39" t="n">
        <v>38.2</v>
      </c>
      <c r="E39" t="n">
        <v>38.6</v>
      </c>
      <c r="F39" t="n">
        <v>38.8</v>
      </c>
      <c r="G39" t="n">
        <v>39.4</v>
      </c>
      <c r="H39" t="n">
        <v>38.8</v>
      </c>
      <c r="I39" t="n">
        <v>39.4</v>
      </c>
      <c r="J39" t="n">
        <v>40.1</v>
      </c>
      <c r="K39" t="n">
        <v>37.5</v>
      </c>
      <c r="L39" t="n">
        <v>38.4</v>
      </c>
      <c r="M39" t="n">
        <v>39.3</v>
      </c>
      <c r="N39" t="n">
        <v>39</v>
      </c>
      <c r="O39" t="n">
        <v>38.9</v>
      </c>
      <c r="P39" t="n">
        <v>39.2</v>
      </c>
      <c r="Q39" t="n">
        <v>39.2</v>
      </c>
    </row>
    <row r="40">
      <c r="A40" s="5" t="inlineStr">
        <is>
          <t>Ergebnis je Aktie (brutto)</t>
        </is>
      </c>
      <c r="B40" s="5" t="inlineStr">
        <is>
          <t>Earnings per share</t>
        </is>
      </c>
      <c r="C40" t="inlineStr">
        <is>
          <t>-</t>
        </is>
      </c>
      <c r="D40" t="n">
        <v>6.59</v>
      </c>
      <c r="E40" t="n">
        <v>6.97</v>
      </c>
      <c r="F40" t="n">
        <v>5.72</v>
      </c>
      <c r="G40" t="n">
        <v>3.93</v>
      </c>
      <c r="H40" t="n">
        <v>3.58</v>
      </c>
      <c r="I40" t="n">
        <v>2.94</v>
      </c>
      <c r="J40" t="n">
        <v>2.32</v>
      </c>
      <c r="K40" t="n">
        <v>2.83</v>
      </c>
      <c r="L40" t="n">
        <v>3.99</v>
      </c>
      <c r="M40" t="n">
        <v>2.85</v>
      </c>
      <c r="N40" t="n">
        <v>-0.4</v>
      </c>
      <c r="O40" t="n">
        <v>0.72</v>
      </c>
      <c r="P40" t="n">
        <v>1.95</v>
      </c>
      <c r="Q40" t="n">
        <v>1.95</v>
      </c>
    </row>
    <row r="41">
      <c r="A41" s="5" t="inlineStr">
        <is>
          <t>Ergebnis je Aktie (unverwässert)</t>
        </is>
      </c>
      <c r="B41" s="5" t="inlineStr">
        <is>
          <t>Basic Earnings per share</t>
        </is>
      </c>
      <c r="C41" t="inlineStr">
        <is>
          <t>-</t>
        </is>
      </c>
      <c r="D41" t="n">
        <v>6.16</v>
      </c>
      <c r="E41" t="n">
        <v>6.1</v>
      </c>
      <c r="F41" t="n">
        <v>4.81</v>
      </c>
      <c r="G41" t="n">
        <v>3.46</v>
      </c>
      <c r="H41" t="n">
        <v>3.22</v>
      </c>
      <c r="I41" t="n">
        <v>2.74</v>
      </c>
      <c r="J41" t="n">
        <v>2.36</v>
      </c>
      <c r="K41" t="n">
        <v>2.7</v>
      </c>
      <c r="L41" t="n">
        <v>3.45</v>
      </c>
      <c r="M41" t="n">
        <v>2.35</v>
      </c>
      <c r="N41" t="n">
        <v>-0.35</v>
      </c>
      <c r="O41" t="n">
        <v>0.75</v>
      </c>
      <c r="P41" t="n">
        <v>1.45</v>
      </c>
      <c r="Q41" t="n">
        <v>1.45</v>
      </c>
    </row>
    <row r="42">
      <c r="A42" s="5" t="inlineStr">
        <is>
          <t>Ergebnis je Aktie (verwässert)</t>
        </is>
      </c>
      <c r="B42" s="5" t="inlineStr">
        <is>
          <t>Diluted Earnings per share</t>
        </is>
      </c>
      <c r="C42" t="inlineStr">
        <is>
          <t>-</t>
        </is>
      </c>
      <c r="D42" t="n">
        <v>6.15</v>
      </c>
      <c r="E42" t="n">
        <v>6.08</v>
      </c>
      <c r="F42" t="n">
        <v>4.79</v>
      </c>
      <c r="G42" t="n">
        <v>3.44</v>
      </c>
      <c r="H42" t="n">
        <v>3.21</v>
      </c>
      <c r="I42" t="n">
        <v>2.72</v>
      </c>
      <c r="J42" t="n">
        <v>2.34</v>
      </c>
      <c r="K42" t="n">
        <v>2.68</v>
      </c>
      <c r="L42" t="n">
        <v>3.42</v>
      </c>
      <c r="M42" t="n">
        <v>2.33</v>
      </c>
      <c r="N42" t="n">
        <v>-0.35</v>
      </c>
      <c r="O42" t="n">
        <v>0.74</v>
      </c>
      <c r="P42" t="n">
        <v>1.41</v>
      </c>
      <c r="Q42" t="n">
        <v>1.41</v>
      </c>
    </row>
    <row r="43">
      <c r="A43" s="5" t="inlineStr">
        <is>
          <t>Dividende je Aktie</t>
        </is>
      </c>
      <c r="B43" s="5" t="inlineStr">
        <is>
          <t>Dividend per share</t>
        </is>
      </c>
      <c r="C43" t="inlineStr">
        <is>
          <t>-</t>
        </is>
      </c>
      <c r="D43" t="n">
        <v>2.4</v>
      </c>
      <c r="E43" t="n">
        <v>2.1</v>
      </c>
      <c r="F43" t="n">
        <v>1.4</v>
      </c>
      <c r="G43" t="n">
        <v>1.2</v>
      </c>
      <c r="H43" t="n">
        <v>1.05</v>
      </c>
      <c r="I43" t="n">
        <v>0.7</v>
      </c>
      <c r="J43" t="n">
        <v>0.61</v>
      </c>
      <c r="K43" t="n">
        <v>0.53</v>
      </c>
      <c r="L43" t="n">
        <v>0.46</v>
      </c>
      <c r="M43" t="n">
        <v>0.4</v>
      </c>
      <c r="N43" t="n">
        <v>0.2</v>
      </c>
      <c r="O43" t="n">
        <v>0.2</v>
      </c>
      <c r="P43" t="n">
        <v>0.25</v>
      </c>
      <c r="Q43" t="n">
        <v>0.25</v>
      </c>
    </row>
    <row r="44">
      <c r="A44" s="5" t="inlineStr">
        <is>
          <t>Dividendenausschüttung in Mio</t>
        </is>
      </c>
      <c r="B44" s="5" t="inlineStr">
        <is>
          <t>Dividend Payment in M</t>
        </is>
      </c>
      <c r="C44" t="inlineStr">
        <is>
          <t>-</t>
        </is>
      </c>
      <c r="D44" t="n">
        <v>1326</v>
      </c>
      <c r="E44" t="n">
        <v>597.1</v>
      </c>
      <c r="F44" t="n">
        <v>516.7</v>
      </c>
      <c r="G44" t="n">
        <v>445.87</v>
      </c>
      <c r="H44" t="n">
        <v>302.31</v>
      </c>
      <c r="I44" t="n">
        <v>267.96</v>
      </c>
      <c r="J44" t="inlineStr">
        <is>
          <t>-</t>
        </is>
      </c>
      <c r="K44" t="inlineStr">
        <is>
          <t>-</t>
        </is>
      </c>
      <c r="L44" t="inlineStr">
        <is>
          <t>-</t>
        </is>
      </c>
      <c r="M44" t="inlineStr">
        <is>
          <t>-</t>
        </is>
      </c>
      <c r="N44" t="inlineStr">
        <is>
          <t>-</t>
        </is>
      </c>
      <c r="O44" t="inlineStr">
        <is>
          <t>-</t>
        </is>
      </c>
      <c r="P44" t="inlineStr">
        <is>
          <t>-</t>
        </is>
      </c>
      <c r="Q44" t="inlineStr">
        <is>
          <t>-</t>
        </is>
      </c>
    </row>
    <row r="45">
      <c r="A45" s="5" t="inlineStr">
        <is>
          <t>Umsatz je Aktie</t>
        </is>
      </c>
      <c r="B45" s="5" t="inlineStr">
        <is>
          <t>Revenue per share</t>
        </is>
      </c>
      <c r="C45" t="inlineStr">
        <is>
          <t>-</t>
        </is>
      </c>
      <c r="D45" t="n">
        <v>28.16</v>
      </c>
      <c r="E45" t="n">
        <v>25.99</v>
      </c>
      <c r="F45" t="n">
        <v>21.18</v>
      </c>
      <c r="G45" t="n">
        <v>15.81</v>
      </c>
      <c r="H45" t="n">
        <v>14.52</v>
      </c>
      <c r="I45" t="n">
        <v>13.53</v>
      </c>
      <c r="J45" t="n">
        <v>11.9</v>
      </c>
      <c r="K45" t="n">
        <v>11.62</v>
      </c>
      <c r="L45" t="n">
        <v>13.66</v>
      </c>
      <c r="M45" t="n">
        <v>10.33</v>
      </c>
      <c r="N45" t="n">
        <v>3.68</v>
      </c>
      <c r="O45" t="n">
        <v>6.84</v>
      </c>
      <c r="P45" t="n">
        <v>8.65</v>
      </c>
      <c r="Q45" t="n">
        <v>8.65</v>
      </c>
    </row>
    <row r="46">
      <c r="A46" s="5" t="inlineStr">
        <is>
          <t>Buchwert je Aktie</t>
        </is>
      </c>
      <c r="B46" s="5" t="inlineStr">
        <is>
          <t>Book value per share</t>
        </is>
      </c>
      <c r="C46" t="inlineStr">
        <is>
          <t>-</t>
        </is>
      </c>
      <c r="D46" t="n">
        <v>29.99</v>
      </c>
      <c r="E46" t="n">
        <v>27.64</v>
      </c>
      <c r="F46" t="n">
        <v>24.98</v>
      </c>
      <c r="G46" t="n">
        <v>22.84</v>
      </c>
      <c r="H46" t="n">
        <v>19.38</v>
      </c>
      <c r="I46" t="n">
        <v>17.35</v>
      </c>
      <c r="J46" t="n">
        <v>15.7</v>
      </c>
      <c r="K46" t="n">
        <v>9.99</v>
      </c>
      <c r="L46" t="n">
        <v>8.33</v>
      </c>
      <c r="M46" t="n">
        <v>6.35</v>
      </c>
      <c r="N46" t="n">
        <v>4.09</v>
      </c>
      <c r="O46" t="n">
        <v>4.6</v>
      </c>
      <c r="P46" t="n">
        <v>4.34</v>
      </c>
      <c r="Q46" t="n">
        <v>4.34</v>
      </c>
    </row>
    <row r="47">
      <c r="A47" s="5" t="inlineStr">
        <is>
          <t>Cashflow je Aktie</t>
        </is>
      </c>
      <c r="B47" s="5" t="inlineStr">
        <is>
          <t>Cashflow per share</t>
        </is>
      </c>
      <c r="C47" t="inlineStr">
        <is>
          <t>-</t>
        </is>
      </c>
      <c r="D47" t="n">
        <v>7.8</v>
      </c>
      <c r="E47" t="n">
        <v>7.3</v>
      </c>
      <c r="F47" t="n">
        <v>4.21</v>
      </c>
      <c r="G47" t="n">
        <v>3.88</v>
      </c>
      <c r="H47" t="n">
        <v>4.68</v>
      </c>
      <c r="I47" t="n">
        <v>2.37</v>
      </c>
      <c r="J47" t="n">
        <v>2.39</v>
      </c>
      <c r="K47" t="n">
        <v>1.73</v>
      </c>
      <c r="L47" t="n">
        <v>5</v>
      </c>
      <c r="M47" t="n">
        <v>2.15</v>
      </c>
      <c r="N47" t="n">
        <v>0.23</v>
      </c>
      <c r="O47" t="n">
        <v>0.65</v>
      </c>
      <c r="P47" t="n">
        <v>1.61</v>
      </c>
      <c r="Q47" t="n">
        <v>1.61</v>
      </c>
    </row>
    <row r="48">
      <c r="A48" s="5" t="inlineStr">
        <is>
          <t>Bilanzsumme je Aktie</t>
        </is>
      </c>
      <c r="B48" s="5" t="inlineStr">
        <is>
          <t>Total assets per share</t>
        </is>
      </c>
      <c r="C48" t="inlineStr">
        <is>
          <t>-</t>
        </is>
      </c>
      <c r="D48" t="n">
        <v>53.9</v>
      </c>
      <c r="E48" t="n">
        <v>47.82</v>
      </c>
      <c r="F48" t="n">
        <v>42.58</v>
      </c>
      <c r="G48" t="n">
        <v>40.02</v>
      </c>
      <c r="H48" t="n">
        <v>30.71</v>
      </c>
      <c r="I48" t="n">
        <v>28.19</v>
      </c>
      <c r="J48" t="n">
        <v>26.11</v>
      </c>
      <c r="K48" t="n">
        <v>18.2</v>
      </c>
      <c r="L48" t="n">
        <v>17.55</v>
      </c>
      <c r="M48" t="n">
        <v>14.16</v>
      </c>
      <c r="N48" t="n">
        <v>8.6</v>
      </c>
      <c r="O48" t="n">
        <v>9.119999999999999</v>
      </c>
      <c r="P48" t="n">
        <v>9.35</v>
      </c>
      <c r="Q48" t="n">
        <v>9.35</v>
      </c>
    </row>
    <row r="49">
      <c r="A49" s="5" t="inlineStr">
        <is>
          <t>Personal am Ende des Jahres</t>
        </is>
      </c>
      <c r="B49" s="5" t="inlineStr">
        <is>
          <t>Staff at the end of year</t>
        </is>
      </c>
      <c r="C49" t="inlineStr">
        <is>
          <t>-</t>
        </is>
      </c>
      <c r="D49" t="n">
        <v>23219</v>
      </c>
      <c r="E49" t="n">
        <v>20044</v>
      </c>
      <c r="F49" t="n">
        <v>16219</v>
      </c>
      <c r="G49" t="n">
        <v>13991</v>
      </c>
      <c r="H49" t="n">
        <v>12168</v>
      </c>
      <c r="I49" t="n">
        <v>11318</v>
      </c>
      <c r="J49" t="n">
        <v>10360</v>
      </c>
      <c r="K49" t="n">
        <v>8497</v>
      </c>
      <c r="L49" t="n">
        <v>7955</v>
      </c>
      <c r="M49" t="n">
        <v>7184</v>
      </c>
      <c r="N49" t="n">
        <v>6548</v>
      </c>
      <c r="O49" t="n">
        <v>6930</v>
      </c>
      <c r="P49" t="n">
        <v>6582</v>
      </c>
      <c r="Q49" t="n">
        <v>6582</v>
      </c>
    </row>
    <row r="50">
      <c r="A50" s="5" t="inlineStr">
        <is>
          <t>Personalaufwand in Mio. EUR</t>
        </is>
      </c>
      <c r="B50" s="5" t="inlineStr">
        <is>
          <t>Personnel expenses in M</t>
        </is>
      </c>
      <c r="C50" t="inlineStr">
        <is>
          <t>-</t>
        </is>
      </c>
      <c r="D50" t="n">
        <v>2533</v>
      </c>
      <c r="E50" t="n">
        <v>2093</v>
      </c>
      <c r="F50" t="n">
        <v>1766</v>
      </c>
      <c r="G50" t="n">
        <v>1517</v>
      </c>
      <c r="H50" t="n">
        <v>1397</v>
      </c>
      <c r="I50" t="n">
        <v>1202</v>
      </c>
      <c r="J50" t="n">
        <v>1018</v>
      </c>
      <c r="K50" t="n">
        <v>838.2</v>
      </c>
      <c r="L50" t="n">
        <v>759.8</v>
      </c>
      <c r="M50" t="n">
        <v>646.9</v>
      </c>
      <c r="N50" t="n">
        <v>528.6</v>
      </c>
      <c r="O50" t="n">
        <v>567.8</v>
      </c>
      <c r="P50" t="n">
        <v>555.1</v>
      </c>
      <c r="Q50" t="n">
        <v>555.1</v>
      </c>
    </row>
    <row r="51">
      <c r="A51" s="5" t="inlineStr">
        <is>
          <t>Aufwand je Mitarbeiter in EUR</t>
        </is>
      </c>
      <c r="B51" s="5" t="inlineStr">
        <is>
          <t>Effort per employee</t>
        </is>
      </c>
      <c r="C51" t="inlineStr">
        <is>
          <t>-</t>
        </is>
      </c>
      <c r="D51" t="n">
        <v>109109</v>
      </c>
      <c r="E51" t="n">
        <v>104395</v>
      </c>
      <c r="F51" t="n">
        <v>108903</v>
      </c>
      <c r="G51" t="n">
        <v>108413</v>
      </c>
      <c r="H51" t="n">
        <v>114818</v>
      </c>
      <c r="I51" t="n">
        <v>106229</v>
      </c>
      <c r="J51" t="n">
        <v>98263</v>
      </c>
      <c r="K51" t="n">
        <v>98647</v>
      </c>
      <c r="L51" t="n">
        <v>95512</v>
      </c>
      <c r="M51" t="n">
        <v>90047</v>
      </c>
      <c r="N51" t="n">
        <v>80727</v>
      </c>
      <c r="O51" t="n">
        <v>81934</v>
      </c>
      <c r="P51" t="n">
        <v>84336</v>
      </c>
      <c r="Q51" t="n">
        <v>84336</v>
      </c>
    </row>
    <row r="52">
      <c r="A52" s="5" t="inlineStr">
        <is>
          <t>Umsatz je Mitarbeiter in EUR</t>
        </is>
      </c>
      <c r="B52" s="5" t="inlineStr">
        <is>
          <t>Turnover per employee</t>
        </is>
      </c>
      <c r="C52" t="inlineStr">
        <is>
          <t>-</t>
        </is>
      </c>
      <c r="D52" t="n">
        <v>509066</v>
      </c>
      <c r="E52" t="n">
        <v>545999</v>
      </c>
      <c r="F52" t="n">
        <v>558160</v>
      </c>
      <c r="G52" t="n">
        <v>485655</v>
      </c>
      <c r="H52" t="n">
        <v>516716</v>
      </c>
      <c r="I52" t="n">
        <v>517432</v>
      </c>
      <c r="J52" t="n">
        <v>506303</v>
      </c>
      <c r="K52" t="n">
        <v>556855</v>
      </c>
      <c r="L52" t="n">
        <v>710371</v>
      </c>
      <c r="M52" t="n">
        <v>627492</v>
      </c>
      <c r="N52" t="n">
        <v>243754</v>
      </c>
      <c r="O52" t="n">
        <v>426219</v>
      </c>
      <c r="P52" t="n">
        <v>572501</v>
      </c>
      <c r="Q52" t="n">
        <v>572501</v>
      </c>
    </row>
    <row r="53">
      <c r="A53" s="5" t="inlineStr">
        <is>
          <t>Bruttoergebnis je Mitarbeiter in EUR</t>
        </is>
      </c>
      <c r="B53" s="5" t="inlineStr">
        <is>
          <t>Gross Profit per employee</t>
        </is>
      </c>
      <c r="C53" t="inlineStr">
        <is>
          <t>-</t>
        </is>
      </c>
      <c r="D53" t="n">
        <v>227391</v>
      </c>
      <c r="E53" t="n">
        <v>250908</v>
      </c>
      <c r="F53" t="n">
        <v>251353</v>
      </c>
      <c r="G53" t="n">
        <v>217604</v>
      </c>
      <c r="H53" t="n">
        <v>237977</v>
      </c>
      <c r="I53" t="n">
        <v>229404</v>
      </c>
      <c r="J53" t="n">
        <v>210164</v>
      </c>
      <c r="K53" t="n">
        <v>236001</v>
      </c>
      <c r="L53" t="n">
        <v>307907</v>
      </c>
      <c r="M53" t="n">
        <v>272160</v>
      </c>
      <c r="N53" t="n">
        <v>70006</v>
      </c>
      <c r="O53" t="n">
        <v>146537</v>
      </c>
      <c r="P53" t="n">
        <v>235445</v>
      </c>
      <c r="Q53" t="n">
        <v>235445</v>
      </c>
    </row>
    <row r="54">
      <c r="A54" s="5" t="inlineStr">
        <is>
          <t>Gewinn je Mitarbeiter in EUR</t>
        </is>
      </c>
      <c r="B54" s="5" t="inlineStr">
        <is>
          <t>Earnings per employee</t>
        </is>
      </c>
      <c r="C54" t="inlineStr">
        <is>
          <t>-</t>
        </is>
      </c>
      <c r="D54" t="n">
        <v>111646</v>
      </c>
      <c r="E54" t="n">
        <v>129296</v>
      </c>
      <c r="F54" t="n">
        <v>130618</v>
      </c>
      <c r="G54" t="n">
        <v>105203</v>
      </c>
      <c r="H54" t="n">
        <v>114004</v>
      </c>
      <c r="I54" t="n">
        <v>105725</v>
      </c>
      <c r="J54" t="n">
        <v>98021</v>
      </c>
      <c r="K54" t="n">
        <v>134906</v>
      </c>
      <c r="L54" t="n">
        <v>184412</v>
      </c>
      <c r="M54" t="n">
        <v>142233</v>
      </c>
      <c r="N54" t="n">
        <v>-23045</v>
      </c>
      <c r="O54" t="n">
        <v>46522</v>
      </c>
      <c r="P54" t="n">
        <v>101945</v>
      </c>
      <c r="Q54" t="n">
        <v>101945</v>
      </c>
    </row>
    <row r="55">
      <c r="A55" s="5" t="inlineStr">
        <is>
          <t>KGV (Kurs/Gewinn)</t>
        </is>
      </c>
      <c r="B55" s="5" t="inlineStr">
        <is>
          <t>PE (price/earnings)</t>
        </is>
      </c>
      <c r="C55" t="inlineStr">
        <is>
          <t>-</t>
        </is>
      </c>
      <c r="D55" t="n">
        <v>42.8</v>
      </c>
      <c r="E55" t="n">
        <v>25.5</v>
      </c>
      <c r="F55" t="n">
        <v>30.1</v>
      </c>
      <c r="G55" t="n">
        <v>30.7</v>
      </c>
      <c r="H55" t="n">
        <v>25.6</v>
      </c>
      <c r="I55" t="n">
        <v>32.7</v>
      </c>
      <c r="J55" t="n">
        <v>28.8</v>
      </c>
      <c r="K55" t="n">
        <v>17.8</v>
      </c>
      <c r="L55" t="n">
        <v>12.2</v>
      </c>
      <c r="M55" t="n">
        <v>16</v>
      </c>
      <c r="N55" t="inlineStr">
        <is>
          <t>-</t>
        </is>
      </c>
      <c r="O55" t="n">
        <v>22.1</v>
      </c>
      <c r="P55" t="n">
        <v>19.4</v>
      </c>
      <c r="Q55" t="n">
        <v>19.4</v>
      </c>
    </row>
    <row r="56">
      <c r="A56" s="5" t="inlineStr">
        <is>
          <t>KUV (Kurs/Umsatz)</t>
        </is>
      </c>
      <c r="B56" s="5" t="inlineStr">
        <is>
          <t>PS (price/sales)</t>
        </is>
      </c>
      <c r="C56" t="inlineStr">
        <is>
          <t>-</t>
        </is>
      </c>
      <c r="D56" t="n">
        <v>9.369999999999999</v>
      </c>
      <c r="E56" t="n">
        <v>5.99</v>
      </c>
      <c r="F56" t="n">
        <v>6.84</v>
      </c>
      <c r="G56" t="n">
        <v>6.71</v>
      </c>
      <c r="H56" t="n">
        <v>5.68</v>
      </c>
      <c r="I56" t="n">
        <v>6.62</v>
      </c>
      <c r="J56" t="n">
        <v>5.72</v>
      </c>
      <c r="K56" t="n">
        <v>4.13</v>
      </c>
      <c r="L56" t="n">
        <v>3.09</v>
      </c>
      <c r="M56" t="n">
        <v>3.63</v>
      </c>
      <c r="N56" t="n">
        <v>8.470000000000001</v>
      </c>
      <c r="O56" t="n">
        <v>2.42</v>
      </c>
      <c r="P56" t="n">
        <v>3.25</v>
      </c>
      <c r="Q56" t="n">
        <v>3.25</v>
      </c>
    </row>
    <row r="57">
      <c r="A57" s="5" t="inlineStr">
        <is>
          <t>KBV (Kurs/Buchwert)</t>
        </is>
      </c>
      <c r="B57" s="5" t="inlineStr">
        <is>
          <t>PB (price/book value)</t>
        </is>
      </c>
      <c r="C57" t="inlineStr">
        <is>
          <t>-</t>
        </is>
      </c>
      <c r="D57" t="n">
        <v>8.789999999999999</v>
      </c>
      <c r="E57" t="n">
        <v>5.63</v>
      </c>
      <c r="F57" t="n">
        <v>5.8</v>
      </c>
      <c r="G57" t="n">
        <v>4.64</v>
      </c>
      <c r="H57" t="n">
        <v>4.26</v>
      </c>
      <c r="I57" t="n">
        <v>5.16</v>
      </c>
      <c r="J57" t="n">
        <v>4.33</v>
      </c>
      <c r="K57" t="n">
        <v>4.81</v>
      </c>
      <c r="L57" t="n">
        <v>5.07</v>
      </c>
      <c r="M57" t="n">
        <v>5.91</v>
      </c>
      <c r="N57" t="n">
        <v>7.62</v>
      </c>
      <c r="O57" t="n">
        <v>3.6</v>
      </c>
      <c r="P57" t="n">
        <v>6.48</v>
      </c>
      <c r="Q57" t="n">
        <v>6.48</v>
      </c>
    </row>
    <row r="58">
      <c r="A58" s="5" t="inlineStr">
        <is>
          <t>KCV (Kurs/Cashflow)</t>
        </is>
      </c>
      <c r="B58" s="5" t="inlineStr">
        <is>
          <t>PC (price/cashflow)</t>
        </is>
      </c>
      <c r="C58" t="inlineStr">
        <is>
          <t>-</t>
        </is>
      </c>
      <c r="D58" t="n">
        <v>33.79</v>
      </c>
      <c r="E58" t="n">
        <v>21.33</v>
      </c>
      <c r="F58" t="n">
        <v>34.41</v>
      </c>
      <c r="G58" t="n">
        <v>27.38</v>
      </c>
      <c r="H58" t="n">
        <v>17.64</v>
      </c>
      <c r="I58" t="n">
        <v>37.79</v>
      </c>
      <c r="J58" t="n">
        <v>28.46</v>
      </c>
      <c r="K58" t="n">
        <v>27.78</v>
      </c>
      <c r="L58" t="n">
        <v>8.43</v>
      </c>
      <c r="M58" t="n">
        <v>17.43</v>
      </c>
      <c r="N58" t="n">
        <v>138.19</v>
      </c>
      <c r="O58" t="n">
        <v>25.49</v>
      </c>
      <c r="P58" t="n">
        <v>17.48</v>
      </c>
      <c r="Q58" t="n">
        <v>17.48</v>
      </c>
    </row>
    <row r="59">
      <c r="A59" s="5" t="inlineStr">
        <is>
          <t>Dividendenrendite in %</t>
        </is>
      </c>
      <c r="B59" s="5" t="inlineStr">
        <is>
          <t>Dividend Yield in %</t>
        </is>
      </c>
      <c r="C59" t="inlineStr">
        <is>
          <t>-</t>
        </is>
      </c>
      <c r="D59" t="n">
        <v>0.91</v>
      </c>
      <c r="E59" t="n">
        <v>1.35</v>
      </c>
      <c r="F59" t="n">
        <v>0.97</v>
      </c>
      <c r="G59" t="n">
        <v>1.13</v>
      </c>
      <c r="H59" t="n">
        <v>1.27</v>
      </c>
      <c r="I59" t="n">
        <v>0.78</v>
      </c>
      <c r="J59" t="n">
        <v>0.9</v>
      </c>
      <c r="K59" t="n">
        <v>1.1</v>
      </c>
      <c r="L59" t="n">
        <v>1.09</v>
      </c>
      <c r="M59" t="n">
        <v>1.07</v>
      </c>
      <c r="N59" t="n">
        <v>0.64</v>
      </c>
      <c r="O59" t="n">
        <v>1.21</v>
      </c>
      <c r="P59" t="n">
        <v>0.89</v>
      </c>
      <c r="Q59" t="n">
        <v>0.89</v>
      </c>
    </row>
    <row r="60">
      <c r="A60" s="5" t="inlineStr">
        <is>
          <t>Gewinnrendite in %</t>
        </is>
      </c>
      <c r="B60" s="5" t="inlineStr">
        <is>
          <t>Return on profit in %</t>
        </is>
      </c>
      <c r="C60" t="inlineStr">
        <is>
          <t>-</t>
        </is>
      </c>
      <c r="D60" t="n">
        <v>2.3</v>
      </c>
      <c r="E60" t="n">
        <v>3.9</v>
      </c>
      <c r="F60" t="n">
        <v>3.3</v>
      </c>
      <c r="G60" t="n">
        <v>3.3</v>
      </c>
      <c r="H60" t="n">
        <v>3.9</v>
      </c>
      <c r="I60" t="n">
        <v>3.1</v>
      </c>
      <c r="J60" t="n">
        <v>3.5</v>
      </c>
      <c r="K60" t="n">
        <v>5.6</v>
      </c>
      <c r="L60" t="n">
        <v>8.199999999999999</v>
      </c>
      <c r="M60" t="n">
        <v>6.3</v>
      </c>
      <c r="N60" t="n">
        <v>-1.1</v>
      </c>
      <c r="O60" t="n">
        <v>4.5</v>
      </c>
      <c r="P60" t="n">
        <v>5.2</v>
      </c>
      <c r="Q60" t="n">
        <v>5.2</v>
      </c>
    </row>
    <row r="61">
      <c r="A61" s="5" t="inlineStr">
        <is>
          <t>Eigenkapitalrendite in %</t>
        </is>
      </c>
      <c r="B61" s="5" t="inlineStr">
        <is>
          <t>Return on Equity in %</t>
        </is>
      </c>
      <c r="C61" t="inlineStr">
        <is>
          <t>-</t>
        </is>
      </c>
      <c r="D61" t="n">
        <v>20.59</v>
      </c>
      <c r="E61" t="n">
        <v>22.26</v>
      </c>
      <c r="F61" t="n">
        <v>19.84</v>
      </c>
      <c r="G61" t="n">
        <v>14.99</v>
      </c>
      <c r="H61" t="n">
        <v>16.54</v>
      </c>
      <c r="I61" t="n">
        <v>15.93</v>
      </c>
      <c r="J61" t="n">
        <v>14.67</v>
      </c>
      <c r="K61" t="n">
        <v>28.19</v>
      </c>
      <c r="L61" t="n">
        <v>42.59</v>
      </c>
      <c r="M61" t="n">
        <v>36.84</v>
      </c>
      <c r="N61" t="n">
        <v>-8.5</v>
      </c>
      <c r="O61" t="n">
        <v>16.21</v>
      </c>
      <c r="P61" t="n">
        <v>35.48</v>
      </c>
      <c r="Q61" t="n">
        <v>35.48</v>
      </c>
    </row>
    <row r="62">
      <c r="A62" s="5" t="inlineStr">
        <is>
          <t>Umsatzrendite in %</t>
        </is>
      </c>
      <c r="B62" s="5" t="inlineStr">
        <is>
          <t>Return on sales in %</t>
        </is>
      </c>
      <c r="C62" t="inlineStr">
        <is>
          <t>-</t>
        </is>
      </c>
      <c r="D62" t="n">
        <v>21.93</v>
      </c>
      <c r="E62" t="n">
        <v>23.68</v>
      </c>
      <c r="F62" t="n">
        <v>23.4</v>
      </c>
      <c r="G62" t="n">
        <v>21.66</v>
      </c>
      <c r="H62" t="n">
        <v>22.06</v>
      </c>
      <c r="I62" t="n">
        <v>20.43</v>
      </c>
      <c r="J62" t="n">
        <v>19.36</v>
      </c>
      <c r="K62" t="n">
        <v>24.23</v>
      </c>
      <c r="L62" t="n">
        <v>25.96</v>
      </c>
      <c r="M62" t="n">
        <v>22.67</v>
      </c>
      <c r="N62" t="n">
        <v>-9.449999999999999</v>
      </c>
      <c r="O62" t="n">
        <v>10.92</v>
      </c>
      <c r="P62" t="n">
        <v>17.81</v>
      </c>
      <c r="Q62" t="n">
        <v>17.81</v>
      </c>
    </row>
    <row r="63">
      <c r="A63" s="5" t="inlineStr">
        <is>
          <t>Gesamtkapitalrendite in %</t>
        </is>
      </c>
      <c r="B63" s="5" t="inlineStr">
        <is>
          <t>Total Return on Investment in %</t>
        </is>
      </c>
      <c r="C63" t="inlineStr">
        <is>
          <t>-</t>
        </is>
      </c>
      <c r="D63" t="n">
        <v>11.34</v>
      </c>
      <c r="E63" t="n">
        <v>12.73</v>
      </c>
      <c r="F63" t="n">
        <v>11.37</v>
      </c>
      <c r="G63" t="n">
        <v>8.75</v>
      </c>
      <c r="H63" t="n">
        <v>10.31</v>
      </c>
      <c r="I63" t="inlineStr">
        <is>
          <t>-</t>
        </is>
      </c>
      <c r="J63" t="inlineStr">
        <is>
          <t>-</t>
        </is>
      </c>
      <c r="K63" t="inlineStr">
        <is>
          <t>-</t>
        </is>
      </c>
      <c r="L63" t="inlineStr">
        <is>
          <t>-</t>
        </is>
      </c>
      <c r="M63" t="inlineStr">
        <is>
          <t>-</t>
        </is>
      </c>
      <c r="N63" t="inlineStr">
        <is>
          <t>-</t>
        </is>
      </c>
      <c r="O63" t="inlineStr">
        <is>
          <t>-</t>
        </is>
      </c>
      <c r="P63" t="inlineStr">
        <is>
          <t>-</t>
        </is>
      </c>
      <c r="Q63" t="inlineStr">
        <is>
          <t>-</t>
        </is>
      </c>
    </row>
    <row r="64">
      <c r="A64" s="5" t="inlineStr">
        <is>
          <t>Return on Investment in %</t>
        </is>
      </c>
      <c r="B64" s="5" t="inlineStr">
        <is>
          <t>Return on Investment in %</t>
        </is>
      </c>
      <c r="C64" t="inlineStr">
        <is>
          <t>-</t>
        </is>
      </c>
      <c r="D64" t="n">
        <v>11.46</v>
      </c>
      <c r="E64" t="n">
        <v>12.87</v>
      </c>
      <c r="F64" t="n">
        <v>11.64</v>
      </c>
      <c r="G64" t="n">
        <v>8.550000000000001</v>
      </c>
      <c r="H64" t="n">
        <v>10.43</v>
      </c>
      <c r="I64" t="n">
        <v>9.81</v>
      </c>
      <c r="J64" t="n">
        <v>8.82</v>
      </c>
      <c r="K64" t="n">
        <v>15.47</v>
      </c>
      <c r="L64" t="n">
        <v>20.2</v>
      </c>
      <c r="M64" t="n">
        <v>16.53</v>
      </c>
      <c r="N64" t="n">
        <v>-4.05</v>
      </c>
      <c r="O64" t="n">
        <v>8.18</v>
      </c>
      <c r="P64" t="n">
        <v>16.47</v>
      </c>
      <c r="Q64" t="n">
        <v>16.47</v>
      </c>
    </row>
    <row r="65">
      <c r="A65" s="5" t="inlineStr">
        <is>
          <t>Arbeitsintensität in %</t>
        </is>
      </c>
      <c r="B65" s="5" t="inlineStr">
        <is>
          <t>Work Intensity in %</t>
        </is>
      </c>
      <c r="C65" t="inlineStr">
        <is>
          <t>-</t>
        </is>
      </c>
      <c r="D65" t="n">
        <v>53.61</v>
      </c>
      <c r="E65" t="n">
        <v>52.3</v>
      </c>
      <c r="F65" t="n">
        <v>49.5</v>
      </c>
      <c r="G65" t="n">
        <v>49.74</v>
      </c>
      <c r="H65" t="n">
        <v>57.97</v>
      </c>
      <c r="I65" t="n">
        <v>58.56</v>
      </c>
      <c r="J65" t="n">
        <v>61.02</v>
      </c>
      <c r="K65" t="n">
        <v>78.7</v>
      </c>
      <c r="L65" t="n">
        <v>78.59999999999999</v>
      </c>
      <c r="M65" t="n">
        <v>80</v>
      </c>
      <c r="N65" t="n">
        <v>73.75</v>
      </c>
      <c r="O65" t="n">
        <v>75.47</v>
      </c>
      <c r="P65" t="n">
        <v>81.63</v>
      </c>
      <c r="Q65" t="n">
        <v>81.63</v>
      </c>
    </row>
    <row r="66">
      <c r="A66" s="5" t="inlineStr">
        <is>
          <t>Eigenkapitalquote in %</t>
        </is>
      </c>
      <c r="B66" s="5" t="inlineStr">
        <is>
          <t>Equity Ratio in %</t>
        </is>
      </c>
      <c r="C66" t="inlineStr">
        <is>
          <t>-</t>
        </is>
      </c>
      <c r="D66" t="n">
        <v>55.64</v>
      </c>
      <c r="E66" t="n">
        <v>57.81</v>
      </c>
      <c r="F66" t="n">
        <v>58.67</v>
      </c>
      <c r="G66" t="n">
        <v>57.08</v>
      </c>
      <c r="H66" t="n">
        <v>63.1</v>
      </c>
      <c r="I66" t="n">
        <v>61.56</v>
      </c>
      <c r="J66" t="n">
        <v>60.12</v>
      </c>
      <c r="K66" t="n">
        <v>54.88</v>
      </c>
      <c r="L66" t="n">
        <v>47.44</v>
      </c>
      <c r="M66" t="n">
        <v>44.88</v>
      </c>
      <c r="N66" t="n">
        <v>47.61</v>
      </c>
      <c r="O66" t="n">
        <v>50.48</v>
      </c>
      <c r="P66" t="n">
        <v>46.43</v>
      </c>
      <c r="Q66" t="n">
        <v>46.43</v>
      </c>
    </row>
    <row r="67">
      <c r="A67" s="5" t="inlineStr">
        <is>
          <t>Fremdkapitalquote in %</t>
        </is>
      </c>
      <c r="B67" s="5" t="inlineStr">
        <is>
          <t>Debt Ratio in %</t>
        </is>
      </c>
      <c r="C67" t="inlineStr">
        <is>
          <t>-</t>
        </is>
      </c>
      <c r="D67" t="n">
        <v>44.36</v>
      </c>
      <c r="E67" t="n">
        <v>42.19</v>
      </c>
      <c r="F67" t="n">
        <v>41.33</v>
      </c>
      <c r="G67" t="n">
        <v>42.92</v>
      </c>
      <c r="H67" t="n">
        <v>36.9</v>
      </c>
      <c r="I67" t="n">
        <v>38.44</v>
      </c>
      <c r="J67" t="n">
        <v>39.88</v>
      </c>
      <c r="K67" t="n">
        <v>45.12</v>
      </c>
      <c r="L67" t="n">
        <v>52.56</v>
      </c>
      <c r="M67" t="n">
        <v>55.12</v>
      </c>
      <c r="N67" t="n">
        <v>52.39</v>
      </c>
      <c r="O67" t="n">
        <v>49.52</v>
      </c>
      <c r="P67" t="n">
        <v>53.57</v>
      </c>
      <c r="Q67" t="n">
        <v>53.57</v>
      </c>
    </row>
    <row r="68">
      <c r="A68" s="5" t="inlineStr">
        <is>
          <t>Verschuldungsgrad in %</t>
        </is>
      </c>
      <c r="B68" s="5" t="inlineStr">
        <is>
          <t>Finance Gearing in %</t>
        </is>
      </c>
      <c r="C68" t="inlineStr">
        <is>
          <t>-</t>
        </is>
      </c>
      <c r="D68" t="n">
        <v>79.70999999999999</v>
      </c>
      <c r="E68" t="n">
        <v>72.98</v>
      </c>
      <c r="F68" t="n">
        <v>70.44</v>
      </c>
      <c r="G68" t="n">
        <v>75.20999999999999</v>
      </c>
      <c r="H68" t="n">
        <v>58.49</v>
      </c>
      <c r="I68" t="n">
        <v>62.45</v>
      </c>
      <c r="J68" t="n">
        <v>66.33</v>
      </c>
      <c r="K68" t="n">
        <v>82.20999999999999</v>
      </c>
      <c r="L68" t="n">
        <v>110.81</v>
      </c>
      <c r="M68" t="n">
        <v>122.81</v>
      </c>
      <c r="N68" t="n">
        <v>110.02</v>
      </c>
      <c r="O68" t="n">
        <v>98.08</v>
      </c>
      <c r="P68" t="n">
        <v>115.39</v>
      </c>
      <c r="Q68" t="n">
        <v>115.39</v>
      </c>
    </row>
    <row r="69">
      <c r="A69" s="5" t="inlineStr">
        <is>
          <t>Bruttoergebnis Marge in %</t>
        </is>
      </c>
      <c r="B69" s="5" t="inlineStr">
        <is>
          <t>Gross Profit Marge in %</t>
        </is>
      </c>
      <c r="C69" t="inlineStr">
        <is>
          <t>-</t>
        </is>
      </c>
      <c r="D69" t="n">
        <v>44.67</v>
      </c>
      <c r="E69" t="n">
        <v>45.95</v>
      </c>
      <c r="F69" t="n">
        <v>45.03</v>
      </c>
      <c r="G69" t="n">
        <v>44.81</v>
      </c>
      <c r="H69" t="n">
        <v>46.06</v>
      </c>
      <c r="I69" t="n">
        <v>44.33</v>
      </c>
      <c r="J69" t="n">
        <v>41.51</v>
      </c>
      <c r="K69" t="n">
        <v>42.37</v>
      </c>
      <c r="L69" t="n">
        <v>43.34</v>
      </c>
      <c r="M69" t="n">
        <v>43.37</v>
      </c>
      <c r="N69" t="n">
        <v>28.72</v>
      </c>
      <c r="O69" t="n">
        <v>34.39</v>
      </c>
      <c r="P69" t="n">
        <v>41.14</v>
      </c>
    </row>
    <row r="70">
      <c r="A70" s="5" t="inlineStr">
        <is>
          <t>Kurzfristige Vermögensquote in %</t>
        </is>
      </c>
      <c r="B70" s="5" t="inlineStr">
        <is>
          <t>Current Assets Ratio in %</t>
        </is>
      </c>
      <c r="C70" t="inlineStr">
        <is>
          <t>-</t>
        </is>
      </c>
      <c r="D70" t="n">
        <v>53.61</v>
      </c>
      <c r="E70" t="n">
        <v>52.3</v>
      </c>
      <c r="F70" t="n">
        <v>49.5</v>
      </c>
      <c r="G70" t="n">
        <v>49.73</v>
      </c>
      <c r="H70" t="n">
        <v>57.98</v>
      </c>
      <c r="I70" t="n">
        <v>58.55</v>
      </c>
      <c r="J70" t="n">
        <v>61.02</v>
      </c>
      <c r="K70" t="n">
        <v>78.69</v>
      </c>
      <c r="L70" t="n">
        <v>78.59999999999999</v>
      </c>
      <c r="M70" t="n">
        <v>80.02</v>
      </c>
      <c r="N70" t="n">
        <v>73.73999999999999</v>
      </c>
      <c r="O70" t="n">
        <v>75.48</v>
      </c>
      <c r="P70" t="n">
        <v>81.64</v>
      </c>
    </row>
    <row r="71">
      <c r="A71" s="5" t="inlineStr">
        <is>
          <t>Nettogewinn Marge in %</t>
        </is>
      </c>
      <c r="B71" s="5" t="inlineStr">
        <is>
          <t>Net Profit Marge in %</t>
        </is>
      </c>
      <c r="C71" t="inlineStr">
        <is>
          <t>-</t>
        </is>
      </c>
      <c r="D71" t="n">
        <v>21.93</v>
      </c>
      <c r="E71" t="n">
        <v>23.68</v>
      </c>
      <c r="F71" t="n">
        <v>23.41</v>
      </c>
      <c r="G71" t="n">
        <v>21.66</v>
      </c>
      <c r="H71" t="n">
        <v>22.06</v>
      </c>
      <c r="I71" t="n">
        <v>20.44</v>
      </c>
      <c r="J71" t="n">
        <v>19.37</v>
      </c>
      <c r="K71" t="n">
        <v>24.22</v>
      </c>
      <c r="L71" t="n">
        <v>25.96</v>
      </c>
      <c r="M71" t="n">
        <v>22.67</v>
      </c>
      <c r="N71" t="n">
        <v>-9.449999999999999</v>
      </c>
      <c r="O71" t="n">
        <v>10.91</v>
      </c>
      <c r="P71" t="n">
        <v>17.81</v>
      </c>
    </row>
    <row r="72">
      <c r="A72" s="5" t="inlineStr">
        <is>
          <t>Operative Ergebnis Marge in %</t>
        </is>
      </c>
      <c r="B72" s="5" t="inlineStr">
        <is>
          <t>EBIT Marge in %</t>
        </is>
      </c>
      <c r="C72" t="inlineStr">
        <is>
          <t>-</t>
        </is>
      </c>
      <c r="D72" t="n">
        <v>23.61</v>
      </c>
      <c r="E72" t="n">
        <v>27.09</v>
      </c>
      <c r="F72" t="n">
        <v>27.57</v>
      </c>
      <c r="G72" t="n">
        <v>24.4</v>
      </c>
      <c r="H72" t="n">
        <v>24.89</v>
      </c>
      <c r="I72" t="n">
        <v>21.89</v>
      </c>
      <c r="J72" t="n">
        <v>19.98</v>
      </c>
      <c r="K72" t="n">
        <v>24.45</v>
      </c>
      <c r="L72" t="n">
        <v>29.04</v>
      </c>
      <c r="M72" t="n">
        <v>27.75</v>
      </c>
      <c r="N72" t="n">
        <v>-10.34</v>
      </c>
      <c r="O72" t="n">
        <v>9.720000000000001</v>
      </c>
      <c r="P72" t="n">
        <v>21.62</v>
      </c>
    </row>
    <row r="73">
      <c r="A73" s="5" t="inlineStr">
        <is>
          <t>Vermögensumsschlag in %</t>
        </is>
      </c>
      <c r="B73" s="5" t="inlineStr">
        <is>
          <t>Asset Turnover in %</t>
        </is>
      </c>
      <c r="C73" t="inlineStr">
        <is>
          <t>-</t>
        </is>
      </c>
      <c r="D73" t="n">
        <v>52.23</v>
      </c>
      <c r="E73" t="n">
        <v>54.35</v>
      </c>
      <c r="F73" t="n">
        <v>49.75</v>
      </c>
      <c r="G73" t="n">
        <v>39.49</v>
      </c>
      <c r="H73" t="n">
        <v>47.29</v>
      </c>
      <c r="I73" t="n">
        <v>47.98</v>
      </c>
      <c r="J73" t="n">
        <v>45.55</v>
      </c>
      <c r="K73" t="n">
        <v>63.85</v>
      </c>
      <c r="L73" t="n">
        <v>77.83</v>
      </c>
      <c r="M73" t="n">
        <v>72.94</v>
      </c>
      <c r="N73" t="n">
        <v>42.81</v>
      </c>
      <c r="O73" t="n">
        <v>74.98999999999999</v>
      </c>
      <c r="P73" t="n">
        <v>92.51000000000001</v>
      </c>
    </row>
    <row r="74">
      <c r="A74" s="5" t="inlineStr">
        <is>
          <t>Langfristige Vermögensquote in %</t>
        </is>
      </c>
      <c r="B74" s="5" t="inlineStr">
        <is>
          <t>Non-Current Assets Ratio in %</t>
        </is>
      </c>
      <c r="C74" t="inlineStr">
        <is>
          <t>-</t>
        </is>
      </c>
      <c r="D74" t="n">
        <v>46.39</v>
      </c>
      <c r="E74" t="n">
        <v>47.7</v>
      </c>
      <c r="F74" t="n">
        <v>50.5</v>
      </c>
      <c r="G74" t="n">
        <v>50.27</v>
      </c>
      <c r="H74" t="n">
        <v>42.02</v>
      </c>
      <c r="I74" t="n">
        <v>41.45</v>
      </c>
      <c r="J74" t="n">
        <v>38.98</v>
      </c>
      <c r="K74" t="n">
        <v>21.31</v>
      </c>
      <c r="L74" t="n">
        <v>21.4</v>
      </c>
      <c r="M74" t="n">
        <v>20</v>
      </c>
      <c r="N74" t="n">
        <v>26.25</v>
      </c>
      <c r="O74" t="n">
        <v>24.53</v>
      </c>
      <c r="P74" t="n">
        <v>18.37</v>
      </c>
    </row>
    <row r="75">
      <c r="A75" s="5" t="inlineStr">
        <is>
          <t>Gesamtkapitalrentabilität</t>
        </is>
      </c>
      <c r="B75" s="5" t="inlineStr">
        <is>
          <t>ROA Return on Assets in %</t>
        </is>
      </c>
      <c r="C75" t="inlineStr">
        <is>
          <t>-</t>
        </is>
      </c>
      <c r="D75" t="n">
        <v>11.45</v>
      </c>
      <c r="E75" t="n">
        <v>12.87</v>
      </c>
      <c r="F75" t="n">
        <v>11.65</v>
      </c>
      <c r="G75" t="n">
        <v>8.56</v>
      </c>
      <c r="H75" t="n">
        <v>10.43</v>
      </c>
      <c r="I75" t="n">
        <v>9.81</v>
      </c>
      <c r="J75" t="n">
        <v>8.82</v>
      </c>
      <c r="K75" t="n">
        <v>15.46</v>
      </c>
      <c r="L75" t="n">
        <v>20.2</v>
      </c>
      <c r="M75" t="n">
        <v>16.54</v>
      </c>
      <c r="N75" t="n">
        <v>-4.05</v>
      </c>
      <c r="O75" t="n">
        <v>8.18</v>
      </c>
      <c r="P75" t="n">
        <v>16.47</v>
      </c>
    </row>
    <row r="76">
      <c r="A76" s="5" t="inlineStr">
        <is>
          <t>Ertrag des eingesetzten Kapitals</t>
        </is>
      </c>
      <c r="B76" s="5" t="inlineStr">
        <is>
          <t>ROCE Return on Cap. Empl. in %</t>
        </is>
      </c>
      <c r="C76" t="inlineStr">
        <is>
          <t>-</t>
        </is>
      </c>
      <c r="D76" t="n">
        <v>15.56</v>
      </c>
      <c r="E76" t="n">
        <v>18.14</v>
      </c>
      <c r="F76" t="n">
        <v>16.8</v>
      </c>
      <c r="G76" t="n">
        <v>11.91</v>
      </c>
      <c r="H76" t="n">
        <v>15.36</v>
      </c>
      <c r="I76" t="n">
        <v>13.76</v>
      </c>
      <c r="J76" t="n">
        <v>12.12</v>
      </c>
      <c r="K76" t="n">
        <v>21.73</v>
      </c>
      <c r="L76" t="n">
        <v>32.64</v>
      </c>
      <c r="M76" t="n">
        <v>31.09</v>
      </c>
      <c r="N76" t="n">
        <v>-6.15</v>
      </c>
      <c r="O76" t="n">
        <v>9.789999999999999</v>
      </c>
      <c r="P76" t="n">
        <v>29.67</v>
      </c>
    </row>
    <row r="77">
      <c r="A77" s="5" t="inlineStr">
        <is>
          <t>Eigenkapital zu Anlagevermögen</t>
        </is>
      </c>
      <c r="B77" s="5" t="inlineStr">
        <is>
          <t>Equity to Fixed Assets in %</t>
        </is>
      </c>
      <c r="C77" t="inlineStr">
        <is>
          <t>-</t>
        </is>
      </c>
      <c r="D77" t="n">
        <v>119.94</v>
      </c>
      <c r="E77" t="n">
        <v>121.18</v>
      </c>
      <c r="F77" t="n">
        <v>116.18</v>
      </c>
      <c r="G77" t="n">
        <v>113.54</v>
      </c>
      <c r="H77" t="n">
        <v>150.15</v>
      </c>
      <c r="I77" t="n">
        <v>148.54</v>
      </c>
      <c r="J77" t="n">
        <v>154.23</v>
      </c>
      <c r="K77" t="n">
        <v>257.57</v>
      </c>
      <c r="L77" t="n">
        <v>221.62</v>
      </c>
      <c r="M77" t="n">
        <v>224.43</v>
      </c>
      <c r="N77" t="n">
        <v>181.38</v>
      </c>
      <c r="O77" t="n">
        <v>205.86</v>
      </c>
      <c r="P77" t="n">
        <v>252.67</v>
      </c>
    </row>
    <row r="78">
      <c r="A78" s="5" t="inlineStr">
        <is>
          <t>Liquidität Dritten Grades</t>
        </is>
      </c>
      <c r="B78" s="5" t="inlineStr">
        <is>
          <t>Current Ratio in %</t>
        </is>
      </c>
      <c r="C78" t="inlineStr">
        <is>
          <t>-</t>
        </is>
      </c>
      <c r="D78" t="n">
        <v>258.44</v>
      </c>
      <c r="E78" t="n">
        <v>277.72</v>
      </c>
      <c r="F78" t="n">
        <v>269.51</v>
      </c>
      <c r="G78" t="n">
        <v>260.8</v>
      </c>
      <c r="H78" t="n">
        <v>248.08</v>
      </c>
      <c r="I78" t="n">
        <v>247.35</v>
      </c>
      <c r="J78" t="n">
        <v>244.89</v>
      </c>
      <c r="K78" t="n">
        <v>279.58</v>
      </c>
      <c r="L78" t="n">
        <v>255.58</v>
      </c>
      <c r="M78" t="n">
        <v>229.36</v>
      </c>
      <c r="N78" t="n">
        <v>263.31</v>
      </c>
      <c r="O78" t="n">
        <v>294.94</v>
      </c>
      <c r="P78" t="n">
        <v>250.57</v>
      </c>
    </row>
    <row r="79">
      <c r="A79" s="5" t="inlineStr">
        <is>
          <t>Operativer Cashflow</t>
        </is>
      </c>
      <c r="B79" s="5" t="inlineStr">
        <is>
          <t>Operating Cashflow in M</t>
        </is>
      </c>
      <c r="C79" t="inlineStr">
        <is>
          <t>-</t>
        </is>
      </c>
      <c r="D79" t="n">
        <v>14185.3799</v>
      </c>
      <c r="E79" t="n">
        <v>8982.063</v>
      </c>
      <c r="F79" t="n">
        <v>14706.4899</v>
      </c>
      <c r="G79" t="n">
        <v>11770.662</v>
      </c>
      <c r="H79" t="n">
        <v>7636.356</v>
      </c>
      <c r="I79" t="n">
        <v>16359.291</v>
      </c>
      <c r="J79" t="n">
        <v>12548.014</v>
      </c>
      <c r="K79" t="n">
        <v>11312.016</v>
      </c>
      <c r="L79" t="n">
        <v>3487.491</v>
      </c>
      <c r="M79" t="n">
        <v>7609.938</v>
      </c>
      <c r="N79" t="n">
        <v>59919.184</v>
      </c>
      <c r="O79" t="n">
        <v>11014.229</v>
      </c>
      <c r="P79" t="n">
        <v>7614.288</v>
      </c>
    </row>
    <row r="80">
      <c r="A80" s="5" t="inlineStr">
        <is>
          <t>Aktienrückkauf</t>
        </is>
      </c>
      <c r="B80" s="5" t="inlineStr">
        <is>
          <t>Share Buyback in M</t>
        </is>
      </c>
      <c r="C80" t="n">
        <v>0</v>
      </c>
      <c r="D80" t="n">
        <v>1.29000000000002</v>
      </c>
      <c r="E80" t="n">
        <v>6.289999999999964</v>
      </c>
      <c r="F80" t="n">
        <v>2.509999999999991</v>
      </c>
      <c r="G80" t="n">
        <v>3</v>
      </c>
      <c r="H80" t="n">
        <v>0</v>
      </c>
      <c r="I80" t="n">
        <v>8</v>
      </c>
      <c r="J80" t="n">
        <v>-33.69999999999999</v>
      </c>
      <c r="K80" t="n">
        <v>6.5</v>
      </c>
      <c r="L80" t="n">
        <v>22.90000000000003</v>
      </c>
      <c r="M80" t="n">
        <v>-3</v>
      </c>
      <c r="N80" t="n">
        <v>-1.5</v>
      </c>
      <c r="O80" t="n">
        <v>3.5</v>
      </c>
      <c r="P80" t="n">
        <v>0</v>
      </c>
    </row>
    <row r="81">
      <c r="A81" s="5" t="inlineStr">
        <is>
          <t>Umsatzwachstum 1J in %</t>
        </is>
      </c>
      <c r="B81" s="5" t="inlineStr">
        <is>
          <t>Revenue Growth 1Y in %</t>
        </is>
      </c>
      <c r="C81" t="inlineStr">
        <is>
          <t>-</t>
        </is>
      </c>
      <c r="D81" t="n">
        <v>8</v>
      </c>
      <c r="E81" t="n">
        <v>20.89</v>
      </c>
      <c r="F81" t="n">
        <v>33.23</v>
      </c>
      <c r="G81" t="n">
        <v>8.08</v>
      </c>
      <c r="H81" t="n">
        <v>7.36</v>
      </c>
      <c r="I81" t="n">
        <v>11.65</v>
      </c>
      <c r="J81" t="n">
        <v>10.84</v>
      </c>
      <c r="K81" t="n">
        <v>-16.26</v>
      </c>
      <c r="L81" t="n">
        <v>25.35</v>
      </c>
      <c r="M81" t="n">
        <v>182.46</v>
      </c>
      <c r="N81" t="n">
        <v>-45.97</v>
      </c>
      <c r="O81" t="n">
        <v>-21.6</v>
      </c>
      <c r="P81" t="inlineStr">
        <is>
          <t>-</t>
        </is>
      </c>
    </row>
    <row r="82">
      <c r="A82" s="5" t="inlineStr">
        <is>
          <t>Umsatzwachstum 3J in %</t>
        </is>
      </c>
      <c r="B82" s="5" t="inlineStr">
        <is>
          <t>Revenue Growth 3Y in %</t>
        </is>
      </c>
      <c r="C82" t="inlineStr">
        <is>
          <t>-</t>
        </is>
      </c>
      <c r="D82" t="n">
        <v>20.71</v>
      </c>
      <c r="E82" t="n">
        <v>20.73</v>
      </c>
      <c r="F82" t="n">
        <v>16.22</v>
      </c>
      <c r="G82" t="n">
        <v>9.029999999999999</v>
      </c>
      <c r="H82" t="n">
        <v>9.949999999999999</v>
      </c>
      <c r="I82" t="n">
        <v>2.08</v>
      </c>
      <c r="J82" t="n">
        <v>6.64</v>
      </c>
      <c r="K82" t="n">
        <v>63.85</v>
      </c>
      <c r="L82" t="n">
        <v>53.95</v>
      </c>
      <c r="M82" t="n">
        <v>38.3</v>
      </c>
      <c r="N82" t="n">
        <v>-22.52</v>
      </c>
      <c r="O82" t="inlineStr">
        <is>
          <t>-</t>
        </is>
      </c>
      <c r="P82" t="inlineStr">
        <is>
          <t>-</t>
        </is>
      </c>
    </row>
    <row r="83">
      <c r="A83" s="5" t="inlineStr">
        <is>
          <t>Umsatzwachstum 5J in %</t>
        </is>
      </c>
      <c r="B83" s="5" t="inlineStr">
        <is>
          <t>Revenue Growth 5Y in %</t>
        </is>
      </c>
      <c r="C83" t="inlineStr">
        <is>
          <t>-</t>
        </is>
      </c>
      <c r="D83" t="n">
        <v>15.51</v>
      </c>
      <c r="E83" t="n">
        <v>16.24</v>
      </c>
      <c r="F83" t="n">
        <v>14.23</v>
      </c>
      <c r="G83" t="n">
        <v>4.33</v>
      </c>
      <c r="H83" t="n">
        <v>7.79</v>
      </c>
      <c r="I83" t="n">
        <v>42.81</v>
      </c>
      <c r="J83" t="n">
        <v>31.28</v>
      </c>
      <c r="K83" t="n">
        <v>24.8</v>
      </c>
      <c r="L83" t="n">
        <v>28.05</v>
      </c>
      <c r="M83" t="inlineStr">
        <is>
          <t>-</t>
        </is>
      </c>
      <c r="N83" t="inlineStr">
        <is>
          <t>-</t>
        </is>
      </c>
      <c r="O83" t="inlineStr">
        <is>
          <t>-</t>
        </is>
      </c>
      <c r="P83" t="inlineStr">
        <is>
          <t>-</t>
        </is>
      </c>
    </row>
    <row r="84">
      <c r="A84" s="5" t="inlineStr">
        <is>
          <t>Umsatzwachstum 10J in %</t>
        </is>
      </c>
      <c r="B84" s="5" t="inlineStr">
        <is>
          <t>Revenue Growth 10Y in %</t>
        </is>
      </c>
      <c r="C84" t="inlineStr">
        <is>
          <t>-</t>
        </is>
      </c>
      <c r="D84" t="n">
        <v>29.16</v>
      </c>
      <c r="E84" t="n">
        <v>23.76</v>
      </c>
      <c r="F84" t="n">
        <v>19.51</v>
      </c>
      <c r="G84" t="n">
        <v>16.19</v>
      </c>
      <c r="H84" t="inlineStr">
        <is>
          <t>-</t>
        </is>
      </c>
      <c r="I84" t="inlineStr">
        <is>
          <t>-</t>
        </is>
      </c>
      <c r="J84" t="inlineStr">
        <is>
          <t>-</t>
        </is>
      </c>
      <c r="K84" t="inlineStr">
        <is>
          <t>-</t>
        </is>
      </c>
      <c r="L84" t="inlineStr">
        <is>
          <t>-</t>
        </is>
      </c>
      <c r="M84" t="inlineStr">
        <is>
          <t>-</t>
        </is>
      </c>
      <c r="N84" t="inlineStr">
        <is>
          <t>-</t>
        </is>
      </c>
      <c r="O84" t="inlineStr">
        <is>
          <t>-</t>
        </is>
      </c>
      <c r="P84" t="inlineStr">
        <is>
          <t>-</t>
        </is>
      </c>
    </row>
    <row r="85">
      <c r="A85" s="5" t="inlineStr">
        <is>
          <t>Gewinnwachstum 1J in %</t>
        </is>
      </c>
      <c r="B85" s="5" t="inlineStr">
        <is>
          <t>Earnings Growth 1Y in %</t>
        </is>
      </c>
      <c r="C85" t="inlineStr">
        <is>
          <t>-</t>
        </is>
      </c>
      <c r="D85" t="inlineStr">
        <is>
          <t>-</t>
        </is>
      </c>
      <c r="E85" t="n">
        <v>22.32</v>
      </c>
      <c r="F85" t="n">
        <v>43.95</v>
      </c>
      <c r="G85" t="n">
        <v>6.13</v>
      </c>
      <c r="H85" t="n">
        <v>15.87</v>
      </c>
      <c r="I85" t="n">
        <v>17.81</v>
      </c>
      <c r="J85" t="n">
        <v>-11.34</v>
      </c>
      <c r="K85" t="n">
        <v>-21.88</v>
      </c>
      <c r="L85" t="n">
        <v>43.54</v>
      </c>
      <c r="M85" t="n">
        <v>-777.27</v>
      </c>
      <c r="N85" t="n">
        <v>-146.81</v>
      </c>
      <c r="O85" t="n">
        <v>-51.95</v>
      </c>
      <c r="P85" t="inlineStr">
        <is>
          <t>-</t>
        </is>
      </c>
    </row>
    <row r="86">
      <c r="A86" s="5" t="inlineStr">
        <is>
          <t>Gewinnwachstum 3J in %</t>
        </is>
      </c>
      <c r="B86" s="5" t="inlineStr">
        <is>
          <t>Earnings Growth 3Y in %</t>
        </is>
      </c>
      <c r="C86" t="inlineStr">
        <is>
          <t>-</t>
        </is>
      </c>
      <c r="D86" t="n">
        <v>22.09</v>
      </c>
      <c r="E86" t="n">
        <v>24.13</v>
      </c>
      <c r="F86" t="n">
        <v>21.98</v>
      </c>
      <c r="G86" t="n">
        <v>13.27</v>
      </c>
      <c r="H86" t="n">
        <v>7.45</v>
      </c>
      <c r="I86" t="n">
        <v>-5.14</v>
      </c>
      <c r="J86" t="n">
        <v>3.44</v>
      </c>
      <c r="K86" t="n">
        <v>-251.87</v>
      </c>
      <c r="L86" t="n">
        <v>-293.51</v>
      </c>
      <c r="M86" t="n">
        <v>-325.34</v>
      </c>
      <c r="N86" t="n">
        <v>-66.25</v>
      </c>
      <c r="O86" t="inlineStr">
        <is>
          <t>-</t>
        </is>
      </c>
      <c r="P86" t="inlineStr">
        <is>
          <t>-</t>
        </is>
      </c>
    </row>
    <row r="87">
      <c r="A87" s="5" t="inlineStr">
        <is>
          <t>Gewinnwachstum 5J in %</t>
        </is>
      </c>
      <c r="B87" s="5" t="inlineStr">
        <is>
          <t>Earnings Growth 5Y in %</t>
        </is>
      </c>
      <c r="C87" t="inlineStr">
        <is>
          <t>-</t>
        </is>
      </c>
      <c r="D87" t="n">
        <v>17.65</v>
      </c>
      <c r="E87" t="n">
        <v>21.22</v>
      </c>
      <c r="F87" t="n">
        <v>14.48</v>
      </c>
      <c r="G87" t="n">
        <v>1.32</v>
      </c>
      <c r="H87" t="n">
        <v>8.800000000000001</v>
      </c>
      <c r="I87" t="n">
        <v>-149.83</v>
      </c>
      <c r="J87" t="n">
        <v>-182.75</v>
      </c>
      <c r="K87" t="n">
        <v>-190.87</v>
      </c>
      <c r="L87" t="n">
        <v>-186.5</v>
      </c>
      <c r="M87" t="inlineStr">
        <is>
          <t>-</t>
        </is>
      </c>
      <c r="N87" t="inlineStr">
        <is>
          <t>-</t>
        </is>
      </c>
      <c r="O87" t="inlineStr">
        <is>
          <t>-</t>
        </is>
      </c>
      <c r="P87" t="inlineStr">
        <is>
          <t>-</t>
        </is>
      </c>
    </row>
    <row r="88">
      <c r="A88" s="5" t="inlineStr">
        <is>
          <t>Gewinnwachstum 10J in %</t>
        </is>
      </c>
      <c r="B88" s="5" t="inlineStr">
        <is>
          <t>Earnings Growth 10Y in %</t>
        </is>
      </c>
      <c r="C88" t="inlineStr">
        <is>
          <t>-</t>
        </is>
      </c>
      <c r="D88" t="n">
        <v>-66.09</v>
      </c>
      <c r="E88" t="n">
        <v>-80.77</v>
      </c>
      <c r="F88" t="n">
        <v>-88.2</v>
      </c>
      <c r="G88" t="n">
        <v>-92.59</v>
      </c>
      <c r="H88" t="inlineStr">
        <is>
          <t>-</t>
        </is>
      </c>
      <c r="I88" t="inlineStr">
        <is>
          <t>-</t>
        </is>
      </c>
      <c r="J88" t="inlineStr">
        <is>
          <t>-</t>
        </is>
      </c>
      <c r="K88" t="inlineStr">
        <is>
          <t>-</t>
        </is>
      </c>
      <c r="L88" t="inlineStr">
        <is>
          <t>-</t>
        </is>
      </c>
      <c r="M88" t="inlineStr">
        <is>
          <t>-</t>
        </is>
      </c>
      <c r="N88" t="inlineStr">
        <is>
          <t>-</t>
        </is>
      </c>
      <c r="O88" t="inlineStr">
        <is>
          <t>-</t>
        </is>
      </c>
      <c r="P88" t="inlineStr">
        <is>
          <t>-</t>
        </is>
      </c>
    </row>
    <row r="89">
      <c r="A89" s="5" t="inlineStr">
        <is>
          <t>PEG Ratio</t>
        </is>
      </c>
      <c r="B89" s="5" t="inlineStr">
        <is>
          <t>KGW Kurs/Gewinn/Wachstum</t>
        </is>
      </c>
      <c r="C89" t="inlineStr">
        <is>
          <t>-</t>
        </is>
      </c>
      <c r="D89" t="n">
        <v>2.42</v>
      </c>
      <c r="E89" t="n">
        <v>1.2</v>
      </c>
      <c r="F89" t="n">
        <v>2.08</v>
      </c>
      <c r="G89" t="n">
        <v>23.26</v>
      </c>
      <c r="H89" t="n">
        <v>2.91</v>
      </c>
      <c r="I89" t="n">
        <v>-0.22</v>
      </c>
      <c r="J89" t="n">
        <v>-0.16</v>
      </c>
      <c r="K89" t="n">
        <v>-0.09</v>
      </c>
      <c r="L89" t="n">
        <v>-0.07000000000000001</v>
      </c>
      <c r="M89" t="inlineStr">
        <is>
          <t>-</t>
        </is>
      </c>
      <c r="N89" t="inlineStr">
        <is>
          <t>-</t>
        </is>
      </c>
      <c r="O89" t="inlineStr">
        <is>
          <t>-</t>
        </is>
      </c>
      <c r="P89" t="inlineStr">
        <is>
          <t>-</t>
        </is>
      </c>
    </row>
    <row r="90">
      <c r="A90" s="5" t="inlineStr">
        <is>
          <t>EBIT-Wachstum 1J in %</t>
        </is>
      </c>
      <c r="B90" s="5" t="inlineStr">
        <is>
          <t>EBIT Growth 1Y in %</t>
        </is>
      </c>
      <c r="C90" t="inlineStr">
        <is>
          <t>-</t>
        </is>
      </c>
      <c r="D90" t="n">
        <v>-5.87</v>
      </c>
      <c r="E90" t="n">
        <v>18.79</v>
      </c>
      <c r="F90" t="n">
        <v>50.54</v>
      </c>
      <c r="G90" t="n">
        <v>5.94</v>
      </c>
      <c r="H90" t="n">
        <v>22.07</v>
      </c>
      <c r="I90" t="n">
        <v>22.33</v>
      </c>
      <c r="J90" t="n">
        <v>-9.42</v>
      </c>
      <c r="K90" t="n">
        <v>-29.49</v>
      </c>
      <c r="L90" t="n">
        <v>31.18</v>
      </c>
      <c r="M90" t="n">
        <v>-858.1799999999999</v>
      </c>
      <c r="N90" t="n">
        <v>-157.49</v>
      </c>
      <c r="O90" t="n">
        <v>-64.77</v>
      </c>
      <c r="P90" t="inlineStr">
        <is>
          <t>-</t>
        </is>
      </c>
    </row>
    <row r="91">
      <c r="A91" s="5" t="inlineStr">
        <is>
          <t>EBIT-Wachstum 3J in %</t>
        </is>
      </c>
      <c r="B91" s="5" t="inlineStr">
        <is>
          <t>EBIT Growth 3Y in %</t>
        </is>
      </c>
      <c r="C91" t="inlineStr">
        <is>
          <t>-</t>
        </is>
      </c>
      <c r="D91" t="n">
        <v>21.15</v>
      </c>
      <c r="E91" t="n">
        <v>25.09</v>
      </c>
      <c r="F91" t="n">
        <v>26.18</v>
      </c>
      <c r="G91" t="n">
        <v>16.78</v>
      </c>
      <c r="H91" t="n">
        <v>11.66</v>
      </c>
      <c r="I91" t="n">
        <v>-5.53</v>
      </c>
      <c r="J91" t="n">
        <v>-2.58</v>
      </c>
      <c r="K91" t="n">
        <v>-285.5</v>
      </c>
      <c r="L91" t="n">
        <v>-328.16</v>
      </c>
      <c r="M91" t="n">
        <v>-360.15</v>
      </c>
      <c r="N91" t="n">
        <v>-74.09</v>
      </c>
      <c r="O91" t="inlineStr">
        <is>
          <t>-</t>
        </is>
      </c>
      <c r="P91" t="inlineStr">
        <is>
          <t>-</t>
        </is>
      </c>
    </row>
    <row r="92">
      <c r="A92" s="5" t="inlineStr">
        <is>
          <t>EBIT-Wachstum 5J in %</t>
        </is>
      </c>
      <c r="B92" s="5" t="inlineStr">
        <is>
          <t>EBIT Growth 5Y in %</t>
        </is>
      </c>
      <c r="C92" t="inlineStr">
        <is>
          <t>-</t>
        </is>
      </c>
      <c r="D92" t="n">
        <v>18.29</v>
      </c>
      <c r="E92" t="n">
        <v>23.93</v>
      </c>
      <c r="F92" t="n">
        <v>18.29</v>
      </c>
      <c r="G92" t="n">
        <v>2.29</v>
      </c>
      <c r="H92" t="n">
        <v>7.33</v>
      </c>
      <c r="I92" t="n">
        <v>-168.72</v>
      </c>
      <c r="J92" t="n">
        <v>-204.68</v>
      </c>
      <c r="K92" t="n">
        <v>-215.75</v>
      </c>
      <c r="L92" t="n">
        <v>-209.85</v>
      </c>
      <c r="M92" t="inlineStr">
        <is>
          <t>-</t>
        </is>
      </c>
      <c r="N92" t="inlineStr">
        <is>
          <t>-</t>
        </is>
      </c>
      <c r="O92" t="inlineStr">
        <is>
          <t>-</t>
        </is>
      </c>
      <c r="P92" t="inlineStr">
        <is>
          <t>-</t>
        </is>
      </c>
    </row>
    <row r="93">
      <c r="A93" s="5" t="inlineStr">
        <is>
          <t>EBIT-Wachstum 10J in %</t>
        </is>
      </c>
      <c r="B93" s="5" t="inlineStr">
        <is>
          <t>EBIT Growth 10Y in %</t>
        </is>
      </c>
      <c r="C93" t="inlineStr">
        <is>
          <t>-</t>
        </is>
      </c>
      <c r="D93" t="n">
        <v>-75.20999999999999</v>
      </c>
      <c r="E93" t="n">
        <v>-90.37</v>
      </c>
      <c r="F93" t="n">
        <v>-98.73</v>
      </c>
      <c r="G93" t="n">
        <v>-103.78</v>
      </c>
      <c r="H93" t="inlineStr">
        <is>
          <t>-</t>
        </is>
      </c>
      <c r="I93" t="inlineStr">
        <is>
          <t>-</t>
        </is>
      </c>
      <c r="J93" t="inlineStr">
        <is>
          <t>-</t>
        </is>
      </c>
      <c r="K93" t="inlineStr">
        <is>
          <t>-</t>
        </is>
      </c>
      <c r="L93" t="inlineStr">
        <is>
          <t>-</t>
        </is>
      </c>
      <c r="M93" t="inlineStr">
        <is>
          <t>-</t>
        </is>
      </c>
      <c r="N93" t="inlineStr">
        <is>
          <t>-</t>
        </is>
      </c>
      <c r="O93" t="inlineStr">
        <is>
          <t>-</t>
        </is>
      </c>
      <c r="P93" t="inlineStr">
        <is>
          <t>-</t>
        </is>
      </c>
    </row>
    <row r="94">
      <c r="A94" s="5" t="inlineStr">
        <is>
          <t>Op.Cashflow Wachstum 1J in %</t>
        </is>
      </c>
      <c r="B94" s="5" t="inlineStr">
        <is>
          <t>Op.Cashflow Wachstum 1Y in %</t>
        </is>
      </c>
      <c r="C94" t="inlineStr">
        <is>
          <t>-</t>
        </is>
      </c>
      <c r="D94" t="n">
        <v>58.42</v>
      </c>
      <c r="E94" t="n">
        <v>-38.01</v>
      </c>
      <c r="F94" t="n">
        <v>25.68</v>
      </c>
      <c r="G94" t="n">
        <v>55.22</v>
      </c>
      <c r="H94" t="n">
        <v>-53.32</v>
      </c>
      <c r="I94" t="n">
        <v>32.78</v>
      </c>
      <c r="J94" t="n">
        <v>2.45</v>
      </c>
      <c r="K94" t="n">
        <v>229.54</v>
      </c>
      <c r="L94" t="n">
        <v>-51.64</v>
      </c>
      <c r="M94" t="n">
        <v>-87.39</v>
      </c>
      <c r="N94" t="n">
        <v>442.13</v>
      </c>
      <c r="O94" t="n">
        <v>45.82</v>
      </c>
      <c r="P94" t="inlineStr">
        <is>
          <t>-</t>
        </is>
      </c>
    </row>
    <row r="95">
      <c r="A95" s="5" t="inlineStr">
        <is>
          <t>Op.Cashflow Wachstum 3J in %</t>
        </is>
      </c>
      <c r="B95" s="5" t="inlineStr">
        <is>
          <t>Op.Cashflow Wachstum 3Y in %</t>
        </is>
      </c>
      <c r="C95" t="inlineStr">
        <is>
          <t>-</t>
        </is>
      </c>
      <c r="D95" t="n">
        <v>15.36</v>
      </c>
      <c r="E95" t="n">
        <v>14.3</v>
      </c>
      <c r="F95" t="n">
        <v>9.19</v>
      </c>
      <c r="G95" t="n">
        <v>11.56</v>
      </c>
      <c r="H95" t="n">
        <v>-6.03</v>
      </c>
      <c r="I95" t="n">
        <v>88.26000000000001</v>
      </c>
      <c r="J95" t="n">
        <v>60.12</v>
      </c>
      <c r="K95" t="n">
        <v>30.17</v>
      </c>
      <c r="L95" t="n">
        <v>101.03</v>
      </c>
      <c r="M95" t="n">
        <v>133.52</v>
      </c>
      <c r="N95" t="n">
        <v>162.65</v>
      </c>
      <c r="O95" t="inlineStr">
        <is>
          <t>-</t>
        </is>
      </c>
      <c r="P95" t="inlineStr">
        <is>
          <t>-</t>
        </is>
      </c>
    </row>
    <row r="96">
      <c r="A96" s="5" t="inlineStr">
        <is>
          <t>Op.Cashflow Wachstum 5J in %</t>
        </is>
      </c>
      <c r="B96" s="5" t="inlineStr">
        <is>
          <t>Op.Cashflow Wachstum 5Y in %</t>
        </is>
      </c>
      <c r="C96" t="inlineStr">
        <is>
          <t>-</t>
        </is>
      </c>
      <c r="D96" t="n">
        <v>9.6</v>
      </c>
      <c r="E96" t="n">
        <v>4.47</v>
      </c>
      <c r="F96" t="n">
        <v>12.56</v>
      </c>
      <c r="G96" t="n">
        <v>53.33</v>
      </c>
      <c r="H96" t="n">
        <v>31.96</v>
      </c>
      <c r="I96" t="n">
        <v>25.15</v>
      </c>
      <c r="J96" t="n">
        <v>107.02</v>
      </c>
      <c r="K96" t="n">
        <v>115.69</v>
      </c>
      <c r="L96" t="n">
        <v>69.78</v>
      </c>
      <c r="M96" t="inlineStr">
        <is>
          <t>-</t>
        </is>
      </c>
      <c r="N96" t="inlineStr">
        <is>
          <t>-</t>
        </is>
      </c>
      <c r="O96" t="inlineStr">
        <is>
          <t>-</t>
        </is>
      </c>
      <c r="P96" t="inlineStr">
        <is>
          <t>-</t>
        </is>
      </c>
    </row>
    <row r="97">
      <c r="A97" s="5" t="inlineStr">
        <is>
          <t>Op.Cashflow Wachstum 10J in %</t>
        </is>
      </c>
      <c r="B97" s="5" t="inlineStr">
        <is>
          <t>Op.Cashflow Wachstum 10Y in %</t>
        </is>
      </c>
      <c r="C97" t="inlineStr">
        <is>
          <t>-</t>
        </is>
      </c>
      <c r="D97" t="n">
        <v>17.37</v>
      </c>
      <c r="E97" t="n">
        <v>55.74</v>
      </c>
      <c r="F97" t="n">
        <v>64.13</v>
      </c>
      <c r="G97" t="n">
        <v>61.56</v>
      </c>
      <c r="H97" t="inlineStr">
        <is>
          <t>-</t>
        </is>
      </c>
      <c r="I97" t="inlineStr">
        <is>
          <t>-</t>
        </is>
      </c>
      <c r="J97" t="inlineStr">
        <is>
          <t>-</t>
        </is>
      </c>
      <c r="K97" t="inlineStr">
        <is>
          <t>-</t>
        </is>
      </c>
      <c r="L97" t="inlineStr">
        <is>
          <t>-</t>
        </is>
      </c>
      <c r="M97" t="inlineStr">
        <is>
          <t>-</t>
        </is>
      </c>
      <c r="N97" t="inlineStr">
        <is>
          <t>-</t>
        </is>
      </c>
      <c r="O97" t="inlineStr">
        <is>
          <t>-</t>
        </is>
      </c>
      <c r="P97" t="inlineStr">
        <is>
          <t>-</t>
        </is>
      </c>
    </row>
    <row r="98">
      <c r="A98" s="5" t="inlineStr">
        <is>
          <t>Working Capital in Mio</t>
        </is>
      </c>
      <c r="B98" s="5" t="inlineStr">
        <is>
          <t>Working Capital in M</t>
        </is>
      </c>
      <c r="C98" t="inlineStr">
        <is>
          <t>-</t>
        </is>
      </c>
      <c r="D98" t="n">
        <v>7437</v>
      </c>
      <c r="E98" t="n">
        <v>6740</v>
      </c>
      <c r="F98" t="n">
        <v>5665</v>
      </c>
      <c r="G98" t="n">
        <v>5277</v>
      </c>
      <c r="H98" t="n">
        <v>4600</v>
      </c>
      <c r="I98" t="n">
        <v>4257</v>
      </c>
      <c r="J98" t="n">
        <v>4157</v>
      </c>
      <c r="K98" t="n">
        <v>3746</v>
      </c>
      <c r="L98" t="n">
        <v>3474</v>
      </c>
      <c r="M98" t="n">
        <v>2789</v>
      </c>
      <c r="N98" t="n">
        <v>1705</v>
      </c>
      <c r="O98" t="n">
        <v>1965</v>
      </c>
      <c r="P98" t="n">
        <v>1998</v>
      </c>
      <c r="Q98" t="n">
        <v>1998</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2020-05-23T19:46:18Z</dcterms:created>
  <dcterms:modified xsi:type="dcterms:W3CDTF">2020-05-23T19:46:18Z</dcterms:modified>
</cp:coreProperties>
</file>