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INDEX" sheetId="1" state="visible" r:id="rId1"/>
    <sheet name="A2A" sheetId="2" state="visible" r:id="rId2"/>
    <sheet name="ATLANTIA" sheetId="3" state="visible" r:id="rId3"/>
    <sheet name="AUTOGRILL" sheetId="4" state="visible" r:id="rId4"/>
    <sheet name="AZIMUT HOLDING" sheetId="5" state="visible" r:id="rId5"/>
    <sheet name="BANCA MEDIOLANUM" sheetId="6" state="visible" r:id="rId6"/>
    <sheet name="BANCA MONTE DEI PASCHI" sheetId="7" state="visible" r:id="rId7"/>
    <sheet name="BPER BANCA" sheetId="8" state="visible" r:id="rId8"/>
    <sheet name="BUZZI UNICEM" sheetId="9" state="visible" r:id="rId9"/>
    <sheet name="DAVIDE CAMPARI-MILANO SPA" sheetId="10" state="visible" r:id="rId10"/>
    <sheet name="DIASORIN" sheetId="11" state="visible" r:id="rId11"/>
    <sheet name="ENEL" sheetId="12" state="visible" r:id="rId12"/>
    <sheet name="ENI" sheetId="13" state="visible" r:id="rId13"/>
    <sheet name="EXOR" sheetId="14" state="visible" r:id="rId14"/>
    <sheet name="FIAT CHRYSLER AUTOMOBILES N.V." sheetId="15" state="visible" r:id="rId15"/>
    <sheet name="GENERALI" sheetId="16" state="visible" r:id="rId16"/>
    <sheet name="INTESA SANPAOLO" sheetId="17" state="visible" r:id="rId17"/>
    <sheet name="LEONARDO" sheetId="18" state="visible" r:id="rId18"/>
    <sheet name="MEDIASET" sheetId="19" state="visible" r:id="rId19"/>
    <sheet name="MEDIOBANCA" sheetId="20" state="visible" r:id="rId20"/>
    <sheet name="PRYSMIAN" sheetId="21" state="visible" r:id="rId21"/>
    <sheet name="SAIPEM" sheetId="22" state="visible" r:id="rId22"/>
    <sheet name="SALINI IMPREGILO" sheetId="23" state="visible" r:id="rId23"/>
    <sheet name="SALVATORE FERRAGAMO" sheetId="24" state="visible" r:id="rId24"/>
    <sheet name="SNAM" sheetId="25" state="visible" r:id="rId25"/>
    <sheet name="STMICROELECTRONICS" sheetId="26" state="visible" r:id="rId26"/>
    <sheet name="TELECOM ITALIA" sheetId="27" state="visible" r:id="rId27"/>
    <sheet name="TENARIS" sheetId="28" state="visible" r:id="rId28"/>
    <sheet name="TERNA" sheetId="29" state="visible" r:id="rId29"/>
    <sheet name="TOD'S" sheetId="30" state="visible" r:id="rId30"/>
    <sheet name="UBI BANCA" sheetId="31" state="visible" r:id="rId31"/>
    <sheet name="UNICREDIT" sheetId="32" state="visible" r:id="rId32"/>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font>
    <font>
      <b val="1"/>
      <sz val="14"/>
    </font>
  </fonts>
  <fills count="5">
    <fill>
      <patternFill/>
    </fill>
    <fill>
      <patternFill patternType="gray125"/>
    </fill>
    <fill>
      <patternFill patternType="solid">
        <fgColor rgb="00fbfce1"/>
        <bgColor rgb="00fbfce1"/>
      </patternFill>
    </fill>
    <fill>
      <patternFill patternType="solid">
        <fgColor rgb="00babab6"/>
        <bgColor rgb="00babab6"/>
      </patternFill>
    </fill>
    <fill>
      <patternFill patternType="solid">
        <fgColor rgb="00c7ffcd"/>
        <bgColor rgb="00fffbc7"/>
      </patternFill>
    </fill>
  </fills>
  <borders count="3">
    <border>
      <left/>
      <right/>
      <top/>
      <bottom/>
      <diagonal/>
    </border>
    <border>
      <left style="thin"/>
      <right style="thin"/>
      <top style="thin"/>
      <bottom style="thin"/>
      <diagonal/>
    </border>
    <border>
      <left/>
      <right/>
      <top style="thin"/>
      <bottom style="thin"/>
      <diagonal/>
    </border>
  </borders>
  <cellStyleXfs count="1">
    <xf borderId="0" fillId="0" fontId="0" numFmtId="0"/>
  </cellStyleXfs>
  <cellXfs count="6">
    <xf borderId="0" fillId="0" fontId="0" numFmtId="0" pivotButton="0" quotePrefix="0" xfId="0"/>
    <xf borderId="1" fillId="4" fontId="2" numFmtId="0" pivotButton="0" quotePrefix="0" xfId="0"/>
    <xf borderId="1" fillId="4" fontId="1" numFmtId="0" pivotButton="0" quotePrefix="0" xfId="0"/>
    <xf borderId="2" fillId="3" fontId="1" numFmtId="0" pivotButton="0" quotePrefix="0" xfId="0"/>
    <xf borderId="2" fillId="3" fontId="0" numFmtId="0" pivotButton="0" quotePrefix="0" xfId="0"/>
    <xf borderId="1" fillId="2" fontId="1"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xl/worksheets/sheet30.xml" Type="http://schemas.openxmlformats.org/officeDocument/2006/relationships/worksheet" /><Relationship Id="rId31" Target="/xl/worksheets/sheet31.xml" Type="http://schemas.openxmlformats.org/officeDocument/2006/relationships/worksheet" /><Relationship Id="rId32" Target="/xl/worksheets/sheet32.xml" Type="http://schemas.openxmlformats.org/officeDocument/2006/relationships/worksheet" /><Relationship Id="rId33" Target="styles.xml" Type="http://schemas.openxmlformats.org/officeDocument/2006/relationships/styles" /><Relationship Id="rId3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33"/>
  <sheetViews>
    <sheetView workbookViewId="0">
      <pane activePane="bottomRight" state="frozen" topLeftCell="C2" xSplit="2" ySplit="1"/>
      <selection pane="topRight"/>
      <selection pane="bottomLeft"/>
      <selection activeCell="A1" pane="bottomRight" sqref="A1"/>
    </sheetView>
  </sheetViews>
  <sheetFormatPr baseColWidth="8" defaultRowHeight="15"/>
  <cols>
    <col customWidth="1" max="1" min="1" width="35"/>
  </cols>
  <sheetData>
    <row r="1">
      <c r="A1" s="1" t="inlineStr">
        <is>
          <t>INDEX</t>
        </is>
      </c>
    </row>
    <row r="2">
      <c r="A2" s="3" t="n"/>
    </row>
    <row r="3">
      <c r="A3" s="5">
        <f>HYPERLINK("ftse_mib-index__Stock_Data_EUR.xlsx#'A2A'!A1", "A2A")</f>
        <v/>
      </c>
    </row>
    <row r="4">
      <c r="A4" s="5">
        <f>HYPERLINK("ftse_mib-index__Stock_Data_EUR.xlsx#'ATLANTIA'!A1", "ATLANTIA")</f>
        <v/>
      </c>
    </row>
    <row r="5">
      <c r="A5" s="5">
        <f>HYPERLINK("ftse_mib-index__Stock_Data_EUR.xlsx#'AUTOGRILL'!A1", "AUTOGRILL")</f>
        <v/>
      </c>
    </row>
    <row r="6">
      <c r="A6" s="5">
        <f>HYPERLINK("ftse_mib-index__Stock_Data_EUR.xlsx#'AZIMUT HOLDING'!A1", "AZIMUT HOLDING")</f>
        <v/>
      </c>
    </row>
    <row r="7">
      <c r="A7" s="5">
        <f>HYPERLINK("ftse_mib-index__Stock_Data_EUR.xlsx#'BANCA MEDIOLANUM'!A1", "BANCA MEDIOLANUM")</f>
        <v/>
      </c>
    </row>
    <row r="8">
      <c r="A8" s="5">
        <f>HYPERLINK("ftse_mib-index__Stock_Data_EUR.xlsx#'BANCA MONTE DEI PASCHI'!A1", "BANCA MONTE DEI PASCHI")</f>
        <v/>
      </c>
    </row>
    <row r="9">
      <c r="A9" s="5">
        <f>HYPERLINK("ftse_mib-index__Stock_Data_EUR.xlsx#'BPER BANCA'!A1", "BPER BANCA")</f>
        <v/>
      </c>
    </row>
    <row r="10">
      <c r="A10" s="5">
        <f>HYPERLINK("ftse_mib-index__Stock_Data_EUR.xlsx#'BUZZI UNICEM'!A1", "BUZZI UNICEM")</f>
        <v/>
      </c>
    </row>
    <row r="11">
      <c r="A11" s="5">
        <f>HYPERLINK("ftse_mib-index__Stock_Data_EUR.xlsx#'DAVIDE CAMPARI-MILANO SPA'!A1", "DAVIDE CAMPARI-MILANO SPA")</f>
        <v/>
      </c>
    </row>
    <row r="12">
      <c r="A12" s="5">
        <f>HYPERLINK("ftse_mib-index__Stock_Data_EUR.xlsx#'DIASORIN'!A1", "DIASORIN")</f>
        <v/>
      </c>
    </row>
    <row r="13">
      <c r="A13" s="5">
        <f>HYPERLINK("ftse_mib-index__Stock_Data_EUR.xlsx#'ENEL'!A1", "ENEL")</f>
        <v/>
      </c>
    </row>
    <row r="14">
      <c r="A14" s="5">
        <f>HYPERLINK("ftse_mib-index__Stock_Data_EUR.xlsx#'ENI'!A1", "ENI")</f>
        <v/>
      </c>
    </row>
    <row r="15">
      <c r="A15" s="5">
        <f>HYPERLINK("ftse_mib-index__Stock_Data_EUR.xlsx#'EXOR'!A1", "EXOR")</f>
        <v/>
      </c>
    </row>
    <row r="16">
      <c r="A16" s="5">
        <f>HYPERLINK("ftse_mib-index__Stock_Data_EUR.xlsx#'FIAT CHRYSLER AUTOMOBILES N.V.'!A1", "FIAT CHRYSLER AUTOMOBILES N.V.")</f>
        <v/>
      </c>
    </row>
    <row r="17">
      <c r="A17" s="5">
        <f>HYPERLINK("ftse_mib-index__Stock_Data_EUR.xlsx#'GENERALI'!A1", "GENERALI")</f>
        <v/>
      </c>
    </row>
    <row r="18">
      <c r="A18" s="5">
        <f>HYPERLINK("ftse_mib-index__Stock_Data_EUR.xlsx#'INTESA SANPAOLO'!A1", "INTESA SANPAOLO")</f>
        <v/>
      </c>
    </row>
    <row r="19">
      <c r="A19" s="5">
        <f>HYPERLINK("ftse_mib-index__Stock_Data_EUR.xlsx#'LEONARDO'!A1", "LEONARDO")</f>
        <v/>
      </c>
    </row>
    <row r="20">
      <c r="A20" s="5">
        <f>HYPERLINK("ftse_mib-index__Stock_Data_EUR.xlsx#'MEDIASET'!A1", "MEDIASET")</f>
        <v/>
      </c>
    </row>
    <row r="21">
      <c r="A21" s="5">
        <f>HYPERLINK("ftse_mib-index__Stock_Data_EUR.xlsx#'MEDIOBANCA'!A1", "MEDIOBANCA")</f>
        <v/>
      </c>
    </row>
    <row r="22">
      <c r="A22" s="5">
        <f>HYPERLINK("ftse_mib-index__Stock_Data_EUR.xlsx#'PRYSMIAN'!A1", "PRYSMIAN")</f>
        <v/>
      </c>
    </row>
    <row r="23">
      <c r="A23" s="5">
        <f>HYPERLINK("ftse_mib-index__Stock_Data_EUR.xlsx#'SAIPEM'!A1", "SAIPEM")</f>
        <v/>
      </c>
    </row>
    <row r="24">
      <c r="A24" s="5">
        <f>HYPERLINK("ftse_mib-index__Stock_Data_EUR.xlsx#'SALINI IMPREGILO'!A1", "SALINI IMPREGILO")</f>
        <v/>
      </c>
    </row>
    <row r="25">
      <c r="A25" s="5">
        <f>HYPERLINK("ftse_mib-index__Stock_Data_EUR.xlsx#'SALVATORE FERRAGAMO'!A1", "SALVATORE FERRAGAMO")</f>
        <v/>
      </c>
    </row>
    <row r="26">
      <c r="A26" s="5">
        <f>HYPERLINK("ftse_mib-index__Stock_Data_EUR.xlsx#'SNAM'!A1", "SNAM")</f>
        <v/>
      </c>
    </row>
    <row r="27">
      <c r="A27" s="5">
        <f>HYPERLINK("ftse_mib-index__Stock_Data_EUR.xlsx#'STMICROELECTRONICS'!A1", "STMICROELECTRONICS")</f>
        <v/>
      </c>
    </row>
    <row r="28">
      <c r="A28" s="5">
        <f>HYPERLINK("ftse_mib-index__Stock_Data_EUR.xlsx#'TELECOM ITALIA'!A1", "TELECOM ITALIA")</f>
        <v/>
      </c>
    </row>
    <row r="29">
      <c r="A29" s="5">
        <f>HYPERLINK("ftse_mib-index__Stock_Data_EUR.xlsx#'TENARIS'!A1", "TENARIS")</f>
        <v/>
      </c>
    </row>
    <row r="30">
      <c r="A30" s="5">
        <f>HYPERLINK("ftse_mib-index__Stock_Data_EUR.xlsx#'TERNA'!A1", "TERNA")</f>
        <v/>
      </c>
    </row>
    <row r="31">
      <c r="A31" s="5">
        <f>HYPERLINK("ftse_mib-index__Stock_Data_EUR.xlsx#'TOD'S'!A1", "TOD'S")</f>
        <v/>
      </c>
    </row>
    <row r="32">
      <c r="A32" s="5">
        <f>HYPERLINK("ftse_mib-index__Stock_Data_EUR.xlsx#'UBI BANCA'!A1", "UBI BANCA")</f>
        <v/>
      </c>
    </row>
    <row r="33">
      <c r="A33" s="5">
        <f>HYPERLINK("ftse_mib-index__Stock_Data_EUR.xlsx#'UNICREDIT'!A1", "UNICREDIT")</f>
        <v/>
      </c>
    </row>
  </sheetData>
  <pageMargins bottom="1" footer="0.5" header="0.5" left="0.75" right="0.75" top="1"/>
</worksheet>
</file>

<file path=xl/worksheets/sheet10.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9"/>
    <col customWidth="1" max="13" min="13" width="10"/>
    <col customWidth="1" max="14" min="14" width="10"/>
    <col customWidth="1" max="15" min="15" width="20"/>
    <col customWidth="1" max="16" min="16" width="10"/>
  </cols>
  <sheetData>
    <row r="1">
      <c r="A1" s="1" t="inlineStr">
        <is>
          <t xml:space="preserve">DAVIDE CAMPARI MILANO SPA </t>
        </is>
      </c>
      <c r="B1" s="2" t="inlineStr">
        <is>
          <t>WKN: A2DRBD  ISIN: IT0005252207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+39-2-6225-1</t>
        </is>
      </c>
      <c r="G4" t="inlineStr">
        <is>
          <t>18.02.2020</t>
        </is>
      </c>
      <c r="H4" t="inlineStr">
        <is>
          <t>Preliminary Results</t>
        </is>
      </c>
      <c r="J4" t="inlineStr">
        <is>
          <t>Lagfin S.C.A.</t>
        </is>
      </c>
      <c r="L4" t="inlineStr">
        <is>
          <t>51,00%</t>
        </is>
      </c>
    </row>
    <row r="5">
      <c r="A5" s="5" t="inlineStr">
        <is>
          <t>Ticker</t>
        </is>
      </c>
      <c r="B5" t="inlineStr">
        <is>
          <t>DVC3</t>
        </is>
      </c>
      <c r="C5" s="5" t="inlineStr">
        <is>
          <t>Fax</t>
        </is>
      </c>
      <c r="D5" s="5" t="inlineStr"/>
      <c r="E5" t="inlineStr">
        <is>
          <t>+39-2-6225-312</t>
        </is>
      </c>
      <c r="G5" t="inlineStr">
        <is>
          <t>05.03.2020</t>
        </is>
      </c>
      <c r="H5" t="inlineStr">
        <is>
          <t>Publication Of Annual Report</t>
        </is>
      </c>
      <c r="J5" t="inlineStr">
        <is>
          <t>Cedar Rock Capital</t>
        </is>
      </c>
      <c r="L5" t="inlineStr">
        <is>
          <t>7,44%</t>
        </is>
      </c>
    </row>
    <row r="6">
      <c r="A6" s="5" t="inlineStr">
        <is>
          <t>Gelistet Seit / Listed Since</t>
        </is>
      </c>
      <c r="B6" t="inlineStr">
        <is>
          <t>-</t>
        </is>
      </c>
      <c r="C6" s="5" t="inlineStr">
        <is>
          <t>Internet</t>
        </is>
      </c>
      <c r="D6" s="5" t="inlineStr"/>
      <c r="E6" t="inlineStr">
        <is>
          <t>http://www.camparigroup.com/en</t>
        </is>
      </c>
      <c r="G6" t="inlineStr">
        <is>
          <t>07.04.2020</t>
        </is>
      </c>
      <c r="H6" t="inlineStr">
        <is>
          <t>Annual General Meeting</t>
        </is>
      </c>
      <c r="J6" t="inlineStr">
        <is>
          <t>Freefloat</t>
        </is>
      </c>
      <c r="L6" t="inlineStr">
        <is>
          <t>41,56%</t>
        </is>
      </c>
    </row>
    <row r="7">
      <c r="A7" s="5" t="inlineStr">
        <is>
          <t>Nominalwert / Nominal Value</t>
        </is>
      </c>
      <c r="B7" t="inlineStr">
        <is>
          <t>0,10</t>
        </is>
      </c>
      <c r="C7" s="5" t="inlineStr">
        <is>
          <t>E-Mail</t>
        </is>
      </c>
      <c r="D7" s="5" t="inlineStr"/>
      <c r="E7" t="inlineStr">
        <is>
          <t>infoitalia@campari.com</t>
        </is>
      </c>
      <c r="G7" t="inlineStr">
        <is>
          <t>05.05.2020</t>
        </is>
      </c>
      <c r="H7" t="inlineStr">
        <is>
          <t>Result Q1</t>
        </is>
      </c>
    </row>
    <row r="8">
      <c r="A8" s="5" t="inlineStr">
        <is>
          <t>Land / Country</t>
        </is>
      </c>
      <c r="B8" t="inlineStr">
        <is>
          <t>Italien</t>
        </is>
      </c>
      <c r="C8" s="5" t="inlineStr">
        <is>
          <t>Inv. Relations E-Mail</t>
        </is>
      </c>
      <c r="D8" s="5" t="inlineStr"/>
      <c r="E8" t="inlineStr">
        <is>
          <t>investor.relations@campari.com</t>
        </is>
      </c>
      <c r="G8" t="inlineStr">
        <is>
          <t>28.07.2020</t>
        </is>
      </c>
      <c r="H8" t="inlineStr">
        <is>
          <t>Score Half Year</t>
        </is>
      </c>
    </row>
    <row r="9">
      <c r="A9" s="5" t="inlineStr">
        <is>
          <t>Währung / Currency</t>
        </is>
      </c>
      <c r="B9" t="inlineStr">
        <is>
          <t>EUR</t>
        </is>
      </c>
      <c r="C9" s="5" t="inlineStr">
        <is>
          <t>Kontaktperson / Contact Person</t>
        </is>
      </c>
      <c r="D9" s="5" t="inlineStr"/>
      <c r="E9" t="inlineStr">
        <is>
          <t>Chiara Garavini</t>
        </is>
      </c>
      <c r="G9" t="inlineStr">
        <is>
          <t>27.10.2020</t>
        </is>
      </c>
      <c r="H9" t="inlineStr">
        <is>
          <t>Q3 Earnings</t>
        </is>
      </c>
    </row>
    <row r="10">
      <c r="A10" s="5" t="inlineStr">
        <is>
          <t>Branche / Industry</t>
        </is>
      </c>
      <c r="B10" t="inlineStr">
        <is>
          <t>Beverage / Tobacco</t>
        </is>
      </c>
      <c r="C10" s="5" t="inlineStr"/>
      <c r="D10" s="5" t="inlineStr"/>
    </row>
    <row r="11">
      <c r="A11" s="5" t="inlineStr">
        <is>
          <t>Sektor / Sector</t>
        </is>
      </c>
      <c r="B11" t="inlineStr">
        <is>
          <t>Consumer Goods</t>
        </is>
      </c>
    </row>
    <row r="12">
      <c r="A12" s="5" t="inlineStr">
        <is>
          <t>Typ / Genre</t>
        </is>
      </c>
      <c r="B12" t="inlineStr">
        <is>
          <t>Stammaktie</t>
        </is>
      </c>
    </row>
    <row r="13">
      <c r="A13" s="5" t="inlineStr">
        <is>
          <t>Adresse / Address</t>
        </is>
      </c>
      <c r="B13" t="inlineStr">
        <is>
          <t>Davide Campari-Milano S.p.A.Via Sacchetti, 20  I-20099 Sesto San Giovanni (MI)</t>
        </is>
      </c>
    </row>
    <row r="14">
      <c r="A14" s="5" t="inlineStr">
        <is>
          <t>Management</t>
        </is>
      </c>
      <c r="B14" t="inlineStr">
        <is>
          <t>Bob Kunze-Concewitz, Luca Garavoglia, Paolo Marchesini, Fabio Di Fede, Eugenio Barcellona, AnnaLisa Elia Loustau, Catherine Gérardin Vautrin, Alessandra Garavoglia, Michel Klersy</t>
        </is>
      </c>
    </row>
    <row r="15">
      <c r="A15" s="5" t="inlineStr">
        <is>
          <t>Aufsichtsrat / Board</t>
        </is>
      </c>
      <c r="B15" t="inlineStr">
        <is>
          <t>Ines Gandini, Fabio Facchini, Piera Tula, Giovanni Bandera, Pierluigi Pace</t>
        </is>
      </c>
    </row>
    <row r="16">
      <c r="A16" s="5" t="inlineStr">
        <is>
          <t>Beschreibung</t>
        </is>
      </c>
      <c r="B16" t="inlineStr">
        <is>
          <t>Davide Campari-Milano S.p.A. mit Hauptsitz in Sesto San Giovanni (MI), Italien, ist eine Unternehmensgruppe, die in der Getränkeherstellung global tätig ist. Die Produktpalette umfasst Spirituosen, Weine und alkoholfreie Getränke. Das Markenportfolio beinhaltet über 50 Eigenmarken. Zu den internationalen Marken zählen Aperol, Appleton Estate, Campari, Cinzano, SKYY Vodka, Wild Turkey und Grand Marnier. Der Konzern ist einer der Marktführer in Italien und Brasilien sowie hervorragend positioniert in den USA und in Europa. Im Weiteren besitzt der Konzern vier Weingüter. Mit 18 Produktionsstätten und einem eigenen Vertriebsnetz, Joint Ventures Verträgen und einem lokalen Händlernetz ist der Konzern weltweit aktiv. Die Geschichte des Unternehmens geht bis ins Jahr 1860 zurück, als Gaspare Campari das Rezept für den Campari erfand, das in seiner Form bis heute noch verwendet wird. Copyright 2014 FINANCE BASE AG</t>
        </is>
      </c>
    </row>
    <row r="17">
      <c r="A17" s="5" t="inlineStr">
        <is>
          <t>Profile</t>
        </is>
      </c>
      <c r="B17" t="inlineStr">
        <is>
          <t>Davide Campari-Milano SpA Headquartered in Sesto San Giovanni (MI), Italy, is a group of companies, which operates globally in the beverage production. The product range includes spirits, wines and soft drinks. The brand portfolio includes more than 50 private labels. Among the international brands include Aperol, Appleton Estate, Campari, Cinzano, SKYY Vodka and Wild Turkey Grand Marnier. The Group is a market leader in Italy and Brazil and an excellent position in the US and in Europe. In addition, the Group owns four wineries. With 18 production sites and its own sales network, joint venture agreements and a local dealer network, the Group is active worldwide. The company's history goes back to the year 1860 back when Gaspare Campari invented the recipe for Campari, which is still used in its form today.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1843</v>
      </c>
      <c r="D20" t="n">
        <v>1712</v>
      </c>
      <c r="E20" t="n">
        <v>1816</v>
      </c>
      <c r="F20" t="n">
        <v>1727</v>
      </c>
      <c r="G20" t="n">
        <v>1657</v>
      </c>
      <c r="H20" t="n">
        <v>1560</v>
      </c>
      <c r="I20" t="n">
        <v>1524</v>
      </c>
      <c r="J20" t="n">
        <v>1341</v>
      </c>
      <c r="K20" t="n">
        <v>1274</v>
      </c>
      <c r="L20" t="n">
        <v>1163</v>
      </c>
      <c r="M20" t="n">
        <v>1008</v>
      </c>
      <c r="N20" t="n">
        <v>942.3</v>
      </c>
      <c r="O20" t="n">
        <v>957.5</v>
      </c>
      <c r="P20" t="n">
        <v>957.5</v>
      </c>
    </row>
    <row r="21">
      <c r="A21" s="5" t="inlineStr">
        <is>
          <t>Bruttoergebnis vom Umsatz</t>
        </is>
      </c>
      <c r="B21" s="5" t="inlineStr">
        <is>
          <t>Gross Profit</t>
        </is>
      </c>
      <c r="C21" t="n">
        <v>1121</v>
      </c>
      <c r="D21" t="n">
        <v>1028</v>
      </c>
      <c r="E21" t="n">
        <v>1075</v>
      </c>
      <c r="F21" t="n">
        <v>984.6</v>
      </c>
      <c r="G21" t="n">
        <v>917.1</v>
      </c>
      <c r="H21" t="n">
        <v>831.7</v>
      </c>
      <c r="I21" t="n">
        <v>810.5</v>
      </c>
      <c r="J21" t="n">
        <v>769.5</v>
      </c>
      <c r="K21" t="n">
        <v>734.6</v>
      </c>
      <c r="L21" t="n">
        <v>666.8</v>
      </c>
      <c r="M21" t="n">
        <v>572.8</v>
      </c>
      <c r="N21" t="n">
        <v>514.1</v>
      </c>
      <c r="O21" t="n">
        <v>516.2</v>
      </c>
      <c r="P21" t="n">
        <v>516.2</v>
      </c>
    </row>
    <row r="22">
      <c r="A22" s="5" t="inlineStr">
        <is>
          <t>Operatives Ergebnis (EBIT)</t>
        </is>
      </c>
      <c r="B22" s="5" t="inlineStr">
        <is>
          <t>EBIT Earning Before Interest &amp; Tax</t>
        </is>
      </c>
      <c r="C22" t="n">
        <v>386.3</v>
      </c>
      <c r="D22" t="n">
        <v>380.7</v>
      </c>
      <c r="E22" t="n">
        <v>394.3</v>
      </c>
      <c r="F22" t="n">
        <v>319.4</v>
      </c>
      <c r="G22" t="n">
        <v>309.8</v>
      </c>
      <c r="H22" t="n">
        <v>255</v>
      </c>
      <c r="I22" t="n">
        <v>289.3</v>
      </c>
      <c r="J22" t="n">
        <v>287.5</v>
      </c>
      <c r="K22" t="n">
        <v>295.5</v>
      </c>
      <c r="L22" t="n">
        <v>269.5</v>
      </c>
      <c r="M22" t="n">
        <v>235.6</v>
      </c>
      <c r="N22" t="n">
        <v>195.4</v>
      </c>
      <c r="O22" t="n">
        <v>200.6</v>
      </c>
      <c r="P22" t="n">
        <v>200.6</v>
      </c>
    </row>
    <row r="23">
      <c r="A23" s="5" t="inlineStr">
        <is>
          <t>Finanzergebnis</t>
        </is>
      </c>
      <c r="B23" s="5" t="inlineStr">
        <is>
          <t>Financial Result</t>
        </is>
      </c>
      <c r="C23" t="n">
        <v>-31.7</v>
      </c>
      <c r="D23" t="n">
        <v>-29.9</v>
      </c>
      <c r="E23" t="n">
        <v>-67.59999999999999</v>
      </c>
      <c r="F23" t="n">
        <v>-82.7</v>
      </c>
      <c r="G23" t="n">
        <v>-60.4</v>
      </c>
      <c r="H23" t="n">
        <v>-60.8</v>
      </c>
      <c r="I23" t="n">
        <v>-59.1</v>
      </c>
      <c r="J23" t="n">
        <v>-51.3</v>
      </c>
      <c r="K23" t="n">
        <v>-44.9</v>
      </c>
      <c r="L23" t="n">
        <v>-36.6</v>
      </c>
      <c r="M23" t="n">
        <v>-37.3</v>
      </c>
      <c r="N23" t="n">
        <v>-23</v>
      </c>
      <c r="O23" t="n">
        <v>-17.3</v>
      </c>
      <c r="P23" t="n">
        <v>-17.3</v>
      </c>
    </row>
    <row r="24">
      <c r="A24" s="5" t="inlineStr">
        <is>
          <t>Ergebnis vor Steuer (EBT)</t>
        </is>
      </c>
      <c r="B24" s="5" t="inlineStr">
        <is>
          <t>EBT Earning Before Tax</t>
        </is>
      </c>
      <c r="C24" t="n">
        <v>354.6</v>
      </c>
      <c r="D24" t="n">
        <v>350.8</v>
      </c>
      <c r="E24" t="n">
        <v>326.7</v>
      </c>
      <c r="F24" t="n">
        <v>236.7</v>
      </c>
      <c r="G24" t="n">
        <v>249.4</v>
      </c>
      <c r="H24" t="n">
        <v>194.2</v>
      </c>
      <c r="I24" t="n">
        <v>230.2</v>
      </c>
      <c r="J24" t="n">
        <v>236.2</v>
      </c>
      <c r="K24" t="n">
        <v>250.6</v>
      </c>
      <c r="L24" t="n">
        <v>232.9</v>
      </c>
      <c r="M24" t="n">
        <v>198.3</v>
      </c>
      <c r="N24" t="n">
        <v>172.4</v>
      </c>
      <c r="O24" t="n">
        <v>183.3</v>
      </c>
      <c r="P24" t="n">
        <v>183.3</v>
      </c>
    </row>
    <row r="25">
      <c r="A25" s="5" t="inlineStr">
        <is>
          <t>Ergebnis nach Steuer</t>
        </is>
      </c>
      <c r="B25" s="5" t="inlineStr">
        <is>
          <t>Earnings after tax</t>
        </is>
      </c>
      <c r="C25" t="n">
        <v>308.4</v>
      </c>
      <c r="D25" t="n">
        <v>296.3</v>
      </c>
      <c r="E25" t="n">
        <v>356.4</v>
      </c>
      <c r="F25" t="n">
        <v>166.3</v>
      </c>
      <c r="G25" t="n">
        <v>176</v>
      </c>
      <c r="H25" t="n">
        <v>129.5</v>
      </c>
      <c r="I25" t="n">
        <v>150.4</v>
      </c>
      <c r="J25" t="n">
        <v>157.2</v>
      </c>
      <c r="K25" t="n">
        <v>159.8</v>
      </c>
      <c r="L25" t="n">
        <v>156.7</v>
      </c>
      <c r="M25" t="n">
        <v>137.5</v>
      </c>
      <c r="N25" t="n">
        <v>126.7</v>
      </c>
      <c r="O25" t="n">
        <v>125.2</v>
      </c>
      <c r="P25" t="n">
        <v>125.2</v>
      </c>
    </row>
    <row r="26">
      <c r="A26" s="5" t="inlineStr">
        <is>
          <t>Minderheitenanteil</t>
        </is>
      </c>
      <c r="B26" s="5" t="inlineStr">
        <is>
          <t>Minority Share</t>
        </is>
      </c>
      <c r="C26" t="inlineStr">
        <is>
          <t>-</t>
        </is>
      </c>
      <c r="D26" t="inlineStr">
        <is>
          <t>-</t>
        </is>
      </c>
      <c r="E26" t="inlineStr">
        <is>
          <t>-</t>
        </is>
      </c>
      <c r="F26" t="inlineStr">
        <is>
          <t>-</t>
        </is>
      </c>
      <c r="G26" t="n">
        <v>-0.6</v>
      </c>
      <c r="H26" t="n">
        <v>-0.6</v>
      </c>
      <c r="I26" t="n">
        <v>-0.6</v>
      </c>
      <c r="J26" t="n">
        <v>-0.5</v>
      </c>
      <c r="K26" t="n">
        <v>-0.6</v>
      </c>
      <c r="L26" t="n">
        <v>-0.5</v>
      </c>
      <c r="M26" t="n">
        <v>-0.4</v>
      </c>
      <c r="N26" t="n">
        <v>-0.2</v>
      </c>
      <c r="O26" t="inlineStr">
        <is>
          <t>-</t>
        </is>
      </c>
      <c r="P26" t="inlineStr">
        <is>
          <t>-</t>
        </is>
      </c>
    </row>
    <row r="27">
      <c r="A27" s="5" t="inlineStr">
        <is>
          <t>Jahresüberschuss/-fehlbetrag</t>
        </is>
      </c>
      <c r="B27" s="5" t="inlineStr">
        <is>
          <t>Net Profit</t>
        </is>
      </c>
      <c r="C27" t="n">
        <v>308.4</v>
      </c>
      <c r="D27" t="n">
        <v>296.3</v>
      </c>
      <c r="E27" t="n">
        <v>356.4</v>
      </c>
      <c r="F27" t="n">
        <v>166.3</v>
      </c>
      <c r="G27" t="n">
        <v>175.4</v>
      </c>
      <c r="H27" t="n">
        <v>128.9</v>
      </c>
      <c r="I27" t="n">
        <v>149.8</v>
      </c>
      <c r="J27" t="n">
        <v>156.7</v>
      </c>
      <c r="K27" t="n">
        <v>159.2</v>
      </c>
      <c r="L27" t="n">
        <v>156.2</v>
      </c>
      <c r="M27" t="n">
        <v>137.1</v>
      </c>
      <c r="N27" t="n">
        <v>126.5</v>
      </c>
      <c r="O27" t="n">
        <v>125.2</v>
      </c>
      <c r="P27" t="n">
        <v>125.2</v>
      </c>
    </row>
    <row r="28">
      <c r="A28" s="5" t="inlineStr">
        <is>
          <t>Summe Umlaufvermögen</t>
        </is>
      </c>
      <c r="B28" s="5" t="inlineStr">
        <is>
          <t>Current Assets</t>
        </is>
      </c>
      <c r="C28" t="n">
        <v>1712</v>
      </c>
      <c r="D28" t="n">
        <v>1550</v>
      </c>
      <c r="E28" t="n">
        <v>1393</v>
      </c>
      <c r="F28" t="n">
        <v>1250</v>
      </c>
      <c r="G28" t="n">
        <v>1746</v>
      </c>
      <c r="H28" t="n">
        <v>1088</v>
      </c>
      <c r="I28" t="n">
        <v>1258</v>
      </c>
      <c r="J28" t="n">
        <v>1282</v>
      </c>
      <c r="K28" t="n">
        <v>1067</v>
      </c>
      <c r="L28" t="n">
        <v>852.5</v>
      </c>
      <c r="M28" t="n">
        <v>668.2</v>
      </c>
      <c r="N28" t="n">
        <v>646.9</v>
      </c>
      <c r="O28" t="n">
        <v>686.7</v>
      </c>
      <c r="P28" t="n">
        <v>686.7</v>
      </c>
    </row>
    <row r="29">
      <c r="A29" s="5" t="inlineStr">
        <is>
          <t>Summe Anlagevermögen</t>
        </is>
      </c>
      <c r="B29" s="5" t="inlineStr">
        <is>
          <t>Fixed Assets</t>
        </is>
      </c>
      <c r="C29" t="n">
        <v>3129</v>
      </c>
      <c r="D29" t="n">
        <v>3033</v>
      </c>
      <c r="E29" t="n">
        <v>3026</v>
      </c>
      <c r="F29" t="n">
        <v>3285</v>
      </c>
      <c r="G29" t="n">
        <v>2478</v>
      </c>
      <c r="H29" t="n">
        <v>2430</v>
      </c>
      <c r="I29" t="n">
        <v>2045</v>
      </c>
      <c r="J29" t="n">
        <v>2127</v>
      </c>
      <c r="K29" t="n">
        <v>1834</v>
      </c>
      <c r="L29" t="n">
        <v>1799</v>
      </c>
      <c r="M29" t="n">
        <v>1710</v>
      </c>
      <c r="N29" t="n">
        <v>1156</v>
      </c>
      <c r="O29" t="n">
        <v>1022</v>
      </c>
      <c r="P29" t="n">
        <v>1022</v>
      </c>
    </row>
    <row r="30">
      <c r="A30" s="5" t="inlineStr">
        <is>
          <t>Summe Aktiva</t>
        </is>
      </c>
      <c r="B30" s="5" t="inlineStr">
        <is>
          <t>Total Assets</t>
        </is>
      </c>
      <c r="C30" t="n">
        <v>4841</v>
      </c>
      <c r="D30" t="n">
        <v>4583</v>
      </c>
      <c r="E30" t="n">
        <v>4419</v>
      </c>
      <c r="F30" t="n">
        <v>4534</v>
      </c>
      <c r="G30" t="n">
        <v>4224</v>
      </c>
      <c r="H30" t="n">
        <v>3518</v>
      </c>
      <c r="I30" t="n">
        <v>3303</v>
      </c>
      <c r="J30" t="n">
        <v>3410</v>
      </c>
      <c r="K30" t="n">
        <v>2901</v>
      </c>
      <c r="L30" t="n">
        <v>2651</v>
      </c>
      <c r="M30" t="n">
        <v>2378</v>
      </c>
      <c r="N30" t="n">
        <v>1803</v>
      </c>
      <c r="O30" t="n">
        <v>1708</v>
      </c>
      <c r="P30" t="n">
        <v>1708</v>
      </c>
    </row>
    <row r="31">
      <c r="A31" s="5" t="inlineStr">
        <is>
          <t>Summe kurzfristiges Fremdkapital</t>
        </is>
      </c>
      <c r="B31" s="5" t="inlineStr">
        <is>
          <t>Short-Term Debt</t>
        </is>
      </c>
      <c r="C31" t="n">
        <v>1153</v>
      </c>
      <c r="D31" t="n">
        <v>658.9</v>
      </c>
      <c r="E31" t="n">
        <v>465.1</v>
      </c>
      <c r="F31" t="n">
        <v>541.1</v>
      </c>
      <c r="G31" t="n">
        <v>848.9</v>
      </c>
      <c r="H31" t="n">
        <v>509.9</v>
      </c>
      <c r="I31" t="n">
        <v>485</v>
      </c>
      <c r="J31" t="n">
        <v>510.7</v>
      </c>
      <c r="K31" t="n">
        <v>548.4</v>
      </c>
      <c r="L31" t="n">
        <v>374.2</v>
      </c>
      <c r="M31" t="n">
        <v>339.9</v>
      </c>
      <c r="N31" t="n">
        <v>385.4</v>
      </c>
      <c r="O31" t="n">
        <v>386.1</v>
      </c>
      <c r="P31" t="n">
        <v>386.1</v>
      </c>
    </row>
    <row r="32">
      <c r="A32" s="5" t="inlineStr">
        <is>
          <t>Summe langfristiges Fremdkapital</t>
        </is>
      </c>
      <c r="B32" s="5" t="inlineStr">
        <is>
          <t>Long-Term Debt</t>
        </is>
      </c>
      <c r="C32" t="n">
        <v>1297</v>
      </c>
      <c r="D32" t="n">
        <v>1761</v>
      </c>
      <c r="E32" t="n">
        <v>2011</v>
      </c>
      <c r="F32" t="n">
        <v>2089</v>
      </c>
      <c r="G32" t="n">
        <v>1619</v>
      </c>
      <c r="H32" t="n">
        <v>1426</v>
      </c>
      <c r="I32" t="n">
        <v>1421</v>
      </c>
      <c r="J32" t="n">
        <v>1466</v>
      </c>
      <c r="K32" t="n">
        <v>985.2</v>
      </c>
      <c r="L32" t="n">
        <v>1024</v>
      </c>
      <c r="M32" t="n">
        <v>992.5</v>
      </c>
      <c r="N32" t="n">
        <v>462.7</v>
      </c>
      <c r="O32" t="n">
        <v>443.6</v>
      </c>
      <c r="P32" t="n">
        <v>443.6</v>
      </c>
    </row>
    <row r="33">
      <c r="A33" s="5" t="inlineStr">
        <is>
          <t>Summe Fremdkapital</t>
        </is>
      </c>
      <c r="B33" s="5" t="inlineStr">
        <is>
          <t>Total Liabilities</t>
        </is>
      </c>
      <c r="C33" t="n">
        <v>2449</v>
      </c>
      <c r="D33" t="n">
        <v>2420</v>
      </c>
      <c r="E33" t="n">
        <v>2477</v>
      </c>
      <c r="F33" t="n">
        <v>2634</v>
      </c>
      <c r="G33" t="n">
        <v>2478</v>
      </c>
      <c r="H33" t="n">
        <v>1938</v>
      </c>
      <c r="I33" t="n">
        <v>1906</v>
      </c>
      <c r="J33" t="n">
        <v>1976</v>
      </c>
      <c r="K33" t="n">
        <v>1534</v>
      </c>
      <c r="L33" t="n">
        <v>1398</v>
      </c>
      <c r="M33" t="n">
        <v>1332</v>
      </c>
      <c r="N33" t="n">
        <v>848.1</v>
      </c>
      <c r="O33" t="n">
        <v>829.8</v>
      </c>
      <c r="P33" t="n">
        <v>829.8</v>
      </c>
    </row>
    <row r="34">
      <c r="A34" s="5" t="inlineStr">
        <is>
          <t>Minderheitenanteil</t>
        </is>
      </c>
      <c r="B34" s="5" t="inlineStr">
        <is>
          <t>Minority Share</t>
        </is>
      </c>
      <c r="C34" t="n">
        <v>1.9</v>
      </c>
      <c r="D34" t="inlineStr">
        <is>
          <t>-</t>
        </is>
      </c>
      <c r="E34" t="inlineStr">
        <is>
          <t>-</t>
        </is>
      </c>
      <c r="F34" t="inlineStr">
        <is>
          <t>-</t>
        </is>
      </c>
      <c r="G34" t="n">
        <v>0.3</v>
      </c>
      <c r="H34" t="n">
        <v>5.1</v>
      </c>
      <c r="I34" t="n">
        <v>4.5</v>
      </c>
      <c r="J34" t="n">
        <v>4.2</v>
      </c>
      <c r="K34" t="n">
        <v>3.7</v>
      </c>
      <c r="L34" t="n">
        <v>3</v>
      </c>
      <c r="M34" t="n">
        <v>2.5</v>
      </c>
      <c r="N34" t="n">
        <v>2.1</v>
      </c>
      <c r="O34" t="n">
        <v>1.9</v>
      </c>
      <c r="P34" t="n">
        <v>1.9</v>
      </c>
    </row>
    <row r="35">
      <c r="A35" s="5" t="inlineStr">
        <is>
          <t>Summe Eigenkapital</t>
        </is>
      </c>
      <c r="B35" s="5" t="inlineStr">
        <is>
          <t>Equity</t>
        </is>
      </c>
      <c r="C35" t="n">
        <v>2390</v>
      </c>
      <c r="D35" t="n">
        <v>2163</v>
      </c>
      <c r="E35" t="n">
        <v>1943</v>
      </c>
      <c r="F35" t="n">
        <v>1900</v>
      </c>
      <c r="G35" t="n">
        <v>1746</v>
      </c>
      <c r="H35" t="n">
        <v>1575</v>
      </c>
      <c r="I35" t="n">
        <v>1392</v>
      </c>
      <c r="J35" t="n">
        <v>1429</v>
      </c>
      <c r="K35" t="n">
        <v>1364</v>
      </c>
      <c r="L35" t="n">
        <v>1250</v>
      </c>
      <c r="M35" t="n">
        <v>1044</v>
      </c>
      <c r="N35" t="n">
        <v>952.9</v>
      </c>
      <c r="O35" t="n">
        <v>876.6</v>
      </c>
      <c r="P35" t="n">
        <v>876.6</v>
      </c>
    </row>
    <row r="36">
      <c r="A36" s="5" t="inlineStr">
        <is>
          <t>Summe Passiva</t>
        </is>
      </c>
      <c r="B36" s="5" t="inlineStr">
        <is>
          <t>Liabilities &amp; Shareholder Equity</t>
        </is>
      </c>
      <c r="C36" t="n">
        <v>4841</v>
      </c>
      <c r="D36" t="n">
        <v>4583</v>
      </c>
      <c r="E36" t="n">
        <v>4419</v>
      </c>
      <c r="F36" t="n">
        <v>4534</v>
      </c>
      <c r="G36" t="n">
        <v>4224</v>
      </c>
      <c r="H36" t="n">
        <v>3518</v>
      </c>
      <c r="I36" t="n">
        <v>3303</v>
      </c>
      <c r="J36" t="n">
        <v>3410</v>
      </c>
      <c r="K36" t="n">
        <v>2901</v>
      </c>
      <c r="L36" t="n">
        <v>2651</v>
      </c>
      <c r="M36" t="n">
        <v>2378</v>
      </c>
      <c r="N36" t="n">
        <v>1803</v>
      </c>
      <c r="O36" t="n">
        <v>1708</v>
      </c>
      <c r="P36" t="n">
        <v>1708</v>
      </c>
    </row>
    <row r="37">
      <c r="A37" s="5" t="inlineStr">
        <is>
          <t>Mio.Aktien im Umlauf</t>
        </is>
      </c>
      <c r="B37" s="5" t="inlineStr">
        <is>
          <t>Million shares outstanding</t>
        </is>
      </c>
      <c r="C37" t="n">
        <v>1162</v>
      </c>
      <c r="D37" t="n">
        <v>1162</v>
      </c>
      <c r="E37" t="n">
        <v>1162</v>
      </c>
      <c r="F37" t="n">
        <v>580.8</v>
      </c>
      <c r="G37" t="n">
        <v>580.8</v>
      </c>
      <c r="H37" t="n">
        <v>580.8</v>
      </c>
      <c r="I37" t="n">
        <v>580.8</v>
      </c>
      <c r="J37" t="n">
        <v>580.8</v>
      </c>
      <c r="K37" t="n">
        <v>580.8</v>
      </c>
      <c r="L37" t="n">
        <v>580.8</v>
      </c>
      <c r="M37" t="n">
        <v>290.4</v>
      </c>
      <c r="N37" t="n">
        <v>290.4</v>
      </c>
      <c r="O37" t="n">
        <v>290.4</v>
      </c>
      <c r="P37" t="n">
        <v>290.4</v>
      </c>
    </row>
    <row r="38">
      <c r="A38" s="5" t="inlineStr">
        <is>
          <t>Gezeichnetes Kapital (in Mio.)</t>
        </is>
      </c>
      <c r="B38" s="5" t="inlineStr">
        <is>
          <t>Subscribed Capital in M</t>
        </is>
      </c>
      <c r="C38" t="n">
        <v>58.1</v>
      </c>
      <c r="D38" t="n">
        <v>58.1</v>
      </c>
      <c r="E38" t="n">
        <v>58.1</v>
      </c>
      <c r="F38" t="n">
        <v>58.1</v>
      </c>
      <c r="G38" t="n">
        <v>58.1</v>
      </c>
      <c r="H38" t="n">
        <v>58.1</v>
      </c>
      <c r="I38" t="n">
        <v>58.1</v>
      </c>
      <c r="J38" t="n">
        <v>58.1</v>
      </c>
      <c r="K38" t="n">
        <v>58.1</v>
      </c>
      <c r="L38" t="n">
        <v>58.1</v>
      </c>
      <c r="M38" t="n">
        <v>29</v>
      </c>
      <c r="N38" t="n">
        <v>29</v>
      </c>
      <c r="O38" t="n">
        <v>29</v>
      </c>
      <c r="P38" t="n">
        <v>29</v>
      </c>
    </row>
    <row r="39">
      <c r="A39" s="5" t="inlineStr">
        <is>
          <t>Ergebnis je Aktie (brutto)</t>
        </is>
      </c>
      <c r="B39" s="5" t="inlineStr">
        <is>
          <t>Earnings per share</t>
        </is>
      </c>
      <c r="C39" t="n">
        <v>0.31</v>
      </c>
      <c r="D39" t="n">
        <v>0.3</v>
      </c>
      <c r="E39" t="n">
        <v>0.28</v>
      </c>
      <c r="F39" t="n">
        <v>0.41</v>
      </c>
      <c r="G39" t="n">
        <v>0.43</v>
      </c>
      <c r="H39" t="n">
        <v>0.33</v>
      </c>
      <c r="I39" t="n">
        <v>0.4</v>
      </c>
      <c r="J39" t="n">
        <v>0.41</v>
      </c>
      <c r="K39" t="n">
        <v>0.43</v>
      </c>
      <c r="L39" t="n">
        <v>0.4</v>
      </c>
      <c r="M39" t="n">
        <v>0.68</v>
      </c>
      <c r="N39" t="n">
        <v>0.59</v>
      </c>
      <c r="O39" t="n">
        <v>0.63</v>
      </c>
      <c r="P39" t="n">
        <v>0.63</v>
      </c>
    </row>
    <row r="40">
      <c r="A40" s="5" t="inlineStr">
        <is>
          <t>Ergebnis je Aktie (unverwässert)</t>
        </is>
      </c>
      <c r="B40" s="5" t="inlineStr">
        <is>
          <t>Basic Earnings per share</t>
        </is>
      </c>
      <c r="C40" t="n">
        <v>0.27</v>
      </c>
      <c r="D40" t="n">
        <v>0.26</v>
      </c>
      <c r="E40" t="n">
        <v>0.31</v>
      </c>
      <c r="F40" t="n">
        <v>0.29</v>
      </c>
      <c r="G40" t="n">
        <v>0.3</v>
      </c>
      <c r="H40" t="n">
        <v>0.22</v>
      </c>
      <c r="I40" t="n">
        <v>0.26</v>
      </c>
      <c r="J40" t="n">
        <v>0.27</v>
      </c>
      <c r="K40" t="n">
        <v>0.27</v>
      </c>
      <c r="L40" t="n">
        <v>0.27</v>
      </c>
      <c r="M40" t="n">
        <v>0.48</v>
      </c>
      <c r="N40" t="n">
        <v>0.44</v>
      </c>
      <c r="O40" t="n">
        <v>0.43</v>
      </c>
      <c r="P40" t="n">
        <v>0.43</v>
      </c>
    </row>
    <row r="41">
      <c r="A41" s="5" t="inlineStr">
        <is>
          <t>Ergebnis je Aktie (verwässert)</t>
        </is>
      </c>
      <c r="B41" s="5" t="inlineStr">
        <is>
          <t>Diluted Earnings per share</t>
        </is>
      </c>
      <c r="C41" t="n">
        <v>0.26</v>
      </c>
      <c r="D41" t="n">
        <v>0.25</v>
      </c>
      <c r="E41" t="n">
        <v>0.3</v>
      </c>
      <c r="F41" t="n">
        <v>0.29</v>
      </c>
      <c r="G41" t="n">
        <v>0.3</v>
      </c>
      <c r="H41" t="n">
        <v>0.22</v>
      </c>
      <c r="I41" t="n">
        <v>0.25</v>
      </c>
      <c r="J41" t="n">
        <v>0.27</v>
      </c>
      <c r="K41" t="n">
        <v>0.27</v>
      </c>
      <c r="L41" t="n">
        <v>0.27</v>
      </c>
      <c r="M41" t="n">
        <v>0.48</v>
      </c>
      <c r="N41" t="n">
        <v>0.44</v>
      </c>
      <c r="O41" t="n">
        <v>0.43</v>
      </c>
      <c r="P41" t="n">
        <v>0.43</v>
      </c>
    </row>
    <row r="42">
      <c r="A42" s="5" t="inlineStr">
        <is>
          <t>Dividende je Aktie</t>
        </is>
      </c>
      <c r="B42" s="5" t="inlineStr">
        <is>
          <t>Dividend per share</t>
        </is>
      </c>
      <c r="C42" t="n">
        <v>0.055</v>
      </c>
      <c r="D42" t="n">
        <v>0.05</v>
      </c>
      <c r="E42" t="n">
        <v>0.045</v>
      </c>
      <c r="F42" t="n">
        <v>0.09</v>
      </c>
      <c r="G42" t="n">
        <v>0.09</v>
      </c>
      <c r="H42" t="n">
        <v>0.08</v>
      </c>
      <c r="I42" t="n">
        <v>0.08</v>
      </c>
      <c r="J42" t="n">
        <v>0.07000000000000001</v>
      </c>
      <c r="K42" t="n">
        <v>0.07000000000000001</v>
      </c>
      <c r="L42" t="n">
        <v>0.06</v>
      </c>
      <c r="M42" t="n">
        <v>0.06</v>
      </c>
      <c r="N42" t="n">
        <v>0.06</v>
      </c>
      <c r="O42" t="inlineStr">
        <is>
          <t>-</t>
        </is>
      </c>
      <c r="P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n">
        <v>1.59</v>
      </c>
      <c r="D44" t="n">
        <v>1.47</v>
      </c>
      <c r="E44" t="n">
        <v>1.56</v>
      </c>
      <c r="F44" t="n">
        <v>2.97</v>
      </c>
      <c r="G44" t="n">
        <v>2.85</v>
      </c>
      <c r="H44" t="n">
        <v>2.69</v>
      </c>
      <c r="I44" t="n">
        <v>2.62</v>
      </c>
      <c r="J44" t="n">
        <v>2.31</v>
      </c>
      <c r="K44" t="n">
        <v>2.19</v>
      </c>
      <c r="L44" t="n">
        <v>2</v>
      </c>
      <c r="M44" t="n">
        <v>3.47</v>
      </c>
      <c r="N44" t="n">
        <v>3.24</v>
      </c>
      <c r="O44" t="n">
        <v>3.3</v>
      </c>
      <c r="P44" t="n">
        <v>3.3</v>
      </c>
    </row>
    <row r="45">
      <c r="A45" s="5" t="inlineStr">
        <is>
          <t>Buchwert je Aktie</t>
        </is>
      </c>
      <c r="B45" s="5" t="inlineStr">
        <is>
          <t>Book value per share</t>
        </is>
      </c>
      <c r="C45" t="n">
        <v>2.06</v>
      </c>
      <c r="D45" t="n">
        <v>1.86</v>
      </c>
      <c r="E45" t="n">
        <v>1.67</v>
      </c>
      <c r="F45" t="n">
        <v>3.27</v>
      </c>
      <c r="G45" t="n">
        <v>3.01</v>
      </c>
      <c r="H45" t="n">
        <v>2.71</v>
      </c>
      <c r="I45" t="n">
        <v>2.4</v>
      </c>
      <c r="J45" t="n">
        <v>2.46</v>
      </c>
      <c r="K45" t="n">
        <v>2.35</v>
      </c>
      <c r="L45" t="n">
        <v>2.15</v>
      </c>
      <c r="M45" t="n">
        <v>3.59</v>
      </c>
      <c r="N45" t="n">
        <v>3.28</v>
      </c>
      <c r="O45" t="n">
        <v>3.02</v>
      </c>
      <c r="P45" t="n">
        <v>3.02</v>
      </c>
    </row>
    <row r="46">
      <c r="A46" s="5" t="inlineStr">
        <is>
          <t>Cashflow je Aktie</t>
        </is>
      </c>
      <c r="B46" s="5" t="inlineStr">
        <is>
          <t>Cashflow per share</t>
        </is>
      </c>
      <c r="C46" t="n">
        <v>0.31</v>
      </c>
      <c r="D46" t="n">
        <v>0.28</v>
      </c>
      <c r="E46" t="n">
        <v>0.27</v>
      </c>
      <c r="F46" t="n">
        <v>0.68</v>
      </c>
      <c r="G46" t="n">
        <v>0.53</v>
      </c>
      <c r="H46" t="n">
        <v>0.49</v>
      </c>
      <c r="I46" t="n">
        <v>0.38</v>
      </c>
      <c r="J46" t="n">
        <v>0.39</v>
      </c>
      <c r="K46" t="n">
        <v>0.35</v>
      </c>
      <c r="L46" t="n">
        <v>0.4</v>
      </c>
      <c r="M46" t="n">
        <v>0.93</v>
      </c>
      <c r="N46" t="n">
        <v>0.59</v>
      </c>
      <c r="O46" t="n">
        <v>0.59</v>
      </c>
      <c r="P46" t="n">
        <v>0.59</v>
      </c>
    </row>
    <row r="47">
      <c r="A47" s="5" t="inlineStr">
        <is>
          <t>Bilanzsumme je Aktie</t>
        </is>
      </c>
      <c r="B47" s="5" t="inlineStr">
        <is>
          <t>Total assets per share</t>
        </is>
      </c>
      <c r="C47" t="n">
        <v>4.17</v>
      </c>
      <c r="D47" t="n">
        <v>3.94</v>
      </c>
      <c r="E47" t="n">
        <v>3.8</v>
      </c>
      <c r="F47" t="n">
        <v>7.81</v>
      </c>
      <c r="G47" t="n">
        <v>7.27</v>
      </c>
      <c r="H47" t="n">
        <v>6.06</v>
      </c>
      <c r="I47" t="n">
        <v>5.69</v>
      </c>
      <c r="J47" t="n">
        <v>5.87</v>
      </c>
      <c r="K47" t="n">
        <v>4.99</v>
      </c>
      <c r="L47" t="n">
        <v>4.56</v>
      </c>
      <c r="M47" t="n">
        <v>8.19</v>
      </c>
      <c r="N47" t="n">
        <v>6.21</v>
      </c>
      <c r="O47" t="n">
        <v>5.88</v>
      </c>
      <c r="P47" t="n">
        <v>5.88</v>
      </c>
    </row>
    <row r="48">
      <c r="A48" s="5" t="inlineStr">
        <is>
          <t>Personal am Ende des Jahres</t>
        </is>
      </c>
      <c r="B48" s="5" t="inlineStr">
        <is>
          <t>Staff at the end of year</t>
        </is>
      </c>
      <c r="C48" t="n">
        <v>3701</v>
      </c>
      <c r="D48" t="n">
        <v>3625</v>
      </c>
      <c r="E48" t="n">
        <v>4020</v>
      </c>
      <c r="F48" t="n">
        <v>4172</v>
      </c>
      <c r="G48" t="n">
        <v>4196</v>
      </c>
      <c r="H48" t="n">
        <v>4229</v>
      </c>
      <c r="I48" t="n">
        <v>3996</v>
      </c>
      <c r="J48" t="n">
        <v>2450</v>
      </c>
      <c r="K48" t="n">
        <v>2278</v>
      </c>
      <c r="L48" t="n">
        <v>2207</v>
      </c>
      <c r="M48" t="n">
        <v>2176</v>
      </c>
      <c r="N48" t="n">
        <v>1646</v>
      </c>
      <c r="O48" t="n">
        <v>1589</v>
      </c>
      <c r="P48" t="n">
        <v>1589</v>
      </c>
    </row>
    <row r="49">
      <c r="A49" s="5" t="inlineStr">
        <is>
          <t>Personalaufwand in Mio. EUR</t>
        </is>
      </c>
      <c r="B49" s="5" t="inlineStr">
        <is>
          <t>Personnel expenses in M</t>
        </is>
      </c>
      <c r="C49" t="n">
        <v>306.2</v>
      </c>
      <c r="D49" t="n">
        <v>283.1</v>
      </c>
      <c r="E49" t="n">
        <v>287.2</v>
      </c>
      <c r="F49" t="n">
        <v>260.4</v>
      </c>
      <c r="G49" t="n">
        <v>240.2</v>
      </c>
      <c r="H49" t="n">
        <v>215.5</v>
      </c>
      <c r="I49" t="n">
        <v>200.4</v>
      </c>
      <c r="J49" t="n">
        <v>160.4</v>
      </c>
      <c r="K49" t="n">
        <v>149.4</v>
      </c>
      <c r="L49" t="n">
        <v>135.5</v>
      </c>
      <c r="M49" t="n">
        <v>113.7</v>
      </c>
      <c r="N49" t="n">
        <v>97.40000000000001</v>
      </c>
      <c r="O49" t="n">
        <v>94.40000000000001</v>
      </c>
      <c r="P49" t="n">
        <v>94.40000000000001</v>
      </c>
    </row>
    <row r="50">
      <c r="A50" s="5" t="inlineStr">
        <is>
          <t>Aufwand je Mitarbeiter in EUR</t>
        </is>
      </c>
      <c r="B50" s="5" t="inlineStr">
        <is>
          <t>Effort per employee</t>
        </is>
      </c>
      <c r="C50" t="n">
        <v>82734</v>
      </c>
      <c r="D50" t="n">
        <v>78097</v>
      </c>
      <c r="E50" t="n">
        <v>71443</v>
      </c>
      <c r="F50" t="n">
        <v>62416</v>
      </c>
      <c r="G50" t="n">
        <v>57245</v>
      </c>
      <c r="H50" t="n">
        <v>50958</v>
      </c>
      <c r="I50" t="n">
        <v>50150</v>
      </c>
      <c r="J50" t="n">
        <v>65469</v>
      </c>
      <c r="K50" t="n">
        <v>65584</v>
      </c>
      <c r="L50" t="n">
        <v>61396</v>
      </c>
      <c r="M50" t="n">
        <v>52252</v>
      </c>
      <c r="N50" t="n">
        <v>59174</v>
      </c>
      <c r="O50" t="n">
        <v>59408</v>
      </c>
      <c r="P50" t="n">
        <v>59408</v>
      </c>
    </row>
    <row r="51">
      <c r="A51" s="5" t="inlineStr">
        <is>
          <t>Umsatz je Mitarbeiter in EUR</t>
        </is>
      </c>
      <c r="B51" s="5" t="inlineStr">
        <is>
          <t>Turnover per employee</t>
        </is>
      </c>
      <c r="C51" t="n">
        <v>497838</v>
      </c>
      <c r="D51" t="n">
        <v>472193</v>
      </c>
      <c r="E51" t="n">
        <v>451741</v>
      </c>
      <c r="F51" t="n">
        <v>413830</v>
      </c>
      <c r="G51" t="n">
        <v>394852</v>
      </c>
      <c r="H51" t="n">
        <v>368882</v>
      </c>
      <c r="I51" t="n">
        <v>381406</v>
      </c>
      <c r="J51" t="n">
        <v>547265</v>
      </c>
      <c r="K51" t="n">
        <v>559350</v>
      </c>
      <c r="L51" t="n">
        <v>526960</v>
      </c>
      <c r="M51" t="n">
        <v>463419</v>
      </c>
      <c r="N51" t="n">
        <v>572479</v>
      </c>
      <c r="O51" t="n">
        <v>602580</v>
      </c>
      <c r="P51" t="n">
        <v>602580</v>
      </c>
    </row>
    <row r="52">
      <c r="A52" s="5" t="inlineStr">
        <is>
          <t>Bruttoergebnis je Mitarbeiter in EUR</t>
        </is>
      </c>
      <c r="B52" s="5" t="inlineStr">
        <is>
          <t>Gross Profit per employee</t>
        </is>
      </c>
      <c r="C52" t="n">
        <v>302945</v>
      </c>
      <c r="D52" t="n">
        <v>283614</v>
      </c>
      <c r="E52" t="n">
        <v>267413</v>
      </c>
      <c r="F52" t="n">
        <v>236002</v>
      </c>
      <c r="G52" t="n">
        <v>218565</v>
      </c>
      <c r="H52" t="n">
        <v>196666</v>
      </c>
      <c r="I52" t="n">
        <v>202828</v>
      </c>
      <c r="J52" t="n">
        <v>314082</v>
      </c>
      <c r="K52" t="n">
        <v>322476</v>
      </c>
      <c r="L52" t="n">
        <v>302130</v>
      </c>
      <c r="M52" t="n">
        <v>263235</v>
      </c>
      <c r="N52" t="n">
        <v>312333</v>
      </c>
      <c r="O52" t="n">
        <v>324858</v>
      </c>
      <c r="P52" t="n">
        <v>324858</v>
      </c>
    </row>
    <row r="53">
      <c r="A53" s="5" t="inlineStr">
        <is>
          <t>Gewinn je Mitarbeiter in EUR</t>
        </is>
      </c>
      <c r="B53" s="5" t="inlineStr">
        <is>
          <t>Earnings per employee</t>
        </is>
      </c>
      <c r="C53" t="n">
        <v>83329</v>
      </c>
      <c r="D53" t="n">
        <v>81738</v>
      </c>
      <c r="E53" t="n">
        <v>88657</v>
      </c>
      <c r="F53" t="n">
        <v>39861</v>
      </c>
      <c r="G53" t="n">
        <v>41802</v>
      </c>
      <c r="H53" t="n">
        <v>30480</v>
      </c>
      <c r="I53" t="n">
        <v>37487</v>
      </c>
      <c r="J53" t="n">
        <v>63959</v>
      </c>
      <c r="K53" t="n">
        <v>69886</v>
      </c>
      <c r="L53" t="n">
        <v>70775</v>
      </c>
      <c r="M53" t="n">
        <v>63006</v>
      </c>
      <c r="N53" t="n">
        <v>76853</v>
      </c>
      <c r="O53" t="n">
        <v>78792</v>
      </c>
      <c r="P53" t="n">
        <v>78792</v>
      </c>
    </row>
    <row r="54">
      <c r="A54" s="5" t="inlineStr">
        <is>
          <t>KGV (Kurs/Gewinn)</t>
        </is>
      </c>
      <c r="B54" s="5" t="inlineStr">
        <is>
          <t>PE (price/earnings)</t>
        </is>
      </c>
      <c r="C54" t="n">
        <v>30.1</v>
      </c>
      <c r="D54" t="n">
        <v>28.4</v>
      </c>
      <c r="E54" t="n">
        <v>36.1</v>
      </c>
      <c r="F54" t="n">
        <v>32</v>
      </c>
      <c r="G54" t="n">
        <v>26.7</v>
      </c>
      <c r="H54" t="n">
        <v>23.5</v>
      </c>
      <c r="I54" t="n">
        <v>23.4</v>
      </c>
      <c r="J54" t="n">
        <v>21.5</v>
      </c>
      <c r="K54" t="n">
        <v>19</v>
      </c>
      <c r="L54" t="n">
        <v>18</v>
      </c>
      <c r="M54" t="n">
        <v>15.2</v>
      </c>
      <c r="N54" t="n">
        <v>10.9</v>
      </c>
      <c r="O54" t="n">
        <v>15.2</v>
      </c>
      <c r="P54" t="n">
        <v>15.2</v>
      </c>
    </row>
    <row r="55">
      <c r="A55" s="5" t="inlineStr">
        <is>
          <t>KUV (Kurs/Umsatz)</t>
        </is>
      </c>
      <c r="B55" s="5" t="inlineStr">
        <is>
          <t>PS (price/sales)</t>
        </is>
      </c>
      <c r="C55" t="n">
        <v>5.13</v>
      </c>
      <c r="D55" t="n">
        <v>5.02</v>
      </c>
      <c r="E55" t="n">
        <v>7.16</v>
      </c>
      <c r="F55" t="n">
        <v>3.13</v>
      </c>
      <c r="G55" t="n">
        <v>2.8</v>
      </c>
      <c r="H55" t="n">
        <v>1.92</v>
      </c>
      <c r="I55" t="n">
        <v>2.32</v>
      </c>
      <c r="J55" t="n">
        <v>2.51</v>
      </c>
      <c r="K55" t="n">
        <v>2.34</v>
      </c>
      <c r="L55" t="n">
        <v>2.43</v>
      </c>
      <c r="M55" t="n">
        <v>2.1</v>
      </c>
      <c r="N55" t="n">
        <v>1.48</v>
      </c>
      <c r="O55" t="n">
        <v>1.99</v>
      </c>
      <c r="P55" t="n">
        <v>1.99</v>
      </c>
    </row>
    <row r="56">
      <c r="A56" s="5" t="inlineStr">
        <is>
          <t>KBV (Kurs/Buchwert)</t>
        </is>
      </c>
      <c r="B56" s="5" t="inlineStr">
        <is>
          <t>PB (price/book value)</t>
        </is>
      </c>
      <c r="C56" t="n">
        <v>3.96</v>
      </c>
      <c r="D56" t="n">
        <v>3.97</v>
      </c>
      <c r="E56" t="n">
        <v>6.7</v>
      </c>
      <c r="F56" t="n">
        <v>2.84</v>
      </c>
      <c r="G56" t="n">
        <v>2.66</v>
      </c>
      <c r="H56" t="n">
        <v>1.9</v>
      </c>
      <c r="I56" t="n">
        <v>2.54</v>
      </c>
      <c r="J56" t="n">
        <v>2.36</v>
      </c>
      <c r="K56" t="n">
        <v>2.19</v>
      </c>
      <c r="L56" t="n">
        <v>2.26</v>
      </c>
      <c r="M56" t="n">
        <v>2.03</v>
      </c>
      <c r="N56" t="n">
        <v>1.46</v>
      </c>
      <c r="O56" t="n">
        <v>2.17</v>
      </c>
      <c r="P56" t="n">
        <v>2.17</v>
      </c>
    </row>
    <row r="57">
      <c r="A57" s="5" t="inlineStr">
        <is>
          <t>KCV (Kurs/Cashflow)</t>
        </is>
      </c>
      <c r="B57" s="5" t="inlineStr">
        <is>
          <t>PC (price/cashflow)</t>
        </is>
      </c>
      <c r="C57" t="n">
        <v>26.05</v>
      </c>
      <c r="D57" t="n">
        <v>26.05</v>
      </c>
      <c r="E57" t="n">
        <v>41.81</v>
      </c>
      <c r="F57" t="n">
        <v>13.65</v>
      </c>
      <c r="G57" t="n">
        <v>15.22</v>
      </c>
      <c r="H57" t="n">
        <v>10.58</v>
      </c>
      <c r="I57" t="n">
        <v>16.01</v>
      </c>
      <c r="J57" t="n">
        <v>15.01</v>
      </c>
      <c r="K57" t="n">
        <v>14.74</v>
      </c>
      <c r="L57" t="n">
        <v>12.27</v>
      </c>
      <c r="M57" t="n">
        <v>7.81</v>
      </c>
      <c r="N57" t="n">
        <v>8.130000000000001</v>
      </c>
      <c r="O57" t="n">
        <v>11.2</v>
      </c>
      <c r="P57" t="n">
        <v>11.2</v>
      </c>
    </row>
    <row r="58">
      <c r="A58" s="5" t="inlineStr">
        <is>
          <t>Dividendenrendite in %</t>
        </is>
      </c>
      <c r="B58" s="5" t="inlineStr">
        <is>
          <t>Dividend Yield in %</t>
        </is>
      </c>
      <c r="C58" t="n">
        <v>0.68</v>
      </c>
      <c r="D58" t="n">
        <v>0.68</v>
      </c>
      <c r="E58" t="n">
        <v>0.4</v>
      </c>
      <c r="F58" t="n">
        <v>0.97</v>
      </c>
      <c r="G58" t="n">
        <v>1.13</v>
      </c>
      <c r="H58" t="n">
        <v>1.55</v>
      </c>
      <c r="I58" t="n">
        <v>1.32</v>
      </c>
      <c r="J58" t="n">
        <v>1.21</v>
      </c>
      <c r="K58" t="n">
        <v>1.36</v>
      </c>
      <c r="L58" t="n">
        <v>1.23</v>
      </c>
      <c r="M58" t="n">
        <v>0.82</v>
      </c>
      <c r="N58" t="n">
        <v>1.25</v>
      </c>
      <c r="O58" t="inlineStr">
        <is>
          <t>-</t>
        </is>
      </c>
      <c r="P58" t="inlineStr">
        <is>
          <t>-</t>
        </is>
      </c>
    </row>
    <row r="59">
      <c r="A59" s="5" t="inlineStr">
        <is>
          <t>Gewinnrendite in %</t>
        </is>
      </c>
      <c r="B59" s="5" t="inlineStr">
        <is>
          <t>Return on profit in %</t>
        </is>
      </c>
      <c r="C59" t="n">
        <v>3.3</v>
      </c>
      <c r="D59" t="n">
        <v>3.5</v>
      </c>
      <c r="E59" t="n">
        <v>2.8</v>
      </c>
      <c r="F59" t="n">
        <v>3.1</v>
      </c>
      <c r="G59" t="n">
        <v>3.8</v>
      </c>
      <c r="H59" t="n">
        <v>4.3</v>
      </c>
      <c r="I59" t="n">
        <v>4.3</v>
      </c>
      <c r="J59" t="n">
        <v>4.7</v>
      </c>
      <c r="K59" t="n">
        <v>5.3</v>
      </c>
      <c r="L59" t="n">
        <v>5.5</v>
      </c>
      <c r="M59" t="n">
        <v>6.6</v>
      </c>
      <c r="N59" t="n">
        <v>9.199999999999999</v>
      </c>
      <c r="O59" t="n">
        <v>6.6</v>
      </c>
      <c r="P59" t="n">
        <v>6.6</v>
      </c>
    </row>
    <row r="60">
      <c r="A60" s="5" t="inlineStr">
        <is>
          <t>Eigenkapitalrendite in %</t>
        </is>
      </c>
      <c r="B60" s="5" t="inlineStr">
        <is>
          <t>Return on Equity in %</t>
        </is>
      </c>
      <c r="C60" t="n">
        <v>12.91</v>
      </c>
      <c r="D60" t="n">
        <v>13.7</v>
      </c>
      <c r="E60" t="n">
        <v>18.35</v>
      </c>
      <c r="F60" t="n">
        <v>8.75</v>
      </c>
      <c r="G60" t="n">
        <v>10.05</v>
      </c>
      <c r="H60" t="n">
        <v>8.19</v>
      </c>
      <c r="I60" t="n">
        <v>10.76</v>
      </c>
      <c r="J60" t="n">
        <v>10.97</v>
      </c>
      <c r="K60" t="n">
        <v>11.67</v>
      </c>
      <c r="L60" t="n">
        <v>12.5</v>
      </c>
      <c r="M60" t="n">
        <v>13.14</v>
      </c>
      <c r="N60" t="n">
        <v>13.28</v>
      </c>
      <c r="O60" t="n">
        <v>14.28</v>
      </c>
      <c r="P60" t="n">
        <v>14.28</v>
      </c>
    </row>
    <row r="61">
      <c r="A61" s="5" t="inlineStr">
        <is>
          <t>Umsatzrendite in %</t>
        </is>
      </c>
      <c r="B61" s="5" t="inlineStr">
        <is>
          <t>Return on sales in %</t>
        </is>
      </c>
      <c r="C61" t="n">
        <v>16.74</v>
      </c>
      <c r="D61" t="n">
        <v>17.31</v>
      </c>
      <c r="E61" t="n">
        <v>19.63</v>
      </c>
      <c r="F61" t="n">
        <v>9.630000000000001</v>
      </c>
      <c r="G61" t="n">
        <v>10.59</v>
      </c>
      <c r="H61" t="n">
        <v>8.26</v>
      </c>
      <c r="I61" t="n">
        <v>9.83</v>
      </c>
      <c r="J61" t="n">
        <v>11.69</v>
      </c>
      <c r="K61" t="n">
        <v>12.49</v>
      </c>
      <c r="L61" t="n">
        <v>13.43</v>
      </c>
      <c r="M61" t="n">
        <v>13.6</v>
      </c>
      <c r="N61" t="n">
        <v>13.42</v>
      </c>
      <c r="O61" t="n">
        <v>13.08</v>
      </c>
      <c r="P61" t="n">
        <v>13.08</v>
      </c>
    </row>
    <row r="62">
      <c r="A62" s="5" t="inlineStr">
        <is>
          <t>Gesamtkapitalrendite in %</t>
        </is>
      </c>
      <c r="B62" s="5" t="inlineStr">
        <is>
          <t>Total Return on Investment in %</t>
        </is>
      </c>
      <c r="C62" t="n">
        <v>6.37</v>
      </c>
      <c r="D62" t="n">
        <v>6.47</v>
      </c>
      <c r="E62" t="n">
        <v>8.06</v>
      </c>
      <c r="F62" t="n">
        <v>3.67</v>
      </c>
      <c r="G62" t="n">
        <v>4.15</v>
      </c>
      <c r="H62" t="n">
        <v>3.66</v>
      </c>
      <c r="I62" t="n">
        <v>4.54</v>
      </c>
      <c r="J62" t="n">
        <v>4.6</v>
      </c>
      <c r="K62" t="n">
        <v>5.49</v>
      </c>
      <c r="L62" t="n">
        <v>5.89</v>
      </c>
      <c r="M62" t="n">
        <v>5.76</v>
      </c>
      <c r="N62" t="n">
        <v>7.02</v>
      </c>
      <c r="O62" t="n">
        <v>7.33</v>
      </c>
      <c r="P62" t="n">
        <v>7.33</v>
      </c>
    </row>
    <row r="63">
      <c r="A63" s="5" t="inlineStr">
        <is>
          <t>Return on Investment in %</t>
        </is>
      </c>
      <c r="B63" s="5" t="inlineStr">
        <is>
          <t>Return on Investment in %</t>
        </is>
      </c>
      <c r="C63" t="n">
        <v>6.37</v>
      </c>
      <c r="D63" t="n">
        <v>6.47</v>
      </c>
      <c r="E63" t="n">
        <v>8.06</v>
      </c>
      <c r="F63" t="n">
        <v>3.67</v>
      </c>
      <c r="G63" t="n">
        <v>4.15</v>
      </c>
      <c r="H63" t="n">
        <v>3.66</v>
      </c>
      <c r="I63" t="n">
        <v>4.54</v>
      </c>
      <c r="J63" t="n">
        <v>4.6</v>
      </c>
      <c r="K63" t="n">
        <v>5.49</v>
      </c>
      <c r="L63" t="n">
        <v>5.89</v>
      </c>
      <c r="M63" t="n">
        <v>5.76</v>
      </c>
      <c r="N63" t="n">
        <v>7.02</v>
      </c>
      <c r="O63" t="n">
        <v>7.33</v>
      </c>
      <c r="P63" t="n">
        <v>7.33</v>
      </c>
    </row>
    <row r="64">
      <c r="A64" s="5" t="inlineStr">
        <is>
          <t>Arbeitsintensität in %</t>
        </is>
      </c>
      <c r="B64" s="5" t="inlineStr">
        <is>
          <t>Work Intensity in %</t>
        </is>
      </c>
      <c r="C64" t="n">
        <v>35.36</v>
      </c>
      <c r="D64" t="n">
        <v>33.82</v>
      </c>
      <c r="E64" t="n">
        <v>31.53</v>
      </c>
      <c r="F64" t="n">
        <v>27.56</v>
      </c>
      <c r="G64" t="n">
        <v>41.34</v>
      </c>
      <c r="H64" t="n">
        <v>30.93</v>
      </c>
      <c r="I64" t="n">
        <v>38.09</v>
      </c>
      <c r="J64" t="n">
        <v>37.61</v>
      </c>
      <c r="K64" t="n">
        <v>36.78</v>
      </c>
      <c r="L64" t="n">
        <v>32.16</v>
      </c>
      <c r="M64" t="n">
        <v>28.09</v>
      </c>
      <c r="N64" t="n">
        <v>35.88</v>
      </c>
      <c r="O64" t="n">
        <v>40.2</v>
      </c>
      <c r="P64" t="n">
        <v>40.2</v>
      </c>
    </row>
    <row r="65">
      <c r="A65" s="5" t="inlineStr">
        <is>
          <t>Eigenkapitalquote in %</t>
        </is>
      </c>
      <c r="B65" s="5" t="inlineStr">
        <is>
          <t>Equity Ratio in %</t>
        </is>
      </c>
      <c r="C65" t="n">
        <v>49.37</v>
      </c>
      <c r="D65" t="n">
        <v>47.2</v>
      </c>
      <c r="E65" t="n">
        <v>43.96</v>
      </c>
      <c r="F65" t="n">
        <v>41.9</v>
      </c>
      <c r="G65" t="n">
        <v>41.32</v>
      </c>
      <c r="H65" t="n">
        <v>44.77</v>
      </c>
      <c r="I65" t="n">
        <v>42.14</v>
      </c>
      <c r="J65" t="n">
        <v>41.91</v>
      </c>
      <c r="K65" t="n">
        <v>47.01</v>
      </c>
      <c r="L65" t="n">
        <v>47.15</v>
      </c>
      <c r="M65" t="n">
        <v>43.87</v>
      </c>
      <c r="N65" t="n">
        <v>52.85</v>
      </c>
      <c r="O65" t="n">
        <v>51.31</v>
      </c>
      <c r="P65" t="n">
        <v>51.31</v>
      </c>
    </row>
    <row r="66">
      <c r="A66" s="5" t="inlineStr">
        <is>
          <t>Fremdkapitalquote in %</t>
        </is>
      </c>
      <c r="B66" s="5" t="inlineStr">
        <is>
          <t>Debt Ratio in %</t>
        </is>
      </c>
      <c r="C66" t="n">
        <v>50.63</v>
      </c>
      <c r="D66" t="n">
        <v>52.8</v>
      </c>
      <c r="E66" t="n">
        <v>56.04</v>
      </c>
      <c r="F66" t="n">
        <v>58.1</v>
      </c>
      <c r="G66" t="n">
        <v>58.68</v>
      </c>
      <c r="H66" t="n">
        <v>55.23</v>
      </c>
      <c r="I66" t="n">
        <v>57.86</v>
      </c>
      <c r="J66" t="n">
        <v>58.09</v>
      </c>
      <c r="K66" t="n">
        <v>52.99</v>
      </c>
      <c r="L66" t="n">
        <v>52.85</v>
      </c>
      <c r="M66" t="n">
        <v>56.13</v>
      </c>
      <c r="N66" t="n">
        <v>47.15</v>
      </c>
      <c r="O66" t="n">
        <v>48.69</v>
      </c>
      <c r="P66" t="n">
        <v>48.69</v>
      </c>
    </row>
    <row r="67">
      <c r="A67" s="5" t="inlineStr">
        <is>
          <t>Verschuldungsgrad in %</t>
        </is>
      </c>
      <c r="B67" s="5" t="inlineStr">
        <is>
          <t>Finance Gearing in %</t>
        </is>
      </c>
      <c r="C67" t="n">
        <v>102.57</v>
      </c>
      <c r="D67" t="n">
        <v>111.88</v>
      </c>
      <c r="E67" t="n">
        <v>127.48</v>
      </c>
      <c r="F67" t="n">
        <v>138.65</v>
      </c>
      <c r="G67" t="n">
        <v>141.99</v>
      </c>
      <c r="H67" t="n">
        <v>123.37</v>
      </c>
      <c r="I67" t="n">
        <v>137.32</v>
      </c>
      <c r="J67" t="n">
        <v>138.61</v>
      </c>
      <c r="K67" t="n">
        <v>112.73</v>
      </c>
      <c r="L67" t="n">
        <v>112.1</v>
      </c>
      <c r="M67" t="n">
        <v>127.93</v>
      </c>
      <c r="N67" t="n">
        <v>89.22</v>
      </c>
      <c r="O67" t="n">
        <v>94.88</v>
      </c>
      <c r="P67" t="n">
        <v>94.88</v>
      </c>
    </row>
    <row r="68">
      <c r="A68" s="5" t="inlineStr">
        <is>
          <t>Bruttoergebnis Marge in %</t>
        </is>
      </c>
      <c r="B68" s="5" t="inlineStr">
        <is>
          <t>Gross Profit Marge in %</t>
        </is>
      </c>
      <c r="C68" t="n">
        <v>60.82</v>
      </c>
      <c r="D68" t="n">
        <v>60.05</v>
      </c>
      <c r="E68" t="n">
        <v>59.2</v>
      </c>
      <c r="F68" t="n">
        <v>57.01</v>
      </c>
      <c r="G68" t="n">
        <v>55.35</v>
      </c>
      <c r="H68" t="n">
        <v>53.31</v>
      </c>
      <c r="I68" t="n">
        <v>53.18</v>
      </c>
      <c r="J68" t="n">
        <v>57.38</v>
      </c>
      <c r="K68" t="n">
        <v>57.66</v>
      </c>
      <c r="L68" t="n">
        <v>57.33</v>
      </c>
      <c r="M68" t="n">
        <v>56.83</v>
      </c>
      <c r="N68" t="n">
        <v>54.56</v>
      </c>
      <c r="O68" t="n">
        <v>53.91</v>
      </c>
    </row>
    <row r="69">
      <c r="A69" s="5" t="inlineStr">
        <is>
          <t>Kurzfristige Vermögensquote in %</t>
        </is>
      </c>
      <c r="B69" s="5" t="inlineStr">
        <is>
          <t>Current Assets Ratio in %</t>
        </is>
      </c>
      <c r="C69" t="n">
        <v>35.36</v>
      </c>
      <c r="D69" t="n">
        <v>33.82</v>
      </c>
      <c r="E69" t="n">
        <v>31.52</v>
      </c>
      <c r="F69" t="n">
        <v>27.57</v>
      </c>
      <c r="G69" t="n">
        <v>41.34</v>
      </c>
      <c r="H69" t="n">
        <v>30.93</v>
      </c>
      <c r="I69" t="n">
        <v>38.09</v>
      </c>
      <c r="J69" t="n">
        <v>37.6</v>
      </c>
      <c r="K69" t="n">
        <v>36.78</v>
      </c>
      <c r="L69" t="n">
        <v>32.16</v>
      </c>
      <c r="M69" t="n">
        <v>28.1</v>
      </c>
      <c r="N69" t="n">
        <v>35.88</v>
      </c>
      <c r="O69" t="n">
        <v>40.2</v>
      </c>
    </row>
    <row r="70">
      <c r="A70" s="5" t="inlineStr">
        <is>
          <t>Nettogewinn Marge in %</t>
        </is>
      </c>
      <c r="B70" s="5" t="inlineStr">
        <is>
          <t>Net Profit Marge in %</t>
        </is>
      </c>
      <c r="C70" t="n">
        <v>16.73</v>
      </c>
      <c r="D70" t="n">
        <v>17.31</v>
      </c>
      <c r="E70" t="n">
        <v>19.63</v>
      </c>
      <c r="F70" t="n">
        <v>9.630000000000001</v>
      </c>
      <c r="G70" t="n">
        <v>10.59</v>
      </c>
      <c r="H70" t="n">
        <v>8.26</v>
      </c>
      <c r="I70" t="n">
        <v>9.83</v>
      </c>
      <c r="J70" t="n">
        <v>11.69</v>
      </c>
      <c r="K70" t="n">
        <v>12.5</v>
      </c>
      <c r="L70" t="n">
        <v>13.43</v>
      </c>
      <c r="M70" t="n">
        <v>13.6</v>
      </c>
      <c r="N70" t="n">
        <v>13.42</v>
      </c>
      <c r="O70" t="n">
        <v>13.08</v>
      </c>
    </row>
    <row r="71">
      <c r="A71" s="5" t="inlineStr">
        <is>
          <t>Operative Ergebnis Marge in %</t>
        </is>
      </c>
      <c r="B71" s="5" t="inlineStr">
        <is>
          <t>EBIT Marge in %</t>
        </is>
      </c>
      <c r="C71" t="n">
        <v>20.96</v>
      </c>
      <c r="D71" t="n">
        <v>22.24</v>
      </c>
      <c r="E71" t="n">
        <v>21.71</v>
      </c>
      <c r="F71" t="n">
        <v>18.49</v>
      </c>
      <c r="G71" t="n">
        <v>18.7</v>
      </c>
      <c r="H71" t="n">
        <v>16.35</v>
      </c>
      <c r="I71" t="n">
        <v>18.98</v>
      </c>
      <c r="J71" t="n">
        <v>21.44</v>
      </c>
      <c r="K71" t="n">
        <v>23.19</v>
      </c>
      <c r="L71" t="n">
        <v>23.17</v>
      </c>
      <c r="M71" t="n">
        <v>23.37</v>
      </c>
      <c r="N71" t="n">
        <v>20.74</v>
      </c>
      <c r="O71" t="n">
        <v>20.95</v>
      </c>
    </row>
    <row r="72">
      <c r="A72" s="5" t="inlineStr">
        <is>
          <t>Vermögensumsschlag in %</t>
        </is>
      </c>
      <c r="B72" s="5" t="inlineStr">
        <is>
          <t>Asset Turnover in %</t>
        </is>
      </c>
      <c r="C72" t="n">
        <v>38.07</v>
      </c>
      <c r="D72" t="n">
        <v>37.36</v>
      </c>
      <c r="E72" t="n">
        <v>41.1</v>
      </c>
      <c r="F72" t="n">
        <v>38.09</v>
      </c>
      <c r="G72" t="n">
        <v>39.23</v>
      </c>
      <c r="H72" t="n">
        <v>44.34</v>
      </c>
      <c r="I72" t="n">
        <v>46.14</v>
      </c>
      <c r="J72" t="n">
        <v>39.33</v>
      </c>
      <c r="K72" t="n">
        <v>43.92</v>
      </c>
      <c r="L72" t="n">
        <v>43.87</v>
      </c>
      <c r="M72" t="n">
        <v>42.39</v>
      </c>
      <c r="N72" t="n">
        <v>52.26</v>
      </c>
      <c r="O72" t="n">
        <v>56.06</v>
      </c>
    </row>
    <row r="73">
      <c r="A73" s="5" t="inlineStr">
        <is>
          <t>Langfristige Vermögensquote in %</t>
        </is>
      </c>
      <c r="B73" s="5" t="inlineStr">
        <is>
          <t>Non-Current Assets Ratio in %</t>
        </is>
      </c>
      <c r="C73" t="n">
        <v>64.64</v>
      </c>
      <c r="D73" t="n">
        <v>66.18000000000001</v>
      </c>
      <c r="E73" t="n">
        <v>68.48</v>
      </c>
      <c r="F73" t="n">
        <v>72.45</v>
      </c>
      <c r="G73" t="n">
        <v>58.66</v>
      </c>
      <c r="H73" t="n">
        <v>69.06999999999999</v>
      </c>
      <c r="I73" t="n">
        <v>61.91</v>
      </c>
      <c r="J73" t="n">
        <v>62.38</v>
      </c>
      <c r="K73" t="n">
        <v>63.22</v>
      </c>
      <c r="L73" t="n">
        <v>67.86</v>
      </c>
      <c r="M73" t="n">
        <v>71.91</v>
      </c>
      <c r="N73" t="n">
        <v>64.12</v>
      </c>
      <c r="O73" t="n">
        <v>59.84</v>
      </c>
    </row>
    <row r="74">
      <c r="A74" s="5" t="inlineStr">
        <is>
          <t>Gesamtkapitalrentabilität</t>
        </is>
      </c>
      <c r="B74" s="5" t="inlineStr">
        <is>
          <t>ROA Return on Assets in %</t>
        </is>
      </c>
      <c r="C74" t="n">
        <v>6.37</v>
      </c>
      <c r="D74" t="n">
        <v>6.47</v>
      </c>
      <c r="E74" t="n">
        <v>8.07</v>
      </c>
      <c r="F74" t="n">
        <v>3.67</v>
      </c>
      <c r="G74" t="n">
        <v>4.15</v>
      </c>
      <c r="H74" t="n">
        <v>3.66</v>
      </c>
      <c r="I74" t="n">
        <v>4.54</v>
      </c>
      <c r="J74" t="n">
        <v>4.6</v>
      </c>
      <c r="K74" t="n">
        <v>5.49</v>
      </c>
      <c r="L74" t="n">
        <v>5.89</v>
      </c>
      <c r="M74" t="n">
        <v>5.77</v>
      </c>
      <c r="N74" t="n">
        <v>7.02</v>
      </c>
      <c r="O74" t="n">
        <v>7.33</v>
      </c>
    </row>
    <row r="75">
      <c r="A75" s="5" t="inlineStr">
        <is>
          <t>Ertrag des eingesetzten Kapitals</t>
        </is>
      </c>
      <c r="B75" s="5" t="inlineStr">
        <is>
          <t>ROCE Return on Cap. Empl. in %</t>
        </is>
      </c>
      <c r="C75" t="n">
        <v>10.47</v>
      </c>
      <c r="D75" t="n">
        <v>9.699999999999999</v>
      </c>
      <c r="E75" t="n">
        <v>9.970000000000001</v>
      </c>
      <c r="F75" t="n">
        <v>8</v>
      </c>
      <c r="G75" t="n">
        <v>9.18</v>
      </c>
      <c r="H75" t="n">
        <v>8.48</v>
      </c>
      <c r="I75" t="n">
        <v>10.27</v>
      </c>
      <c r="J75" t="n">
        <v>9.92</v>
      </c>
      <c r="K75" t="n">
        <v>12.56</v>
      </c>
      <c r="L75" t="n">
        <v>11.84</v>
      </c>
      <c r="M75" t="n">
        <v>11.56</v>
      </c>
      <c r="N75" t="n">
        <v>13.78</v>
      </c>
      <c r="O75" t="n">
        <v>15.18</v>
      </c>
    </row>
    <row r="76">
      <c r="A76" s="5" t="inlineStr">
        <is>
          <t>Eigenkapital zu Anlagevermögen</t>
        </is>
      </c>
      <c r="B76" s="5" t="inlineStr">
        <is>
          <t>Equity to Fixed Assets in %</t>
        </is>
      </c>
      <c r="C76" t="n">
        <v>76.38</v>
      </c>
      <c r="D76" t="n">
        <v>71.31999999999999</v>
      </c>
      <c r="E76" t="n">
        <v>64.20999999999999</v>
      </c>
      <c r="F76" t="n">
        <v>57.84</v>
      </c>
      <c r="G76" t="n">
        <v>70.45999999999999</v>
      </c>
      <c r="H76" t="n">
        <v>64.81</v>
      </c>
      <c r="I76" t="n">
        <v>68.06999999999999</v>
      </c>
      <c r="J76" t="n">
        <v>67.18000000000001</v>
      </c>
      <c r="K76" t="n">
        <v>74.37</v>
      </c>
      <c r="L76" t="n">
        <v>69.48</v>
      </c>
      <c r="M76" t="n">
        <v>61.05</v>
      </c>
      <c r="N76" t="n">
        <v>82.43000000000001</v>
      </c>
      <c r="O76" t="n">
        <v>85.77</v>
      </c>
    </row>
    <row r="77">
      <c r="A77" s="5" t="inlineStr">
        <is>
          <t>Liquidität Dritten Grades</t>
        </is>
      </c>
      <c r="B77" s="5" t="inlineStr">
        <is>
          <t>Current Ratio in %</t>
        </is>
      </c>
      <c r="C77" t="n">
        <v>148.48</v>
      </c>
      <c r="D77" t="n">
        <v>235.24</v>
      </c>
      <c r="E77" t="n">
        <v>299.51</v>
      </c>
      <c r="F77" t="n">
        <v>231.01</v>
      </c>
      <c r="G77" t="n">
        <v>205.68</v>
      </c>
      <c r="H77" t="n">
        <v>213.38</v>
      </c>
      <c r="I77" t="n">
        <v>259.38</v>
      </c>
      <c r="J77" t="n">
        <v>251.03</v>
      </c>
      <c r="K77" t="n">
        <v>194.57</v>
      </c>
      <c r="L77" t="n">
        <v>227.82</v>
      </c>
      <c r="M77" t="n">
        <v>196.59</v>
      </c>
      <c r="N77" t="n">
        <v>167.85</v>
      </c>
      <c r="O77" t="n">
        <v>177.86</v>
      </c>
    </row>
    <row r="78">
      <c r="A78" s="5" t="inlineStr">
        <is>
          <t>Operativer Cashflow</t>
        </is>
      </c>
      <c r="B78" s="5" t="inlineStr">
        <is>
          <t>Operating Cashflow in M</t>
        </is>
      </c>
      <c r="C78" t="n">
        <v>30270.1</v>
      </c>
      <c r="D78" t="n">
        <v>30270.1</v>
      </c>
      <c r="E78" t="n">
        <v>48583.22</v>
      </c>
      <c r="F78" t="n">
        <v>7927.919999999999</v>
      </c>
      <c r="G78" t="n">
        <v>8839.776</v>
      </c>
      <c r="H78" t="n">
        <v>6144.864</v>
      </c>
      <c r="I78" t="n">
        <v>9298.608</v>
      </c>
      <c r="J78" t="n">
        <v>8717.807999999999</v>
      </c>
      <c r="K78" t="n">
        <v>8560.992</v>
      </c>
      <c r="L78" t="n">
        <v>7126.415999999999</v>
      </c>
      <c r="M78" t="n">
        <v>2268.024</v>
      </c>
      <c r="N78" t="n">
        <v>2360.952</v>
      </c>
      <c r="O78" t="n">
        <v>3252.48</v>
      </c>
    </row>
    <row r="79">
      <c r="A79" s="5" t="inlineStr">
        <is>
          <t>Aktienrückkauf</t>
        </is>
      </c>
      <c r="B79" s="5" t="inlineStr">
        <is>
          <t>Share Buyback in M</t>
        </is>
      </c>
      <c r="C79" t="n">
        <v>0</v>
      </c>
      <c r="D79" t="n">
        <v>0</v>
      </c>
      <c r="E79" t="n">
        <v>-581.2</v>
      </c>
      <c r="F79" t="n">
        <v>0</v>
      </c>
      <c r="G79" t="n">
        <v>0</v>
      </c>
      <c r="H79" t="n">
        <v>0</v>
      </c>
      <c r="I79" t="n">
        <v>0</v>
      </c>
      <c r="J79" t="n">
        <v>0</v>
      </c>
      <c r="K79" t="n">
        <v>0</v>
      </c>
      <c r="L79" t="n">
        <v>-290.4</v>
      </c>
      <c r="M79" t="n">
        <v>0</v>
      </c>
      <c r="N79" t="n">
        <v>0</v>
      </c>
      <c r="O79" t="n">
        <v>0</v>
      </c>
    </row>
    <row r="80">
      <c r="A80" s="5" t="inlineStr">
        <is>
          <t>Umsatzwachstum 1J in %</t>
        </is>
      </c>
      <c r="B80" s="5" t="inlineStr">
        <is>
          <t>Revenue Growth 1Y in %</t>
        </is>
      </c>
      <c r="C80" t="n">
        <v>7.65</v>
      </c>
      <c r="D80" t="n">
        <v>-5.73</v>
      </c>
      <c r="E80" t="n">
        <v>5.15</v>
      </c>
      <c r="F80" t="n">
        <v>4.22</v>
      </c>
      <c r="G80" t="n">
        <v>6.22</v>
      </c>
      <c r="H80" t="n">
        <v>2.36</v>
      </c>
      <c r="I80" t="n">
        <v>13.65</v>
      </c>
      <c r="J80" t="n">
        <v>5.26</v>
      </c>
      <c r="K80" t="n">
        <v>9.539999999999999</v>
      </c>
      <c r="L80" t="n">
        <v>15.38</v>
      </c>
      <c r="M80" t="n">
        <v>6.97</v>
      </c>
      <c r="N80" t="n">
        <v>-1.59</v>
      </c>
      <c r="O80" t="inlineStr">
        <is>
          <t>-</t>
        </is>
      </c>
    </row>
    <row r="81">
      <c r="A81" s="5" t="inlineStr">
        <is>
          <t>Umsatzwachstum 3J in %</t>
        </is>
      </c>
      <c r="B81" s="5" t="inlineStr">
        <is>
          <t>Revenue Growth 3Y in %</t>
        </is>
      </c>
      <c r="C81" t="n">
        <v>2.36</v>
      </c>
      <c r="D81" t="n">
        <v>1.21</v>
      </c>
      <c r="E81" t="n">
        <v>5.2</v>
      </c>
      <c r="F81" t="n">
        <v>4.27</v>
      </c>
      <c r="G81" t="n">
        <v>7.41</v>
      </c>
      <c r="H81" t="n">
        <v>7.09</v>
      </c>
      <c r="I81" t="n">
        <v>9.48</v>
      </c>
      <c r="J81" t="n">
        <v>10.06</v>
      </c>
      <c r="K81" t="n">
        <v>10.63</v>
      </c>
      <c r="L81" t="n">
        <v>6.92</v>
      </c>
      <c r="M81" t="n">
        <v>1.79</v>
      </c>
      <c r="N81" t="inlineStr">
        <is>
          <t>-</t>
        </is>
      </c>
      <c r="O81" t="inlineStr">
        <is>
          <t>-</t>
        </is>
      </c>
    </row>
    <row r="82">
      <c r="A82" s="5" t="inlineStr">
        <is>
          <t>Umsatzwachstum 5J in %</t>
        </is>
      </c>
      <c r="B82" s="5" t="inlineStr">
        <is>
          <t>Revenue Growth 5Y in %</t>
        </is>
      </c>
      <c r="C82" t="n">
        <v>3.5</v>
      </c>
      <c r="D82" t="n">
        <v>2.44</v>
      </c>
      <c r="E82" t="n">
        <v>6.32</v>
      </c>
      <c r="F82" t="n">
        <v>6.34</v>
      </c>
      <c r="G82" t="n">
        <v>7.41</v>
      </c>
      <c r="H82" t="n">
        <v>9.24</v>
      </c>
      <c r="I82" t="n">
        <v>10.16</v>
      </c>
      <c r="J82" t="n">
        <v>7.11</v>
      </c>
      <c r="K82" t="n">
        <v>6.06</v>
      </c>
      <c r="L82" t="inlineStr">
        <is>
          <t>-</t>
        </is>
      </c>
      <c r="M82" t="inlineStr">
        <is>
          <t>-</t>
        </is>
      </c>
      <c r="N82" t="inlineStr">
        <is>
          <t>-</t>
        </is>
      </c>
      <c r="O82" t="inlineStr">
        <is>
          <t>-</t>
        </is>
      </c>
    </row>
    <row r="83">
      <c r="A83" s="5" t="inlineStr">
        <is>
          <t>Umsatzwachstum 10J in %</t>
        </is>
      </c>
      <c r="B83" s="5" t="inlineStr">
        <is>
          <t>Revenue Growth 10Y in %</t>
        </is>
      </c>
      <c r="C83" t="n">
        <v>6.37</v>
      </c>
      <c r="D83" t="n">
        <v>6.3</v>
      </c>
      <c r="E83" t="n">
        <v>6.72</v>
      </c>
      <c r="F83" t="n">
        <v>6.2</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4.08</v>
      </c>
      <c r="D84" t="n">
        <v>-16.86</v>
      </c>
      <c r="E84" t="n">
        <v>114.31</v>
      </c>
      <c r="F84" t="n">
        <v>-5.19</v>
      </c>
      <c r="G84" t="n">
        <v>36.07</v>
      </c>
      <c r="H84" t="n">
        <v>-13.95</v>
      </c>
      <c r="I84" t="n">
        <v>-4.4</v>
      </c>
      <c r="J84" t="n">
        <v>-1.57</v>
      </c>
      <c r="K84" t="n">
        <v>1.92</v>
      </c>
      <c r="L84" t="n">
        <v>13.93</v>
      </c>
      <c r="M84" t="n">
        <v>8.380000000000001</v>
      </c>
      <c r="N84" t="n">
        <v>1.04</v>
      </c>
      <c r="O84" t="inlineStr">
        <is>
          <t>-</t>
        </is>
      </c>
    </row>
    <row r="85">
      <c r="A85" s="5" t="inlineStr">
        <is>
          <t>Gewinnwachstum 3J in %</t>
        </is>
      </c>
      <c r="B85" s="5" t="inlineStr">
        <is>
          <t>Earnings Growth 3Y in %</t>
        </is>
      </c>
      <c r="C85" t="n">
        <v>33.84</v>
      </c>
      <c r="D85" t="n">
        <v>30.75</v>
      </c>
      <c r="E85" t="n">
        <v>48.4</v>
      </c>
      <c r="F85" t="n">
        <v>5.64</v>
      </c>
      <c r="G85" t="n">
        <v>5.91</v>
      </c>
      <c r="H85" t="n">
        <v>-6.64</v>
      </c>
      <c r="I85" t="n">
        <v>-1.35</v>
      </c>
      <c r="J85" t="n">
        <v>4.76</v>
      </c>
      <c r="K85" t="n">
        <v>8.08</v>
      </c>
      <c r="L85" t="n">
        <v>7.78</v>
      </c>
      <c r="M85" t="n">
        <v>3.14</v>
      </c>
      <c r="N85" t="inlineStr">
        <is>
          <t>-</t>
        </is>
      </c>
      <c r="O85" t="inlineStr">
        <is>
          <t>-</t>
        </is>
      </c>
    </row>
    <row r="86">
      <c r="A86" s="5" t="inlineStr">
        <is>
          <t>Gewinnwachstum 5J in %</t>
        </is>
      </c>
      <c r="B86" s="5" t="inlineStr">
        <is>
          <t>Earnings Growth 5Y in %</t>
        </is>
      </c>
      <c r="C86" t="n">
        <v>26.48</v>
      </c>
      <c r="D86" t="n">
        <v>22.88</v>
      </c>
      <c r="E86" t="n">
        <v>25.37</v>
      </c>
      <c r="F86" t="n">
        <v>2.19</v>
      </c>
      <c r="G86" t="n">
        <v>3.61</v>
      </c>
      <c r="H86" t="n">
        <v>-0.8100000000000001</v>
      </c>
      <c r="I86" t="n">
        <v>3.65</v>
      </c>
      <c r="J86" t="n">
        <v>4.74</v>
      </c>
      <c r="K86" t="n">
        <v>5.05</v>
      </c>
      <c r="L86" t="inlineStr">
        <is>
          <t>-</t>
        </is>
      </c>
      <c r="M86" t="inlineStr">
        <is>
          <t>-</t>
        </is>
      </c>
      <c r="N86" t="inlineStr">
        <is>
          <t>-</t>
        </is>
      </c>
      <c r="O86" t="inlineStr">
        <is>
          <t>-</t>
        </is>
      </c>
    </row>
    <row r="87">
      <c r="A87" s="5" t="inlineStr">
        <is>
          <t>Gewinnwachstum 10J in %</t>
        </is>
      </c>
      <c r="B87" s="5" t="inlineStr">
        <is>
          <t>Earnings Growth 10Y in %</t>
        </is>
      </c>
      <c r="C87" t="n">
        <v>12.83</v>
      </c>
      <c r="D87" t="n">
        <v>13.26</v>
      </c>
      <c r="E87" t="n">
        <v>15.05</v>
      </c>
      <c r="F87" t="n">
        <v>3.62</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1.14</v>
      </c>
      <c r="D88" t="n">
        <v>1.24</v>
      </c>
      <c r="E88" t="n">
        <v>1.42</v>
      </c>
      <c r="F88" t="n">
        <v>14.61</v>
      </c>
      <c r="G88" t="n">
        <v>7.4</v>
      </c>
      <c r="H88" t="n">
        <v>-29.01</v>
      </c>
      <c r="I88" t="n">
        <v>6.41</v>
      </c>
      <c r="J88" t="n">
        <v>4.54</v>
      </c>
      <c r="K88" t="n">
        <v>3.76</v>
      </c>
      <c r="L88" t="inlineStr">
        <is>
          <t>-</t>
        </is>
      </c>
      <c r="M88" t="inlineStr">
        <is>
          <t>-</t>
        </is>
      </c>
      <c r="N88" t="inlineStr">
        <is>
          <t>-</t>
        </is>
      </c>
      <c r="O88" t="inlineStr">
        <is>
          <t>-</t>
        </is>
      </c>
    </row>
    <row r="89">
      <c r="A89" s="5" t="inlineStr">
        <is>
          <t>EBIT-Wachstum 1J in %</t>
        </is>
      </c>
      <c r="B89" s="5" t="inlineStr">
        <is>
          <t>EBIT Growth 1Y in %</t>
        </is>
      </c>
      <c r="C89" t="n">
        <v>1.47</v>
      </c>
      <c r="D89" t="n">
        <v>-3.45</v>
      </c>
      <c r="E89" t="n">
        <v>23.45</v>
      </c>
      <c r="F89" t="n">
        <v>3.1</v>
      </c>
      <c r="G89" t="n">
        <v>21.49</v>
      </c>
      <c r="H89" t="n">
        <v>-11.86</v>
      </c>
      <c r="I89" t="n">
        <v>0.63</v>
      </c>
      <c r="J89" t="n">
        <v>-2.71</v>
      </c>
      <c r="K89" t="n">
        <v>9.65</v>
      </c>
      <c r="L89" t="n">
        <v>14.39</v>
      </c>
      <c r="M89" t="n">
        <v>20.57</v>
      </c>
      <c r="N89" t="n">
        <v>-2.59</v>
      </c>
      <c r="O89" t="inlineStr">
        <is>
          <t>-</t>
        </is>
      </c>
    </row>
    <row r="90">
      <c r="A90" s="5" t="inlineStr">
        <is>
          <t>EBIT-Wachstum 3J in %</t>
        </is>
      </c>
      <c r="B90" s="5" t="inlineStr">
        <is>
          <t>EBIT Growth 3Y in %</t>
        </is>
      </c>
      <c r="C90" t="n">
        <v>7.16</v>
      </c>
      <c r="D90" t="n">
        <v>7.7</v>
      </c>
      <c r="E90" t="n">
        <v>16.01</v>
      </c>
      <c r="F90" t="n">
        <v>4.24</v>
      </c>
      <c r="G90" t="n">
        <v>3.42</v>
      </c>
      <c r="H90" t="n">
        <v>-4.65</v>
      </c>
      <c r="I90" t="n">
        <v>2.52</v>
      </c>
      <c r="J90" t="n">
        <v>7.11</v>
      </c>
      <c r="K90" t="n">
        <v>14.87</v>
      </c>
      <c r="L90" t="n">
        <v>10.79</v>
      </c>
      <c r="M90" t="n">
        <v>5.99</v>
      </c>
      <c r="N90" t="inlineStr">
        <is>
          <t>-</t>
        </is>
      </c>
      <c r="O90" t="inlineStr">
        <is>
          <t>-</t>
        </is>
      </c>
    </row>
    <row r="91">
      <c r="A91" s="5" t="inlineStr">
        <is>
          <t>EBIT-Wachstum 5J in %</t>
        </is>
      </c>
      <c r="B91" s="5" t="inlineStr">
        <is>
          <t>EBIT Growth 5Y in %</t>
        </is>
      </c>
      <c r="C91" t="n">
        <v>9.210000000000001</v>
      </c>
      <c r="D91" t="n">
        <v>6.55</v>
      </c>
      <c r="E91" t="n">
        <v>7.36</v>
      </c>
      <c r="F91" t="n">
        <v>2.13</v>
      </c>
      <c r="G91" t="n">
        <v>3.44</v>
      </c>
      <c r="H91" t="n">
        <v>2.02</v>
      </c>
      <c r="I91" t="n">
        <v>8.51</v>
      </c>
      <c r="J91" t="n">
        <v>7.86</v>
      </c>
      <c r="K91" t="n">
        <v>8.4</v>
      </c>
      <c r="L91" t="inlineStr">
        <is>
          <t>-</t>
        </is>
      </c>
      <c r="M91" t="inlineStr">
        <is>
          <t>-</t>
        </is>
      </c>
      <c r="N91" t="inlineStr">
        <is>
          <t>-</t>
        </is>
      </c>
      <c r="O91" t="inlineStr">
        <is>
          <t>-</t>
        </is>
      </c>
    </row>
    <row r="92">
      <c r="A92" s="5" t="inlineStr">
        <is>
          <t>EBIT-Wachstum 10J in %</t>
        </is>
      </c>
      <c r="B92" s="5" t="inlineStr">
        <is>
          <t>EBIT Growth 10Y in %</t>
        </is>
      </c>
      <c r="C92" t="n">
        <v>5.62</v>
      </c>
      <c r="D92" t="n">
        <v>7.53</v>
      </c>
      <c r="E92" t="n">
        <v>7.61</v>
      </c>
      <c r="F92" t="n">
        <v>5.27</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inlineStr">
        <is>
          <t>-</t>
        </is>
      </c>
      <c r="D93" t="n">
        <v>-37.69</v>
      </c>
      <c r="E93" t="n">
        <v>206.3</v>
      </c>
      <c r="F93" t="n">
        <v>-10.32</v>
      </c>
      <c r="G93" t="n">
        <v>43.86</v>
      </c>
      <c r="H93" t="n">
        <v>-33.92</v>
      </c>
      <c r="I93" t="n">
        <v>6.66</v>
      </c>
      <c r="J93" t="n">
        <v>1.83</v>
      </c>
      <c r="K93" t="n">
        <v>20.13</v>
      </c>
      <c r="L93" t="n">
        <v>57.11</v>
      </c>
      <c r="M93" t="n">
        <v>-3.94</v>
      </c>
      <c r="N93" t="n">
        <v>-27.41</v>
      </c>
      <c r="O93" t="inlineStr">
        <is>
          <t>-</t>
        </is>
      </c>
    </row>
    <row r="94">
      <c r="A94" s="5" t="inlineStr">
        <is>
          <t>Op.Cashflow Wachstum 3J in %</t>
        </is>
      </c>
      <c r="B94" s="5" t="inlineStr">
        <is>
          <t>Op.Cashflow Wachstum 3Y in %</t>
        </is>
      </c>
      <c r="C94" t="n">
        <v>56.2</v>
      </c>
      <c r="D94" t="n">
        <v>52.76</v>
      </c>
      <c r="E94" t="n">
        <v>79.95</v>
      </c>
      <c r="F94" t="n">
        <v>-0.13</v>
      </c>
      <c r="G94" t="n">
        <v>5.53</v>
      </c>
      <c r="H94" t="n">
        <v>-8.48</v>
      </c>
      <c r="I94" t="n">
        <v>9.539999999999999</v>
      </c>
      <c r="J94" t="n">
        <v>26.36</v>
      </c>
      <c r="K94" t="n">
        <v>24.43</v>
      </c>
      <c r="L94" t="n">
        <v>8.59</v>
      </c>
      <c r="M94" t="n">
        <v>-10.45</v>
      </c>
      <c r="N94" t="inlineStr">
        <is>
          <t>-</t>
        </is>
      </c>
      <c r="O94" t="inlineStr">
        <is>
          <t>-</t>
        </is>
      </c>
    </row>
    <row r="95">
      <c r="A95" s="5" t="inlineStr">
        <is>
          <t>Op.Cashflow Wachstum 5J in %</t>
        </is>
      </c>
      <c r="B95" s="5" t="inlineStr">
        <is>
          <t>Op.Cashflow Wachstum 5Y in %</t>
        </is>
      </c>
      <c r="C95" t="n">
        <v>40.43</v>
      </c>
      <c r="D95" t="n">
        <v>33.65</v>
      </c>
      <c r="E95" t="n">
        <v>42.52</v>
      </c>
      <c r="F95" t="n">
        <v>1.62</v>
      </c>
      <c r="G95" t="n">
        <v>7.71</v>
      </c>
      <c r="H95" t="n">
        <v>10.36</v>
      </c>
      <c r="I95" t="n">
        <v>16.36</v>
      </c>
      <c r="J95" t="n">
        <v>9.539999999999999</v>
      </c>
      <c r="K95" t="n">
        <v>9.18</v>
      </c>
      <c r="L95" t="inlineStr">
        <is>
          <t>-</t>
        </is>
      </c>
      <c r="M95" t="inlineStr">
        <is>
          <t>-</t>
        </is>
      </c>
      <c r="N95" t="inlineStr">
        <is>
          <t>-</t>
        </is>
      </c>
      <c r="O95" t="inlineStr">
        <is>
          <t>-</t>
        </is>
      </c>
    </row>
    <row r="96">
      <c r="A96" s="5" t="inlineStr">
        <is>
          <t>Op.Cashflow Wachstum 10J in %</t>
        </is>
      </c>
      <c r="B96" s="5" t="inlineStr">
        <is>
          <t>Op.Cashflow Wachstum 10Y in %</t>
        </is>
      </c>
      <c r="C96" t="n">
        <v>25.4</v>
      </c>
      <c r="D96" t="n">
        <v>25</v>
      </c>
      <c r="E96" t="n">
        <v>26.03</v>
      </c>
      <c r="F96" t="n">
        <v>5.4</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559.1</v>
      </c>
      <c r="D97" t="n">
        <v>890.9</v>
      </c>
      <c r="E97" t="n">
        <v>928.3</v>
      </c>
      <c r="F97" t="n">
        <v>708.7</v>
      </c>
      <c r="G97" t="n">
        <v>897.4</v>
      </c>
      <c r="H97" t="n">
        <v>578.3</v>
      </c>
      <c r="I97" t="n">
        <v>772.8</v>
      </c>
      <c r="J97" t="n">
        <v>771.6</v>
      </c>
      <c r="K97" t="n">
        <v>518.5</v>
      </c>
      <c r="L97" t="n">
        <v>478.3</v>
      </c>
      <c r="M97" t="n">
        <v>328.3</v>
      </c>
      <c r="N97" t="n">
        <v>261.5</v>
      </c>
      <c r="O97" t="n">
        <v>300.6</v>
      </c>
      <c r="P97" t="n">
        <v>300.6</v>
      </c>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M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10"/>
  </cols>
  <sheetData>
    <row r="1">
      <c r="A1" s="1" t="inlineStr">
        <is>
          <t xml:space="preserve">DIASORIN </t>
        </is>
      </c>
      <c r="B1" s="2" t="inlineStr">
        <is>
          <t>WKN: A0MTB2  ISIN: IT0003492391  US-Symbol:DSRLF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+39-161-4871</t>
        </is>
      </c>
      <c r="G4" t="inlineStr">
        <is>
          <t>11.03.2020</t>
        </is>
      </c>
      <c r="H4" t="inlineStr">
        <is>
          <t>Preliminary Results</t>
        </is>
      </c>
      <c r="J4" t="inlineStr">
        <is>
          <t>FINDE SS</t>
        </is>
      </c>
      <c r="L4" t="inlineStr">
        <is>
          <t>44,98%</t>
        </is>
      </c>
    </row>
    <row r="5">
      <c r="A5" s="5" t="inlineStr">
        <is>
          <t>Ticker</t>
        </is>
      </c>
      <c r="B5" t="inlineStr">
        <is>
          <t>34D</t>
        </is>
      </c>
      <c r="C5" s="5" t="inlineStr">
        <is>
          <t>Fax</t>
        </is>
      </c>
      <c r="D5" s="5" t="inlineStr"/>
      <c r="E5" t="inlineStr">
        <is>
          <t>+39-161-487-670</t>
        </is>
      </c>
      <c r="G5" t="inlineStr">
        <is>
          <t>22.04.2020</t>
        </is>
      </c>
      <c r="H5" t="inlineStr">
        <is>
          <t>Annual General Meeting</t>
        </is>
      </c>
      <c r="J5" t="inlineStr">
        <is>
          <t>Rosa Carlo</t>
        </is>
      </c>
      <c r="L5" t="inlineStr">
        <is>
          <t>7,36%</t>
        </is>
      </c>
    </row>
    <row r="6">
      <c r="A6" s="5" t="inlineStr">
        <is>
          <t>Gelistet Seit / Listed Since</t>
        </is>
      </c>
      <c r="B6" t="inlineStr">
        <is>
          <t>-</t>
        </is>
      </c>
      <c r="C6" s="5" t="inlineStr">
        <is>
          <t>Internet</t>
        </is>
      </c>
      <c r="D6" s="5" t="inlineStr"/>
      <c r="E6" t="inlineStr">
        <is>
          <t>http://www.diasorin.com</t>
        </is>
      </c>
      <c r="G6" t="inlineStr">
        <is>
          <t>05.05.2020</t>
        </is>
      </c>
      <c r="H6" t="inlineStr">
        <is>
          <t>Publication Of Annual Report</t>
        </is>
      </c>
      <c r="J6" t="inlineStr">
        <is>
          <t>Even Chen Menachem</t>
        </is>
      </c>
      <c r="L6" t="inlineStr">
        <is>
          <t>4,20%</t>
        </is>
      </c>
    </row>
    <row r="7">
      <c r="A7" s="5" t="inlineStr">
        <is>
          <t>Nominalwert / Nominal Value</t>
        </is>
      </c>
      <c r="B7" t="inlineStr">
        <is>
          <t>-</t>
        </is>
      </c>
      <c r="C7" s="5" t="inlineStr">
        <is>
          <t>Inv. Relations Telefon / Phone</t>
        </is>
      </c>
      <c r="D7" s="5" t="inlineStr"/>
      <c r="E7" t="inlineStr">
        <is>
          <t>+39-161-487-988</t>
        </is>
      </c>
      <c r="G7" t="inlineStr">
        <is>
          <t>14.05.2020</t>
        </is>
      </c>
      <c r="H7" t="inlineStr">
        <is>
          <t>Result Q1</t>
        </is>
      </c>
      <c r="J7" t="inlineStr">
        <is>
          <t>T. Rowe Price</t>
        </is>
      </c>
      <c r="L7" t="inlineStr">
        <is>
          <t>3,03%</t>
        </is>
      </c>
    </row>
    <row r="8">
      <c r="A8" s="5" t="inlineStr">
        <is>
          <t>Land / Country</t>
        </is>
      </c>
      <c r="B8" t="inlineStr">
        <is>
          <t>Italien</t>
        </is>
      </c>
      <c r="C8" s="5" t="inlineStr">
        <is>
          <t>Inv. Relations E-Mail</t>
        </is>
      </c>
      <c r="D8" s="5" t="inlineStr"/>
      <c r="E8" t="inlineStr">
        <is>
          <t>ir@diasorin.it</t>
        </is>
      </c>
      <c r="G8" t="inlineStr">
        <is>
          <t>30.07.2020</t>
        </is>
      </c>
      <c r="H8" t="inlineStr">
        <is>
          <t>Score Half Year</t>
        </is>
      </c>
      <c r="J8" t="inlineStr">
        <is>
          <t>Freefloat</t>
        </is>
      </c>
      <c r="L8" t="inlineStr">
        <is>
          <t>40,43%</t>
        </is>
      </c>
    </row>
    <row r="9">
      <c r="A9" s="5" t="inlineStr">
        <is>
          <t>Währung / Currency</t>
        </is>
      </c>
      <c r="B9" t="inlineStr">
        <is>
          <t>EUR</t>
        </is>
      </c>
      <c r="C9" s="5" t="inlineStr">
        <is>
          <t>Kontaktperson / Contact Person</t>
        </is>
      </c>
      <c r="D9" s="5" t="inlineStr"/>
      <c r="E9" t="inlineStr">
        <is>
          <t>Riccardo Fava</t>
        </is>
      </c>
      <c r="G9" t="inlineStr">
        <is>
          <t>09.11.2020</t>
        </is>
      </c>
      <c r="H9" t="inlineStr">
        <is>
          <t>Q3 Earnings</t>
        </is>
      </c>
    </row>
    <row r="10">
      <c r="A10" s="5" t="inlineStr">
        <is>
          <t>Branche / Industry</t>
        </is>
      </c>
      <c r="B10" t="inlineStr">
        <is>
          <t>Other Industries</t>
        </is>
      </c>
      <c r="C10" s="5" t="inlineStr"/>
      <c r="D10" s="5" t="inlineStr"/>
    </row>
    <row r="11">
      <c r="A11" s="5" t="inlineStr">
        <is>
          <t>Sektor / Sector</t>
        </is>
      </c>
      <c r="B11" t="inlineStr">
        <is>
          <t>Various</t>
        </is>
      </c>
    </row>
    <row r="12">
      <c r="A12" s="5" t="inlineStr">
        <is>
          <t>Typ / Genre</t>
        </is>
      </c>
      <c r="B12" t="inlineStr">
        <is>
          <t>Stammaktie</t>
        </is>
      </c>
    </row>
    <row r="13">
      <c r="A13" s="5" t="inlineStr">
        <is>
          <t>Adresse / Address</t>
        </is>
      </c>
      <c r="B13" t="inlineStr">
        <is>
          <t>DiaSorin S.p.A.Via Crescentino  I-13040 Saluggia (Vercelli)</t>
        </is>
      </c>
    </row>
    <row r="14">
      <c r="A14" s="5" t="inlineStr">
        <is>
          <t>Management</t>
        </is>
      </c>
      <c r="B14" t="inlineStr">
        <is>
          <t>Gustavo Denegri, Carlo Rosa, Michele Denegri, Chen Menachem Even, Giancarlo Boschetti, Stefano Altara, Luca Melindo, Giuseppe Alessandria, Franco Moscetti, Roberta Somati, Fiorella Altruda, Francesca Pasinelli, Monica Tardivo, Tullia Todros, Elisa Corghi</t>
        </is>
      </c>
    </row>
    <row r="15">
      <c r="A15" s="5" t="inlineStr">
        <is>
          <t>Aufsichtsrat / Board</t>
        </is>
      </c>
      <c r="B15" t="inlineStr">
        <is>
          <t>Monica Mannino, Ottavia Alfano, Matteo Michele Sutera, Romina Guglielmetti, Cristian Tundo</t>
        </is>
      </c>
    </row>
    <row r="16">
      <c r="A16" s="5" t="inlineStr">
        <is>
          <t>Beschreibung</t>
        </is>
      </c>
      <c r="B16" t="inlineStr">
        <is>
          <t>DiaSorin S.p.A. ist eine international tätige Unternehmensgruppe im Bereich Medizintechnik. Die Geschäftskompetenzen des Konzerns umfassen die Entwicklung, die Fertigung und den Vertrieb von In-vitro-Diagnostik- und Immun-Diagnoseprodukten für klinische Anwendungen. Diese werden zur Kontrolle von flüssigen Proben wie Blut und Urin benötigt und von Laboratorien für die Diagnose von Krankheiten und der Beurteilung der Wirksamkeit der medikamentösen Behandlung eingesetzt. Die Produktpalette von DiaSorin deckt die klinischen Bereiche Infektionskrankheiten, Knochenstoffwechsel, Hepatitis und Retrovirus, Herz- und Hirnschäden und Endokrinologie und Onkologie ab. Mit 27 Gruppengesellschaften, sechs Produktionsstandorten und fünf Forschungs- und Entwicklungszentren ist DiaSorin S.p.A. weltweit aktiv. Der Vertrieb erfolgt über ein eigenes weltweites Netzwerk sowie über unabhängige Distributoren. DiaSorin entstand 1968 als Division der Sorin Biomedica S.p.A. Der Hauptsitz der Gesellschaft ist in Saluggia (Vercelli), Italien. Copyright 2014 FINANCE BASE AG</t>
        </is>
      </c>
    </row>
    <row r="17">
      <c r="A17" s="5" t="inlineStr">
        <is>
          <t>Profile</t>
        </is>
      </c>
      <c r="B17" t="inlineStr">
        <is>
          <t>DiaSorin S.p.A. is a group of companies internationally active in the field of medical technology. The business skills of the group include the development, manufacture and distribution of in vitro diagnostics and immune-diagnostic products for clinical applications. These are needed and control of liquid samples such as blood and urine used by laboratories for the diagnosis of diseases and the judgment of the effectiveness of drug treatment. The product range of DiaSorin covers the clinical areas of infectious diseases, bone metabolism, hepatitis and retrovirus, heart and brain damage and endocrinology and oncology. With 27 subsidiaries, six production plants and five research and development centers is DiaSorin S.p.A. active worldwide. Distribution is through its own global network and independent distributors. DiaSorin originated in 1968 as a division of Sorin Biomedica SpA The company is headquartered in Saluggia (Vercelli), Italy.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row>
    <row r="20">
      <c r="A20" s="5" t="inlineStr">
        <is>
          <t>Umsatz</t>
        </is>
      </c>
      <c r="B20" s="5" t="inlineStr">
        <is>
          <t>Revenue</t>
        </is>
      </c>
      <c r="C20" t="inlineStr">
        <is>
          <t>-</t>
        </is>
      </c>
      <c r="D20" t="n">
        <v>669.2</v>
      </c>
      <c r="E20" t="n">
        <v>637.5</v>
      </c>
      <c r="F20" t="n">
        <v>569.3</v>
      </c>
      <c r="G20" t="n">
        <v>499.2</v>
      </c>
      <c r="H20" t="n">
        <v>443.8</v>
      </c>
      <c r="I20" t="n">
        <v>434.8</v>
      </c>
      <c r="J20" t="n">
        <v>433.8</v>
      </c>
      <c r="K20" t="n">
        <v>440</v>
      </c>
      <c r="L20" t="n">
        <v>404.5</v>
      </c>
      <c r="M20" t="n">
        <v>304.1</v>
      </c>
    </row>
    <row r="21">
      <c r="A21" s="5" t="inlineStr">
        <is>
          <t>Bruttoergebnis vom Umsatz</t>
        </is>
      </c>
      <c r="B21" s="5" t="inlineStr">
        <is>
          <t>Gross Profit</t>
        </is>
      </c>
      <c r="C21" t="inlineStr">
        <is>
          <t>-</t>
        </is>
      </c>
      <c r="D21" t="n">
        <v>455.8</v>
      </c>
      <c r="E21" t="n">
        <v>431.9</v>
      </c>
      <c r="F21" t="n">
        <v>389.2</v>
      </c>
      <c r="G21" t="n">
        <v>341.9</v>
      </c>
      <c r="H21" t="n">
        <v>298.7</v>
      </c>
      <c r="I21" t="n">
        <v>299.7</v>
      </c>
      <c r="J21" t="n">
        <v>297.3</v>
      </c>
      <c r="K21" t="n">
        <v>313.9</v>
      </c>
      <c r="L21" t="n">
        <v>284.7</v>
      </c>
      <c r="M21" t="n">
        <v>213.6</v>
      </c>
    </row>
    <row r="22">
      <c r="A22" s="5" t="inlineStr">
        <is>
          <t>Operatives Ergebnis (EBIT)</t>
        </is>
      </c>
      <c r="B22" s="5" t="inlineStr">
        <is>
          <t>EBIT Earning Before Interest &amp; Tax</t>
        </is>
      </c>
      <c r="C22" t="inlineStr">
        <is>
          <t>-</t>
        </is>
      </c>
      <c r="D22" t="n">
        <v>204.5</v>
      </c>
      <c r="E22" t="n">
        <v>184.4</v>
      </c>
      <c r="F22" t="n">
        <v>172.6</v>
      </c>
      <c r="G22" t="n">
        <v>152</v>
      </c>
      <c r="H22" t="n">
        <v>129.9</v>
      </c>
      <c r="I22" t="n">
        <v>134.7</v>
      </c>
      <c r="J22" t="n">
        <v>140.3</v>
      </c>
      <c r="K22" t="n">
        <v>163.3</v>
      </c>
      <c r="L22" t="n">
        <v>145.5</v>
      </c>
      <c r="M22" t="n">
        <v>106.4</v>
      </c>
    </row>
    <row r="23">
      <c r="A23" s="5" t="inlineStr">
        <is>
          <t>Finanzergebnis</t>
        </is>
      </c>
      <c r="B23" s="5" t="inlineStr">
        <is>
          <t>Financial Result</t>
        </is>
      </c>
      <c r="C23" t="inlineStr">
        <is>
          <t>-</t>
        </is>
      </c>
      <c r="D23" t="n">
        <v>-0.1</v>
      </c>
      <c r="E23" t="n">
        <v>-5.7</v>
      </c>
      <c r="F23" t="n">
        <v>-4.4</v>
      </c>
      <c r="G23" t="n">
        <v>-1.9</v>
      </c>
      <c r="H23" t="n">
        <v>-1.8</v>
      </c>
      <c r="I23" t="n">
        <v>-5.4</v>
      </c>
      <c r="J23" t="n">
        <v>-2.9</v>
      </c>
      <c r="K23" t="n">
        <v>-5</v>
      </c>
      <c r="L23" t="n">
        <v>-0.6</v>
      </c>
      <c r="M23" t="n">
        <v>-2.7</v>
      </c>
    </row>
    <row r="24">
      <c r="A24" s="5" t="inlineStr">
        <is>
          <t>Ergebnis vor Steuer (EBT)</t>
        </is>
      </c>
      <c r="B24" s="5" t="inlineStr">
        <is>
          <t>EBT Earning Before Tax</t>
        </is>
      </c>
      <c r="C24" t="inlineStr">
        <is>
          <t>-</t>
        </is>
      </c>
      <c r="D24" t="n">
        <v>204.4</v>
      </c>
      <c r="E24" t="n">
        <v>178.7</v>
      </c>
      <c r="F24" t="n">
        <v>168.2</v>
      </c>
      <c r="G24" t="n">
        <v>150.1</v>
      </c>
      <c r="H24" t="n">
        <v>128.1</v>
      </c>
      <c r="I24" t="n">
        <v>129.3</v>
      </c>
      <c r="J24" t="n">
        <v>137.4</v>
      </c>
      <c r="K24" t="n">
        <v>158.3</v>
      </c>
      <c r="L24" t="n">
        <v>144.9</v>
      </c>
      <c r="M24" t="n">
        <v>103.7</v>
      </c>
    </row>
    <row r="25">
      <c r="A25" s="5" t="inlineStr">
        <is>
          <t>Ergebnis nach Steuer</t>
        </is>
      </c>
      <c r="B25" s="5" t="inlineStr">
        <is>
          <t>Earnings after tax</t>
        </is>
      </c>
      <c r="C25" t="inlineStr">
        <is>
          <t>-</t>
        </is>
      </c>
      <c r="D25" t="n">
        <v>158.1</v>
      </c>
      <c r="E25" t="n">
        <v>139.9</v>
      </c>
      <c r="F25" t="n">
        <v>112.6</v>
      </c>
      <c r="G25" t="n">
        <v>100.5</v>
      </c>
      <c r="H25" t="n">
        <v>84.09999999999999</v>
      </c>
      <c r="I25" t="n">
        <v>83.09999999999999</v>
      </c>
      <c r="J25" t="n">
        <v>87.7</v>
      </c>
      <c r="K25" t="n">
        <v>99.59999999999999</v>
      </c>
      <c r="L25" t="n">
        <v>90.40000000000001</v>
      </c>
      <c r="M25" t="n">
        <v>70</v>
      </c>
    </row>
    <row r="26">
      <c r="A26" s="5" t="inlineStr">
        <is>
          <t>Minderheitenanteil</t>
        </is>
      </c>
      <c r="B26" s="5" t="inlineStr">
        <is>
          <t>Minority Share</t>
        </is>
      </c>
      <c r="C26" t="inlineStr">
        <is>
          <t>-</t>
        </is>
      </c>
      <c r="D26" t="inlineStr">
        <is>
          <t>-</t>
        </is>
      </c>
      <c r="E26" t="inlineStr">
        <is>
          <t>-</t>
        </is>
      </c>
      <c r="F26" t="n">
        <v>-0.2</v>
      </c>
      <c r="G26" t="n">
        <v>-0.1</v>
      </c>
      <c r="H26" t="inlineStr">
        <is>
          <t>-</t>
        </is>
      </c>
      <c r="I26" t="n">
        <v>-0.1</v>
      </c>
      <c r="J26" t="n">
        <v>-0.3</v>
      </c>
      <c r="K26" t="n">
        <v>-0.1</v>
      </c>
      <c r="L26" t="inlineStr">
        <is>
          <t>-</t>
        </is>
      </c>
      <c r="M26" t="inlineStr">
        <is>
          <t>-</t>
        </is>
      </c>
    </row>
    <row r="27">
      <c r="A27" s="5" t="inlineStr">
        <is>
          <t>Jahresüberschuss/-fehlbetrag</t>
        </is>
      </c>
      <c r="B27" s="5" t="inlineStr">
        <is>
          <t>Net Profit</t>
        </is>
      </c>
      <c r="C27" t="inlineStr">
        <is>
          <t>-</t>
        </is>
      </c>
      <c r="D27" t="n">
        <v>158.1</v>
      </c>
      <c r="E27" t="n">
        <v>139.9</v>
      </c>
      <c r="F27" t="n">
        <v>112.4</v>
      </c>
      <c r="G27" t="n">
        <v>100.5</v>
      </c>
      <c r="H27" t="n">
        <v>84.09999999999999</v>
      </c>
      <c r="I27" t="n">
        <v>83</v>
      </c>
      <c r="J27" t="n">
        <v>87.40000000000001</v>
      </c>
      <c r="K27" t="n">
        <v>99.5</v>
      </c>
      <c r="L27" t="n">
        <v>90.40000000000001</v>
      </c>
      <c r="M27" t="n">
        <v>70</v>
      </c>
    </row>
    <row r="28">
      <c r="A28" s="5" t="inlineStr">
        <is>
          <t>Summe Umlaufvermögen</t>
        </is>
      </c>
      <c r="B28" s="5" t="inlineStr">
        <is>
          <t>Current Assets</t>
        </is>
      </c>
      <c r="C28" t="inlineStr">
        <is>
          <t>-</t>
        </is>
      </c>
      <c r="D28" t="n">
        <v>414.9</v>
      </c>
      <c r="E28" t="n">
        <v>481.2</v>
      </c>
      <c r="F28" t="n">
        <v>395.4</v>
      </c>
      <c r="G28" t="n">
        <v>494.3</v>
      </c>
      <c r="H28" t="n">
        <v>391</v>
      </c>
      <c r="I28" t="n">
        <v>317.7</v>
      </c>
      <c r="J28" t="n">
        <v>313.2</v>
      </c>
      <c r="K28" t="n">
        <v>268.8</v>
      </c>
      <c r="L28" t="n">
        <v>243</v>
      </c>
      <c r="M28" t="n">
        <v>179.4</v>
      </c>
    </row>
    <row r="29">
      <c r="A29" s="5" t="inlineStr">
        <is>
          <t>Summe Anlagevermögen</t>
        </is>
      </c>
      <c r="B29" s="5" t="inlineStr">
        <is>
          <t>Fixed Assets</t>
        </is>
      </c>
      <c r="C29" t="inlineStr">
        <is>
          <t>-</t>
        </is>
      </c>
      <c r="D29" t="n">
        <v>491</v>
      </c>
      <c r="E29" t="n">
        <v>464.5</v>
      </c>
      <c r="F29" t="n">
        <v>473.2</v>
      </c>
      <c r="G29" t="n">
        <v>213.6</v>
      </c>
      <c r="H29" t="n">
        <v>214.7</v>
      </c>
      <c r="I29" t="n">
        <v>208.9</v>
      </c>
      <c r="J29" t="n">
        <v>211.8</v>
      </c>
      <c r="K29" t="n">
        <v>205.4</v>
      </c>
      <c r="L29" t="n">
        <v>204.6</v>
      </c>
      <c r="M29" t="n">
        <v>157.5</v>
      </c>
    </row>
    <row r="30">
      <c r="A30" s="5" t="inlineStr">
        <is>
          <t>Summe Aktiva</t>
        </is>
      </c>
      <c r="B30" s="5" t="inlineStr">
        <is>
          <t>Total Assets</t>
        </is>
      </c>
      <c r="C30" t="inlineStr">
        <is>
          <t>-</t>
        </is>
      </c>
      <c r="D30" t="n">
        <v>905.9</v>
      </c>
      <c r="E30" t="n">
        <v>945.7</v>
      </c>
      <c r="F30" t="n">
        <v>868.6</v>
      </c>
      <c r="G30" t="n">
        <v>707.9</v>
      </c>
      <c r="H30" t="n">
        <v>605.7</v>
      </c>
      <c r="I30" t="n">
        <v>526.6</v>
      </c>
      <c r="J30" t="n">
        <v>525</v>
      </c>
      <c r="K30" t="n">
        <v>474.2</v>
      </c>
      <c r="L30" t="n">
        <v>447.6</v>
      </c>
      <c r="M30" t="n">
        <v>336.9</v>
      </c>
    </row>
    <row r="31">
      <c r="A31" s="5" t="inlineStr">
        <is>
          <t>Summe kurzfristiges Fremdkapital</t>
        </is>
      </c>
      <c r="B31" s="5" t="inlineStr">
        <is>
          <t>Short-Term Debt</t>
        </is>
      </c>
      <c r="C31" t="inlineStr">
        <is>
          <t>-</t>
        </is>
      </c>
      <c r="D31" t="n">
        <v>138.5</v>
      </c>
      <c r="E31" t="n">
        <v>141.1</v>
      </c>
      <c r="F31" t="n">
        <v>131.9</v>
      </c>
      <c r="G31" t="n">
        <v>82.40000000000001</v>
      </c>
      <c r="H31" t="n">
        <v>82.09999999999999</v>
      </c>
      <c r="I31" t="n">
        <v>77.59999999999999</v>
      </c>
      <c r="J31" t="n">
        <v>123.8</v>
      </c>
      <c r="K31" t="n">
        <v>80.5</v>
      </c>
      <c r="L31" t="n">
        <v>82.7</v>
      </c>
      <c r="M31" t="n">
        <v>65.8</v>
      </c>
    </row>
    <row r="32">
      <c r="A32" s="5" t="inlineStr">
        <is>
          <t>Summe langfristiges Fremdkapital</t>
        </is>
      </c>
      <c r="B32" s="5" t="inlineStr">
        <is>
          <t>Long-Term Debt</t>
        </is>
      </c>
      <c r="C32" t="inlineStr">
        <is>
          <t>-</t>
        </is>
      </c>
      <c r="D32" t="n">
        <v>62.8</v>
      </c>
      <c r="E32" t="n">
        <v>62.6</v>
      </c>
      <c r="F32" t="n">
        <v>73.40000000000001</v>
      </c>
      <c r="G32" t="n">
        <v>38.3</v>
      </c>
      <c r="H32" t="n">
        <v>40</v>
      </c>
      <c r="I32" t="n">
        <v>34.8</v>
      </c>
      <c r="J32" t="n">
        <v>33.1</v>
      </c>
      <c r="K32" t="n">
        <v>42.5</v>
      </c>
      <c r="L32" t="n">
        <v>49</v>
      </c>
      <c r="M32" t="n">
        <v>53.2</v>
      </c>
    </row>
    <row r="33">
      <c r="A33" s="5" t="inlineStr">
        <is>
          <t>Summe Fremdkapital</t>
        </is>
      </c>
      <c r="B33" s="5" t="inlineStr">
        <is>
          <t>Total Liabilities</t>
        </is>
      </c>
      <c r="C33" t="inlineStr">
        <is>
          <t>-</t>
        </is>
      </c>
      <c r="D33" t="n">
        <v>201.2</v>
      </c>
      <c r="E33" t="n">
        <v>203.8</v>
      </c>
      <c r="F33" t="n">
        <v>205.2</v>
      </c>
      <c r="G33" t="n">
        <v>120.7</v>
      </c>
      <c r="H33" t="n">
        <v>122.1</v>
      </c>
      <c r="I33" t="n">
        <v>112.5</v>
      </c>
      <c r="J33" t="n">
        <v>156.9</v>
      </c>
      <c r="K33" t="n">
        <v>123</v>
      </c>
      <c r="L33" t="n">
        <v>131.7</v>
      </c>
      <c r="M33" t="n">
        <v>119.1</v>
      </c>
    </row>
    <row r="34">
      <c r="A34" s="5" t="inlineStr">
        <is>
          <t>Minderheitenanteil</t>
        </is>
      </c>
      <c r="B34" s="5" t="inlineStr">
        <is>
          <t>Minority Share</t>
        </is>
      </c>
      <c r="C34" t="inlineStr">
        <is>
          <t>-</t>
        </is>
      </c>
      <c r="D34" t="inlineStr">
        <is>
          <t>-</t>
        </is>
      </c>
      <c r="E34" t="n">
        <v>0.5</v>
      </c>
      <c r="F34" t="n">
        <v>0.6</v>
      </c>
      <c r="G34" t="n">
        <v>0.3</v>
      </c>
      <c r="H34" t="n">
        <v>0.2</v>
      </c>
      <c r="I34" t="n">
        <v>0.2</v>
      </c>
      <c r="J34" t="n">
        <v>0.5</v>
      </c>
      <c r="K34" t="n">
        <v>0.2</v>
      </c>
      <c r="L34" t="inlineStr">
        <is>
          <t>-</t>
        </is>
      </c>
      <c r="M34" t="inlineStr">
        <is>
          <t>-</t>
        </is>
      </c>
    </row>
    <row r="35">
      <c r="A35" s="5" t="inlineStr">
        <is>
          <t>Summe Eigenkapital</t>
        </is>
      </c>
      <c r="B35" s="5" t="inlineStr">
        <is>
          <t>Equity</t>
        </is>
      </c>
      <c r="C35" t="inlineStr">
        <is>
          <t>-</t>
        </is>
      </c>
      <c r="D35" t="n">
        <v>704.7</v>
      </c>
      <c r="E35" t="n">
        <v>741.4</v>
      </c>
      <c r="F35" t="n">
        <v>662.8</v>
      </c>
      <c r="G35" t="n">
        <v>586.8</v>
      </c>
      <c r="H35" t="n">
        <v>483.4</v>
      </c>
      <c r="I35" t="n">
        <v>414</v>
      </c>
      <c r="J35" t="n">
        <v>367.6</v>
      </c>
      <c r="K35" t="n">
        <v>351</v>
      </c>
      <c r="L35" t="n">
        <v>315.9</v>
      </c>
      <c r="M35" t="n">
        <v>217.9</v>
      </c>
    </row>
    <row r="36">
      <c r="A36" s="5" t="inlineStr">
        <is>
          <t>Summe Passiva</t>
        </is>
      </c>
      <c r="B36" s="5" t="inlineStr">
        <is>
          <t>Liabilities &amp; Shareholder Equity</t>
        </is>
      </c>
      <c r="C36" t="inlineStr">
        <is>
          <t>-</t>
        </is>
      </c>
      <c r="D36" t="n">
        <v>905.9</v>
      </c>
      <c r="E36" t="n">
        <v>945.7</v>
      </c>
      <c r="F36" t="n">
        <v>868.6</v>
      </c>
      <c r="G36" t="n">
        <v>707.9</v>
      </c>
      <c r="H36" t="n">
        <v>605.7</v>
      </c>
      <c r="I36" t="n">
        <v>526.6</v>
      </c>
      <c r="J36" t="n">
        <v>525</v>
      </c>
      <c r="K36" t="n">
        <v>474.2</v>
      </c>
      <c r="L36" t="n">
        <v>447.6</v>
      </c>
      <c r="M36" t="n">
        <v>336.9</v>
      </c>
    </row>
    <row r="37">
      <c r="A37" s="5" t="inlineStr">
        <is>
          <t>Mio.Aktien im Umlauf</t>
        </is>
      </c>
      <c r="B37" s="5" t="inlineStr">
        <is>
          <t>Million shares outstanding</t>
        </is>
      </c>
      <c r="C37" t="n">
        <v>55.95</v>
      </c>
      <c r="D37" t="n">
        <v>55.95</v>
      </c>
      <c r="E37" t="n">
        <v>55.95</v>
      </c>
      <c r="F37" t="n">
        <v>55.95</v>
      </c>
      <c r="G37" t="n">
        <v>55.9</v>
      </c>
      <c r="H37" t="n">
        <v>55.9</v>
      </c>
      <c r="I37" t="n">
        <v>55.9</v>
      </c>
      <c r="J37" t="n">
        <v>55.9</v>
      </c>
      <c r="K37" t="n">
        <v>55.7</v>
      </c>
      <c r="L37" t="n">
        <v>55.7</v>
      </c>
      <c r="M37" t="n">
        <v>55</v>
      </c>
    </row>
    <row r="38">
      <c r="A38" s="5" t="inlineStr">
        <is>
          <t>Gezeichnetes Kapital (in Mio.)</t>
        </is>
      </c>
      <c r="B38" s="5" t="inlineStr">
        <is>
          <t>Subscribed Capital in M</t>
        </is>
      </c>
      <c r="C38" t="n">
        <v>55.95</v>
      </c>
      <c r="D38" t="n">
        <v>55.95</v>
      </c>
      <c r="E38" t="n">
        <v>55.95</v>
      </c>
      <c r="F38" t="n">
        <v>55.95</v>
      </c>
      <c r="G38" t="n">
        <v>55.9</v>
      </c>
      <c r="H38" t="n">
        <v>55.9</v>
      </c>
      <c r="I38" t="n">
        <v>55.9</v>
      </c>
      <c r="J38" t="n">
        <v>55.9</v>
      </c>
      <c r="K38" t="n">
        <v>55.7</v>
      </c>
      <c r="L38" t="n">
        <v>55.7</v>
      </c>
      <c r="M38" t="n">
        <v>55</v>
      </c>
    </row>
    <row r="39">
      <c r="A39" s="5" t="inlineStr">
        <is>
          <t>Ergebnis je Aktie (brutto)</t>
        </is>
      </c>
      <c r="B39" s="5" t="inlineStr">
        <is>
          <t>Earnings per share</t>
        </is>
      </c>
      <c r="C39" t="inlineStr">
        <is>
          <t>-</t>
        </is>
      </c>
      <c r="D39" t="n">
        <v>3.65</v>
      </c>
      <c r="E39" t="n">
        <v>3.19</v>
      </c>
      <c r="F39" t="n">
        <v>3.01</v>
      </c>
      <c r="G39" t="n">
        <v>2.69</v>
      </c>
      <c r="H39" t="n">
        <v>2.29</v>
      </c>
      <c r="I39" t="n">
        <v>2.31</v>
      </c>
      <c r="J39" t="n">
        <v>2.46</v>
      </c>
      <c r="K39" t="n">
        <v>2.84</v>
      </c>
      <c r="L39" t="n">
        <v>2.6</v>
      </c>
      <c r="M39" t="n">
        <v>1.89</v>
      </c>
    </row>
    <row r="40">
      <c r="A40" s="5" t="inlineStr">
        <is>
          <t>Ergebnis je Aktie (unverwässert)</t>
        </is>
      </c>
      <c r="B40" s="5" t="inlineStr">
        <is>
          <t>Basic Earnings per share</t>
        </is>
      </c>
      <c r="C40" t="n">
        <v>3.21</v>
      </c>
      <c r="D40" t="n">
        <v>2.85</v>
      </c>
      <c r="E40" t="n">
        <v>2.54</v>
      </c>
      <c r="F40" t="n">
        <v>2.05</v>
      </c>
      <c r="G40" t="n">
        <v>1.83</v>
      </c>
      <c r="H40" t="n">
        <v>1.55</v>
      </c>
      <c r="I40" t="n">
        <v>1.53</v>
      </c>
      <c r="J40" t="n">
        <v>1.62</v>
      </c>
      <c r="K40" t="n">
        <v>1.82</v>
      </c>
      <c r="L40" t="n">
        <v>1.64</v>
      </c>
      <c r="M40" t="n">
        <v>1.27</v>
      </c>
    </row>
    <row r="41">
      <c r="A41" s="5" t="inlineStr">
        <is>
          <t>Ergebnis je Aktie (verwässert)</t>
        </is>
      </c>
      <c r="B41" s="5" t="inlineStr">
        <is>
          <t>Diluted Earnings per share</t>
        </is>
      </c>
      <c r="C41" t="n">
        <v>3.2</v>
      </c>
      <c r="D41" t="n">
        <v>2.85</v>
      </c>
      <c r="E41" t="n">
        <v>2.54</v>
      </c>
      <c r="F41" t="n">
        <v>2.04</v>
      </c>
      <c r="G41" t="n">
        <v>1.83</v>
      </c>
      <c r="H41" t="n">
        <v>1.55</v>
      </c>
      <c r="I41" t="n">
        <v>1.53</v>
      </c>
      <c r="J41" t="n">
        <v>1.61</v>
      </c>
      <c r="K41" t="n">
        <v>1.81</v>
      </c>
      <c r="L41" t="n">
        <v>1.64</v>
      </c>
      <c r="M41" t="n">
        <v>1.27</v>
      </c>
    </row>
    <row r="42">
      <c r="A42" s="5" t="inlineStr">
        <is>
          <t>Dividende je Aktie</t>
        </is>
      </c>
      <c r="B42" s="5" t="inlineStr">
        <is>
          <t>Dividend per share</t>
        </is>
      </c>
      <c r="C42" t="n">
        <v>0.9</v>
      </c>
      <c r="D42" t="n">
        <v>0.9</v>
      </c>
      <c r="E42" t="n">
        <v>0.85</v>
      </c>
      <c r="F42" t="n">
        <v>0.8</v>
      </c>
      <c r="G42" t="n">
        <v>0.65</v>
      </c>
      <c r="H42" t="n">
        <v>0.6</v>
      </c>
      <c r="I42" t="n">
        <v>0.55</v>
      </c>
      <c r="J42" t="n">
        <v>0.5</v>
      </c>
      <c r="K42" t="n">
        <v>0.46</v>
      </c>
      <c r="L42" t="n">
        <v>0.4</v>
      </c>
      <c r="M42" t="n">
        <v>0.2</v>
      </c>
    </row>
    <row r="43">
      <c r="A43" s="5" t="inlineStr">
        <is>
          <t>Dividendenausschüttung in Mio</t>
        </is>
      </c>
      <c r="B43" s="5" t="inlineStr">
        <is>
          <t>Dividend Payment in M</t>
        </is>
      </c>
      <c r="C43" t="n">
        <v>49.2</v>
      </c>
      <c r="D43" t="n">
        <v>49.2</v>
      </c>
      <c r="E43" t="n">
        <v>145.3</v>
      </c>
      <c r="F43" t="n">
        <v>43.8</v>
      </c>
      <c r="G43" t="n">
        <v>35.7</v>
      </c>
      <c r="H43" t="n">
        <v>32.9</v>
      </c>
      <c r="I43" t="n">
        <v>29.9</v>
      </c>
      <c r="J43" t="n">
        <v>27.2</v>
      </c>
      <c r="K43" t="n">
        <v>25</v>
      </c>
      <c r="L43" t="n">
        <v>22</v>
      </c>
      <c r="M43" t="n">
        <v>11</v>
      </c>
    </row>
    <row r="44">
      <c r="A44" s="5" t="inlineStr">
        <is>
          <t>Umsatz je Aktie</t>
        </is>
      </c>
      <c r="B44" s="5" t="inlineStr">
        <is>
          <t>Revenue per share</t>
        </is>
      </c>
      <c r="C44" t="inlineStr">
        <is>
          <t>-</t>
        </is>
      </c>
      <c r="D44" t="n">
        <v>11.96</v>
      </c>
      <c r="E44" t="n">
        <v>11.39</v>
      </c>
      <c r="F44" t="n">
        <v>10.18</v>
      </c>
      <c r="G44" t="n">
        <v>8.93</v>
      </c>
      <c r="H44" t="n">
        <v>7.94</v>
      </c>
      <c r="I44" t="n">
        <v>7.78</v>
      </c>
      <c r="J44" t="n">
        <v>7.76</v>
      </c>
      <c r="K44" t="n">
        <v>7.9</v>
      </c>
      <c r="L44" t="n">
        <v>7.26</v>
      </c>
      <c r="M44" t="n">
        <v>5.53</v>
      </c>
    </row>
    <row r="45">
      <c r="A45" s="5" t="inlineStr">
        <is>
          <t>Buchwert je Aktie</t>
        </is>
      </c>
      <c r="B45" s="5" t="inlineStr">
        <is>
          <t>Book value per share</t>
        </is>
      </c>
      <c r="C45" t="inlineStr">
        <is>
          <t>-</t>
        </is>
      </c>
      <c r="D45" t="n">
        <v>12.6</v>
      </c>
      <c r="E45" t="n">
        <v>13.25</v>
      </c>
      <c r="F45" t="n">
        <v>11.85</v>
      </c>
      <c r="G45" t="n">
        <v>10.5</v>
      </c>
      <c r="H45" t="n">
        <v>8.65</v>
      </c>
      <c r="I45" t="n">
        <v>7.41</v>
      </c>
      <c r="J45" t="n">
        <v>6.58</v>
      </c>
      <c r="K45" t="n">
        <v>6.3</v>
      </c>
      <c r="L45" t="n">
        <v>5.67</v>
      </c>
      <c r="M45" t="n">
        <v>3.96</v>
      </c>
    </row>
    <row r="46">
      <c r="A46" s="5" t="inlineStr">
        <is>
          <t>Cashflow je Aktie</t>
        </is>
      </c>
      <c r="B46" s="5" t="inlineStr">
        <is>
          <t>Cashflow per share</t>
        </is>
      </c>
      <c r="C46" t="inlineStr">
        <is>
          <t>-</t>
        </is>
      </c>
      <c r="D46" t="n">
        <v>3.75</v>
      </c>
      <c r="E46" t="n">
        <v>2.99</v>
      </c>
      <c r="F46" t="n">
        <v>2.96</v>
      </c>
      <c r="G46" t="n">
        <v>2.48</v>
      </c>
      <c r="H46" t="n">
        <v>2.14</v>
      </c>
      <c r="I46" t="n">
        <v>1.93</v>
      </c>
      <c r="J46" t="n">
        <v>1.98</v>
      </c>
      <c r="K46" t="n">
        <v>1.95</v>
      </c>
      <c r="L46" t="n">
        <v>1.72</v>
      </c>
      <c r="M46" t="n">
        <v>1.17</v>
      </c>
    </row>
    <row r="47">
      <c r="A47" s="5" t="inlineStr">
        <is>
          <t>Bilanzsumme je Aktie</t>
        </is>
      </c>
      <c r="B47" s="5" t="inlineStr">
        <is>
          <t>Total assets per share</t>
        </is>
      </c>
      <c r="C47" t="inlineStr">
        <is>
          <t>-</t>
        </is>
      </c>
      <c r="D47" t="n">
        <v>16.19</v>
      </c>
      <c r="E47" t="n">
        <v>16.9</v>
      </c>
      <c r="F47" t="n">
        <v>15.53</v>
      </c>
      <c r="G47" t="n">
        <v>12.66</v>
      </c>
      <c r="H47" t="n">
        <v>10.84</v>
      </c>
      <c r="I47" t="n">
        <v>9.42</v>
      </c>
      <c r="J47" t="n">
        <v>9.390000000000001</v>
      </c>
      <c r="K47" t="n">
        <v>8.51</v>
      </c>
      <c r="L47" t="n">
        <v>8.039999999999999</v>
      </c>
      <c r="M47" t="n">
        <v>6.13</v>
      </c>
    </row>
    <row r="48">
      <c r="A48" s="5" t="inlineStr">
        <is>
          <t>Personal am Ende des Jahres</t>
        </is>
      </c>
      <c r="B48" s="5" t="inlineStr">
        <is>
          <t>Staff at the end of year</t>
        </is>
      </c>
      <c r="C48" t="n">
        <v>1939</v>
      </c>
      <c r="D48" t="n">
        <v>1971</v>
      </c>
      <c r="E48" t="n">
        <v>1896</v>
      </c>
      <c r="F48" t="n">
        <v>1841</v>
      </c>
      <c r="G48" t="n">
        <v>1638</v>
      </c>
      <c r="H48" t="n">
        <v>1620</v>
      </c>
      <c r="I48" t="n">
        <v>1606</v>
      </c>
      <c r="J48" t="n">
        <v>1553</v>
      </c>
      <c r="K48" t="n">
        <v>1541</v>
      </c>
      <c r="L48" t="n">
        <v>1451</v>
      </c>
      <c r="M48" t="n">
        <v>1196</v>
      </c>
    </row>
    <row r="49">
      <c r="A49" s="5" t="inlineStr">
        <is>
          <t>Personalaufwand in Mio. EUR</t>
        </is>
      </c>
      <c r="B49" s="5" t="inlineStr">
        <is>
          <t>Personnel expenses in M</t>
        </is>
      </c>
      <c r="C49" t="n">
        <v>177.2</v>
      </c>
      <c r="D49" t="n">
        <v>163.5</v>
      </c>
      <c r="E49" t="n">
        <v>156.1</v>
      </c>
      <c r="F49" t="n">
        <v>146.2</v>
      </c>
      <c r="G49" t="n">
        <v>127</v>
      </c>
      <c r="H49" t="n">
        <v>116.4</v>
      </c>
      <c r="I49" t="n">
        <v>109.7</v>
      </c>
      <c r="J49" t="n">
        <v>105.7</v>
      </c>
      <c r="K49" t="n">
        <v>96.8</v>
      </c>
      <c r="L49" t="n">
        <v>87.5</v>
      </c>
      <c r="M49" t="n">
        <v>52.4</v>
      </c>
    </row>
    <row r="50">
      <c r="A50" s="5" t="inlineStr">
        <is>
          <t>Aufwand je Mitarbeiter in EUR</t>
        </is>
      </c>
      <c r="B50" s="5" t="inlineStr">
        <is>
          <t>Effort per employee</t>
        </is>
      </c>
      <c r="C50" t="n">
        <v>91387</v>
      </c>
      <c r="D50" t="n">
        <v>82953</v>
      </c>
      <c r="E50" t="n">
        <v>82331</v>
      </c>
      <c r="F50" t="n">
        <v>79413</v>
      </c>
      <c r="G50" t="n">
        <v>77534</v>
      </c>
      <c r="H50" t="n">
        <v>71852</v>
      </c>
      <c r="I50" t="n">
        <v>68306</v>
      </c>
      <c r="J50" t="n">
        <v>68062</v>
      </c>
      <c r="K50" t="n">
        <v>62816</v>
      </c>
      <c r="L50" t="n">
        <v>60303</v>
      </c>
      <c r="M50" t="n">
        <v>43813</v>
      </c>
    </row>
    <row r="51">
      <c r="A51" s="5" t="inlineStr">
        <is>
          <t>Umsatz je Mitarbeiter in EUR</t>
        </is>
      </c>
      <c r="B51" s="5" t="inlineStr">
        <is>
          <t>Turnover per employee</t>
        </is>
      </c>
      <c r="C51" t="inlineStr">
        <is>
          <t>-</t>
        </is>
      </c>
      <c r="D51" t="n">
        <v>339523</v>
      </c>
      <c r="E51" t="n">
        <v>336234</v>
      </c>
      <c r="F51" t="n">
        <v>309234</v>
      </c>
      <c r="G51" t="n">
        <v>304762</v>
      </c>
      <c r="H51" t="n">
        <v>273951</v>
      </c>
      <c r="I51" t="n">
        <v>270735</v>
      </c>
      <c r="J51" t="n">
        <v>279330</v>
      </c>
      <c r="K51" t="n">
        <v>285529</v>
      </c>
      <c r="L51" t="n">
        <v>278773</v>
      </c>
      <c r="M51" t="n">
        <v>254264</v>
      </c>
    </row>
    <row r="52">
      <c r="A52" s="5" t="inlineStr">
        <is>
          <t>Bruttoergebnis je Mitarbeiter in EUR</t>
        </is>
      </c>
      <c r="B52" s="5" t="inlineStr">
        <is>
          <t>Gross Profit per employee</t>
        </is>
      </c>
      <c r="C52" t="inlineStr">
        <is>
          <t>-</t>
        </is>
      </c>
      <c r="D52" t="n">
        <v>231253</v>
      </c>
      <c r="E52" t="n">
        <v>227795</v>
      </c>
      <c r="F52" t="n">
        <v>211407</v>
      </c>
      <c r="G52" t="n">
        <v>208730</v>
      </c>
      <c r="H52" t="n">
        <v>184383</v>
      </c>
      <c r="I52" t="n">
        <v>186613</v>
      </c>
      <c r="J52" t="n">
        <v>191436</v>
      </c>
      <c r="K52" t="n">
        <v>203699</v>
      </c>
      <c r="L52" t="n">
        <v>196210</v>
      </c>
      <c r="M52" t="n">
        <v>178595</v>
      </c>
    </row>
    <row r="53">
      <c r="A53" s="5" t="inlineStr">
        <is>
          <t>Gewinn je Mitarbeiter in EUR</t>
        </is>
      </c>
      <c r="B53" s="5" t="inlineStr">
        <is>
          <t>Earnings per employee</t>
        </is>
      </c>
      <c r="C53" t="inlineStr">
        <is>
          <t>-</t>
        </is>
      </c>
      <c r="D53" t="n">
        <v>80213</v>
      </c>
      <c r="E53" t="n">
        <v>73787</v>
      </c>
      <c r="F53" t="n">
        <v>61054</v>
      </c>
      <c r="G53" t="n">
        <v>61355</v>
      </c>
      <c r="H53" t="n">
        <v>51914</v>
      </c>
      <c r="I53" t="n">
        <v>51681</v>
      </c>
      <c r="J53" t="n">
        <v>56278</v>
      </c>
      <c r="K53" t="n">
        <v>64568</v>
      </c>
      <c r="L53" t="n">
        <v>62302</v>
      </c>
      <c r="M53" t="n">
        <v>58528</v>
      </c>
    </row>
    <row r="54">
      <c r="A54" s="5" t="inlineStr">
        <is>
          <t>KGV (Kurs/Gewinn)</t>
        </is>
      </c>
      <c r="B54" s="5" t="inlineStr">
        <is>
          <t>PE (price/earnings)</t>
        </is>
      </c>
      <c r="C54" t="n">
        <v>36</v>
      </c>
      <c r="D54" t="n">
        <v>24.8</v>
      </c>
      <c r="E54" t="n">
        <v>29.1</v>
      </c>
      <c r="F54" t="n">
        <v>27.4</v>
      </c>
      <c r="G54" t="n">
        <v>26.5</v>
      </c>
      <c r="H54" t="n">
        <v>21.5</v>
      </c>
      <c r="I54" t="n">
        <v>22.3</v>
      </c>
      <c r="J54" t="n">
        <v>18.7</v>
      </c>
      <c r="K54" t="n">
        <v>10.7</v>
      </c>
      <c r="L54" t="n">
        <v>19.6</v>
      </c>
      <c r="M54" t="n">
        <v>19.6</v>
      </c>
    </row>
    <row r="55">
      <c r="A55" s="5" t="inlineStr">
        <is>
          <t>KUV (Kurs/Umsatz)</t>
        </is>
      </c>
      <c r="B55" s="5" t="inlineStr">
        <is>
          <t>PS (price/sales)</t>
        </is>
      </c>
      <c r="C55" t="inlineStr">
        <is>
          <t>-</t>
        </is>
      </c>
      <c r="D55" t="n">
        <v>5.91</v>
      </c>
      <c r="E55" t="n">
        <v>6.49</v>
      </c>
      <c r="F55" t="n">
        <v>5.53</v>
      </c>
      <c r="G55" t="n">
        <v>5.43</v>
      </c>
      <c r="H55" t="n">
        <v>4.2</v>
      </c>
      <c r="I55" t="n">
        <v>4.38</v>
      </c>
      <c r="J55" t="n">
        <v>3.9</v>
      </c>
      <c r="K55" t="n">
        <v>2.47</v>
      </c>
      <c r="L55" t="n">
        <v>4.44</v>
      </c>
      <c r="M55" t="n">
        <v>4.5</v>
      </c>
    </row>
    <row r="56">
      <c r="A56" s="5" t="inlineStr">
        <is>
          <t>KBV (Kurs/Buchwert)</t>
        </is>
      </c>
      <c r="B56" s="5" t="inlineStr">
        <is>
          <t>PB (price/book value)</t>
        </is>
      </c>
      <c r="C56" t="inlineStr">
        <is>
          <t>-</t>
        </is>
      </c>
      <c r="D56" t="n">
        <v>5.61</v>
      </c>
      <c r="E56" t="n">
        <v>5.58</v>
      </c>
      <c r="F56" t="n">
        <v>4.75</v>
      </c>
      <c r="G56" t="n">
        <v>4.62</v>
      </c>
      <c r="H56" t="n">
        <v>3.85</v>
      </c>
      <c r="I56" t="n">
        <v>4.6</v>
      </c>
      <c r="J56" t="n">
        <v>4.6</v>
      </c>
      <c r="K56" t="n">
        <v>3.09</v>
      </c>
      <c r="L56" t="n">
        <v>5.68</v>
      </c>
      <c r="M56" t="n">
        <v>6.28</v>
      </c>
    </row>
    <row r="57">
      <c r="A57" s="5" t="inlineStr">
        <is>
          <t>KCV (Kurs/Cashflow)</t>
        </is>
      </c>
      <c r="B57" s="5" t="inlineStr">
        <is>
          <t>PC (price/cashflow)</t>
        </is>
      </c>
      <c r="C57" t="inlineStr">
        <is>
          <t>-</t>
        </is>
      </c>
      <c r="D57" t="n">
        <v>18.84</v>
      </c>
      <c r="E57" t="n">
        <v>24.73</v>
      </c>
      <c r="F57" t="n">
        <v>19</v>
      </c>
      <c r="G57" t="n">
        <v>19.57</v>
      </c>
      <c r="H57" t="n">
        <v>15.55</v>
      </c>
      <c r="I57" t="n">
        <v>17.69</v>
      </c>
      <c r="J57" t="n">
        <v>15.3</v>
      </c>
      <c r="K57" t="n">
        <v>10</v>
      </c>
      <c r="L57" t="n">
        <v>18.73</v>
      </c>
      <c r="M57" t="n">
        <v>21.31</v>
      </c>
    </row>
    <row r="58">
      <c r="A58" s="5" t="inlineStr">
        <is>
          <t>Dividendenrendite in %</t>
        </is>
      </c>
      <c r="B58" s="5" t="inlineStr">
        <is>
          <t>Dividend Yield in %</t>
        </is>
      </c>
      <c r="C58" t="n">
        <v>0.78</v>
      </c>
      <c r="D58" t="n">
        <v>1.27</v>
      </c>
      <c r="E58" t="n">
        <v>1.15</v>
      </c>
      <c r="F58" t="n">
        <v>1.42</v>
      </c>
      <c r="G58" t="n">
        <v>1.34</v>
      </c>
      <c r="H58" t="n">
        <v>1.8</v>
      </c>
      <c r="I58" t="n">
        <v>1.61</v>
      </c>
      <c r="J58" t="n">
        <v>1.65</v>
      </c>
      <c r="K58" t="n">
        <v>2.36</v>
      </c>
      <c r="L58" t="n">
        <v>1.24</v>
      </c>
      <c r="M58" t="n">
        <v>0.8</v>
      </c>
    </row>
    <row r="59">
      <c r="A59" s="5" t="inlineStr">
        <is>
          <t>Gewinnrendite in %</t>
        </is>
      </c>
      <c r="B59" s="5" t="inlineStr">
        <is>
          <t>Return on profit in %</t>
        </is>
      </c>
      <c r="C59" t="n">
        <v>2.8</v>
      </c>
      <c r="D59" t="n">
        <v>4</v>
      </c>
      <c r="E59" t="n">
        <v>3.4</v>
      </c>
      <c r="F59" t="n">
        <v>3.6</v>
      </c>
      <c r="G59" t="n">
        <v>3.8</v>
      </c>
      <c r="H59" t="n">
        <v>4.7</v>
      </c>
      <c r="I59" t="n">
        <v>4.5</v>
      </c>
      <c r="J59" t="n">
        <v>5.4</v>
      </c>
      <c r="K59" t="n">
        <v>9.300000000000001</v>
      </c>
      <c r="L59" t="n">
        <v>5.1</v>
      </c>
      <c r="M59" t="n">
        <v>5.1</v>
      </c>
    </row>
    <row r="60">
      <c r="A60" s="5" t="inlineStr">
        <is>
          <t>Eigenkapitalrendite in %</t>
        </is>
      </c>
      <c r="B60" s="5" t="inlineStr">
        <is>
          <t>Return on Equity in %</t>
        </is>
      </c>
      <c r="C60" t="inlineStr">
        <is>
          <t>-</t>
        </is>
      </c>
      <c r="D60" t="n">
        <v>22.44</v>
      </c>
      <c r="E60" t="n">
        <v>18.87</v>
      </c>
      <c r="F60" t="n">
        <v>16.96</v>
      </c>
      <c r="G60" t="n">
        <v>17.13</v>
      </c>
      <c r="H60" t="n">
        <v>17.4</v>
      </c>
      <c r="I60" t="n">
        <v>20.05</v>
      </c>
      <c r="J60" t="n">
        <v>23.78</v>
      </c>
      <c r="K60" t="n">
        <v>28.35</v>
      </c>
      <c r="L60" t="n">
        <v>28.62</v>
      </c>
      <c r="M60" t="n">
        <v>32.12</v>
      </c>
    </row>
    <row r="61">
      <c r="A61" s="5" t="inlineStr">
        <is>
          <t>Umsatzrendite in %</t>
        </is>
      </c>
      <c r="B61" s="5" t="inlineStr">
        <is>
          <t>Return on sales in %</t>
        </is>
      </c>
      <c r="C61" t="inlineStr">
        <is>
          <t>-</t>
        </is>
      </c>
      <c r="D61" t="n">
        <v>23.63</v>
      </c>
      <c r="E61" t="n">
        <v>21.95</v>
      </c>
      <c r="F61" t="n">
        <v>19.74</v>
      </c>
      <c r="G61" t="n">
        <v>20.13</v>
      </c>
      <c r="H61" t="n">
        <v>18.95</v>
      </c>
      <c r="I61" t="n">
        <v>19.09</v>
      </c>
      <c r="J61" t="n">
        <v>20.15</v>
      </c>
      <c r="K61" t="n">
        <v>22.61</v>
      </c>
      <c r="L61" t="n">
        <v>22.35</v>
      </c>
      <c r="M61" t="n">
        <v>23.02</v>
      </c>
    </row>
    <row r="62">
      <c r="A62" s="5" t="inlineStr">
        <is>
          <t>Gesamtkapitalrendite in %</t>
        </is>
      </c>
      <c r="B62" s="5" t="inlineStr">
        <is>
          <t>Total Return on Investment in %</t>
        </is>
      </c>
      <c r="C62" t="inlineStr">
        <is>
          <t>-</t>
        </is>
      </c>
      <c r="D62" t="n">
        <v>17.45</v>
      </c>
      <c r="E62" t="n">
        <v>14.79</v>
      </c>
      <c r="F62" t="n">
        <v>12.94</v>
      </c>
      <c r="G62" t="n">
        <v>14.2</v>
      </c>
      <c r="H62" t="n">
        <v>13.88</v>
      </c>
      <c r="I62" t="n">
        <v>15.76</v>
      </c>
      <c r="J62" t="n">
        <v>16.65</v>
      </c>
      <c r="K62" t="n">
        <v>20.98</v>
      </c>
      <c r="L62" t="n">
        <v>20.2</v>
      </c>
      <c r="M62" t="n">
        <v>20.78</v>
      </c>
    </row>
    <row r="63">
      <c r="A63" s="5" t="inlineStr">
        <is>
          <t>Return on Investment in %</t>
        </is>
      </c>
      <c r="B63" s="5" t="inlineStr">
        <is>
          <t>Return on Investment in %</t>
        </is>
      </c>
      <c r="C63" t="inlineStr">
        <is>
          <t>-</t>
        </is>
      </c>
      <c r="D63" t="n">
        <v>17.45</v>
      </c>
      <c r="E63" t="n">
        <v>14.79</v>
      </c>
      <c r="F63" t="n">
        <v>12.94</v>
      </c>
      <c r="G63" t="n">
        <v>14.2</v>
      </c>
      <c r="H63" t="n">
        <v>13.88</v>
      </c>
      <c r="I63" t="n">
        <v>15.76</v>
      </c>
      <c r="J63" t="n">
        <v>16.65</v>
      </c>
      <c r="K63" t="n">
        <v>20.98</v>
      </c>
      <c r="L63" t="n">
        <v>20.2</v>
      </c>
      <c r="M63" t="n">
        <v>20.78</v>
      </c>
    </row>
    <row r="64">
      <c r="A64" s="5" t="inlineStr">
        <is>
          <t>Arbeitsintensität in %</t>
        </is>
      </c>
      <c r="B64" s="5" t="inlineStr">
        <is>
          <t>Work Intensity in %</t>
        </is>
      </c>
      <c r="C64" t="inlineStr">
        <is>
          <t>-</t>
        </is>
      </c>
      <c r="D64" t="n">
        <v>45.8</v>
      </c>
      <c r="E64" t="n">
        <v>50.88</v>
      </c>
      <c r="F64" t="n">
        <v>45.52</v>
      </c>
      <c r="G64" t="n">
        <v>69.83</v>
      </c>
      <c r="H64" t="n">
        <v>64.55</v>
      </c>
      <c r="I64" t="n">
        <v>60.33</v>
      </c>
      <c r="J64" t="n">
        <v>59.66</v>
      </c>
      <c r="K64" t="n">
        <v>56.68</v>
      </c>
      <c r="L64" t="n">
        <v>54.29</v>
      </c>
      <c r="M64" t="n">
        <v>53.25</v>
      </c>
    </row>
    <row r="65">
      <c r="A65" s="5" t="inlineStr">
        <is>
          <t>Eigenkapitalquote in %</t>
        </is>
      </c>
      <c r="B65" s="5" t="inlineStr">
        <is>
          <t>Equity Ratio in %</t>
        </is>
      </c>
      <c r="C65" t="inlineStr">
        <is>
          <t>-</t>
        </is>
      </c>
      <c r="D65" t="n">
        <v>77.79000000000001</v>
      </c>
      <c r="E65" t="n">
        <v>78.40000000000001</v>
      </c>
      <c r="F65" t="n">
        <v>76.31</v>
      </c>
      <c r="G65" t="n">
        <v>82.89</v>
      </c>
      <c r="H65" t="n">
        <v>79.81</v>
      </c>
      <c r="I65" t="n">
        <v>78.62</v>
      </c>
      <c r="J65" t="n">
        <v>70.02</v>
      </c>
      <c r="K65" t="n">
        <v>74.02</v>
      </c>
      <c r="L65" t="n">
        <v>70.58</v>
      </c>
      <c r="M65" t="n">
        <v>64.68000000000001</v>
      </c>
    </row>
    <row r="66">
      <c r="A66" s="5" t="inlineStr">
        <is>
          <t>Fremdkapitalquote in %</t>
        </is>
      </c>
      <c r="B66" s="5" t="inlineStr">
        <is>
          <t>Debt Ratio in %</t>
        </is>
      </c>
      <c r="C66" t="inlineStr">
        <is>
          <t>-</t>
        </is>
      </c>
      <c r="D66" t="n">
        <v>22.21</v>
      </c>
      <c r="E66" t="n">
        <v>21.6</v>
      </c>
      <c r="F66" t="n">
        <v>23.69</v>
      </c>
      <c r="G66" t="n">
        <v>17.11</v>
      </c>
      <c r="H66" t="n">
        <v>20.19</v>
      </c>
      <c r="I66" t="n">
        <v>21.38</v>
      </c>
      <c r="J66" t="n">
        <v>29.98</v>
      </c>
      <c r="K66" t="n">
        <v>25.98</v>
      </c>
      <c r="L66" t="n">
        <v>29.42</v>
      </c>
      <c r="M66" t="n">
        <v>35.32</v>
      </c>
    </row>
    <row r="67">
      <c r="A67" s="5" t="inlineStr">
        <is>
          <t>Verschuldungsgrad in %</t>
        </is>
      </c>
      <c r="B67" s="5" t="inlineStr">
        <is>
          <t>Finance Gearing in %</t>
        </is>
      </c>
      <c r="C67" t="inlineStr">
        <is>
          <t>-</t>
        </is>
      </c>
      <c r="D67" t="n">
        <v>28.55</v>
      </c>
      <c r="E67" t="n">
        <v>27.56</v>
      </c>
      <c r="F67" t="n">
        <v>31.05</v>
      </c>
      <c r="G67" t="n">
        <v>20.64</v>
      </c>
      <c r="H67" t="n">
        <v>25.3</v>
      </c>
      <c r="I67" t="n">
        <v>27.2</v>
      </c>
      <c r="J67" t="n">
        <v>42.82</v>
      </c>
      <c r="K67" t="n">
        <v>35.1</v>
      </c>
      <c r="L67" t="n">
        <v>41.69</v>
      </c>
      <c r="M67" t="n">
        <v>54.61</v>
      </c>
    </row>
    <row r="68">
      <c r="A68" s="5" t="inlineStr">
        <is>
          <t>Bruttoergebnis Marge in %</t>
        </is>
      </c>
      <c r="B68" s="5" t="inlineStr">
        <is>
          <t>Gross Profit Marge in %</t>
        </is>
      </c>
      <c r="C68" t="inlineStr">
        <is>
          <t>-</t>
        </is>
      </c>
      <c r="D68" t="n">
        <v>68.11</v>
      </c>
      <c r="E68" t="n">
        <v>67.75</v>
      </c>
      <c r="F68" t="n">
        <v>68.36</v>
      </c>
      <c r="G68" t="n">
        <v>68.48999999999999</v>
      </c>
      <c r="H68" t="n">
        <v>67.31</v>
      </c>
      <c r="I68" t="n">
        <v>68.93000000000001</v>
      </c>
      <c r="J68" t="n">
        <v>68.53</v>
      </c>
      <c r="K68" t="n">
        <v>71.34</v>
      </c>
      <c r="L68" t="n">
        <v>70.38</v>
      </c>
    </row>
    <row r="69">
      <c r="A69" s="5" t="inlineStr">
        <is>
          <t>Kurzfristige Vermögensquote in %</t>
        </is>
      </c>
      <c r="B69" s="5" t="inlineStr">
        <is>
          <t>Current Assets Ratio in %</t>
        </is>
      </c>
      <c r="C69" t="inlineStr">
        <is>
          <t>-</t>
        </is>
      </c>
      <c r="D69" t="n">
        <v>45.8</v>
      </c>
      <c r="E69" t="n">
        <v>50.88</v>
      </c>
      <c r="F69" t="n">
        <v>45.52</v>
      </c>
      <c r="G69" t="n">
        <v>69.83</v>
      </c>
      <c r="H69" t="n">
        <v>64.55</v>
      </c>
      <c r="I69" t="n">
        <v>60.33</v>
      </c>
      <c r="J69" t="n">
        <v>59.66</v>
      </c>
      <c r="K69" t="n">
        <v>56.68</v>
      </c>
      <c r="L69" t="n">
        <v>54.29</v>
      </c>
    </row>
    <row r="70">
      <c r="A70" s="5" t="inlineStr">
        <is>
          <t>Nettogewinn Marge in %</t>
        </is>
      </c>
      <c r="B70" s="5" t="inlineStr">
        <is>
          <t>Net Profit Marge in %</t>
        </is>
      </c>
      <c r="C70" t="inlineStr">
        <is>
          <t>-</t>
        </is>
      </c>
      <c r="D70" t="n">
        <v>23.63</v>
      </c>
      <c r="E70" t="n">
        <v>21.95</v>
      </c>
      <c r="F70" t="n">
        <v>19.74</v>
      </c>
      <c r="G70" t="n">
        <v>20.13</v>
      </c>
      <c r="H70" t="n">
        <v>18.95</v>
      </c>
      <c r="I70" t="n">
        <v>19.09</v>
      </c>
      <c r="J70" t="n">
        <v>20.15</v>
      </c>
      <c r="K70" t="n">
        <v>22.61</v>
      </c>
      <c r="L70" t="n">
        <v>22.35</v>
      </c>
    </row>
    <row r="71">
      <c r="A71" s="5" t="inlineStr">
        <is>
          <t>Operative Ergebnis Marge in %</t>
        </is>
      </c>
      <c r="B71" s="5" t="inlineStr">
        <is>
          <t>EBIT Marge in %</t>
        </is>
      </c>
      <c r="C71" t="inlineStr">
        <is>
          <t>-</t>
        </is>
      </c>
      <c r="D71" t="n">
        <v>30.56</v>
      </c>
      <c r="E71" t="n">
        <v>28.93</v>
      </c>
      <c r="F71" t="n">
        <v>30.32</v>
      </c>
      <c r="G71" t="n">
        <v>30.45</v>
      </c>
      <c r="H71" t="n">
        <v>29.27</v>
      </c>
      <c r="I71" t="n">
        <v>30.98</v>
      </c>
      <c r="J71" t="n">
        <v>32.34</v>
      </c>
      <c r="K71" t="n">
        <v>37.11</v>
      </c>
      <c r="L71" t="n">
        <v>35.97</v>
      </c>
    </row>
    <row r="72">
      <c r="A72" s="5" t="inlineStr">
        <is>
          <t>Vermögensumsschlag in %</t>
        </is>
      </c>
      <c r="B72" s="5" t="inlineStr">
        <is>
          <t>Asset Turnover in %</t>
        </is>
      </c>
      <c r="C72" t="inlineStr">
        <is>
          <t>-</t>
        </is>
      </c>
      <c r="D72" t="n">
        <v>73.87</v>
      </c>
      <c r="E72" t="n">
        <v>67.41</v>
      </c>
      <c r="F72" t="n">
        <v>65.54000000000001</v>
      </c>
      <c r="G72" t="n">
        <v>70.52</v>
      </c>
      <c r="H72" t="n">
        <v>73.27</v>
      </c>
      <c r="I72" t="n">
        <v>82.56999999999999</v>
      </c>
      <c r="J72" t="n">
        <v>82.63</v>
      </c>
      <c r="K72" t="n">
        <v>92.79000000000001</v>
      </c>
      <c r="L72" t="n">
        <v>90.37</v>
      </c>
    </row>
    <row r="73">
      <c r="A73" s="5" t="inlineStr">
        <is>
          <t>Langfristige Vermögensquote in %</t>
        </is>
      </c>
      <c r="B73" s="5" t="inlineStr">
        <is>
          <t>Non-Current Assets Ratio in %</t>
        </is>
      </c>
      <c r="C73" t="inlineStr">
        <is>
          <t>-</t>
        </is>
      </c>
      <c r="D73" t="n">
        <v>54.2</v>
      </c>
      <c r="E73" t="n">
        <v>49.12</v>
      </c>
      <c r="F73" t="n">
        <v>54.48</v>
      </c>
      <c r="G73" t="n">
        <v>30.17</v>
      </c>
      <c r="H73" t="n">
        <v>35.45</v>
      </c>
      <c r="I73" t="n">
        <v>39.67</v>
      </c>
      <c r="J73" t="n">
        <v>40.34</v>
      </c>
      <c r="K73" t="n">
        <v>43.32</v>
      </c>
      <c r="L73" t="n">
        <v>45.71</v>
      </c>
    </row>
    <row r="74">
      <c r="A74" s="5" t="inlineStr">
        <is>
          <t>Gesamtkapitalrentabilität</t>
        </is>
      </c>
      <c r="B74" s="5" t="inlineStr">
        <is>
          <t>ROA Return on Assets in %</t>
        </is>
      </c>
      <c r="C74" t="inlineStr">
        <is>
          <t>-</t>
        </is>
      </c>
      <c r="D74" t="n">
        <v>17.45</v>
      </c>
      <c r="E74" t="n">
        <v>14.79</v>
      </c>
      <c r="F74" t="n">
        <v>12.94</v>
      </c>
      <c r="G74" t="n">
        <v>14.2</v>
      </c>
      <c r="H74" t="n">
        <v>13.88</v>
      </c>
      <c r="I74" t="n">
        <v>15.76</v>
      </c>
      <c r="J74" t="n">
        <v>16.65</v>
      </c>
      <c r="K74" t="n">
        <v>20.98</v>
      </c>
      <c r="L74" t="n">
        <v>20.2</v>
      </c>
    </row>
    <row r="75">
      <c r="A75" s="5" t="inlineStr">
        <is>
          <t>Ertrag des eingesetzten Kapitals</t>
        </is>
      </c>
      <c r="B75" s="5" t="inlineStr">
        <is>
          <t>ROCE Return on Cap. Empl. in %</t>
        </is>
      </c>
      <c r="C75" t="inlineStr">
        <is>
          <t>-</t>
        </is>
      </c>
      <c r="D75" t="n">
        <v>26.65</v>
      </c>
      <c r="E75" t="n">
        <v>22.92</v>
      </c>
      <c r="F75" t="n">
        <v>23.43</v>
      </c>
      <c r="G75" t="n">
        <v>24.3</v>
      </c>
      <c r="H75" t="n">
        <v>24.81</v>
      </c>
      <c r="I75" t="n">
        <v>30</v>
      </c>
      <c r="J75" t="n">
        <v>34.97</v>
      </c>
      <c r="K75" t="n">
        <v>41.48</v>
      </c>
      <c r="L75" t="n">
        <v>39.87</v>
      </c>
    </row>
    <row r="76">
      <c r="A76" s="5" t="inlineStr">
        <is>
          <t>Eigenkapital zu Anlagevermögen</t>
        </is>
      </c>
      <c r="B76" s="5" t="inlineStr">
        <is>
          <t>Equity to Fixed Assets in %</t>
        </is>
      </c>
      <c r="C76" t="inlineStr">
        <is>
          <t>-</t>
        </is>
      </c>
      <c r="D76" t="n">
        <v>143.52</v>
      </c>
      <c r="E76" t="n">
        <v>159.61</v>
      </c>
      <c r="F76" t="n">
        <v>140.07</v>
      </c>
      <c r="G76" t="n">
        <v>274.72</v>
      </c>
      <c r="H76" t="n">
        <v>225.15</v>
      </c>
      <c r="I76" t="n">
        <v>198.18</v>
      </c>
      <c r="J76" t="n">
        <v>173.56</v>
      </c>
      <c r="K76" t="n">
        <v>170.89</v>
      </c>
      <c r="L76" t="n">
        <v>154.4</v>
      </c>
    </row>
    <row r="77">
      <c r="A77" s="5" t="inlineStr">
        <is>
          <t>Liquidität Dritten Grades</t>
        </is>
      </c>
      <c r="B77" s="5" t="inlineStr">
        <is>
          <t>Current Ratio in %</t>
        </is>
      </c>
      <c r="C77" t="inlineStr">
        <is>
          <t>-</t>
        </is>
      </c>
      <c r="D77" t="n">
        <v>299.57</v>
      </c>
      <c r="E77" t="n">
        <v>341.03</v>
      </c>
      <c r="F77" t="n">
        <v>299.77</v>
      </c>
      <c r="G77" t="n">
        <v>599.88</v>
      </c>
      <c r="H77" t="n">
        <v>476.25</v>
      </c>
      <c r="I77" t="n">
        <v>409.41</v>
      </c>
      <c r="J77" t="n">
        <v>252.99</v>
      </c>
      <c r="K77" t="n">
        <v>333.91</v>
      </c>
      <c r="L77" t="n">
        <v>293.83</v>
      </c>
    </row>
    <row r="78">
      <c r="A78" s="5" t="inlineStr">
        <is>
          <t>Operativer Cashflow</t>
        </is>
      </c>
      <c r="B78" s="5" t="inlineStr">
        <is>
          <t>Operating Cashflow in M</t>
        </is>
      </c>
      <c r="C78" t="inlineStr">
        <is>
          <t>-</t>
        </is>
      </c>
      <c r="D78" t="n">
        <v>1054.098</v>
      </c>
      <c r="E78" t="n">
        <v>1383.6435</v>
      </c>
      <c r="F78" t="n">
        <v>1063.05</v>
      </c>
      <c r="G78" t="n">
        <v>1093.963</v>
      </c>
      <c r="H78" t="n">
        <v>869.245</v>
      </c>
      <c r="I78" t="n">
        <v>988.8710000000001</v>
      </c>
      <c r="J78" t="n">
        <v>855.27</v>
      </c>
      <c r="K78" t="n">
        <v>557</v>
      </c>
      <c r="L78" t="n">
        <v>1043.261</v>
      </c>
    </row>
    <row r="79">
      <c r="A79" s="5" t="inlineStr">
        <is>
          <t>Aktienrückkauf</t>
        </is>
      </c>
      <c r="B79" s="5" t="inlineStr">
        <is>
          <t>Share Buyback in M</t>
        </is>
      </c>
      <c r="C79" t="n">
        <v>0</v>
      </c>
      <c r="D79" t="n">
        <v>0</v>
      </c>
      <c r="E79" t="n">
        <v>0</v>
      </c>
      <c r="F79" t="n">
        <v>-0.05000000000000426</v>
      </c>
      <c r="G79" t="n">
        <v>0</v>
      </c>
      <c r="H79" t="n">
        <v>0</v>
      </c>
      <c r="I79" t="n">
        <v>0</v>
      </c>
      <c r="J79" t="n">
        <v>-0.1999999999999957</v>
      </c>
      <c r="K79" t="n">
        <v>0</v>
      </c>
      <c r="L79" t="n">
        <v>-0.7000000000000028</v>
      </c>
    </row>
    <row r="80">
      <c r="A80" s="5" t="inlineStr">
        <is>
          <t>Umsatzwachstum 1J in %</t>
        </is>
      </c>
      <c r="B80" s="5" t="inlineStr">
        <is>
          <t>Revenue Growth 1Y in %</t>
        </is>
      </c>
      <c r="C80" t="inlineStr">
        <is>
          <t>-</t>
        </is>
      </c>
      <c r="D80" t="n">
        <v>4.97</v>
      </c>
      <c r="E80" t="n">
        <v>11.98</v>
      </c>
      <c r="F80" t="n">
        <v>14.04</v>
      </c>
      <c r="G80" t="n">
        <v>12.48</v>
      </c>
      <c r="H80" t="n">
        <v>2.07</v>
      </c>
      <c r="I80" t="n">
        <v>0.23</v>
      </c>
      <c r="J80" t="n">
        <v>-1.41</v>
      </c>
      <c r="K80" t="n">
        <v>8.779999999999999</v>
      </c>
      <c r="L80" t="n">
        <v>33.02</v>
      </c>
    </row>
    <row r="81">
      <c r="A81" s="5" t="inlineStr">
        <is>
          <t>Umsatzwachstum 3J in %</t>
        </is>
      </c>
      <c r="B81" s="5" t="inlineStr">
        <is>
          <t>Revenue Growth 3Y in %</t>
        </is>
      </c>
      <c r="C81" t="inlineStr">
        <is>
          <t>-</t>
        </is>
      </c>
      <c r="D81" t="n">
        <v>10.33</v>
      </c>
      <c r="E81" t="n">
        <v>12.83</v>
      </c>
      <c r="F81" t="n">
        <v>9.529999999999999</v>
      </c>
      <c r="G81" t="n">
        <v>4.93</v>
      </c>
      <c r="H81" t="n">
        <v>0.3</v>
      </c>
      <c r="I81" t="n">
        <v>2.53</v>
      </c>
      <c r="J81" t="n">
        <v>13.46</v>
      </c>
      <c r="K81" t="inlineStr">
        <is>
          <t>-</t>
        </is>
      </c>
      <c r="L81" t="inlineStr">
        <is>
          <t>-</t>
        </is>
      </c>
    </row>
    <row r="82">
      <c r="A82" s="5" t="inlineStr">
        <is>
          <t>Umsatzwachstum 5J in %</t>
        </is>
      </c>
      <c r="B82" s="5" t="inlineStr">
        <is>
          <t>Revenue Growth 5Y in %</t>
        </is>
      </c>
      <c r="C82" t="inlineStr">
        <is>
          <t>-</t>
        </is>
      </c>
      <c r="D82" t="n">
        <v>9.109999999999999</v>
      </c>
      <c r="E82" t="n">
        <v>8.16</v>
      </c>
      <c r="F82" t="n">
        <v>5.48</v>
      </c>
      <c r="G82" t="n">
        <v>4.43</v>
      </c>
      <c r="H82" t="n">
        <v>8.539999999999999</v>
      </c>
      <c r="I82" t="inlineStr">
        <is>
          <t>-</t>
        </is>
      </c>
      <c r="J82" t="inlineStr">
        <is>
          <t>-</t>
        </is>
      </c>
      <c r="K82" t="inlineStr">
        <is>
          <t>-</t>
        </is>
      </c>
      <c r="L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c r="J83" t="inlineStr">
        <is>
          <t>-</t>
        </is>
      </c>
      <c r="K83" t="inlineStr">
        <is>
          <t>-</t>
        </is>
      </c>
      <c r="L83" t="inlineStr">
        <is>
          <t>-</t>
        </is>
      </c>
    </row>
    <row r="84">
      <c r="A84" s="5" t="inlineStr">
        <is>
          <t>Gewinnwachstum 1J in %</t>
        </is>
      </c>
      <c r="B84" s="5" t="inlineStr">
        <is>
          <t>Earnings Growth 1Y in %</t>
        </is>
      </c>
      <c r="C84" t="inlineStr">
        <is>
          <t>-</t>
        </is>
      </c>
      <c r="D84" t="n">
        <v>13.01</v>
      </c>
      <c r="E84" t="n">
        <v>24.47</v>
      </c>
      <c r="F84" t="n">
        <v>11.84</v>
      </c>
      <c r="G84" t="n">
        <v>19.5</v>
      </c>
      <c r="H84" t="n">
        <v>1.33</v>
      </c>
      <c r="I84" t="n">
        <v>-5.03</v>
      </c>
      <c r="J84" t="n">
        <v>-12.16</v>
      </c>
      <c r="K84" t="n">
        <v>10.07</v>
      </c>
      <c r="L84" t="n">
        <v>29.14</v>
      </c>
    </row>
    <row r="85">
      <c r="A85" s="5" t="inlineStr">
        <is>
          <t>Gewinnwachstum 3J in %</t>
        </is>
      </c>
      <c r="B85" s="5" t="inlineStr">
        <is>
          <t>Earnings Growth 3Y in %</t>
        </is>
      </c>
      <c r="C85" t="inlineStr">
        <is>
          <t>-</t>
        </is>
      </c>
      <c r="D85" t="n">
        <v>16.44</v>
      </c>
      <c r="E85" t="n">
        <v>18.6</v>
      </c>
      <c r="F85" t="n">
        <v>10.89</v>
      </c>
      <c r="G85" t="n">
        <v>5.27</v>
      </c>
      <c r="H85" t="n">
        <v>-5.29</v>
      </c>
      <c r="I85" t="n">
        <v>-2.37</v>
      </c>
      <c r="J85" t="n">
        <v>9.02</v>
      </c>
      <c r="K85" t="inlineStr">
        <is>
          <t>-</t>
        </is>
      </c>
      <c r="L85" t="inlineStr">
        <is>
          <t>-</t>
        </is>
      </c>
    </row>
    <row r="86">
      <c r="A86" s="5" t="inlineStr">
        <is>
          <t>Gewinnwachstum 5J in %</t>
        </is>
      </c>
      <c r="B86" s="5" t="inlineStr">
        <is>
          <t>Earnings Growth 5Y in %</t>
        </is>
      </c>
      <c r="C86" t="inlineStr">
        <is>
          <t>-</t>
        </is>
      </c>
      <c r="D86" t="n">
        <v>14.03</v>
      </c>
      <c r="E86" t="n">
        <v>10.42</v>
      </c>
      <c r="F86" t="n">
        <v>3.1</v>
      </c>
      <c r="G86" t="n">
        <v>2.74</v>
      </c>
      <c r="H86" t="n">
        <v>4.67</v>
      </c>
      <c r="I86" t="inlineStr">
        <is>
          <t>-</t>
        </is>
      </c>
      <c r="J86" t="inlineStr">
        <is>
          <t>-</t>
        </is>
      </c>
      <c r="K86" t="inlineStr">
        <is>
          <t>-</t>
        </is>
      </c>
      <c r="L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c r="J87" t="inlineStr">
        <is>
          <t>-</t>
        </is>
      </c>
      <c r="K87" t="inlineStr">
        <is>
          <t>-</t>
        </is>
      </c>
      <c r="L87" t="inlineStr">
        <is>
          <t>-</t>
        </is>
      </c>
    </row>
    <row r="88">
      <c r="A88" s="5" t="inlineStr">
        <is>
          <t>PEG Ratio</t>
        </is>
      </c>
      <c r="B88" s="5" t="inlineStr">
        <is>
          <t>KGW Kurs/Gewinn/Wachstum</t>
        </is>
      </c>
      <c r="C88" t="inlineStr">
        <is>
          <t>-</t>
        </is>
      </c>
      <c r="D88" t="n">
        <v>1.77</v>
      </c>
      <c r="E88" t="n">
        <v>2.79</v>
      </c>
      <c r="F88" t="n">
        <v>8.84</v>
      </c>
      <c r="G88" t="n">
        <v>9.67</v>
      </c>
      <c r="H88" t="n">
        <v>4.6</v>
      </c>
      <c r="I88" t="inlineStr">
        <is>
          <t>-</t>
        </is>
      </c>
      <c r="J88" t="inlineStr">
        <is>
          <t>-</t>
        </is>
      </c>
      <c r="K88" t="inlineStr">
        <is>
          <t>-</t>
        </is>
      </c>
      <c r="L88" t="inlineStr">
        <is>
          <t>-</t>
        </is>
      </c>
    </row>
    <row r="89">
      <c r="A89" s="5" t="inlineStr">
        <is>
          <t>EBIT-Wachstum 1J in %</t>
        </is>
      </c>
      <c r="B89" s="5" t="inlineStr">
        <is>
          <t>EBIT Growth 1Y in %</t>
        </is>
      </c>
      <c r="C89" t="inlineStr">
        <is>
          <t>-</t>
        </is>
      </c>
      <c r="D89" t="n">
        <v>10.9</v>
      </c>
      <c r="E89" t="n">
        <v>6.84</v>
      </c>
      <c r="F89" t="n">
        <v>13.55</v>
      </c>
      <c r="G89" t="n">
        <v>17.01</v>
      </c>
      <c r="H89" t="n">
        <v>-3.56</v>
      </c>
      <c r="I89" t="n">
        <v>-3.99</v>
      </c>
      <c r="J89" t="n">
        <v>-14.08</v>
      </c>
      <c r="K89" t="n">
        <v>12.23</v>
      </c>
      <c r="L89" t="n">
        <v>36.75</v>
      </c>
    </row>
    <row r="90">
      <c r="A90" s="5" t="inlineStr">
        <is>
          <t>EBIT-Wachstum 3J in %</t>
        </is>
      </c>
      <c r="B90" s="5" t="inlineStr">
        <is>
          <t>EBIT Growth 3Y in %</t>
        </is>
      </c>
      <c r="C90" t="inlineStr">
        <is>
          <t>-</t>
        </is>
      </c>
      <c r="D90" t="n">
        <v>10.43</v>
      </c>
      <c r="E90" t="n">
        <v>12.47</v>
      </c>
      <c r="F90" t="n">
        <v>9</v>
      </c>
      <c r="G90" t="n">
        <v>3.15</v>
      </c>
      <c r="H90" t="n">
        <v>-7.21</v>
      </c>
      <c r="I90" t="n">
        <v>-1.95</v>
      </c>
      <c r="J90" t="n">
        <v>11.63</v>
      </c>
      <c r="K90" t="inlineStr">
        <is>
          <t>-</t>
        </is>
      </c>
      <c r="L90" t="inlineStr">
        <is>
          <t>-</t>
        </is>
      </c>
    </row>
    <row r="91">
      <c r="A91" s="5" t="inlineStr">
        <is>
          <t>EBIT-Wachstum 5J in %</t>
        </is>
      </c>
      <c r="B91" s="5" t="inlineStr">
        <is>
          <t>EBIT Growth 5Y in %</t>
        </is>
      </c>
      <c r="C91" t="inlineStr">
        <is>
          <t>-</t>
        </is>
      </c>
      <c r="D91" t="n">
        <v>8.949999999999999</v>
      </c>
      <c r="E91" t="n">
        <v>5.97</v>
      </c>
      <c r="F91" t="n">
        <v>1.79</v>
      </c>
      <c r="G91" t="n">
        <v>1.52</v>
      </c>
      <c r="H91" t="n">
        <v>5.47</v>
      </c>
      <c r="I91" t="inlineStr">
        <is>
          <t>-</t>
        </is>
      </c>
      <c r="J91" t="inlineStr">
        <is>
          <t>-</t>
        </is>
      </c>
      <c r="K91" t="inlineStr">
        <is>
          <t>-</t>
        </is>
      </c>
      <c r="L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c r="J92" t="inlineStr">
        <is>
          <t>-</t>
        </is>
      </c>
      <c r="K92" t="inlineStr">
        <is>
          <t>-</t>
        </is>
      </c>
      <c r="L92" t="inlineStr">
        <is>
          <t>-</t>
        </is>
      </c>
    </row>
    <row r="93">
      <c r="A93" s="5" t="inlineStr">
        <is>
          <t>Op.Cashflow Wachstum 1J in %</t>
        </is>
      </c>
      <c r="B93" s="5" t="inlineStr">
        <is>
          <t>Op.Cashflow Wachstum 1Y in %</t>
        </is>
      </c>
      <c r="C93" t="inlineStr">
        <is>
          <t>-</t>
        </is>
      </c>
      <c r="D93" t="n">
        <v>-23.82</v>
      </c>
      <c r="E93" t="n">
        <v>30.16</v>
      </c>
      <c r="F93" t="n">
        <v>-2.91</v>
      </c>
      <c r="G93" t="n">
        <v>25.85</v>
      </c>
      <c r="H93" t="n">
        <v>-12.1</v>
      </c>
      <c r="I93" t="n">
        <v>15.62</v>
      </c>
      <c r="J93" t="n">
        <v>53</v>
      </c>
      <c r="K93" t="n">
        <v>-46.61</v>
      </c>
      <c r="L93" t="n">
        <v>-12.11</v>
      </c>
    </row>
    <row r="94">
      <c r="A94" s="5" t="inlineStr">
        <is>
          <t>Op.Cashflow Wachstum 3J in %</t>
        </is>
      </c>
      <c r="B94" s="5" t="inlineStr">
        <is>
          <t>Op.Cashflow Wachstum 3Y in %</t>
        </is>
      </c>
      <c r="C94" t="inlineStr">
        <is>
          <t>-</t>
        </is>
      </c>
      <c r="D94" t="n">
        <v>1.14</v>
      </c>
      <c r="E94" t="n">
        <v>17.7</v>
      </c>
      <c r="F94" t="n">
        <v>3.61</v>
      </c>
      <c r="G94" t="n">
        <v>9.789999999999999</v>
      </c>
      <c r="H94" t="n">
        <v>18.84</v>
      </c>
      <c r="I94" t="n">
        <v>7.34</v>
      </c>
      <c r="J94" t="n">
        <v>-1.91</v>
      </c>
      <c r="K94" t="inlineStr">
        <is>
          <t>-</t>
        </is>
      </c>
      <c r="L94" t="inlineStr">
        <is>
          <t>-</t>
        </is>
      </c>
    </row>
    <row r="95">
      <c r="A95" s="5" t="inlineStr">
        <is>
          <t>Op.Cashflow Wachstum 5J in %</t>
        </is>
      </c>
      <c r="B95" s="5" t="inlineStr">
        <is>
          <t>Op.Cashflow Wachstum 5Y in %</t>
        </is>
      </c>
      <c r="C95" t="inlineStr">
        <is>
          <t>-</t>
        </is>
      </c>
      <c r="D95" t="n">
        <v>3.44</v>
      </c>
      <c r="E95" t="n">
        <v>11.32</v>
      </c>
      <c r="F95" t="n">
        <v>15.89</v>
      </c>
      <c r="G95" t="n">
        <v>7.15</v>
      </c>
      <c r="H95" t="n">
        <v>-0.44</v>
      </c>
      <c r="I95" t="inlineStr">
        <is>
          <t>-</t>
        </is>
      </c>
      <c r="J95" t="inlineStr">
        <is>
          <t>-</t>
        </is>
      </c>
      <c r="K95" t="inlineStr">
        <is>
          <t>-</t>
        </is>
      </c>
      <c r="L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c r="J96" t="inlineStr">
        <is>
          <t>-</t>
        </is>
      </c>
      <c r="K96" t="inlineStr">
        <is>
          <t>-</t>
        </is>
      </c>
      <c r="L96" t="inlineStr">
        <is>
          <t>-</t>
        </is>
      </c>
    </row>
    <row r="97">
      <c r="A97" s="5" t="inlineStr">
        <is>
          <t>Working Capital in Mio</t>
        </is>
      </c>
      <c r="B97" s="5" t="inlineStr">
        <is>
          <t>Working Capital in M</t>
        </is>
      </c>
      <c r="C97" t="inlineStr">
        <is>
          <t>-</t>
        </is>
      </c>
      <c r="D97" t="n">
        <v>276.4</v>
      </c>
      <c r="E97" t="n">
        <v>340.1</v>
      </c>
      <c r="F97" t="n">
        <v>263.5</v>
      </c>
      <c r="G97" t="n">
        <v>411.9</v>
      </c>
      <c r="H97" t="n">
        <v>308.9</v>
      </c>
      <c r="I97" t="n">
        <v>240.1</v>
      </c>
      <c r="J97" t="n">
        <v>189.4</v>
      </c>
      <c r="K97" t="n">
        <v>188.3</v>
      </c>
      <c r="L97" t="n">
        <v>160.3</v>
      </c>
      <c r="M97" t="n">
        <v>113.6</v>
      </c>
    </row>
  </sheetData>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V93"/>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1"/>
    <col customWidth="1" max="14" min="14" width="20"/>
    <col customWidth="1" max="15" min="15" width="11"/>
    <col customWidth="1" max="16" min="16" width="10"/>
    <col customWidth="1" max="17" min="17" width="11"/>
    <col customWidth="1" max="18" min="18" width="11"/>
    <col customWidth="1" max="19" min="19" width="10"/>
    <col customWidth="1" max="20" min="20" width="20"/>
    <col customWidth="1" max="21" min="21" width="10"/>
    <col customWidth="1" max="22" min="22" width="10"/>
  </cols>
  <sheetData>
    <row r="1">
      <c r="A1" s="1" t="inlineStr">
        <is>
          <t xml:space="preserve">ENEL </t>
        </is>
      </c>
      <c r="B1" s="2" t="inlineStr">
        <is>
          <t>WKN: 928624  ISIN: IT0003128367  US-Symbol:ESOCF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1962</t>
        </is>
      </c>
      <c r="C4" s="5" t="inlineStr">
        <is>
          <t>Telefon / Phone</t>
        </is>
      </c>
      <c r="D4" s="5" t="inlineStr"/>
      <c r="E4" t="inlineStr">
        <is>
          <t>+39-06-8509-2081</t>
        </is>
      </c>
      <c r="G4" t="inlineStr">
        <is>
          <t>20.01.2020</t>
        </is>
      </c>
      <c r="H4" t="inlineStr">
        <is>
          <t>Ex Dividend</t>
        </is>
      </c>
      <c r="J4" t="inlineStr">
        <is>
          <t>Ministry of Economy</t>
        </is>
      </c>
      <c r="L4" t="inlineStr">
        <is>
          <t>23,59%</t>
        </is>
      </c>
    </row>
    <row r="5">
      <c r="A5" s="5" t="inlineStr">
        <is>
          <t>Ticker</t>
        </is>
      </c>
      <c r="B5" t="inlineStr">
        <is>
          <t>ENL</t>
        </is>
      </c>
      <c r="C5" s="5" t="inlineStr">
        <is>
          <t>Fax</t>
        </is>
      </c>
      <c r="D5" s="5" t="inlineStr"/>
      <c r="E5" t="inlineStr">
        <is>
          <t>+39-06-8509-2129</t>
        </is>
      </c>
      <c r="G5" t="inlineStr">
        <is>
          <t>22.01.2020</t>
        </is>
      </c>
      <c r="H5" t="inlineStr">
        <is>
          <t>Dividend Payout</t>
        </is>
      </c>
      <c r="J5" t="inlineStr">
        <is>
          <t>BlackRock Inc.</t>
        </is>
      </c>
      <c r="L5" t="inlineStr">
        <is>
          <t>4,83%</t>
        </is>
      </c>
    </row>
    <row r="6">
      <c r="A6" s="5" t="inlineStr">
        <is>
          <t>Gelistet Seit / Listed Since</t>
        </is>
      </c>
      <c r="B6" t="inlineStr">
        <is>
          <t>-</t>
        </is>
      </c>
      <c r="C6" s="5" t="inlineStr">
        <is>
          <t>Internet</t>
        </is>
      </c>
      <c r="D6" s="5" t="inlineStr"/>
      <c r="E6" t="inlineStr">
        <is>
          <t>http://www.enel.com/</t>
        </is>
      </c>
      <c r="G6" t="inlineStr">
        <is>
          <t>06.02.2020</t>
        </is>
      </c>
      <c r="H6" t="inlineStr">
        <is>
          <t>Q4 Result</t>
        </is>
      </c>
      <c r="J6" t="inlineStr">
        <is>
          <t>Freefloat</t>
        </is>
      </c>
      <c r="L6" t="inlineStr">
        <is>
          <t>71,59%</t>
        </is>
      </c>
    </row>
    <row r="7">
      <c r="A7" s="5" t="inlineStr">
        <is>
          <t>Nominalwert / Nominal Value</t>
        </is>
      </c>
      <c r="B7" t="inlineStr">
        <is>
          <t>1,00</t>
        </is>
      </c>
      <c r="C7" s="5" t="inlineStr">
        <is>
          <t>E-Mail</t>
        </is>
      </c>
      <c r="D7" s="5" t="inlineStr"/>
      <c r="E7" t="inlineStr">
        <is>
          <t>investor.relations@enel.com</t>
        </is>
      </c>
      <c r="G7" t="inlineStr">
        <is>
          <t>19.03.2020</t>
        </is>
      </c>
      <c r="H7" t="inlineStr">
        <is>
          <t>Publication Of Annual Report</t>
        </is>
      </c>
    </row>
    <row r="8">
      <c r="A8" s="5" t="inlineStr">
        <is>
          <t>Land / Country</t>
        </is>
      </c>
      <c r="B8" t="inlineStr">
        <is>
          <t>Italien</t>
        </is>
      </c>
      <c r="C8" s="5" t="inlineStr">
        <is>
          <t>Inv. Relations Telefon / Phone</t>
        </is>
      </c>
      <c r="D8" s="5" t="inlineStr"/>
      <c r="E8" t="inlineStr">
        <is>
          <t>+39-06-83051</t>
        </is>
      </c>
      <c r="G8" t="inlineStr">
        <is>
          <t>06.05.2020</t>
        </is>
      </c>
      <c r="H8" t="inlineStr">
        <is>
          <t>Result Q1</t>
        </is>
      </c>
    </row>
    <row r="9">
      <c r="A9" s="5" t="inlineStr">
        <is>
          <t>Währung / Currency</t>
        </is>
      </c>
      <c r="B9" t="inlineStr">
        <is>
          <t>EUR</t>
        </is>
      </c>
      <c r="C9" s="5" t="inlineStr">
        <is>
          <t>Kontaktperson / Contact Person</t>
        </is>
      </c>
      <c r="D9" s="5" t="inlineStr"/>
      <c r="E9" t="inlineStr">
        <is>
          <t>Monica Girardi</t>
        </is>
      </c>
      <c r="G9" t="inlineStr">
        <is>
          <t>20.07.2020</t>
        </is>
      </c>
      <c r="H9" t="inlineStr">
        <is>
          <t>Ex Dividend</t>
        </is>
      </c>
    </row>
    <row r="10">
      <c r="A10" s="5" t="inlineStr">
        <is>
          <t>Branche / Industry</t>
        </is>
      </c>
      <c r="B10" t="inlineStr">
        <is>
          <t>Conglomerates</t>
        </is>
      </c>
      <c r="C10" s="5" t="inlineStr">
        <is>
          <t>22.07.2020</t>
        </is>
      </c>
      <c r="D10" s="5" t="inlineStr">
        <is>
          <t>Dividend Payout</t>
        </is>
      </c>
    </row>
    <row r="11">
      <c r="A11" s="5" t="inlineStr">
        <is>
          <t>Sektor / Sector</t>
        </is>
      </c>
      <c r="B11" t="inlineStr">
        <is>
          <t>Various</t>
        </is>
      </c>
      <c r="C11" t="inlineStr">
        <is>
          <t>29.07.2020</t>
        </is>
      </c>
      <c r="D11" t="inlineStr">
        <is>
          <t>Score Half Year</t>
        </is>
      </c>
    </row>
    <row r="12">
      <c r="A12" s="5" t="inlineStr">
        <is>
          <t>Typ / Genre</t>
        </is>
      </c>
      <c r="B12" t="inlineStr">
        <is>
          <t>Namensaktie</t>
        </is>
      </c>
      <c r="C12" t="inlineStr">
        <is>
          <t>05.11.2020</t>
        </is>
      </c>
      <c r="D12" t="inlineStr">
        <is>
          <t>Q3 Earnings</t>
        </is>
      </c>
    </row>
    <row r="13">
      <c r="A13" s="5" t="inlineStr">
        <is>
          <t>Adresse / Address</t>
        </is>
      </c>
      <c r="B13" t="inlineStr">
        <is>
          <t>Enel S.p.AViale Regina Margherita 137  I-00198 Roma</t>
        </is>
      </c>
    </row>
    <row r="14">
      <c r="A14" s="5" t="inlineStr">
        <is>
          <t>Management</t>
        </is>
      </c>
      <c r="B14" t="inlineStr">
        <is>
          <t>Francesco Starace, Maria Patrizia Grieco, Alfredo Antoniozzi, Alberto Bianchi, Cesare Calari, Paola Girdinio, Alberto Pera, Anna Chiara Svelto, Angelo Taraborrelli</t>
        </is>
      </c>
    </row>
    <row r="15">
      <c r="A15" s="5" t="inlineStr">
        <is>
          <t>Aufsichtsrat / Board</t>
        </is>
      </c>
      <c r="B15" t="inlineStr">
        <is>
          <t>Barbara Tadolini, Claudio Sottoriva, Maurizio De Filippo, Romina Guglielmetti, Francesca Di Donato, Piera Vitali</t>
        </is>
      </c>
    </row>
    <row r="16">
      <c r="A16" s="5" t="inlineStr">
        <is>
          <t>Beschreibung</t>
        </is>
      </c>
      <c r="B16" t="inlineStr">
        <is>
          <t>Enel S.p.A. ist eine in Italien angesiedelte internationale Gruppe von Stromanbietern, mit Aktivitäten in den Bereichen Stromerzeugung, Transport, Verteilung und Stromversorgung. Das Unternehmen betreibt Wasser-, Thermal-, Kern-, Wind- und Solarkraftwerke in über 30 Ländern auf fünf Kontinenten und konzentriert sich insbesondere auf Energiegewinnung durch erneuerbare Energien. Das Tochterunternehmen Enel Green Power und betreibt ausschließlich Kraftwerke auf Wasser-, Wind-, Geothermie-, Solar- und Biomassebasis in Europa und Amerika. Die Gruppe hat für den gesamten italienischen Kundenstamm die traditionellen elektromechanischen Messgeräte durch verbrauchsorientierte Smart-Meters ersetzt. Die globalen Tätigkeiten des Unternehmens erstrecken sich auf Europa – insbesondere Italien und Spanien, Latein- und Nordamerika und Afrika. Anfang April 2016 gab das Unternehmen die erneute Verschmelzung mit seiner ehemaligen Tochtergesellschaft Enel Green Power S.A. bekannt. Der Energieversorger Enel Green Power war 2010 aus der Enel Gruppe ausgegliedert worden. Copyright 2014 FINANCE BASE AG</t>
        </is>
      </c>
    </row>
    <row r="17">
      <c r="A17" s="5" t="inlineStr">
        <is>
          <t>Profile</t>
        </is>
      </c>
      <c r="B17" t="inlineStr">
        <is>
          <t>Enel SpA is based in Italy international group of power companies, with activities in the fields of power generation, transmission, distribution and power supply. The company generates hydropower, thermal, nuclear, wind and solar power plants in over 30 countries on five continents and focuses in particular on energy from renewable sources. The subsidiary Enel Green Power and operates exclusively power plants to hydro, wind, geothermal, solar and biomass based in Europe and America. The group has replaced the traditional electromechanical instruments by consumption-oriented smart meters for the entire Italian customer base. The global activities of the company extend to Europe - especially Italy and Spain, Latin and North America and Africa. In early April 2016, the company announced the re-merger with its former subsidiary Enel Green Power S.A. known. The energy company Enel Green Power had been spun off from Enel Group of 2010.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77366</v>
      </c>
      <c r="D20" t="n">
        <v>73134</v>
      </c>
      <c r="E20" t="n">
        <v>72664</v>
      </c>
      <c r="F20" t="n">
        <v>68604</v>
      </c>
      <c r="G20" t="n">
        <v>73076</v>
      </c>
      <c r="H20" t="n">
        <v>73328</v>
      </c>
      <c r="I20" t="n">
        <v>77258</v>
      </c>
      <c r="J20" t="n">
        <v>82699</v>
      </c>
      <c r="K20" t="n">
        <v>77573</v>
      </c>
      <c r="L20" t="n">
        <v>71943</v>
      </c>
      <c r="M20" t="n">
        <v>62171</v>
      </c>
      <c r="N20" t="n">
        <v>59577</v>
      </c>
      <c r="O20" t="n">
        <v>42695</v>
      </c>
      <c r="P20" t="n">
        <v>37497</v>
      </c>
      <c r="Q20" t="n">
        <v>32272</v>
      </c>
      <c r="R20" t="n">
        <v>34329</v>
      </c>
      <c r="S20" t="n">
        <v>28937</v>
      </c>
      <c r="T20" t="n">
        <v>28415</v>
      </c>
      <c r="U20" t="n">
        <v>27725</v>
      </c>
      <c r="V20" t="n">
        <v>24591</v>
      </c>
    </row>
    <row r="21">
      <c r="A21" s="5" t="inlineStr">
        <is>
          <t>Operatives Ergebnis (EBIT)</t>
        </is>
      </c>
      <c r="B21" s="5" t="inlineStr">
        <is>
          <t>EBIT Earning Before Interest &amp; Tax</t>
        </is>
      </c>
      <c r="C21" t="n">
        <v>6878</v>
      </c>
      <c r="D21" t="n">
        <v>9900</v>
      </c>
      <c r="E21" t="n">
        <v>9792</v>
      </c>
      <c r="F21" t="n">
        <v>8921</v>
      </c>
      <c r="G21" t="n">
        <v>7685</v>
      </c>
      <c r="H21" t="n">
        <v>3087</v>
      </c>
      <c r="I21" t="n">
        <v>9944</v>
      </c>
      <c r="J21" t="n">
        <v>7735</v>
      </c>
      <c r="K21" t="n">
        <v>11366</v>
      </c>
      <c r="L21" t="n">
        <v>11258</v>
      </c>
      <c r="M21" t="n">
        <v>10491</v>
      </c>
      <c r="N21" t="n">
        <v>9561</v>
      </c>
      <c r="O21" t="n">
        <v>6990</v>
      </c>
      <c r="P21" t="n">
        <v>5819</v>
      </c>
      <c r="Q21" t="n">
        <v>5538</v>
      </c>
      <c r="R21" t="n">
        <v>6325</v>
      </c>
      <c r="S21" t="n">
        <v>4732</v>
      </c>
      <c r="T21" t="n">
        <v>2880</v>
      </c>
      <c r="U21" t="n">
        <v>3478</v>
      </c>
      <c r="V21" t="n">
        <v>4753</v>
      </c>
    </row>
    <row r="22">
      <c r="A22" s="5" t="inlineStr">
        <is>
          <t>Finanzergebnis</t>
        </is>
      </c>
      <c r="B22" s="5" t="inlineStr">
        <is>
          <t>Financial Result</t>
        </is>
      </c>
      <c r="C22" t="n">
        <v>-2566</v>
      </c>
      <c r="D22" t="n">
        <v>-1699</v>
      </c>
      <c r="E22" t="n">
        <v>-2581</v>
      </c>
      <c r="F22" t="n">
        <v>-3141</v>
      </c>
      <c r="G22" t="n">
        <v>-2404</v>
      </c>
      <c r="H22" t="n">
        <v>-3165</v>
      </c>
      <c r="I22" t="n">
        <v>-2727</v>
      </c>
      <c r="J22" t="n">
        <v>-2915</v>
      </c>
      <c r="K22" t="n">
        <v>-2928</v>
      </c>
      <c r="L22" t="n">
        <v>-3184</v>
      </c>
      <c r="M22" t="n">
        <v>-1423</v>
      </c>
      <c r="N22" t="n">
        <v>-3182</v>
      </c>
      <c r="O22" t="n">
        <v>-902</v>
      </c>
      <c r="P22" t="n">
        <v>-651</v>
      </c>
      <c r="Q22" t="n">
        <v>-744</v>
      </c>
      <c r="R22" t="n">
        <v>-1142</v>
      </c>
      <c r="S22" t="n">
        <v>-1203</v>
      </c>
      <c r="T22" t="n">
        <v>-1163</v>
      </c>
      <c r="U22" t="n">
        <v>-1110</v>
      </c>
      <c r="V22" t="n">
        <v>-648</v>
      </c>
    </row>
    <row r="23">
      <c r="A23" s="5" t="inlineStr">
        <is>
          <t>Ergebnis vor Steuer (EBT)</t>
        </is>
      </c>
      <c r="B23" s="5" t="inlineStr">
        <is>
          <t>EBT Earning Before Tax</t>
        </is>
      </c>
      <c r="C23" t="n">
        <v>4312</v>
      </c>
      <c r="D23" t="n">
        <v>8201</v>
      </c>
      <c r="E23" t="n">
        <v>7211</v>
      </c>
      <c r="F23" t="n">
        <v>5780</v>
      </c>
      <c r="G23" t="n">
        <v>5281</v>
      </c>
      <c r="H23" t="n">
        <v>-78</v>
      </c>
      <c r="I23" t="n">
        <v>7217</v>
      </c>
      <c r="J23" t="n">
        <v>4820</v>
      </c>
      <c r="K23" t="n">
        <v>8438</v>
      </c>
      <c r="L23" t="n">
        <v>8074</v>
      </c>
      <c r="M23" t="n">
        <v>9068</v>
      </c>
      <c r="N23" t="n">
        <v>6379</v>
      </c>
      <c r="O23" t="n">
        <v>6088</v>
      </c>
      <c r="P23" t="n">
        <v>5168</v>
      </c>
      <c r="Q23" t="n">
        <v>4794</v>
      </c>
      <c r="R23" t="n">
        <v>5183</v>
      </c>
      <c r="S23" t="n">
        <v>3529</v>
      </c>
      <c r="T23" t="n">
        <v>1717</v>
      </c>
      <c r="U23" t="n">
        <v>2368</v>
      </c>
      <c r="V23" t="n">
        <v>4105</v>
      </c>
    </row>
    <row r="24">
      <c r="A24" s="5" t="inlineStr">
        <is>
          <t>Steuern auf Einkommen und Ertrag</t>
        </is>
      </c>
      <c r="B24" s="5" t="inlineStr">
        <is>
          <t>Taxes on income and earnings</t>
        </is>
      </c>
      <c r="C24" t="n">
        <v>836</v>
      </c>
      <c r="D24" t="n">
        <v>1851</v>
      </c>
      <c r="E24" t="n">
        <v>1882</v>
      </c>
      <c r="F24" t="n">
        <v>1993</v>
      </c>
      <c r="G24" t="n">
        <v>1909</v>
      </c>
      <c r="H24" t="n">
        <v>-850</v>
      </c>
      <c r="I24" t="n">
        <v>2437</v>
      </c>
      <c r="J24" t="n">
        <v>2745</v>
      </c>
      <c r="K24" t="n">
        <v>3080</v>
      </c>
      <c r="L24" t="n">
        <v>2401</v>
      </c>
      <c r="M24" t="n">
        <v>2520</v>
      </c>
      <c r="N24" t="n">
        <v>585</v>
      </c>
      <c r="O24" t="n">
        <v>2002</v>
      </c>
      <c r="P24" t="n">
        <v>2067</v>
      </c>
      <c r="Q24" t="n">
        <v>1934</v>
      </c>
      <c r="R24" t="n">
        <v>1533</v>
      </c>
      <c r="S24" t="n">
        <v>966</v>
      </c>
      <c r="T24" t="n">
        <v>608</v>
      </c>
      <c r="U24" t="n">
        <v>649</v>
      </c>
      <c r="V24" t="n">
        <v>1649</v>
      </c>
    </row>
    <row r="25">
      <c r="A25" s="5" t="inlineStr">
        <is>
          <t>Ergebnis nach Steuer</t>
        </is>
      </c>
      <c r="B25" s="5" t="inlineStr">
        <is>
          <t>Earnings after tax</t>
        </is>
      </c>
      <c r="C25" t="n">
        <v>3476</v>
      </c>
      <c r="D25" t="n">
        <v>6350</v>
      </c>
      <c r="E25" t="n">
        <v>5329</v>
      </c>
      <c r="F25" t="n">
        <v>3787</v>
      </c>
      <c r="G25" t="n">
        <v>3372</v>
      </c>
      <c r="H25" t="n">
        <v>772</v>
      </c>
      <c r="I25" t="n">
        <v>4780</v>
      </c>
      <c r="J25" t="n">
        <v>2075</v>
      </c>
      <c r="K25" t="n">
        <v>5358</v>
      </c>
      <c r="L25" t="n">
        <v>5673</v>
      </c>
      <c r="M25" t="n">
        <v>6548</v>
      </c>
      <c r="N25" t="n">
        <v>5794</v>
      </c>
      <c r="O25" t="n">
        <v>4086</v>
      </c>
      <c r="P25" t="n">
        <v>3101</v>
      </c>
      <c r="Q25" t="n">
        <v>2860</v>
      </c>
      <c r="R25" t="n">
        <v>3650</v>
      </c>
      <c r="S25" t="n">
        <v>2563</v>
      </c>
      <c r="T25" t="n">
        <v>1109</v>
      </c>
      <c r="U25" t="n">
        <v>1719</v>
      </c>
      <c r="V25" t="n">
        <v>2456</v>
      </c>
    </row>
    <row r="26">
      <c r="A26" s="5" t="inlineStr">
        <is>
          <t>Minderheitenanteil</t>
        </is>
      </c>
      <c r="B26" s="5" t="inlineStr">
        <is>
          <t>Minority Share</t>
        </is>
      </c>
      <c r="C26" t="n">
        <v>-1302</v>
      </c>
      <c r="D26" t="n">
        <v>-1561</v>
      </c>
      <c r="E26" t="n">
        <v>-1550</v>
      </c>
      <c r="F26" t="n">
        <v>-1217</v>
      </c>
      <c r="G26" t="n">
        <v>-1176</v>
      </c>
      <c r="H26" t="n">
        <v>-255</v>
      </c>
      <c r="I26" t="n">
        <v>-1545</v>
      </c>
      <c r="J26" t="n">
        <v>-1210</v>
      </c>
      <c r="K26" t="n">
        <v>-1210</v>
      </c>
      <c r="L26" t="n">
        <v>-1283</v>
      </c>
      <c r="M26" t="n">
        <v>-995</v>
      </c>
      <c r="N26" t="n">
        <v>-741</v>
      </c>
      <c r="O26" t="n">
        <v>-236</v>
      </c>
      <c r="P26" t="n">
        <v>-65</v>
      </c>
      <c r="Q26" t="n">
        <v>-237</v>
      </c>
      <c r="R26" t="n">
        <v>-126</v>
      </c>
      <c r="S26" t="n">
        <v>82</v>
      </c>
      <c r="T26" t="n">
        <v>237</v>
      </c>
      <c r="U26" t="n">
        <v>274</v>
      </c>
      <c r="V26" t="n">
        <v>-2</v>
      </c>
    </row>
    <row r="27">
      <c r="A27" s="5" t="inlineStr">
        <is>
          <t>Jahresüberschuss/-fehlbetrag</t>
        </is>
      </c>
      <c r="B27" s="5" t="inlineStr">
        <is>
          <t>Net Profit</t>
        </is>
      </c>
      <c r="C27" t="n">
        <v>2174</v>
      </c>
      <c r="D27" t="n">
        <v>4789</v>
      </c>
      <c r="E27" t="n">
        <v>3779</v>
      </c>
      <c r="F27" t="n">
        <v>2570</v>
      </c>
      <c r="G27" t="n">
        <v>2196</v>
      </c>
      <c r="H27" t="n">
        <v>517</v>
      </c>
      <c r="I27" t="n">
        <v>3235</v>
      </c>
      <c r="J27" t="n">
        <v>865</v>
      </c>
      <c r="K27" t="n">
        <v>4148</v>
      </c>
      <c r="L27" t="n">
        <v>4390</v>
      </c>
      <c r="M27" t="n">
        <v>5395</v>
      </c>
      <c r="N27" t="n">
        <v>5293</v>
      </c>
      <c r="O27" t="n">
        <v>3977</v>
      </c>
      <c r="P27" t="n">
        <v>3036</v>
      </c>
      <c r="Q27" t="n">
        <v>3895</v>
      </c>
      <c r="R27" t="n">
        <v>2706</v>
      </c>
      <c r="S27" t="n">
        <v>2509</v>
      </c>
      <c r="T27" t="n">
        <v>2008</v>
      </c>
      <c r="U27" t="n">
        <v>4226</v>
      </c>
      <c r="V27" t="n">
        <v>2188</v>
      </c>
    </row>
    <row r="28">
      <c r="A28" s="5" t="inlineStr">
        <is>
          <t>Summe Umlaufvermögen</t>
        </is>
      </c>
      <c r="B28" s="5" t="inlineStr">
        <is>
          <t>Current Assets</t>
        </is>
      </c>
      <c r="C28" t="n">
        <v>36703</v>
      </c>
      <c r="D28" t="n">
        <v>35887</v>
      </c>
      <c r="E28" t="n">
        <v>34467</v>
      </c>
      <c r="F28" t="n">
        <v>35281</v>
      </c>
      <c r="G28" t="n">
        <v>37328</v>
      </c>
      <c r="H28" t="n">
        <v>42181</v>
      </c>
      <c r="I28" t="n">
        <v>35323</v>
      </c>
      <c r="J28" t="n">
        <v>38222</v>
      </c>
      <c r="K28" t="n">
        <v>35585</v>
      </c>
      <c r="L28" t="n">
        <v>36157</v>
      </c>
      <c r="M28" t="n">
        <v>28890</v>
      </c>
      <c r="N28" t="n">
        <v>27652</v>
      </c>
      <c r="O28" t="n">
        <v>22176</v>
      </c>
      <c r="P28" t="n">
        <v>13000</v>
      </c>
      <c r="Q28" t="n">
        <v>12746</v>
      </c>
      <c r="R28" t="n">
        <v>18914</v>
      </c>
      <c r="S28" t="n">
        <v>16621</v>
      </c>
      <c r="T28" t="n">
        <v>16380</v>
      </c>
      <c r="U28" t="n">
        <v>13562</v>
      </c>
      <c r="V28" t="n">
        <v>11658</v>
      </c>
    </row>
    <row r="29">
      <c r="A29" s="5" t="inlineStr">
        <is>
          <t>Summe Anlagevermögen</t>
        </is>
      </c>
      <c r="B29" s="5" t="inlineStr">
        <is>
          <t>Fixed Assets</t>
        </is>
      </c>
      <c r="C29" t="n">
        <v>134723</v>
      </c>
      <c r="D29" t="n">
        <v>129537</v>
      </c>
      <c r="E29" t="n">
        <v>121174</v>
      </c>
      <c r="F29" t="n">
        <v>120315</v>
      </c>
      <c r="G29" t="n">
        <v>123851</v>
      </c>
      <c r="H29" t="n">
        <v>124453</v>
      </c>
      <c r="I29" t="n">
        <v>128825</v>
      </c>
      <c r="J29" t="n">
        <v>133434</v>
      </c>
      <c r="K29" t="n">
        <v>134220</v>
      </c>
      <c r="L29" t="n">
        <v>131895</v>
      </c>
      <c r="M29" t="n">
        <v>131567</v>
      </c>
      <c r="N29" t="n">
        <v>105555</v>
      </c>
      <c r="O29" t="n">
        <v>101572</v>
      </c>
      <c r="P29" t="n">
        <v>41500</v>
      </c>
      <c r="Q29" t="n">
        <v>37756</v>
      </c>
      <c r="R29" t="n">
        <v>50038</v>
      </c>
      <c r="S29" t="n">
        <v>52791</v>
      </c>
      <c r="T29" t="n">
        <v>51162</v>
      </c>
      <c r="U29" t="n">
        <v>50316</v>
      </c>
      <c r="V29" t="n">
        <v>40002</v>
      </c>
    </row>
    <row r="30">
      <c r="A30" s="5" t="inlineStr">
        <is>
          <t>Summe Aktiva</t>
        </is>
      </c>
      <c r="B30" s="5" t="inlineStr">
        <is>
          <t>Total Assets</t>
        </is>
      </c>
      <c r="C30" t="n">
        <v>171426</v>
      </c>
      <c r="D30" t="n">
        <v>165424</v>
      </c>
      <c r="E30" t="n">
        <v>155641</v>
      </c>
      <c r="F30" t="n">
        <v>155596</v>
      </c>
      <c r="G30" t="n">
        <v>161179</v>
      </c>
      <c r="H30" t="n">
        <v>166634</v>
      </c>
      <c r="I30" t="n">
        <v>164148</v>
      </c>
      <c r="J30" t="n">
        <v>171656</v>
      </c>
      <c r="K30" t="n">
        <v>169805</v>
      </c>
      <c r="L30" t="n">
        <v>168052</v>
      </c>
      <c r="M30" t="n">
        <v>160457</v>
      </c>
      <c r="N30" t="n">
        <v>133207</v>
      </c>
      <c r="O30" t="n">
        <v>123748</v>
      </c>
      <c r="P30" t="n">
        <v>54500</v>
      </c>
      <c r="Q30" t="n">
        <v>50502</v>
      </c>
      <c r="R30" t="n">
        <v>69385</v>
      </c>
      <c r="S30" t="n">
        <v>69839</v>
      </c>
      <c r="T30" t="n">
        <v>67937</v>
      </c>
      <c r="U30" t="n">
        <v>64105</v>
      </c>
      <c r="V30" t="n">
        <v>51819</v>
      </c>
    </row>
    <row r="31">
      <c r="A31" s="5" t="inlineStr">
        <is>
          <t>Summe Fremdkapital</t>
        </is>
      </c>
      <c r="B31" s="5" t="inlineStr">
        <is>
          <t>Total Liabilities</t>
        </is>
      </c>
      <c r="C31" t="n">
        <v>124488</v>
      </c>
      <c r="D31" t="n">
        <v>117572</v>
      </c>
      <c r="E31" t="n">
        <v>103480</v>
      </c>
      <c r="F31" t="n">
        <v>103021</v>
      </c>
      <c r="G31" t="n">
        <v>109428</v>
      </c>
      <c r="H31" t="n">
        <v>115489</v>
      </c>
      <c r="I31" t="n">
        <v>111309</v>
      </c>
      <c r="J31" t="n">
        <v>118498</v>
      </c>
      <c r="K31" t="n">
        <v>115365</v>
      </c>
      <c r="L31" t="n">
        <v>114507</v>
      </c>
      <c r="M31" t="n">
        <v>116104</v>
      </c>
      <c r="N31" t="n">
        <v>106912</v>
      </c>
      <c r="O31" t="n">
        <v>99959</v>
      </c>
      <c r="P31" t="n">
        <v>35475</v>
      </c>
      <c r="Q31" t="n">
        <v>31086</v>
      </c>
      <c r="R31" t="n">
        <v>48407</v>
      </c>
      <c r="S31" t="n">
        <v>48524</v>
      </c>
      <c r="T31" t="n">
        <v>47095</v>
      </c>
      <c r="U31" t="n">
        <v>42996</v>
      </c>
      <c r="V31" t="n">
        <v>33490</v>
      </c>
    </row>
    <row r="32">
      <c r="A32" s="5" t="inlineStr">
        <is>
          <t>Minderheitenanteil</t>
        </is>
      </c>
      <c r="B32" s="5" t="inlineStr">
        <is>
          <t>Minority Share</t>
        </is>
      </c>
      <c r="C32" t="n">
        <v>16561</v>
      </c>
      <c r="D32" t="n">
        <v>16132</v>
      </c>
      <c r="E32" t="n">
        <v>17366</v>
      </c>
      <c r="F32" t="n">
        <v>17772</v>
      </c>
      <c r="G32" t="n">
        <v>19375</v>
      </c>
      <c r="H32" t="n">
        <v>19639</v>
      </c>
      <c r="I32" t="n">
        <v>16898</v>
      </c>
      <c r="J32" t="n">
        <v>16387</v>
      </c>
      <c r="K32" t="n">
        <v>15650</v>
      </c>
      <c r="L32" t="n">
        <v>15684</v>
      </c>
      <c r="M32" t="n">
        <v>11848</v>
      </c>
      <c r="N32" t="n">
        <v>5897</v>
      </c>
      <c r="O32" t="n">
        <v>4158</v>
      </c>
      <c r="P32" t="n">
        <v>565</v>
      </c>
      <c r="Q32" t="n">
        <v>359</v>
      </c>
      <c r="R32" t="n">
        <v>1131</v>
      </c>
      <c r="S32" t="n">
        <v>191</v>
      </c>
      <c r="T32" t="n">
        <v>70</v>
      </c>
      <c r="U32" t="n">
        <v>143</v>
      </c>
      <c r="V32" t="n">
        <v>17</v>
      </c>
    </row>
    <row r="33">
      <c r="A33" s="5" t="inlineStr">
        <is>
          <t>Summe Eigenkapital</t>
        </is>
      </c>
      <c r="B33" s="5" t="inlineStr">
        <is>
          <t>Equity</t>
        </is>
      </c>
      <c r="C33" t="n">
        <v>30377</v>
      </c>
      <c r="D33" t="n">
        <v>31720</v>
      </c>
      <c r="E33" t="n">
        <v>34795</v>
      </c>
      <c r="F33" t="n">
        <v>34803</v>
      </c>
      <c r="G33" t="n">
        <v>32376</v>
      </c>
      <c r="H33" t="n">
        <v>31506</v>
      </c>
      <c r="I33" t="n">
        <v>35941</v>
      </c>
      <c r="J33" t="n">
        <v>36771</v>
      </c>
      <c r="K33" t="n">
        <v>38790</v>
      </c>
      <c r="L33" t="n">
        <v>37861</v>
      </c>
      <c r="M33" t="n">
        <v>32505</v>
      </c>
      <c r="N33" t="n">
        <v>20398</v>
      </c>
      <c r="O33" t="n">
        <v>19631</v>
      </c>
      <c r="P33" t="n">
        <v>18460</v>
      </c>
      <c r="Q33" t="n">
        <v>19057</v>
      </c>
      <c r="R33" t="n">
        <v>19847</v>
      </c>
      <c r="S33" t="n">
        <v>21124</v>
      </c>
      <c r="T33" t="n">
        <v>20772</v>
      </c>
      <c r="U33" t="n">
        <v>20966</v>
      </c>
      <c r="V33" t="n">
        <v>18312</v>
      </c>
    </row>
    <row r="34">
      <c r="A34" s="5" t="inlineStr">
        <is>
          <t>Summe Passiva</t>
        </is>
      </c>
      <c r="B34" s="5" t="inlineStr">
        <is>
          <t>Liabilities &amp; Shareholder Equity</t>
        </is>
      </c>
      <c r="C34" t="n">
        <v>171426</v>
      </c>
      <c r="D34" t="n">
        <v>165424</v>
      </c>
      <c r="E34" t="n">
        <v>155641</v>
      </c>
      <c r="F34" t="n">
        <v>155596</v>
      </c>
      <c r="G34" t="n">
        <v>161179</v>
      </c>
      <c r="H34" t="n">
        <v>166634</v>
      </c>
      <c r="I34" t="n">
        <v>164148</v>
      </c>
      <c r="J34" t="n">
        <v>171656</v>
      </c>
      <c r="K34" t="n">
        <v>169805</v>
      </c>
      <c r="L34" t="n">
        <v>168052</v>
      </c>
      <c r="M34" t="n">
        <v>160457</v>
      </c>
      <c r="N34" t="n">
        <v>133207</v>
      </c>
      <c r="O34" t="n">
        <v>123748</v>
      </c>
      <c r="P34" t="n">
        <v>54500</v>
      </c>
      <c r="Q34" t="n">
        <v>50502</v>
      </c>
      <c r="R34" t="n">
        <v>69385</v>
      </c>
      <c r="S34" t="n">
        <v>69839</v>
      </c>
      <c r="T34" t="n">
        <v>67937</v>
      </c>
      <c r="U34" t="n">
        <v>64105</v>
      </c>
      <c r="V34" t="n">
        <v>51819</v>
      </c>
    </row>
    <row r="35">
      <c r="A35" s="5" t="inlineStr">
        <is>
          <t>Mio.Aktien im Umlauf</t>
        </is>
      </c>
      <c r="B35" s="5" t="inlineStr">
        <is>
          <t>Million shares outstanding</t>
        </is>
      </c>
      <c r="C35" t="n">
        <v>10167</v>
      </c>
      <c r="D35" t="n">
        <v>10167</v>
      </c>
      <c r="E35" t="n">
        <v>10167</v>
      </c>
      <c r="F35" t="n">
        <v>9403</v>
      </c>
      <c r="G35" t="n">
        <v>9403</v>
      </c>
      <c r="H35" t="n">
        <v>9403</v>
      </c>
      <c r="I35" t="n">
        <v>9403</v>
      </c>
      <c r="J35" t="n">
        <v>9403</v>
      </c>
      <c r="K35" t="n">
        <v>9403</v>
      </c>
      <c r="L35" t="n">
        <v>9403</v>
      </c>
      <c r="M35" t="n">
        <v>9403</v>
      </c>
      <c r="N35" t="n">
        <v>6186</v>
      </c>
      <c r="O35" t="n">
        <v>6184</v>
      </c>
      <c r="P35" t="n">
        <v>6176</v>
      </c>
      <c r="Q35" t="n">
        <v>6157</v>
      </c>
      <c r="R35" t="n">
        <v>6104</v>
      </c>
      <c r="S35" t="n">
        <v>6063</v>
      </c>
      <c r="T35" t="n">
        <v>6063</v>
      </c>
      <c r="U35" t="n">
        <v>6063</v>
      </c>
      <c r="V35" t="n">
        <v>6073</v>
      </c>
    </row>
    <row r="36">
      <c r="A36" s="5" t="inlineStr">
        <is>
          <t>Ergebnis je Aktie (brutto)</t>
        </is>
      </c>
      <c r="B36" s="5" t="inlineStr">
        <is>
          <t>Earnings per share</t>
        </is>
      </c>
      <c r="C36" t="n">
        <v>0.42</v>
      </c>
      <c r="D36" t="n">
        <v>0.8100000000000001</v>
      </c>
      <c r="E36" t="n">
        <v>0.71</v>
      </c>
      <c r="F36" t="n">
        <v>0.61</v>
      </c>
      <c r="G36" t="n">
        <v>0.5600000000000001</v>
      </c>
      <c r="H36" t="n">
        <v>-0.01</v>
      </c>
      <c r="I36" t="n">
        <v>0.77</v>
      </c>
      <c r="J36" t="n">
        <v>0.51</v>
      </c>
      <c r="K36" t="n">
        <v>0.9</v>
      </c>
      <c r="L36" t="n">
        <v>0.86</v>
      </c>
      <c r="M36" t="n">
        <v>0.96</v>
      </c>
      <c r="N36" t="n">
        <v>1.03</v>
      </c>
      <c r="O36" t="n">
        <v>0.98</v>
      </c>
      <c r="P36" t="n">
        <v>0.84</v>
      </c>
      <c r="Q36" t="n">
        <v>0.78</v>
      </c>
      <c r="R36" t="n">
        <v>0.85</v>
      </c>
      <c r="S36" t="n">
        <v>0.58</v>
      </c>
      <c r="T36" t="n">
        <v>0.28</v>
      </c>
      <c r="U36" t="n">
        <v>0.39</v>
      </c>
      <c r="V36" t="n">
        <v>0.68</v>
      </c>
    </row>
    <row r="37">
      <c r="A37" s="5" t="inlineStr">
        <is>
          <t>Ergebnis je Aktie (unverwässert)</t>
        </is>
      </c>
      <c r="B37" s="5" t="inlineStr">
        <is>
          <t>Basic Earnings per share</t>
        </is>
      </c>
      <c r="C37" t="n">
        <v>0.21</v>
      </c>
      <c r="D37" t="n">
        <v>0.47</v>
      </c>
      <c r="E37" t="n">
        <v>0.37</v>
      </c>
      <c r="F37" t="n">
        <v>0.26</v>
      </c>
      <c r="G37" t="n">
        <v>0.23</v>
      </c>
      <c r="H37" t="n">
        <v>0.05</v>
      </c>
      <c r="I37" t="n">
        <v>0.34</v>
      </c>
      <c r="J37" t="n">
        <v>0.09</v>
      </c>
      <c r="K37" t="n">
        <v>0.44</v>
      </c>
      <c r="L37" t="n">
        <v>0.47</v>
      </c>
      <c r="M37" t="n">
        <v>0.57</v>
      </c>
      <c r="N37" t="n">
        <v>0.98</v>
      </c>
      <c r="O37" t="n">
        <v>0.68</v>
      </c>
      <c r="P37" t="n">
        <v>0.49</v>
      </c>
      <c r="Q37" t="n">
        <v>0.63</v>
      </c>
      <c r="R37" t="n">
        <v>0.44</v>
      </c>
      <c r="S37" t="n">
        <v>0.41</v>
      </c>
      <c r="T37" t="n">
        <v>0.33</v>
      </c>
      <c r="U37" t="n">
        <v>0.7</v>
      </c>
      <c r="V37" t="n">
        <v>0.26</v>
      </c>
    </row>
    <row r="38">
      <c r="A38" s="5" t="inlineStr">
        <is>
          <t>Ergebnis je Aktie (verwässert)</t>
        </is>
      </c>
      <c r="B38" s="5" t="inlineStr">
        <is>
          <t>Diluted Earnings per share</t>
        </is>
      </c>
      <c r="C38" t="n">
        <v>0.21</v>
      </c>
      <c r="D38" t="n">
        <v>0.47</v>
      </c>
      <c r="E38" t="n">
        <v>0.37</v>
      </c>
      <c r="F38" t="n">
        <v>0.26</v>
      </c>
      <c r="G38" t="n">
        <v>0.23</v>
      </c>
      <c r="H38" t="n">
        <v>0.05</v>
      </c>
      <c r="I38" t="n">
        <v>0.34</v>
      </c>
      <c r="J38" t="n">
        <v>0.09</v>
      </c>
      <c r="K38" t="n">
        <v>0.44</v>
      </c>
      <c r="L38" t="n">
        <v>0.47</v>
      </c>
      <c r="M38" t="n">
        <v>0.57</v>
      </c>
      <c r="N38" t="n">
        <v>0.98</v>
      </c>
      <c r="O38" t="n">
        <v>0.67</v>
      </c>
      <c r="P38" t="n">
        <v>0.49</v>
      </c>
      <c r="Q38" t="n">
        <v>0.63</v>
      </c>
      <c r="R38" t="n">
        <v>0.44</v>
      </c>
      <c r="S38" t="n">
        <v>0.41</v>
      </c>
      <c r="T38" t="n">
        <v>0.33</v>
      </c>
      <c r="U38" t="n">
        <v>0.7</v>
      </c>
      <c r="V38" t="n">
        <v>0.26</v>
      </c>
    </row>
    <row r="39">
      <c r="A39" s="5" t="inlineStr">
        <is>
          <t>Dividende je Aktie</t>
        </is>
      </c>
      <c r="B39" s="5" t="inlineStr">
        <is>
          <t>Dividend per share</t>
        </is>
      </c>
      <c r="C39" t="n">
        <v>0.28</v>
      </c>
      <c r="D39" t="n">
        <v>0.28</v>
      </c>
      <c r="E39" t="n">
        <v>0.24</v>
      </c>
      <c r="F39" t="n">
        <v>0.18</v>
      </c>
      <c r="G39" t="n">
        <v>0.16</v>
      </c>
      <c r="H39" t="n">
        <v>0.14</v>
      </c>
      <c r="I39" t="n">
        <v>0.13</v>
      </c>
      <c r="J39" t="n">
        <v>0.15</v>
      </c>
      <c r="K39" t="n">
        <v>0.26</v>
      </c>
      <c r="L39" t="n">
        <v>0.28</v>
      </c>
      <c r="M39" t="n">
        <v>0.25</v>
      </c>
      <c r="N39" t="n">
        <v>0.49</v>
      </c>
      <c r="O39" t="n">
        <v>0.49</v>
      </c>
      <c r="P39" t="n">
        <v>0.49</v>
      </c>
      <c r="Q39" t="n">
        <v>0.63</v>
      </c>
      <c r="R39" t="n">
        <v>0.6899999999999999</v>
      </c>
      <c r="S39" t="n">
        <v>0.36</v>
      </c>
      <c r="T39" t="n">
        <v>0.36</v>
      </c>
      <c r="U39" t="n">
        <v>0.36</v>
      </c>
      <c r="V39" t="n">
        <v>0.26</v>
      </c>
    </row>
    <row r="40">
      <c r="A40" s="5" t="inlineStr">
        <is>
          <t>Dividendenausschüttung in Mio</t>
        </is>
      </c>
      <c r="B40" s="5" t="inlineStr">
        <is>
          <t>Dividend Payment in M</t>
        </is>
      </c>
      <c r="C40" t="n">
        <v>2847</v>
      </c>
      <c r="D40" t="n">
        <v>2410</v>
      </c>
      <c r="E40" t="n">
        <v>1830</v>
      </c>
      <c r="F40" t="n">
        <v>1830</v>
      </c>
      <c r="G40" t="n">
        <v>1627</v>
      </c>
      <c r="H40" t="n">
        <v>2297</v>
      </c>
      <c r="I40" t="n">
        <v>2573</v>
      </c>
      <c r="J40" t="n">
        <v>2044</v>
      </c>
      <c r="K40" t="n">
        <v>2229</v>
      </c>
      <c r="L40" t="n">
        <v>3517</v>
      </c>
      <c r="M40" t="n">
        <v>3135</v>
      </c>
      <c r="N40" t="n">
        <v>3401</v>
      </c>
      <c r="O40" t="n">
        <v>3401</v>
      </c>
      <c r="P40" t="n">
        <v>3180</v>
      </c>
      <c r="Q40" t="n">
        <v>3959</v>
      </c>
      <c r="R40" t="n">
        <v>3472</v>
      </c>
      <c r="S40" t="inlineStr">
        <is>
          <t>-</t>
        </is>
      </c>
      <c r="T40" t="inlineStr">
        <is>
          <t>-</t>
        </is>
      </c>
      <c r="U40" t="inlineStr">
        <is>
          <t>-</t>
        </is>
      </c>
      <c r="V40" t="inlineStr">
        <is>
          <t>-</t>
        </is>
      </c>
    </row>
    <row r="41">
      <c r="A41" s="5" t="inlineStr">
        <is>
          <t>Umsatz</t>
        </is>
      </c>
      <c r="B41" s="5" t="inlineStr">
        <is>
          <t>Revenue</t>
        </is>
      </c>
      <c r="C41" t="n">
        <v>7.61</v>
      </c>
      <c r="D41" t="n">
        <v>7.19</v>
      </c>
      <c r="E41" t="n">
        <v>7.15</v>
      </c>
      <c r="F41" t="n">
        <v>7.3</v>
      </c>
      <c r="G41" t="n">
        <v>7.77</v>
      </c>
      <c r="H41" t="n">
        <v>7.8</v>
      </c>
      <c r="I41" t="n">
        <v>8.220000000000001</v>
      </c>
      <c r="J41" t="n">
        <v>8.789999999999999</v>
      </c>
      <c r="K41" t="n">
        <v>8.25</v>
      </c>
      <c r="L41" t="n">
        <v>7.65</v>
      </c>
      <c r="M41" t="n">
        <v>6.61</v>
      </c>
      <c r="N41" t="n">
        <v>9.630000000000001</v>
      </c>
      <c r="O41" t="n">
        <v>6.9</v>
      </c>
      <c r="P41" t="n">
        <v>6.07</v>
      </c>
      <c r="Q41" t="n">
        <v>5.24</v>
      </c>
      <c r="R41" t="n">
        <v>5.62</v>
      </c>
      <c r="S41" t="n">
        <v>4.77</v>
      </c>
      <c r="T41" t="n">
        <v>4.69</v>
      </c>
      <c r="U41" t="n">
        <v>4.57</v>
      </c>
      <c r="V41" t="n">
        <v>4.05</v>
      </c>
    </row>
    <row r="42">
      <c r="A42" s="5" t="inlineStr">
        <is>
          <t>Buchwert je Aktie</t>
        </is>
      </c>
      <c r="B42" s="5" t="inlineStr">
        <is>
          <t>Book value per share</t>
        </is>
      </c>
      <c r="C42" t="n">
        <v>2.99</v>
      </c>
      <c r="D42" t="n">
        <v>3.12</v>
      </c>
      <c r="E42" t="n">
        <v>3.42</v>
      </c>
      <c r="F42" t="n">
        <v>3.7</v>
      </c>
      <c r="G42" t="n">
        <v>3.44</v>
      </c>
      <c r="H42" t="n">
        <v>3.35</v>
      </c>
      <c r="I42" t="n">
        <v>3.82</v>
      </c>
      <c r="J42" t="n">
        <v>3.91</v>
      </c>
      <c r="K42" t="n">
        <v>4.13</v>
      </c>
      <c r="L42" t="n">
        <v>4.03</v>
      </c>
      <c r="M42" t="n">
        <v>3.46</v>
      </c>
      <c r="N42" t="n">
        <v>3.3</v>
      </c>
      <c r="O42" t="n">
        <v>3.17</v>
      </c>
      <c r="P42" t="n">
        <v>2.99</v>
      </c>
      <c r="Q42" t="n">
        <v>3.1</v>
      </c>
      <c r="R42" t="n">
        <v>3.25</v>
      </c>
      <c r="S42" t="n">
        <v>3.48</v>
      </c>
      <c r="T42" t="n">
        <v>3.43</v>
      </c>
      <c r="U42" t="n">
        <v>3.46</v>
      </c>
      <c r="V42" t="n">
        <v>3.02</v>
      </c>
    </row>
    <row r="43">
      <c r="A43" s="5" t="inlineStr">
        <is>
          <t>Cashflow je Aktie</t>
        </is>
      </c>
      <c r="B43" s="5" t="inlineStr">
        <is>
          <t>Cashflow per share</t>
        </is>
      </c>
      <c r="C43" t="n">
        <v>1.11</v>
      </c>
      <c r="D43" t="n">
        <v>1.09</v>
      </c>
      <c r="E43" t="n">
        <v>1</v>
      </c>
      <c r="F43" t="n">
        <v>1.05</v>
      </c>
      <c r="G43" t="n">
        <v>1.02</v>
      </c>
      <c r="H43" t="n">
        <v>1.07</v>
      </c>
      <c r="I43" t="n">
        <v>0.77</v>
      </c>
      <c r="J43" t="n">
        <v>1.11</v>
      </c>
      <c r="K43" t="n">
        <v>1.25</v>
      </c>
      <c r="L43" t="n">
        <v>1.25</v>
      </c>
      <c r="M43" t="n">
        <v>0.95</v>
      </c>
      <c r="N43" t="n">
        <v>1.7</v>
      </c>
      <c r="O43" t="n">
        <v>0.98</v>
      </c>
      <c r="P43" t="n">
        <v>1.09</v>
      </c>
      <c r="Q43" t="n">
        <v>0.92</v>
      </c>
      <c r="R43" t="n">
        <v>0.88</v>
      </c>
      <c r="S43" t="n">
        <v>1.18</v>
      </c>
      <c r="T43" t="n">
        <v>0.79</v>
      </c>
      <c r="U43" t="n">
        <v>1.02</v>
      </c>
      <c r="V43" t="n">
        <v>0.8100000000000001</v>
      </c>
    </row>
    <row r="44">
      <c r="A44" s="5" t="inlineStr">
        <is>
          <t>Bilanzsumme je Aktie</t>
        </is>
      </c>
      <c r="B44" s="5" t="inlineStr">
        <is>
          <t>Total assets per share</t>
        </is>
      </c>
      <c r="C44" t="n">
        <v>16.86</v>
      </c>
      <c r="D44" t="n">
        <v>16.27</v>
      </c>
      <c r="E44" t="n">
        <v>15.31</v>
      </c>
      <c r="F44" t="n">
        <v>16.55</v>
      </c>
      <c r="G44" t="n">
        <v>17.14</v>
      </c>
      <c r="H44" t="n">
        <v>17.72</v>
      </c>
      <c r="I44" t="n">
        <v>17.46</v>
      </c>
      <c r="J44" t="n">
        <v>18.25</v>
      </c>
      <c r="K44" t="n">
        <v>18.06</v>
      </c>
      <c r="L44" t="n">
        <v>17.87</v>
      </c>
      <c r="M44" t="n">
        <v>17.06</v>
      </c>
      <c r="N44" t="n">
        <v>21.53</v>
      </c>
      <c r="O44" t="n">
        <v>20.01</v>
      </c>
      <c r="P44" t="n">
        <v>8.82</v>
      </c>
      <c r="Q44" t="n">
        <v>8.199999999999999</v>
      </c>
      <c r="R44" t="n">
        <v>11.37</v>
      </c>
      <c r="S44" t="n">
        <v>11.52</v>
      </c>
      <c r="T44" t="n">
        <v>11.2</v>
      </c>
      <c r="U44" t="n">
        <v>10.57</v>
      </c>
      <c r="V44" t="n">
        <v>8.529999999999999</v>
      </c>
    </row>
    <row r="45">
      <c r="A45" s="5" t="inlineStr">
        <is>
          <t>Personal am Ende des Jahres</t>
        </is>
      </c>
      <c r="B45" s="5" t="inlineStr">
        <is>
          <t>Staff at the end of year</t>
        </is>
      </c>
      <c r="C45" t="n">
        <v>68253</v>
      </c>
      <c r="D45" t="n">
        <v>69272</v>
      </c>
      <c r="E45" t="n">
        <v>62900</v>
      </c>
      <c r="F45" t="n">
        <v>62080</v>
      </c>
      <c r="G45" t="n">
        <v>67914</v>
      </c>
      <c r="H45" t="n">
        <v>68961</v>
      </c>
      <c r="I45" t="n">
        <v>71394</v>
      </c>
      <c r="J45" t="n">
        <v>73702</v>
      </c>
      <c r="K45" t="n">
        <v>75360</v>
      </c>
      <c r="L45" t="n">
        <v>78313</v>
      </c>
      <c r="M45" t="n">
        <v>81208</v>
      </c>
      <c r="N45" t="n">
        <v>75981</v>
      </c>
      <c r="O45" t="n">
        <v>73500</v>
      </c>
      <c r="P45" t="n">
        <v>58548</v>
      </c>
      <c r="Q45" t="n">
        <v>51778</v>
      </c>
      <c r="R45" t="n">
        <v>61898</v>
      </c>
      <c r="S45" t="n">
        <v>64770</v>
      </c>
      <c r="T45" t="n">
        <v>71204</v>
      </c>
      <c r="U45" t="n">
        <v>72661</v>
      </c>
      <c r="V45" t="n">
        <v>81168</v>
      </c>
    </row>
    <row r="46">
      <c r="A46" s="5" t="inlineStr">
        <is>
          <t>Personalaufwand in Mio. EUR</t>
        </is>
      </c>
      <c r="B46" s="5" t="inlineStr">
        <is>
          <t>Personnel expenses in M</t>
        </is>
      </c>
      <c r="C46" t="n">
        <v>4634</v>
      </c>
      <c r="D46" t="n">
        <v>4581</v>
      </c>
      <c r="E46" t="n">
        <v>4504</v>
      </c>
      <c r="F46" t="n">
        <v>4637</v>
      </c>
      <c r="G46" t="n">
        <v>5313</v>
      </c>
      <c r="H46" t="n">
        <v>4864</v>
      </c>
      <c r="I46" t="n">
        <v>4596</v>
      </c>
      <c r="J46" t="n">
        <v>4860</v>
      </c>
      <c r="K46" t="n">
        <v>4296</v>
      </c>
      <c r="L46" t="n">
        <v>4907</v>
      </c>
      <c r="M46" t="n">
        <v>4908</v>
      </c>
      <c r="N46" t="n">
        <v>4049</v>
      </c>
      <c r="O46" t="n">
        <v>3326</v>
      </c>
      <c r="P46" t="n">
        <v>3210</v>
      </c>
      <c r="Q46" t="n">
        <v>2762</v>
      </c>
      <c r="R46" t="n">
        <v>3224</v>
      </c>
      <c r="S46" t="inlineStr">
        <is>
          <t>-</t>
        </is>
      </c>
      <c r="T46" t="inlineStr">
        <is>
          <t>-</t>
        </is>
      </c>
      <c r="U46" t="inlineStr">
        <is>
          <t>-</t>
        </is>
      </c>
      <c r="V46" t="inlineStr">
        <is>
          <t>-</t>
        </is>
      </c>
    </row>
    <row r="47">
      <c r="A47" s="5" t="inlineStr">
        <is>
          <t>Aufwand je Mitarbeiter in EUR</t>
        </is>
      </c>
      <c r="B47" s="5" t="inlineStr">
        <is>
          <t>Effort per employee</t>
        </is>
      </c>
      <c r="C47" t="n">
        <v>67894</v>
      </c>
      <c r="D47" t="n">
        <v>66131</v>
      </c>
      <c r="E47" t="n">
        <v>71606</v>
      </c>
      <c r="F47" t="n">
        <v>74694</v>
      </c>
      <c r="G47" t="n">
        <v>78231</v>
      </c>
      <c r="H47" t="n">
        <v>70533</v>
      </c>
      <c r="I47" t="n">
        <v>64375</v>
      </c>
      <c r="J47" t="n">
        <v>65941</v>
      </c>
      <c r="K47" t="n">
        <v>57006</v>
      </c>
      <c r="L47" t="n">
        <v>62659</v>
      </c>
      <c r="M47" t="n">
        <v>60437</v>
      </c>
      <c r="N47" t="n">
        <v>53290</v>
      </c>
      <c r="O47" t="n">
        <v>45252</v>
      </c>
      <c r="P47" t="n">
        <v>54827</v>
      </c>
      <c r="Q47" t="n">
        <v>53343</v>
      </c>
      <c r="R47" t="n">
        <v>52086</v>
      </c>
      <c r="S47" t="inlineStr">
        <is>
          <t>-</t>
        </is>
      </c>
      <c r="T47" t="inlineStr">
        <is>
          <t>-</t>
        </is>
      </c>
      <c r="U47" t="inlineStr">
        <is>
          <t>-</t>
        </is>
      </c>
      <c r="V47" t="inlineStr">
        <is>
          <t>-</t>
        </is>
      </c>
    </row>
    <row r="48">
      <c r="A48" s="5" t="inlineStr">
        <is>
          <t>Umsatz je Aktie</t>
        </is>
      </c>
      <c r="B48" s="5" t="inlineStr">
        <is>
          <t>Revenue per share</t>
        </is>
      </c>
      <c r="C48" t="n">
        <v>1180000</v>
      </c>
      <c r="D48" t="n">
        <v>847657</v>
      </c>
      <c r="E48" t="n">
        <v>1190000</v>
      </c>
      <c r="F48" t="n">
        <v>1140000</v>
      </c>
      <c r="G48" t="n">
        <v>1110000</v>
      </c>
      <c r="H48" t="n">
        <v>1100000</v>
      </c>
      <c r="I48" t="n">
        <v>1130000</v>
      </c>
      <c r="J48" t="n">
        <v>1120000</v>
      </c>
      <c r="K48" t="n">
        <v>1030000</v>
      </c>
      <c r="L48" t="n">
        <v>918660</v>
      </c>
      <c r="M48" t="n">
        <v>765577</v>
      </c>
      <c r="N48" t="n">
        <v>784103</v>
      </c>
      <c r="O48" t="n">
        <v>580884</v>
      </c>
      <c r="P48" t="n">
        <v>640448</v>
      </c>
      <c r="Q48" t="n">
        <v>623276</v>
      </c>
      <c r="R48" t="n">
        <v>554605</v>
      </c>
      <c r="S48" t="n">
        <v>446765</v>
      </c>
      <c r="T48" t="n">
        <v>399064</v>
      </c>
      <c r="U48" t="n">
        <v>396099</v>
      </c>
      <c r="V48" t="n">
        <v>329686</v>
      </c>
    </row>
    <row r="49">
      <c r="A49" s="5" t="inlineStr">
        <is>
          <t>Bruttoergebnis je Mitarbeiter in EUR</t>
        </is>
      </c>
      <c r="B49" s="5" t="inlineStr">
        <is>
          <t>Gross Profit per employee</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row>
    <row r="50">
      <c r="A50" s="5" t="inlineStr">
        <is>
          <t>Gewinn je Mitarbeiter in EUR</t>
        </is>
      </c>
      <c r="B50" s="5" t="inlineStr">
        <is>
          <t>Earnings per employee</t>
        </is>
      </c>
      <c r="C50" t="n">
        <v>31852</v>
      </c>
      <c r="D50" t="n">
        <v>69133</v>
      </c>
      <c r="E50" t="n">
        <v>60079</v>
      </c>
      <c r="F50" t="n">
        <v>41398</v>
      </c>
      <c r="G50" t="n">
        <v>32335</v>
      </c>
      <c r="H50" t="n">
        <v>7497</v>
      </c>
      <c r="I50" t="n">
        <v>45312</v>
      </c>
      <c r="J50" t="n">
        <v>11736</v>
      </c>
      <c r="K50" t="n">
        <v>55042</v>
      </c>
      <c r="L50" t="n">
        <v>56057</v>
      </c>
      <c r="M50" t="n">
        <v>66434</v>
      </c>
      <c r="N50" t="n">
        <v>69662</v>
      </c>
      <c r="O50" t="n">
        <v>54109</v>
      </c>
      <c r="P50" t="n">
        <v>51855</v>
      </c>
      <c r="Q50" t="n">
        <v>75225</v>
      </c>
      <c r="R50" t="n">
        <v>43717</v>
      </c>
      <c r="S50" t="n">
        <v>38737</v>
      </c>
      <c r="T50" t="n">
        <v>28201</v>
      </c>
      <c r="U50" t="n">
        <v>58161</v>
      </c>
      <c r="V50" t="n">
        <v>26956</v>
      </c>
    </row>
    <row r="51">
      <c r="A51" s="5" t="inlineStr">
        <is>
          <t>KGV (Kurs/Gewinn)</t>
        </is>
      </c>
      <c r="B51" s="5" t="inlineStr">
        <is>
          <t>PE (price/earnings)</t>
        </is>
      </c>
      <c r="C51" t="n">
        <v>33.7</v>
      </c>
      <c r="D51" t="n">
        <v>10.7</v>
      </c>
      <c r="E51" t="n">
        <v>13.9</v>
      </c>
      <c r="F51" t="n">
        <v>16.1</v>
      </c>
      <c r="G51" t="n">
        <v>16.9</v>
      </c>
      <c r="H51" t="n">
        <v>74</v>
      </c>
      <c r="I51" t="n">
        <v>9.300000000000001</v>
      </c>
      <c r="J51" t="n">
        <v>34.9</v>
      </c>
      <c r="K51" t="n">
        <v>7.1</v>
      </c>
      <c r="L51" t="n">
        <v>8</v>
      </c>
      <c r="M51" t="n">
        <v>7.1</v>
      </c>
      <c r="N51" t="n">
        <v>4.6</v>
      </c>
      <c r="O51" t="n">
        <v>12</v>
      </c>
      <c r="P51" t="n">
        <v>15.9</v>
      </c>
      <c r="Q51" t="n">
        <v>10.7</v>
      </c>
      <c r="R51" t="n">
        <v>16.1</v>
      </c>
      <c r="S51" t="n">
        <v>13.1</v>
      </c>
      <c r="T51" t="n">
        <v>15</v>
      </c>
      <c r="U51" t="n">
        <v>9</v>
      </c>
      <c r="V51" t="n">
        <v>30.8</v>
      </c>
    </row>
    <row r="52">
      <c r="A52" s="5" t="inlineStr">
        <is>
          <t>KUV (Kurs/Umsatz)</t>
        </is>
      </c>
      <c r="B52" s="5" t="inlineStr">
        <is>
          <t>PS (price/sales)</t>
        </is>
      </c>
      <c r="C52" t="n">
        <v>0.93</v>
      </c>
      <c r="D52" t="n">
        <v>0.7</v>
      </c>
      <c r="E52" t="n">
        <v>0.72</v>
      </c>
      <c r="F52" t="n">
        <v>0.57</v>
      </c>
      <c r="G52" t="n">
        <v>0.5</v>
      </c>
      <c r="H52" t="n">
        <v>0.47</v>
      </c>
      <c r="I52" t="n">
        <v>0.39</v>
      </c>
      <c r="J52" t="n">
        <v>0.36</v>
      </c>
      <c r="K52" t="n">
        <v>0.38</v>
      </c>
      <c r="L52" t="n">
        <v>0.49</v>
      </c>
      <c r="M52" t="n">
        <v>0.61</v>
      </c>
      <c r="N52" t="n">
        <v>0.47</v>
      </c>
      <c r="O52" t="n">
        <v>1.18</v>
      </c>
      <c r="P52" t="n">
        <v>1.28</v>
      </c>
      <c r="Q52" t="n">
        <v>1.29</v>
      </c>
      <c r="R52" t="n">
        <v>1.26</v>
      </c>
      <c r="S52" t="n">
        <v>1.13</v>
      </c>
      <c r="T52" t="n">
        <v>1.06</v>
      </c>
      <c r="U52" t="n">
        <v>1.38</v>
      </c>
      <c r="V52" t="n">
        <v>1.98</v>
      </c>
    </row>
    <row r="53">
      <c r="A53" s="5" t="inlineStr">
        <is>
          <t>KBV (Kurs/Buchwert)</t>
        </is>
      </c>
      <c r="B53" s="5" t="inlineStr">
        <is>
          <t>PB (price/book value)</t>
        </is>
      </c>
      <c r="C53" t="n">
        <v>2.37</v>
      </c>
      <c r="D53" t="n">
        <v>1.62</v>
      </c>
      <c r="E53" t="n">
        <v>1.5</v>
      </c>
      <c r="F53" t="n">
        <v>1.13</v>
      </c>
      <c r="G53" t="n">
        <v>1.13</v>
      </c>
      <c r="H53" t="n">
        <v>1.1</v>
      </c>
      <c r="I53" t="n">
        <v>0.83</v>
      </c>
      <c r="J53" t="n">
        <v>0.8</v>
      </c>
      <c r="K53" t="n">
        <v>0.76</v>
      </c>
      <c r="L53" t="n">
        <v>0.93</v>
      </c>
      <c r="M53" t="n">
        <v>1.17</v>
      </c>
      <c r="N53" t="n">
        <v>1.37</v>
      </c>
      <c r="O53" t="n">
        <v>2.58</v>
      </c>
      <c r="P53" t="n">
        <v>2.6</v>
      </c>
      <c r="Q53" t="n">
        <v>2.18</v>
      </c>
      <c r="R53" t="n">
        <v>2.17</v>
      </c>
      <c r="S53" t="n">
        <v>1.55</v>
      </c>
      <c r="T53" t="n">
        <v>1.45</v>
      </c>
      <c r="U53" t="n">
        <v>1.83</v>
      </c>
      <c r="V53" t="n">
        <v>2.66</v>
      </c>
    </row>
    <row r="54">
      <c r="A54" s="5" t="inlineStr">
        <is>
          <t>KCV (Kurs/Cashflow)</t>
        </is>
      </c>
      <c r="B54" s="5" t="inlineStr">
        <is>
          <t>PC (price/cashflow)</t>
        </is>
      </c>
      <c r="C54" t="n">
        <v>6.39</v>
      </c>
      <c r="D54" t="n">
        <v>4.63</v>
      </c>
      <c r="E54" t="n">
        <v>5.15</v>
      </c>
      <c r="F54" t="n">
        <v>4</v>
      </c>
      <c r="G54" t="n">
        <v>3.82</v>
      </c>
      <c r="H54" t="n">
        <v>3.46</v>
      </c>
      <c r="I54" t="n">
        <v>4.12</v>
      </c>
      <c r="J54" t="n">
        <v>2.84</v>
      </c>
      <c r="K54" t="n">
        <v>2.52</v>
      </c>
      <c r="L54" t="n">
        <v>3</v>
      </c>
      <c r="M54" t="n">
        <v>4.27</v>
      </c>
      <c r="N54" t="n">
        <v>2.66</v>
      </c>
      <c r="O54" t="n">
        <v>8.33</v>
      </c>
      <c r="P54" t="n">
        <v>7.1</v>
      </c>
      <c r="Q54" t="n">
        <v>7.3</v>
      </c>
      <c r="R54" t="n">
        <v>8</v>
      </c>
      <c r="S54" t="n">
        <v>4.56</v>
      </c>
      <c r="T54" t="n">
        <v>6.27</v>
      </c>
      <c r="U54" t="n">
        <v>6.22</v>
      </c>
      <c r="V54" t="n">
        <v>9.94</v>
      </c>
    </row>
    <row r="55">
      <c r="A55" s="5" t="inlineStr">
        <is>
          <t>Dividendenrendite in %</t>
        </is>
      </c>
      <c r="B55" s="5" t="inlineStr">
        <is>
          <t>Dividend Yield in %</t>
        </is>
      </c>
      <c r="C55" t="n">
        <v>3.96</v>
      </c>
      <c r="D55" t="n">
        <v>5.55</v>
      </c>
      <c r="E55" t="n">
        <v>4.62</v>
      </c>
      <c r="F55" t="n">
        <v>4.3</v>
      </c>
      <c r="G55" t="n">
        <v>4.11</v>
      </c>
      <c r="H55" t="n">
        <v>3.78</v>
      </c>
      <c r="I55" t="n">
        <v>4.1</v>
      </c>
      <c r="J55" t="n">
        <v>4.78</v>
      </c>
      <c r="K55" t="n">
        <v>8.279999999999999</v>
      </c>
      <c r="L55" t="n">
        <v>7.49</v>
      </c>
      <c r="M55" t="n">
        <v>6.17</v>
      </c>
      <c r="N55" t="n">
        <v>10.84</v>
      </c>
      <c r="O55" t="n">
        <v>5.99</v>
      </c>
      <c r="P55" t="n">
        <v>6.31</v>
      </c>
      <c r="Q55" t="n">
        <v>9.33</v>
      </c>
      <c r="R55" t="n">
        <v>9.76</v>
      </c>
      <c r="S55" t="n">
        <v>6.68</v>
      </c>
      <c r="T55" t="n">
        <v>7.26</v>
      </c>
      <c r="U55" t="n">
        <v>5.7</v>
      </c>
      <c r="V55" t="n">
        <v>3.24</v>
      </c>
    </row>
    <row r="56">
      <c r="A56" s="5" t="inlineStr">
        <is>
          <t>Gewinnrendite in %</t>
        </is>
      </c>
      <c r="B56" s="5" t="inlineStr">
        <is>
          <t>Return on profit in %</t>
        </is>
      </c>
      <c r="C56" t="n">
        <v>3</v>
      </c>
      <c r="D56" t="n">
        <v>9.300000000000001</v>
      </c>
      <c r="E56" t="n">
        <v>7.2</v>
      </c>
      <c r="F56" t="n">
        <v>6.2</v>
      </c>
      <c r="G56" t="n">
        <v>5.9</v>
      </c>
      <c r="H56" t="n">
        <v>1.4</v>
      </c>
      <c r="I56" t="n">
        <v>10.7</v>
      </c>
      <c r="J56" t="n">
        <v>2.9</v>
      </c>
      <c r="K56" t="n">
        <v>14</v>
      </c>
      <c r="L56" t="n">
        <v>12.6</v>
      </c>
      <c r="M56" t="n">
        <v>14.1</v>
      </c>
      <c r="N56" t="n">
        <v>21.7</v>
      </c>
      <c r="O56" t="n">
        <v>8.300000000000001</v>
      </c>
      <c r="P56" t="n">
        <v>6.3</v>
      </c>
      <c r="Q56" t="n">
        <v>9.300000000000001</v>
      </c>
      <c r="R56" t="n">
        <v>6.2</v>
      </c>
      <c r="S56" t="n">
        <v>7.6</v>
      </c>
      <c r="T56" t="n">
        <v>6.7</v>
      </c>
      <c r="U56" t="n">
        <v>11.1</v>
      </c>
      <c r="V56" t="n">
        <v>3.2</v>
      </c>
    </row>
    <row r="57">
      <c r="A57" s="5" t="inlineStr">
        <is>
          <t>Eigenkapitalrendite in %</t>
        </is>
      </c>
      <c r="B57" s="5" t="inlineStr">
        <is>
          <t>Return on Equity in %</t>
        </is>
      </c>
      <c r="C57" t="n">
        <v>7.16</v>
      </c>
      <c r="D57" t="n">
        <v>15.1</v>
      </c>
      <c r="E57" t="n">
        <v>10.86</v>
      </c>
      <c r="F57" t="n">
        <v>7.38</v>
      </c>
      <c r="G57" t="n">
        <v>6.78</v>
      </c>
      <c r="H57" t="n">
        <v>1.64</v>
      </c>
      <c r="I57" t="n">
        <v>9</v>
      </c>
      <c r="J57" t="n">
        <v>2.35</v>
      </c>
      <c r="K57" t="n">
        <v>10.69</v>
      </c>
      <c r="L57" t="n">
        <v>11.6</v>
      </c>
      <c r="M57" t="n">
        <v>16.6</v>
      </c>
      <c r="N57" t="n">
        <v>25.95</v>
      </c>
      <c r="O57" t="n">
        <v>20.26</v>
      </c>
      <c r="P57" t="n">
        <v>16.45</v>
      </c>
      <c r="Q57" t="n">
        <v>20.44</v>
      </c>
      <c r="R57" t="n">
        <v>13.63</v>
      </c>
      <c r="S57" t="n">
        <v>11.88</v>
      </c>
      <c r="T57" t="n">
        <v>9.67</v>
      </c>
      <c r="U57" t="n">
        <v>20.16</v>
      </c>
      <c r="V57" t="n">
        <v>11.95</v>
      </c>
    </row>
    <row r="58">
      <c r="A58" s="5" t="inlineStr">
        <is>
          <t>Umsatzrendite in %</t>
        </is>
      </c>
      <c r="B58" s="5" t="inlineStr">
        <is>
          <t>Return on sales in %</t>
        </is>
      </c>
      <c r="C58" t="n">
        <v>2.81</v>
      </c>
      <c r="D58" t="n">
        <v>6.55</v>
      </c>
      <c r="E58" t="n">
        <v>5.2</v>
      </c>
      <c r="F58" t="n">
        <v>3.75</v>
      </c>
      <c r="G58" t="n">
        <v>3.01</v>
      </c>
      <c r="H58" t="n">
        <v>0.71</v>
      </c>
      <c r="I58" t="n">
        <v>4.19</v>
      </c>
      <c r="J58" t="n">
        <v>1.05</v>
      </c>
      <c r="K58" t="n">
        <v>5.35</v>
      </c>
      <c r="L58" t="n">
        <v>6.1</v>
      </c>
      <c r="M58" t="n">
        <v>8.68</v>
      </c>
      <c r="N58" t="n">
        <v>8.880000000000001</v>
      </c>
      <c r="O58" t="n">
        <v>9.31</v>
      </c>
      <c r="P58" t="n">
        <v>8.1</v>
      </c>
      <c r="Q58" t="n">
        <v>12.07</v>
      </c>
      <c r="R58" t="n">
        <v>9.9</v>
      </c>
      <c r="S58" t="n">
        <v>8.67</v>
      </c>
      <c r="T58" t="n">
        <v>7.07</v>
      </c>
      <c r="U58" t="n">
        <v>15.24</v>
      </c>
      <c r="V58" t="n">
        <v>8.9</v>
      </c>
    </row>
    <row r="59">
      <c r="A59" s="5" t="inlineStr">
        <is>
          <t>Gesamtkapitalrendite in %</t>
        </is>
      </c>
      <c r="B59" s="5" t="inlineStr">
        <is>
          <t>Total Return on Investment in %</t>
        </is>
      </c>
      <c r="C59" t="n">
        <v>4.57</v>
      </c>
      <c r="D59" t="n">
        <v>6.37</v>
      </c>
      <c r="E59" t="n">
        <v>6.72</v>
      </c>
      <c r="F59" t="n">
        <v>6.25</v>
      </c>
      <c r="G59" t="n">
        <v>5.38</v>
      </c>
      <c r="H59" t="n">
        <v>4.18</v>
      </c>
      <c r="I59" t="n">
        <v>5.18</v>
      </c>
      <c r="J59" t="n">
        <v>3.58</v>
      </c>
      <c r="K59" t="n">
        <v>5.81</v>
      </c>
      <c r="L59" t="n">
        <v>2.61</v>
      </c>
      <c r="M59" t="n">
        <v>3.36</v>
      </c>
      <c r="N59" t="n">
        <v>3.97</v>
      </c>
      <c r="O59" t="n">
        <v>3.21</v>
      </c>
      <c r="P59" t="n">
        <v>5.57</v>
      </c>
      <c r="Q59" t="n">
        <v>7.71</v>
      </c>
      <c r="R59" t="n">
        <v>3.9</v>
      </c>
      <c r="S59" t="n">
        <v>3.59</v>
      </c>
      <c r="T59" t="n">
        <v>2.96</v>
      </c>
      <c r="U59" t="n">
        <v>6.59</v>
      </c>
      <c r="V59" t="n">
        <v>4.22</v>
      </c>
    </row>
    <row r="60">
      <c r="A60" s="5" t="inlineStr">
        <is>
          <t>Return on Investment in %</t>
        </is>
      </c>
      <c r="B60" s="5" t="inlineStr">
        <is>
          <t>Return on Investment in %</t>
        </is>
      </c>
      <c r="C60" t="n">
        <v>1.27</v>
      </c>
      <c r="D60" t="n">
        <v>2.89</v>
      </c>
      <c r="E60" t="n">
        <v>2.43</v>
      </c>
      <c r="F60" t="n">
        <v>1.65</v>
      </c>
      <c r="G60" t="n">
        <v>1.36</v>
      </c>
      <c r="H60" t="n">
        <v>0.31</v>
      </c>
      <c r="I60" t="n">
        <v>1.97</v>
      </c>
      <c r="J60" t="n">
        <v>0.5</v>
      </c>
      <c r="K60" t="n">
        <v>2.44</v>
      </c>
      <c r="L60" t="n">
        <v>2.61</v>
      </c>
      <c r="M60" t="n">
        <v>3.36</v>
      </c>
      <c r="N60" t="n">
        <v>3.97</v>
      </c>
      <c r="O60" t="n">
        <v>3.21</v>
      </c>
      <c r="P60" t="n">
        <v>5.57</v>
      </c>
      <c r="Q60" t="n">
        <v>7.71</v>
      </c>
      <c r="R60" t="n">
        <v>3.9</v>
      </c>
      <c r="S60" t="n">
        <v>3.59</v>
      </c>
      <c r="T60" t="n">
        <v>2.96</v>
      </c>
      <c r="U60" t="n">
        <v>6.59</v>
      </c>
      <c r="V60" t="n">
        <v>4.22</v>
      </c>
    </row>
    <row r="61">
      <c r="A61" s="5" t="inlineStr">
        <is>
          <t>Arbeitsintensität in %</t>
        </is>
      </c>
      <c r="B61" s="5" t="inlineStr">
        <is>
          <t>Work Intensity in %</t>
        </is>
      </c>
      <c r="C61" t="n">
        <v>21.41</v>
      </c>
      <c r="D61" t="n">
        <v>21.69</v>
      </c>
      <c r="E61" t="n">
        <v>22.15</v>
      </c>
      <c r="F61" t="n">
        <v>22.67</v>
      </c>
      <c r="G61" t="n">
        <v>23.16</v>
      </c>
      <c r="H61" t="n">
        <v>25.31</v>
      </c>
      <c r="I61" t="n">
        <v>21.52</v>
      </c>
      <c r="J61" t="n">
        <v>22.27</v>
      </c>
      <c r="K61" t="n">
        <v>20.96</v>
      </c>
      <c r="L61" t="n">
        <v>21.52</v>
      </c>
      <c r="M61" t="n">
        <v>18</v>
      </c>
      <c r="N61" t="n">
        <v>20.76</v>
      </c>
      <c r="O61" t="n">
        <v>17.92</v>
      </c>
      <c r="P61" t="n">
        <v>23.85</v>
      </c>
      <c r="Q61" t="n">
        <v>25.24</v>
      </c>
      <c r="R61" t="n">
        <v>27.26</v>
      </c>
      <c r="S61" t="n">
        <v>23.8</v>
      </c>
      <c r="T61" t="n">
        <v>24.11</v>
      </c>
      <c r="U61" t="n">
        <v>21.16</v>
      </c>
      <c r="V61" t="n">
        <v>22.5</v>
      </c>
    </row>
    <row r="62">
      <c r="A62" s="5" t="inlineStr">
        <is>
          <t>Eigenkapitalquote in %</t>
        </is>
      </c>
      <c r="B62" s="5" t="inlineStr">
        <is>
          <t>Equity Ratio in %</t>
        </is>
      </c>
      <c r="C62" t="n">
        <v>17.72</v>
      </c>
      <c r="D62" t="n">
        <v>19.17</v>
      </c>
      <c r="E62" t="n">
        <v>22.36</v>
      </c>
      <c r="F62" t="n">
        <v>22.37</v>
      </c>
      <c r="G62" t="n">
        <v>20.09</v>
      </c>
      <c r="H62" t="n">
        <v>18.91</v>
      </c>
      <c r="I62" t="n">
        <v>21.9</v>
      </c>
      <c r="J62" t="n">
        <v>21.42</v>
      </c>
      <c r="K62" t="n">
        <v>22.84</v>
      </c>
      <c r="L62" t="n">
        <v>22.53</v>
      </c>
      <c r="M62" t="n">
        <v>20.26</v>
      </c>
      <c r="N62" t="n">
        <v>15.31</v>
      </c>
      <c r="O62" t="n">
        <v>15.86</v>
      </c>
      <c r="P62" t="n">
        <v>33.87</v>
      </c>
      <c r="Q62" t="n">
        <v>37.74</v>
      </c>
      <c r="R62" t="n">
        <v>28.6</v>
      </c>
      <c r="S62" t="n">
        <v>30.25</v>
      </c>
      <c r="T62" t="n">
        <v>30.58</v>
      </c>
      <c r="U62" t="n">
        <v>32.71</v>
      </c>
      <c r="V62" t="n">
        <v>35.34</v>
      </c>
    </row>
    <row r="63">
      <c r="A63" s="5" t="inlineStr">
        <is>
          <t>Fremdkapitalquote in %</t>
        </is>
      </c>
      <c r="B63" s="5" t="inlineStr">
        <is>
          <t>Debt Ratio in %</t>
        </is>
      </c>
      <c r="C63" t="n">
        <v>82.28</v>
      </c>
      <c r="D63" t="n">
        <v>80.83</v>
      </c>
      <c r="E63" t="n">
        <v>77.64</v>
      </c>
      <c r="F63" t="n">
        <v>77.63</v>
      </c>
      <c r="G63" t="n">
        <v>79.91</v>
      </c>
      <c r="H63" t="n">
        <v>81.09</v>
      </c>
      <c r="I63" t="n">
        <v>78.09999999999999</v>
      </c>
      <c r="J63" t="n">
        <v>78.58</v>
      </c>
      <c r="K63" t="n">
        <v>77.16</v>
      </c>
      <c r="L63" t="n">
        <v>77.47</v>
      </c>
      <c r="M63" t="n">
        <v>79.73999999999999</v>
      </c>
      <c r="N63" t="n">
        <v>84.69</v>
      </c>
      <c r="O63" t="n">
        <v>84.14</v>
      </c>
      <c r="P63" t="n">
        <v>66.13</v>
      </c>
      <c r="Q63" t="n">
        <v>62.26</v>
      </c>
      <c r="R63" t="n">
        <v>71.40000000000001</v>
      </c>
      <c r="S63" t="n">
        <v>69.75</v>
      </c>
      <c r="T63" t="n">
        <v>69.42</v>
      </c>
      <c r="U63" t="n">
        <v>67.29000000000001</v>
      </c>
      <c r="V63" t="n">
        <v>64.66</v>
      </c>
    </row>
    <row r="64">
      <c r="A64" s="5" t="inlineStr"/>
      <c r="B64" s="5" t="inlineStr"/>
    </row>
    <row r="65">
      <c r="A65" s="5" t="inlineStr">
        <is>
          <t>Kurzfristige Vermögensquote in %</t>
        </is>
      </c>
      <c r="B65" s="5" t="inlineStr">
        <is>
          <t>Current Assets Ratio in %</t>
        </is>
      </c>
      <c r="C65" t="n">
        <v>21.41</v>
      </c>
      <c r="D65" t="n">
        <v>21.69</v>
      </c>
      <c r="E65" t="n">
        <v>22.15</v>
      </c>
      <c r="F65" t="n">
        <v>22.67</v>
      </c>
      <c r="G65" t="n">
        <v>23.16</v>
      </c>
      <c r="H65" t="n">
        <v>25.31</v>
      </c>
      <c r="I65" t="n">
        <v>21.52</v>
      </c>
      <c r="J65" t="n">
        <v>22.27</v>
      </c>
      <c r="K65" t="n">
        <v>20.96</v>
      </c>
      <c r="L65" t="n">
        <v>21.52</v>
      </c>
      <c r="M65" t="n">
        <v>18</v>
      </c>
      <c r="N65" t="n">
        <v>20.76</v>
      </c>
      <c r="O65" t="n">
        <v>17.92</v>
      </c>
      <c r="P65" t="n">
        <v>23.85</v>
      </c>
      <c r="Q65" t="n">
        <v>25.24</v>
      </c>
      <c r="R65" t="n">
        <v>27.26</v>
      </c>
      <c r="S65" t="n">
        <v>23.8</v>
      </c>
      <c r="T65" t="n">
        <v>24.11</v>
      </c>
      <c r="U65" t="n">
        <v>21.16</v>
      </c>
    </row>
    <row r="66">
      <c r="A66" s="5" t="inlineStr">
        <is>
          <t>Nettogewinn Marge in %</t>
        </is>
      </c>
      <c r="B66" s="5" t="inlineStr">
        <is>
          <t>Net Profit Marge in %</t>
        </is>
      </c>
      <c r="C66" t="n">
        <v>28567.67</v>
      </c>
      <c r="D66" t="n">
        <v>66606.39999999999</v>
      </c>
      <c r="E66" t="n">
        <v>52853.15</v>
      </c>
      <c r="F66" t="n">
        <v>35205.48</v>
      </c>
      <c r="G66" t="n">
        <v>28262.55</v>
      </c>
      <c r="H66" t="n">
        <v>6628.21</v>
      </c>
      <c r="I66" t="n">
        <v>39355.23</v>
      </c>
      <c r="J66" t="n">
        <v>9840.73</v>
      </c>
      <c r="K66" t="n">
        <v>50278.79</v>
      </c>
      <c r="L66" t="n">
        <v>57385.62</v>
      </c>
      <c r="M66" t="n">
        <v>81618.75999999999</v>
      </c>
      <c r="N66" t="n">
        <v>54963.66</v>
      </c>
      <c r="O66" t="n">
        <v>57637.68</v>
      </c>
      <c r="P66" t="n">
        <v>50016.47</v>
      </c>
      <c r="Q66" t="n">
        <v>74332.06</v>
      </c>
      <c r="R66" t="n">
        <v>48149.47</v>
      </c>
      <c r="S66" t="n">
        <v>52599.58</v>
      </c>
      <c r="T66" t="n">
        <v>42814.5</v>
      </c>
      <c r="U66" t="n">
        <v>92472.64999999999</v>
      </c>
    </row>
    <row r="67">
      <c r="A67" s="5" t="inlineStr">
        <is>
          <t>Operative Ergebnis Marge in %</t>
        </is>
      </c>
      <c r="B67" s="5" t="inlineStr">
        <is>
          <t>EBIT Marge in %</t>
        </is>
      </c>
      <c r="C67" t="n">
        <v>90381.08</v>
      </c>
      <c r="D67" t="n">
        <v>137691.24</v>
      </c>
      <c r="E67" t="n">
        <v>136951.05</v>
      </c>
      <c r="F67" t="n">
        <v>122205.48</v>
      </c>
      <c r="G67" t="n">
        <v>98906.05</v>
      </c>
      <c r="H67" t="n">
        <v>39576.92</v>
      </c>
      <c r="I67" t="n">
        <v>120973.24</v>
      </c>
      <c r="J67" t="n">
        <v>87997.72</v>
      </c>
      <c r="K67" t="n">
        <v>137769.7</v>
      </c>
      <c r="L67" t="n">
        <v>147163.4</v>
      </c>
      <c r="M67" t="n">
        <v>158714.07</v>
      </c>
      <c r="N67" t="n">
        <v>99283.49000000001</v>
      </c>
      <c r="O67" t="n">
        <v>101304.35</v>
      </c>
      <c r="P67" t="n">
        <v>95864.91</v>
      </c>
      <c r="Q67" t="n">
        <v>105687.02</v>
      </c>
      <c r="R67" t="n">
        <v>112544.48</v>
      </c>
      <c r="S67" t="n">
        <v>99203.35000000001</v>
      </c>
      <c r="T67" t="n">
        <v>61407.25</v>
      </c>
      <c r="U67" t="n">
        <v>76105.03</v>
      </c>
    </row>
    <row r="68">
      <c r="A68" s="5" t="inlineStr">
        <is>
          <t>Vermögensumsschlag in %</t>
        </is>
      </c>
      <c r="B68" s="5" t="inlineStr">
        <is>
          <t>Asset Turnover in %</t>
        </is>
      </c>
      <c r="C68" t="n">
        <v>0</v>
      </c>
      <c r="D68" t="n">
        <v>0</v>
      </c>
      <c r="E68" t="n">
        <v>0</v>
      </c>
      <c r="F68" t="n">
        <v>0</v>
      </c>
      <c r="G68" t="n">
        <v>0</v>
      </c>
      <c r="H68" t="n">
        <v>0</v>
      </c>
      <c r="I68" t="n">
        <v>0.01</v>
      </c>
      <c r="J68" t="n">
        <v>0.01</v>
      </c>
      <c r="K68" t="n">
        <v>0</v>
      </c>
      <c r="L68" t="n">
        <v>0</v>
      </c>
      <c r="M68" t="n">
        <v>0</v>
      </c>
      <c r="N68" t="n">
        <v>0.01</v>
      </c>
      <c r="O68" t="n">
        <v>0.01</v>
      </c>
      <c r="P68" t="n">
        <v>0.01</v>
      </c>
      <c r="Q68" t="n">
        <v>0.01</v>
      </c>
      <c r="R68" t="n">
        <v>0.01</v>
      </c>
      <c r="S68" t="n">
        <v>0.01</v>
      </c>
      <c r="T68" t="n">
        <v>0.01</v>
      </c>
      <c r="U68" t="n">
        <v>0.01</v>
      </c>
    </row>
    <row r="69">
      <c r="A69" s="5" t="inlineStr">
        <is>
          <t>Langfristige Vermögensquote in %</t>
        </is>
      </c>
      <c r="B69" s="5" t="inlineStr">
        <is>
          <t>Non-Current Assets Ratio in %</t>
        </is>
      </c>
      <c r="C69" t="n">
        <v>78.59</v>
      </c>
      <c r="D69" t="n">
        <v>78.31</v>
      </c>
      <c r="E69" t="n">
        <v>77.84999999999999</v>
      </c>
      <c r="F69" t="n">
        <v>77.33</v>
      </c>
      <c r="G69" t="n">
        <v>76.84</v>
      </c>
      <c r="H69" t="n">
        <v>74.69</v>
      </c>
      <c r="I69" t="n">
        <v>78.48</v>
      </c>
      <c r="J69" t="n">
        <v>77.73</v>
      </c>
      <c r="K69" t="n">
        <v>79.04000000000001</v>
      </c>
      <c r="L69" t="n">
        <v>78.48</v>
      </c>
      <c r="M69" t="n">
        <v>82</v>
      </c>
      <c r="N69" t="n">
        <v>79.23999999999999</v>
      </c>
      <c r="O69" t="n">
        <v>82.08</v>
      </c>
      <c r="P69" t="n">
        <v>76.15000000000001</v>
      </c>
      <c r="Q69" t="n">
        <v>74.76000000000001</v>
      </c>
      <c r="R69" t="n">
        <v>72.12</v>
      </c>
      <c r="S69" t="n">
        <v>75.59</v>
      </c>
      <c r="T69" t="n">
        <v>75.31</v>
      </c>
      <c r="U69" t="n">
        <v>78.48999999999999</v>
      </c>
    </row>
    <row r="70">
      <c r="A70" s="5" t="inlineStr">
        <is>
          <t>Gesamtkapitalrentabilität</t>
        </is>
      </c>
      <c r="B70" s="5" t="inlineStr">
        <is>
          <t>ROA Return on Assets in %</t>
        </is>
      </c>
      <c r="C70" t="n">
        <v>1.27</v>
      </c>
      <c r="D70" t="n">
        <v>2.89</v>
      </c>
      <c r="E70" t="n">
        <v>2.43</v>
      </c>
      <c r="F70" t="n">
        <v>1.65</v>
      </c>
      <c r="G70" t="n">
        <v>1.36</v>
      </c>
      <c r="H70" t="n">
        <v>0.31</v>
      </c>
      <c r="I70" t="n">
        <v>1.97</v>
      </c>
      <c r="J70" t="n">
        <v>0.5</v>
      </c>
      <c r="K70" t="n">
        <v>2.44</v>
      </c>
      <c r="L70" t="n">
        <v>2.61</v>
      </c>
      <c r="M70" t="n">
        <v>3.36</v>
      </c>
      <c r="N70" t="n">
        <v>3.97</v>
      </c>
      <c r="O70" t="n">
        <v>3.21</v>
      </c>
      <c r="P70" t="n">
        <v>5.57</v>
      </c>
      <c r="Q70" t="n">
        <v>7.71</v>
      </c>
      <c r="R70" t="n">
        <v>3.9</v>
      </c>
      <c r="S70" t="n">
        <v>3.59</v>
      </c>
      <c r="T70" t="n">
        <v>2.96</v>
      </c>
      <c r="U70" t="n">
        <v>6.59</v>
      </c>
    </row>
    <row r="71">
      <c r="A71" s="5" t="inlineStr">
        <is>
          <t>Ertrag des eingesetzten Kapitals</t>
        </is>
      </c>
      <c r="B71" s="5" t="inlineStr">
        <is>
          <t>ROCE Return on Cap. Empl. in %</t>
        </is>
      </c>
      <c r="C71" t="n">
        <v>4.06</v>
      </c>
      <c r="D71" t="n">
        <v>6.06</v>
      </c>
      <c r="E71" t="n">
        <v>6.37</v>
      </c>
      <c r="F71" t="n">
        <v>5.81</v>
      </c>
      <c r="G71" t="n">
        <v>4.83</v>
      </c>
      <c r="H71" t="n">
        <v>1.88</v>
      </c>
      <c r="I71" t="n">
        <v>6.13</v>
      </c>
      <c r="J71" t="n">
        <v>4.56</v>
      </c>
      <c r="K71" t="n">
        <v>6.77</v>
      </c>
      <c r="L71" t="n">
        <v>6.78</v>
      </c>
      <c r="M71" t="n">
        <v>6.62</v>
      </c>
      <c r="N71" t="n">
        <v>7.29</v>
      </c>
      <c r="O71" t="n">
        <v>5.74</v>
      </c>
      <c r="P71" t="n">
        <v>11.09</v>
      </c>
      <c r="Q71" t="n">
        <v>11.42</v>
      </c>
      <c r="R71" t="n">
        <v>9.390000000000001</v>
      </c>
      <c r="S71" t="n">
        <v>6.98</v>
      </c>
      <c r="T71" t="n">
        <v>4.37</v>
      </c>
      <c r="U71" t="n">
        <v>5.6</v>
      </c>
    </row>
    <row r="72">
      <c r="A72" s="5" t="inlineStr">
        <is>
          <t>Eigenkapital zu Anlagevermögen</t>
        </is>
      </c>
      <c r="B72" s="5" t="inlineStr">
        <is>
          <t>Equity to Fixed Assets in %</t>
        </is>
      </c>
      <c r="C72" t="n">
        <v>22.55</v>
      </c>
      <c r="D72" t="n">
        <v>24.49</v>
      </c>
      <c r="E72" t="n">
        <v>28.71</v>
      </c>
      <c r="F72" t="n">
        <v>28.93</v>
      </c>
      <c r="G72" t="n">
        <v>26.14</v>
      </c>
      <c r="H72" t="n">
        <v>25.32</v>
      </c>
      <c r="I72" t="n">
        <v>27.9</v>
      </c>
      <c r="J72" t="n">
        <v>27.56</v>
      </c>
      <c r="K72" t="n">
        <v>28.9</v>
      </c>
      <c r="L72" t="n">
        <v>28.71</v>
      </c>
      <c r="M72" t="n">
        <v>24.71</v>
      </c>
      <c r="N72" t="n">
        <v>19.32</v>
      </c>
      <c r="O72" t="n">
        <v>19.33</v>
      </c>
      <c r="P72" t="n">
        <v>44.48</v>
      </c>
      <c r="Q72" t="n">
        <v>50.47</v>
      </c>
      <c r="R72" t="n">
        <v>39.66</v>
      </c>
      <c r="S72" t="n">
        <v>40.01</v>
      </c>
      <c r="T72" t="n">
        <v>40.6</v>
      </c>
      <c r="U72" t="n">
        <v>41.67</v>
      </c>
    </row>
    <row r="73">
      <c r="A73" s="5" t="inlineStr"/>
      <c r="B73" s="5" t="inlineStr"/>
    </row>
    <row r="74">
      <c r="A74" s="5" t="inlineStr">
        <is>
          <t>Operativer Cashflow</t>
        </is>
      </c>
      <c r="B74" s="5" t="inlineStr">
        <is>
          <t>Operating Cashflow in M</t>
        </is>
      </c>
      <c r="C74" t="n">
        <v>64967.13</v>
      </c>
      <c r="D74" t="n">
        <v>47073.21</v>
      </c>
      <c r="E74" t="n">
        <v>52360.05</v>
      </c>
      <c r="F74" t="n">
        <v>37612</v>
      </c>
      <c r="G74" t="n">
        <v>35919.46</v>
      </c>
      <c r="H74" t="n">
        <v>32534.38</v>
      </c>
      <c r="I74" t="n">
        <v>38740.36</v>
      </c>
      <c r="J74" t="n">
        <v>26704.52</v>
      </c>
      <c r="K74" t="n">
        <v>23695.56</v>
      </c>
      <c r="L74" t="n">
        <v>28209</v>
      </c>
      <c r="M74" t="n">
        <v>40150.81</v>
      </c>
      <c r="N74" t="n">
        <v>16454.76</v>
      </c>
      <c r="O74" t="n">
        <v>51512.72</v>
      </c>
      <c r="P74" t="n">
        <v>43849.6</v>
      </c>
      <c r="Q74" t="n">
        <v>44946.1</v>
      </c>
      <c r="R74" t="n">
        <v>48832</v>
      </c>
      <c r="S74" t="n">
        <v>27647.28</v>
      </c>
      <c r="T74" t="n">
        <v>38015.00999999999</v>
      </c>
      <c r="U74" t="n">
        <v>37711.86</v>
      </c>
    </row>
    <row r="75">
      <c r="A75" s="5" t="inlineStr">
        <is>
          <t>Aktienrückkauf</t>
        </is>
      </c>
      <c r="B75" s="5" t="inlineStr">
        <is>
          <t>Share Buyback in M</t>
        </is>
      </c>
      <c r="C75" t="n">
        <v>0</v>
      </c>
      <c r="D75" t="n">
        <v>0</v>
      </c>
      <c r="E75" t="n">
        <v>-764</v>
      </c>
      <c r="F75" t="n">
        <v>0</v>
      </c>
      <c r="G75" t="n">
        <v>0</v>
      </c>
      <c r="H75" t="n">
        <v>0</v>
      </c>
      <c r="I75" t="n">
        <v>0</v>
      </c>
      <c r="J75" t="n">
        <v>0</v>
      </c>
      <c r="K75" t="n">
        <v>0</v>
      </c>
      <c r="L75" t="n">
        <v>0</v>
      </c>
      <c r="M75" t="n">
        <v>-3217</v>
      </c>
      <c r="N75" t="n">
        <v>-2</v>
      </c>
      <c r="O75" t="n">
        <v>-8</v>
      </c>
      <c r="P75" t="n">
        <v>-19</v>
      </c>
      <c r="Q75" t="n">
        <v>-53</v>
      </c>
      <c r="R75" t="n">
        <v>-41</v>
      </c>
      <c r="S75" t="n">
        <v>0</v>
      </c>
      <c r="T75" t="n">
        <v>0</v>
      </c>
      <c r="U75" t="n">
        <v>10</v>
      </c>
    </row>
    <row r="76">
      <c r="A76" s="5" t="inlineStr">
        <is>
          <t>Umsatzwachstum 1J in %</t>
        </is>
      </c>
      <c r="B76" s="5" t="inlineStr">
        <is>
          <t>Revenue Growth 1Y in %</t>
        </is>
      </c>
      <c r="C76" t="n">
        <v>5.84</v>
      </c>
      <c r="D76" t="n">
        <v>0.5600000000000001</v>
      </c>
      <c r="E76" t="n">
        <v>-2.05</v>
      </c>
      <c r="F76" t="n">
        <v>-6.05</v>
      </c>
      <c r="G76" t="n">
        <v>-0.38</v>
      </c>
      <c r="H76" t="n">
        <v>-5.11</v>
      </c>
      <c r="I76" t="n">
        <v>-6.48</v>
      </c>
      <c r="J76" t="n">
        <v>6.55</v>
      </c>
      <c r="K76" t="n">
        <v>7.84</v>
      </c>
      <c r="L76" t="n">
        <v>15.73</v>
      </c>
      <c r="M76" t="n">
        <v>-31.36</v>
      </c>
      <c r="N76" t="n">
        <v>39.57</v>
      </c>
      <c r="O76" t="n">
        <v>13.67</v>
      </c>
      <c r="P76" t="n">
        <v>15.84</v>
      </c>
      <c r="Q76" t="n">
        <v>-6.76</v>
      </c>
      <c r="R76" t="n">
        <v>17.82</v>
      </c>
      <c r="S76" t="n">
        <v>1.71</v>
      </c>
      <c r="T76" t="n">
        <v>2.63</v>
      </c>
      <c r="U76" t="n">
        <v>12.84</v>
      </c>
    </row>
    <row r="77">
      <c r="A77" s="5" t="inlineStr">
        <is>
          <t>Umsatzwachstum 3J in %</t>
        </is>
      </c>
      <c r="B77" s="5" t="inlineStr">
        <is>
          <t>Revenue Growth 3Y in %</t>
        </is>
      </c>
      <c r="C77" t="n">
        <v>1.45</v>
      </c>
      <c r="D77" t="n">
        <v>-2.51</v>
      </c>
      <c r="E77" t="n">
        <v>-2.83</v>
      </c>
      <c r="F77" t="n">
        <v>-3.85</v>
      </c>
      <c r="G77" t="n">
        <v>-3.99</v>
      </c>
      <c r="H77" t="n">
        <v>-1.68</v>
      </c>
      <c r="I77" t="n">
        <v>2.64</v>
      </c>
      <c r="J77" t="n">
        <v>10.04</v>
      </c>
      <c r="K77" t="n">
        <v>-2.6</v>
      </c>
      <c r="L77" t="n">
        <v>7.98</v>
      </c>
      <c r="M77" t="n">
        <v>7.29</v>
      </c>
      <c r="N77" t="n">
        <v>23.03</v>
      </c>
      <c r="O77" t="n">
        <v>7.58</v>
      </c>
      <c r="P77" t="n">
        <v>8.970000000000001</v>
      </c>
      <c r="Q77" t="n">
        <v>4.26</v>
      </c>
      <c r="R77" t="n">
        <v>7.39</v>
      </c>
      <c r="S77" t="n">
        <v>5.73</v>
      </c>
      <c r="T77" t="inlineStr">
        <is>
          <t>-</t>
        </is>
      </c>
      <c r="U77" t="inlineStr">
        <is>
          <t>-</t>
        </is>
      </c>
    </row>
    <row r="78">
      <c r="A78" s="5" t="inlineStr">
        <is>
          <t>Umsatzwachstum 5J in %</t>
        </is>
      </c>
      <c r="B78" s="5" t="inlineStr">
        <is>
          <t>Revenue Growth 5Y in %</t>
        </is>
      </c>
      <c r="C78" t="n">
        <v>-0.42</v>
      </c>
      <c r="D78" t="n">
        <v>-2.61</v>
      </c>
      <c r="E78" t="n">
        <v>-4.01</v>
      </c>
      <c r="F78" t="n">
        <v>-2.29</v>
      </c>
      <c r="G78" t="n">
        <v>0.48</v>
      </c>
      <c r="H78" t="n">
        <v>3.71</v>
      </c>
      <c r="I78" t="n">
        <v>-1.54</v>
      </c>
      <c r="J78" t="n">
        <v>7.67</v>
      </c>
      <c r="K78" t="n">
        <v>9.09</v>
      </c>
      <c r="L78" t="n">
        <v>10.69</v>
      </c>
      <c r="M78" t="n">
        <v>6.19</v>
      </c>
      <c r="N78" t="n">
        <v>16.03</v>
      </c>
      <c r="O78" t="n">
        <v>8.460000000000001</v>
      </c>
      <c r="P78" t="n">
        <v>6.25</v>
      </c>
      <c r="Q78" t="n">
        <v>5.65</v>
      </c>
      <c r="R78" t="inlineStr">
        <is>
          <t>-</t>
        </is>
      </c>
      <c r="S78" t="inlineStr">
        <is>
          <t>-</t>
        </is>
      </c>
      <c r="T78" t="inlineStr">
        <is>
          <t>-</t>
        </is>
      </c>
      <c r="U78" t="inlineStr">
        <is>
          <t>-</t>
        </is>
      </c>
    </row>
    <row r="79">
      <c r="A79" s="5" t="inlineStr">
        <is>
          <t>Umsatzwachstum 10J in %</t>
        </is>
      </c>
      <c r="B79" s="5" t="inlineStr">
        <is>
          <t>Revenue Growth 10Y in %</t>
        </is>
      </c>
      <c r="C79" t="n">
        <v>1.65</v>
      </c>
      <c r="D79" t="n">
        <v>-2.07</v>
      </c>
      <c r="E79" t="n">
        <v>1.83</v>
      </c>
      <c r="F79" t="n">
        <v>3.4</v>
      </c>
      <c r="G79" t="n">
        <v>5.59</v>
      </c>
      <c r="H79" t="n">
        <v>4.95</v>
      </c>
      <c r="I79" t="n">
        <v>7.24</v>
      </c>
      <c r="J79" t="n">
        <v>8.06</v>
      </c>
      <c r="K79" t="n">
        <v>7.67</v>
      </c>
      <c r="L79" t="n">
        <v>8.17</v>
      </c>
      <c r="M79" t="inlineStr">
        <is>
          <t>-</t>
        </is>
      </c>
      <c r="N79" t="inlineStr">
        <is>
          <t>-</t>
        </is>
      </c>
      <c r="O79" t="inlineStr">
        <is>
          <t>-</t>
        </is>
      </c>
      <c r="P79" t="inlineStr">
        <is>
          <t>-</t>
        </is>
      </c>
      <c r="Q79" t="inlineStr">
        <is>
          <t>-</t>
        </is>
      </c>
      <c r="R79" t="inlineStr">
        <is>
          <t>-</t>
        </is>
      </c>
      <c r="S79" t="inlineStr">
        <is>
          <t>-</t>
        </is>
      </c>
      <c r="T79" t="inlineStr">
        <is>
          <t>-</t>
        </is>
      </c>
      <c r="U79" t="inlineStr">
        <is>
          <t>-</t>
        </is>
      </c>
    </row>
    <row r="80">
      <c r="A80" s="5" t="inlineStr">
        <is>
          <t>Gewinnwachstum 1J in %</t>
        </is>
      </c>
      <c r="B80" s="5" t="inlineStr">
        <is>
          <t>Earnings Growth 1Y in %</t>
        </is>
      </c>
      <c r="C80" t="n">
        <v>-54.6</v>
      </c>
      <c r="D80" t="n">
        <v>26.73</v>
      </c>
      <c r="E80" t="n">
        <v>47.04</v>
      </c>
      <c r="F80" t="n">
        <v>17.03</v>
      </c>
      <c r="G80" t="n">
        <v>324.76</v>
      </c>
      <c r="H80" t="n">
        <v>-84.02</v>
      </c>
      <c r="I80" t="n">
        <v>273.99</v>
      </c>
      <c r="J80" t="n">
        <v>-79.15000000000001</v>
      </c>
      <c r="K80" t="n">
        <v>-5.51</v>
      </c>
      <c r="L80" t="n">
        <v>-18.63</v>
      </c>
      <c r="M80" t="n">
        <v>1.93</v>
      </c>
      <c r="N80" t="n">
        <v>33.09</v>
      </c>
      <c r="O80" t="n">
        <v>30.99</v>
      </c>
      <c r="P80" t="n">
        <v>-22.05</v>
      </c>
      <c r="Q80" t="n">
        <v>43.94</v>
      </c>
      <c r="R80" t="n">
        <v>7.85</v>
      </c>
      <c r="S80" t="n">
        <v>24.95</v>
      </c>
      <c r="T80" t="n">
        <v>-52.48</v>
      </c>
      <c r="U80" t="n">
        <v>93.14</v>
      </c>
    </row>
    <row r="81">
      <c r="A81" s="5" t="inlineStr">
        <is>
          <t>Gewinnwachstum 3J in %</t>
        </is>
      </c>
      <c r="B81" s="5" t="inlineStr">
        <is>
          <t>Earnings Growth 3Y in %</t>
        </is>
      </c>
      <c r="C81" t="n">
        <v>6.39</v>
      </c>
      <c r="D81" t="n">
        <v>30.27</v>
      </c>
      <c r="E81" t="n">
        <v>129.61</v>
      </c>
      <c r="F81" t="n">
        <v>85.92</v>
      </c>
      <c r="G81" t="n">
        <v>171.58</v>
      </c>
      <c r="H81" t="n">
        <v>36.94</v>
      </c>
      <c r="I81" t="n">
        <v>63.11</v>
      </c>
      <c r="J81" t="n">
        <v>-34.43</v>
      </c>
      <c r="K81" t="n">
        <v>-7.4</v>
      </c>
      <c r="L81" t="n">
        <v>5.46</v>
      </c>
      <c r="M81" t="n">
        <v>22</v>
      </c>
      <c r="N81" t="n">
        <v>14.01</v>
      </c>
      <c r="O81" t="n">
        <v>17.63</v>
      </c>
      <c r="P81" t="n">
        <v>9.91</v>
      </c>
      <c r="Q81" t="n">
        <v>25.58</v>
      </c>
      <c r="R81" t="n">
        <v>-6.56</v>
      </c>
      <c r="S81" t="n">
        <v>21.87</v>
      </c>
      <c r="T81" t="inlineStr">
        <is>
          <t>-</t>
        </is>
      </c>
      <c r="U81" t="inlineStr">
        <is>
          <t>-</t>
        </is>
      </c>
    </row>
    <row r="82">
      <c r="A82" s="5" t="inlineStr">
        <is>
          <t>Gewinnwachstum 5J in %</t>
        </is>
      </c>
      <c r="B82" s="5" t="inlineStr">
        <is>
          <t>Earnings Growth 5Y in %</t>
        </is>
      </c>
      <c r="C82" t="n">
        <v>72.19</v>
      </c>
      <c r="D82" t="n">
        <v>66.31</v>
      </c>
      <c r="E82" t="n">
        <v>115.76</v>
      </c>
      <c r="F82" t="n">
        <v>90.52</v>
      </c>
      <c r="G82" t="n">
        <v>86.01000000000001</v>
      </c>
      <c r="H82" t="n">
        <v>17.34</v>
      </c>
      <c r="I82" t="n">
        <v>34.53</v>
      </c>
      <c r="J82" t="n">
        <v>-13.65</v>
      </c>
      <c r="K82" t="n">
        <v>8.369999999999999</v>
      </c>
      <c r="L82" t="n">
        <v>5.07</v>
      </c>
      <c r="M82" t="n">
        <v>17.58</v>
      </c>
      <c r="N82" t="n">
        <v>18.76</v>
      </c>
      <c r="O82" t="n">
        <v>17.14</v>
      </c>
      <c r="P82" t="n">
        <v>0.44</v>
      </c>
      <c r="Q82" t="n">
        <v>23.48</v>
      </c>
      <c r="R82" t="inlineStr">
        <is>
          <t>-</t>
        </is>
      </c>
      <c r="S82" t="inlineStr">
        <is>
          <t>-</t>
        </is>
      </c>
      <c r="T82" t="inlineStr">
        <is>
          <t>-</t>
        </is>
      </c>
      <c r="U82" t="inlineStr">
        <is>
          <t>-</t>
        </is>
      </c>
    </row>
    <row r="83">
      <c r="A83" s="5" t="inlineStr">
        <is>
          <t>Gewinnwachstum 10J in %</t>
        </is>
      </c>
      <c r="B83" s="5" t="inlineStr">
        <is>
          <t>Earnings Growth 10Y in %</t>
        </is>
      </c>
      <c r="C83" t="n">
        <v>44.76</v>
      </c>
      <c r="D83" t="n">
        <v>50.42</v>
      </c>
      <c r="E83" t="n">
        <v>51.05</v>
      </c>
      <c r="F83" t="n">
        <v>49.45</v>
      </c>
      <c r="G83" t="n">
        <v>45.54</v>
      </c>
      <c r="H83" t="n">
        <v>17.46</v>
      </c>
      <c r="I83" t="n">
        <v>26.65</v>
      </c>
      <c r="J83" t="n">
        <v>1.74</v>
      </c>
      <c r="K83" t="n">
        <v>4.41</v>
      </c>
      <c r="L83" t="n">
        <v>14.27</v>
      </c>
      <c r="M83" t="inlineStr">
        <is>
          <t>-</t>
        </is>
      </c>
      <c r="N83" t="inlineStr">
        <is>
          <t>-</t>
        </is>
      </c>
      <c r="O83" t="inlineStr">
        <is>
          <t>-</t>
        </is>
      </c>
      <c r="P83" t="inlineStr">
        <is>
          <t>-</t>
        </is>
      </c>
      <c r="Q83" t="inlineStr">
        <is>
          <t>-</t>
        </is>
      </c>
      <c r="R83" t="inlineStr">
        <is>
          <t>-</t>
        </is>
      </c>
      <c r="S83" t="inlineStr">
        <is>
          <t>-</t>
        </is>
      </c>
      <c r="T83" t="inlineStr">
        <is>
          <t>-</t>
        </is>
      </c>
      <c r="U83" t="inlineStr">
        <is>
          <t>-</t>
        </is>
      </c>
    </row>
    <row r="84">
      <c r="A84" s="5" t="inlineStr">
        <is>
          <t>PEG Ratio</t>
        </is>
      </c>
      <c r="B84" s="5" t="inlineStr">
        <is>
          <t>KGW Kurs/Gewinn/Wachstum</t>
        </is>
      </c>
      <c r="C84" t="n">
        <v>0.47</v>
      </c>
      <c r="D84" t="n">
        <v>0.16</v>
      </c>
      <c r="E84" t="n">
        <v>0.12</v>
      </c>
      <c r="F84" t="n">
        <v>0.18</v>
      </c>
      <c r="G84" t="n">
        <v>0.2</v>
      </c>
      <c r="H84" t="n">
        <v>4.27</v>
      </c>
      <c r="I84" t="n">
        <v>0.27</v>
      </c>
      <c r="J84" t="n">
        <v>-2.56</v>
      </c>
      <c r="K84" t="n">
        <v>0.85</v>
      </c>
      <c r="L84" t="n">
        <v>1.58</v>
      </c>
      <c r="M84" t="n">
        <v>0.4</v>
      </c>
      <c r="N84" t="n">
        <v>0.25</v>
      </c>
      <c r="O84" t="n">
        <v>0.7</v>
      </c>
      <c r="P84" t="n">
        <v>36.14</v>
      </c>
      <c r="Q84" t="n">
        <v>0.46</v>
      </c>
      <c r="R84" t="inlineStr">
        <is>
          <t>-</t>
        </is>
      </c>
      <c r="S84" t="inlineStr">
        <is>
          <t>-</t>
        </is>
      </c>
      <c r="T84" t="inlineStr">
        <is>
          <t>-</t>
        </is>
      </c>
      <c r="U84" t="inlineStr">
        <is>
          <t>-</t>
        </is>
      </c>
    </row>
    <row r="85">
      <c r="A85" s="5" t="inlineStr">
        <is>
          <t>EBIT-Wachstum 1J in %</t>
        </is>
      </c>
      <c r="B85" s="5" t="inlineStr">
        <is>
          <t>EBIT Growth 1Y in %</t>
        </is>
      </c>
      <c r="C85" t="n">
        <v>-30.53</v>
      </c>
      <c r="D85" t="n">
        <v>1.1</v>
      </c>
      <c r="E85" t="n">
        <v>9.76</v>
      </c>
      <c r="F85" t="n">
        <v>16.08</v>
      </c>
      <c r="G85" t="n">
        <v>148.95</v>
      </c>
      <c r="H85" t="n">
        <v>-68.95999999999999</v>
      </c>
      <c r="I85" t="n">
        <v>28.56</v>
      </c>
      <c r="J85" t="n">
        <v>-31.95</v>
      </c>
      <c r="K85" t="n">
        <v>0.96</v>
      </c>
      <c r="L85" t="n">
        <v>7.31</v>
      </c>
      <c r="M85" t="n">
        <v>9.73</v>
      </c>
      <c r="N85" t="n">
        <v>36.78</v>
      </c>
      <c r="O85" t="n">
        <v>20.12</v>
      </c>
      <c r="P85" t="n">
        <v>5.07</v>
      </c>
      <c r="Q85" t="n">
        <v>-12.44</v>
      </c>
      <c r="R85" t="n">
        <v>33.66</v>
      </c>
      <c r="S85" t="n">
        <v>64.31</v>
      </c>
      <c r="T85" t="n">
        <v>-17.19</v>
      </c>
      <c r="U85" t="n">
        <v>-26.83</v>
      </c>
    </row>
    <row r="86">
      <c r="A86" s="5" t="inlineStr">
        <is>
          <t>EBIT-Wachstum 3J in %</t>
        </is>
      </c>
      <c r="B86" s="5" t="inlineStr">
        <is>
          <t>EBIT Growth 3Y in %</t>
        </is>
      </c>
      <c r="C86" t="n">
        <v>-6.56</v>
      </c>
      <c r="D86" t="n">
        <v>8.98</v>
      </c>
      <c r="E86" t="n">
        <v>58.26</v>
      </c>
      <c r="F86" t="n">
        <v>32.02</v>
      </c>
      <c r="G86" t="n">
        <v>36.18</v>
      </c>
      <c r="H86" t="n">
        <v>-24.12</v>
      </c>
      <c r="I86" t="n">
        <v>-0.8100000000000001</v>
      </c>
      <c r="J86" t="n">
        <v>-7.89</v>
      </c>
      <c r="K86" t="n">
        <v>6</v>
      </c>
      <c r="L86" t="n">
        <v>17.94</v>
      </c>
      <c r="M86" t="n">
        <v>22.21</v>
      </c>
      <c r="N86" t="n">
        <v>20.66</v>
      </c>
      <c r="O86" t="n">
        <v>4.25</v>
      </c>
      <c r="P86" t="n">
        <v>8.76</v>
      </c>
      <c r="Q86" t="n">
        <v>28.51</v>
      </c>
      <c r="R86" t="n">
        <v>26.93</v>
      </c>
      <c r="S86" t="n">
        <v>6.76</v>
      </c>
      <c r="T86" t="inlineStr">
        <is>
          <t>-</t>
        </is>
      </c>
      <c r="U86" t="inlineStr">
        <is>
          <t>-</t>
        </is>
      </c>
    </row>
    <row r="87">
      <c r="A87" s="5" t="inlineStr">
        <is>
          <t>EBIT-Wachstum 5J in %</t>
        </is>
      </c>
      <c r="B87" s="5" t="inlineStr">
        <is>
          <t>EBIT Growth 5Y in %</t>
        </is>
      </c>
      <c r="C87" t="n">
        <v>29.07</v>
      </c>
      <c r="D87" t="n">
        <v>21.39</v>
      </c>
      <c r="E87" t="n">
        <v>26.88</v>
      </c>
      <c r="F87" t="n">
        <v>18.54</v>
      </c>
      <c r="G87" t="n">
        <v>15.51</v>
      </c>
      <c r="H87" t="n">
        <v>-12.82</v>
      </c>
      <c r="I87" t="n">
        <v>2.92</v>
      </c>
      <c r="J87" t="n">
        <v>4.57</v>
      </c>
      <c r="K87" t="n">
        <v>14.98</v>
      </c>
      <c r="L87" t="n">
        <v>15.8</v>
      </c>
      <c r="M87" t="n">
        <v>11.85</v>
      </c>
      <c r="N87" t="n">
        <v>16.64</v>
      </c>
      <c r="O87" t="n">
        <v>22.14</v>
      </c>
      <c r="P87" t="n">
        <v>14.68</v>
      </c>
      <c r="Q87" t="n">
        <v>8.300000000000001</v>
      </c>
      <c r="R87" t="inlineStr">
        <is>
          <t>-</t>
        </is>
      </c>
      <c r="S87" t="inlineStr">
        <is>
          <t>-</t>
        </is>
      </c>
      <c r="T87" t="inlineStr">
        <is>
          <t>-</t>
        </is>
      </c>
      <c r="U87" t="inlineStr">
        <is>
          <t>-</t>
        </is>
      </c>
    </row>
    <row r="88">
      <c r="A88" s="5" t="inlineStr">
        <is>
          <t>EBIT-Wachstum 10J in %</t>
        </is>
      </c>
      <c r="B88" s="5" t="inlineStr">
        <is>
          <t>EBIT Growth 10Y in %</t>
        </is>
      </c>
      <c r="C88" t="n">
        <v>8.130000000000001</v>
      </c>
      <c r="D88" t="n">
        <v>12.15</v>
      </c>
      <c r="E88" t="n">
        <v>15.72</v>
      </c>
      <c r="F88" t="n">
        <v>16.76</v>
      </c>
      <c r="G88" t="n">
        <v>15.66</v>
      </c>
      <c r="H88" t="n">
        <v>-0.48</v>
      </c>
      <c r="I88" t="n">
        <v>9.779999999999999</v>
      </c>
      <c r="J88" t="n">
        <v>13.36</v>
      </c>
      <c r="K88" t="n">
        <v>14.83</v>
      </c>
      <c r="L88" t="n">
        <v>12.05</v>
      </c>
      <c r="M88" t="inlineStr">
        <is>
          <t>-</t>
        </is>
      </c>
      <c r="N88" t="inlineStr">
        <is>
          <t>-</t>
        </is>
      </c>
      <c r="O88" t="inlineStr">
        <is>
          <t>-</t>
        </is>
      </c>
      <c r="P88" t="inlineStr">
        <is>
          <t>-</t>
        </is>
      </c>
      <c r="Q88" t="inlineStr">
        <is>
          <t>-</t>
        </is>
      </c>
      <c r="R88" t="inlineStr">
        <is>
          <t>-</t>
        </is>
      </c>
      <c r="S88" t="inlineStr">
        <is>
          <t>-</t>
        </is>
      </c>
      <c r="T88" t="inlineStr">
        <is>
          <t>-</t>
        </is>
      </c>
      <c r="U88" t="inlineStr">
        <is>
          <t>-</t>
        </is>
      </c>
    </row>
    <row r="89">
      <c r="A89" s="5" t="inlineStr">
        <is>
          <t>Op.Cashflow Wachstum 1J in %</t>
        </is>
      </c>
      <c r="B89" s="5" t="inlineStr">
        <is>
          <t>Op.Cashflow Wachstum 1Y in %</t>
        </is>
      </c>
      <c r="C89" t="n">
        <v>38.01</v>
      </c>
      <c r="D89" t="n">
        <v>-10.1</v>
      </c>
      <c r="E89" t="n">
        <v>28.75</v>
      </c>
      <c r="F89" t="n">
        <v>4.71</v>
      </c>
      <c r="G89" t="n">
        <v>10.4</v>
      </c>
      <c r="H89" t="n">
        <v>-16.02</v>
      </c>
      <c r="I89" t="n">
        <v>45.07</v>
      </c>
      <c r="J89" t="n">
        <v>12.7</v>
      </c>
      <c r="K89" t="n">
        <v>-16</v>
      </c>
      <c r="L89" t="n">
        <v>-29.74</v>
      </c>
      <c r="M89" t="n">
        <v>60.53</v>
      </c>
      <c r="N89" t="n">
        <v>-68.06999999999999</v>
      </c>
      <c r="O89" t="n">
        <v>17.32</v>
      </c>
      <c r="P89" t="n">
        <v>-2.74</v>
      </c>
      <c r="Q89" t="n">
        <v>-8.75</v>
      </c>
      <c r="R89" t="n">
        <v>75.44</v>
      </c>
      <c r="S89" t="n">
        <v>-27.27</v>
      </c>
      <c r="T89" t="n">
        <v>0.8</v>
      </c>
      <c r="U89" t="n">
        <v>-37.42</v>
      </c>
    </row>
    <row r="90">
      <c r="A90" s="5" t="inlineStr">
        <is>
          <t>Op.Cashflow Wachstum 3J in %</t>
        </is>
      </c>
      <c r="B90" s="5" t="inlineStr">
        <is>
          <t>Op.Cashflow Wachstum 3Y in %</t>
        </is>
      </c>
      <c r="C90" t="n">
        <v>18.89</v>
      </c>
      <c r="D90" t="n">
        <v>7.79</v>
      </c>
      <c r="E90" t="n">
        <v>14.62</v>
      </c>
      <c r="F90" t="n">
        <v>-0.3</v>
      </c>
      <c r="G90" t="n">
        <v>13.15</v>
      </c>
      <c r="H90" t="n">
        <v>13.92</v>
      </c>
      <c r="I90" t="n">
        <v>13.92</v>
      </c>
      <c r="J90" t="n">
        <v>-11.01</v>
      </c>
      <c r="K90" t="n">
        <v>4.93</v>
      </c>
      <c r="L90" t="n">
        <v>-12.43</v>
      </c>
      <c r="M90" t="n">
        <v>3.26</v>
      </c>
      <c r="N90" t="n">
        <v>-17.83</v>
      </c>
      <c r="O90" t="n">
        <v>1.94</v>
      </c>
      <c r="P90" t="n">
        <v>21.32</v>
      </c>
      <c r="Q90" t="n">
        <v>13.14</v>
      </c>
      <c r="R90" t="n">
        <v>16.32</v>
      </c>
      <c r="S90" t="n">
        <v>-21.3</v>
      </c>
      <c r="T90" t="inlineStr">
        <is>
          <t>-</t>
        </is>
      </c>
      <c r="U90" t="inlineStr">
        <is>
          <t>-</t>
        </is>
      </c>
    </row>
    <row r="91">
      <c r="A91" s="5" t="inlineStr">
        <is>
          <t>Op.Cashflow Wachstum 5J in %</t>
        </is>
      </c>
      <c r="B91" s="5" t="inlineStr">
        <is>
          <t>Op.Cashflow Wachstum 5Y in %</t>
        </is>
      </c>
      <c r="C91" t="n">
        <v>14.35</v>
      </c>
      <c r="D91" t="n">
        <v>3.55</v>
      </c>
      <c r="E91" t="n">
        <v>14.58</v>
      </c>
      <c r="F91" t="n">
        <v>11.37</v>
      </c>
      <c r="G91" t="n">
        <v>7.23</v>
      </c>
      <c r="H91" t="n">
        <v>-0.8</v>
      </c>
      <c r="I91" t="n">
        <v>14.51</v>
      </c>
      <c r="J91" t="n">
        <v>-8.119999999999999</v>
      </c>
      <c r="K91" t="n">
        <v>-7.19</v>
      </c>
      <c r="L91" t="n">
        <v>-4.54</v>
      </c>
      <c r="M91" t="n">
        <v>-0.34</v>
      </c>
      <c r="N91" t="n">
        <v>2.64</v>
      </c>
      <c r="O91" t="n">
        <v>10.8</v>
      </c>
      <c r="P91" t="n">
        <v>7.5</v>
      </c>
      <c r="Q91" t="n">
        <v>0.5600000000000001</v>
      </c>
      <c r="R91" t="inlineStr">
        <is>
          <t>-</t>
        </is>
      </c>
      <c r="S91" t="inlineStr">
        <is>
          <t>-</t>
        </is>
      </c>
      <c r="T91" t="inlineStr">
        <is>
          <t>-</t>
        </is>
      </c>
      <c r="U91" t="inlineStr">
        <is>
          <t>-</t>
        </is>
      </c>
    </row>
    <row r="92">
      <c r="A92" s="5" t="inlineStr">
        <is>
          <t>Op.Cashflow Wachstum 10J in %</t>
        </is>
      </c>
      <c r="B92" s="5" t="inlineStr">
        <is>
          <t>Op.Cashflow Wachstum 10Y in %</t>
        </is>
      </c>
      <c r="C92" t="n">
        <v>6.78</v>
      </c>
      <c r="D92" t="n">
        <v>9.029999999999999</v>
      </c>
      <c r="E92" t="n">
        <v>3.23</v>
      </c>
      <c r="F92" t="n">
        <v>2.09</v>
      </c>
      <c r="G92" t="n">
        <v>1.35</v>
      </c>
      <c r="H92" t="n">
        <v>-0.57</v>
      </c>
      <c r="I92" t="n">
        <v>8.58</v>
      </c>
      <c r="J92" t="n">
        <v>1.34</v>
      </c>
      <c r="K92" t="n">
        <v>0.15</v>
      </c>
      <c r="L92" t="n">
        <v>-1.99</v>
      </c>
      <c r="M92" t="inlineStr">
        <is>
          <t>-</t>
        </is>
      </c>
      <c r="N92" t="inlineStr">
        <is>
          <t>-</t>
        </is>
      </c>
      <c r="O92" t="inlineStr">
        <is>
          <t>-</t>
        </is>
      </c>
      <c r="P92" t="inlineStr">
        <is>
          <t>-</t>
        </is>
      </c>
      <c r="Q92" t="inlineStr">
        <is>
          <t>-</t>
        </is>
      </c>
      <c r="R92" t="inlineStr">
        <is>
          <t>-</t>
        </is>
      </c>
      <c r="S92" t="inlineStr">
        <is>
          <t>-</t>
        </is>
      </c>
      <c r="T92" t="inlineStr">
        <is>
          <t>-</t>
        </is>
      </c>
      <c r="U92" t="inlineStr">
        <is>
          <t>-</t>
        </is>
      </c>
    </row>
    <row r="93">
      <c r="A93" s="5" t="inlineStr">
        <is>
          <t>Verschuldungsgrad in %</t>
        </is>
      </c>
      <c r="B93" s="5" t="inlineStr">
        <is>
          <t>Finance Gearing in %</t>
        </is>
      </c>
      <c r="C93" t="n">
        <v>464.33</v>
      </c>
      <c r="D93" t="n">
        <v>421.51</v>
      </c>
      <c r="E93" t="n">
        <v>347.31</v>
      </c>
      <c r="F93" t="n">
        <v>347.08</v>
      </c>
      <c r="G93" t="n">
        <v>397.83</v>
      </c>
      <c r="H93" t="n">
        <v>428.9</v>
      </c>
      <c r="I93" t="n">
        <v>356.72</v>
      </c>
      <c r="J93" t="n">
        <v>366.82</v>
      </c>
      <c r="K93" t="n">
        <v>337.75</v>
      </c>
      <c r="L93" t="n">
        <v>343.87</v>
      </c>
      <c r="M93" t="n">
        <v>393.64</v>
      </c>
      <c r="N93" t="n">
        <v>553.04</v>
      </c>
      <c r="O93" t="n">
        <v>530.37</v>
      </c>
      <c r="P93" t="n">
        <v>195.23</v>
      </c>
      <c r="Q93" t="n">
        <v>165</v>
      </c>
      <c r="R93" t="n">
        <v>249.6</v>
      </c>
      <c r="S93" t="n">
        <v>230.61</v>
      </c>
      <c r="T93" t="n">
        <v>227.06</v>
      </c>
      <c r="U93" t="n">
        <v>205.76</v>
      </c>
      <c r="V93" t="n">
        <v>182.98</v>
      </c>
    </row>
  </sheetData>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1"/>
    <col customWidth="1" max="14" min="14" width="11"/>
    <col customWidth="1" max="15" min="15" width="11"/>
    <col customWidth="1" max="16" min="16" width="11"/>
    <col customWidth="1" max="17" min="17" width="11"/>
    <col customWidth="1" max="18" min="18" width="20"/>
    <col customWidth="1" max="19" min="19" width="10"/>
    <col customWidth="1" max="20" min="20" width="20"/>
    <col customWidth="1" max="21" min="21" width="20"/>
    <col customWidth="1" max="22" min="22" width="10"/>
    <col customWidth="1" max="23" min="23" width="10"/>
  </cols>
  <sheetData>
    <row r="1">
      <c r="A1" s="1" t="inlineStr">
        <is>
          <t xml:space="preserve">ENI </t>
        </is>
      </c>
      <c r="B1" s="2" t="inlineStr">
        <is>
          <t>WKN: 897791  ISIN: IT0003132476  US-Symbol:EIPAF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1926</t>
        </is>
      </c>
      <c r="C4" s="5" t="inlineStr">
        <is>
          <t>Telefon / Phone</t>
        </is>
      </c>
      <c r="D4" s="5" t="inlineStr"/>
      <c r="E4" t="inlineStr">
        <is>
          <t>+39-06-5982-1</t>
        </is>
      </c>
      <c r="G4" t="inlineStr">
        <is>
          <t>28.02.2020</t>
        </is>
      </c>
      <c r="H4" t="inlineStr">
        <is>
          <t>Preliminary Results</t>
        </is>
      </c>
      <c r="J4" t="inlineStr">
        <is>
          <t>CDP S.p.A.</t>
        </is>
      </c>
      <c r="L4" t="inlineStr">
        <is>
          <t>25,76%</t>
        </is>
      </c>
    </row>
    <row r="5">
      <c r="A5" s="5" t="inlineStr">
        <is>
          <t>Ticker</t>
        </is>
      </c>
      <c r="B5" t="inlineStr">
        <is>
          <t>ENI</t>
        </is>
      </c>
      <c r="C5" s="5" t="inlineStr">
        <is>
          <t>Fax</t>
        </is>
      </c>
      <c r="D5" s="5" t="inlineStr"/>
      <c r="E5" t="inlineStr">
        <is>
          <t>+39-06-5982-2141</t>
        </is>
      </c>
      <c r="G5" t="inlineStr">
        <is>
          <t>02.04.2020</t>
        </is>
      </c>
      <c r="H5" t="inlineStr">
        <is>
          <t>Publication Of Annual Report</t>
        </is>
      </c>
      <c r="J5" t="inlineStr">
        <is>
          <t>Ministry of Economy and Finance</t>
        </is>
      </c>
      <c r="L5" t="inlineStr">
        <is>
          <t>4,34%</t>
        </is>
      </c>
    </row>
    <row r="6">
      <c r="A6" s="5" t="inlineStr">
        <is>
          <t>Gelistet Seit / Listed Since</t>
        </is>
      </c>
      <c r="B6" t="inlineStr">
        <is>
          <t>-</t>
        </is>
      </c>
      <c r="C6" s="5" t="inlineStr">
        <is>
          <t>Internet</t>
        </is>
      </c>
      <c r="D6" s="5" t="inlineStr"/>
      <c r="E6" t="inlineStr">
        <is>
          <t>http://www.eni.com</t>
        </is>
      </c>
      <c r="G6" t="inlineStr">
        <is>
          <t>24.04.2020</t>
        </is>
      </c>
      <c r="H6" t="inlineStr">
        <is>
          <t>Result Q1</t>
        </is>
      </c>
      <c r="J6" t="inlineStr">
        <is>
          <t>Freefloat</t>
        </is>
      </c>
      <c r="L6" t="inlineStr">
        <is>
          <t>69,90%</t>
        </is>
      </c>
    </row>
    <row r="7">
      <c r="A7" s="5" t="inlineStr">
        <is>
          <t>Nominalwert / Nominal Value</t>
        </is>
      </c>
      <c r="B7" t="inlineStr">
        <is>
          <t>-</t>
        </is>
      </c>
      <c r="C7" s="5" t="inlineStr">
        <is>
          <t>E-Mail</t>
        </is>
      </c>
      <c r="D7" s="5" t="inlineStr"/>
      <c r="E7" t="inlineStr">
        <is>
          <t>investor.relations@eni.com</t>
        </is>
      </c>
      <c r="G7" t="inlineStr">
        <is>
          <t>13.05.2020</t>
        </is>
      </c>
      <c r="H7" t="inlineStr">
        <is>
          <t>Annual General Meeting</t>
        </is>
      </c>
    </row>
    <row r="8">
      <c r="A8" s="5" t="inlineStr">
        <is>
          <t>Land / Country</t>
        </is>
      </c>
      <c r="B8" t="inlineStr">
        <is>
          <t>Italien</t>
        </is>
      </c>
      <c r="C8" s="5" t="inlineStr">
        <is>
          <t>Inv. Relations Telefon / Phone</t>
        </is>
      </c>
      <c r="D8" s="5" t="inlineStr"/>
      <c r="E8" t="inlineStr">
        <is>
          <t>+39-02520-51651</t>
        </is>
      </c>
      <c r="G8" t="inlineStr">
        <is>
          <t>31.07.2020</t>
        </is>
      </c>
      <c r="H8" t="inlineStr">
        <is>
          <t>Score Half Year</t>
        </is>
      </c>
    </row>
    <row r="9">
      <c r="A9" s="5" t="inlineStr">
        <is>
          <t>Währung / Currency</t>
        </is>
      </c>
      <c r="B9" t="inlineStr">
        <is>
          <t>EUR</t>
        </is>
      </c>
      <c r="C9" s="5" t="inlineStr">
        <is>
          <t>Kontaktperson / Contact Person</t>
        </is>
      </c>
      <c r="D9" s="5" t="inlineStr"/>
      <c r="E9" t="inlineStr">
        <is>
          <t>Peter Sahota</t>
        </is>
      </c>
      <c r="G9" t="inlineStr">
        <is>
          <t>30.10.2020</t>
        </is>
      </c>
      <c r="H9" t="inlineStr">
        <is>
          <t>Q3 Earnings</t>
        </is>
      </c>
    </row>
    <row r="10">
      <c r="A10" s="5" t="inlineStr">
        <is>
          <t>Branche / Industry</t>
        </is>
      </c>
      <c r="B10" t="inlineStr">
        <is>
          <t>Utilities</t>
        </is>
      </c>
      <c r="C10" s="5" t="inlineStr"/>
      <c r="D10" s="5" t="inlineStr"/>
    </row>
    <row r="11">
      <c r="A11" s="5" t="inlineStr">
        <is>
          <t>Sektor / Sector</t>
        </is>
      </c>
      <c r="B11" t="inlineStr">
        <is>
          <t>Provider</t>
        </is>
      </c>
    </row>
    <row r="12">
      <c r="A12" s="5" t="inlineStr">
        <is>
          <t>Typ / Genre</t>
        </is>
      </c>
      <c r="B12" t="inlineStr">
        <is>
          <t>Stammaktie</t>
        </is>
      </c>
    </row>
    <row r="13">
      <c r="A13" s="5" t="inlineStr">
        <is>
          <t>Adresse / Address</t>
        </is>
      </c>
      <c r="B13" t="inlineStr">
        <is>
          <t>Eni S.p.A.Piazzale Enrico Mattei 1  I-00144 Roma</t>
        </is>
      </c>
    </row>
    <row r="14">
      <c r="A14" s="5" t="inlineStr">
        <is>
          <t>Management</t>
        </is>
      </c>
      <c r="B14" t="inlineStr">
        <is>
          <t>Emma Marcegaglia, Claudio Descalzi, Andrea Gemma, Pietro Angelo Guindani, Karina Livack, Alessandra Lorenzi, Diva Moriani, Fabrizio Pagani, Domenico Livio Trombone, Roberto Ulissi</t>
        </is>
      </c>
    </row>
    <row r="15">
      <c r="A15" s="5" t="inlineStr">
        <is>
          <t>Aufsichtsrat / Board</t>
        </is>
      </c>
      <c r="B15" t="inlineStr">
        <is>
          <t>Rosalba Casiraghi, Enrica Maria Bignami, Paola Camagni, Andrea Parolini, Marco Seracini, Stefania Bettoni, Claudia Mezzabotta, Andrea Simoni</t>
        </is>
      </c>
    </row>
    <row r="16">
      <c r="A16" s="5" t="inlineStr">
        <is>
          <t>Beschreibung</t>
        </is>
      </c>
      <c r="B16" t="inlineStr">
        <is>
          <t>Eni (Ente Nazionale Idrocarburi) ist ein führender Öl- und Erdgasproduzent mit eigenen Förderplattformen und Raffinerien in Europa, Afrika, Australien, Südamerika sowie im mittleren Osten. Insgesamt ist Eni weltweit in 85 Ländern aktiv. Das Unternehmen kauft unter anderem bei externen Produzenten Rohöl und Erdgas ein, welche zu Benzin und anderen Petrochemiekalien weiterverarbeitet und schließlich bei der Energiegewinnung verwendet werden. Eni hält außerdem das Tankstellennetz Agip und zählt damit in Italien zu den größten Tankstellenbetreibern. Von den Servicestationen werden auch rund 470 Filialen in Deutschland betrieben. Copyright 2014 FINANCE BASE AG</t>
        </is>
      </c>
    </row>
    <row r="17">
      <c r="A17" s="5" t="inlineStr">
        <is>
          <t>Profile</t>
        </is>
      </c>
      <c r="B17" t="inlineStr">
        <is>
          <t>Eni (Ente Nazionale Idrocarburi) is a leading oil and gas producer with its own production platforms and refineries in Europe, Africa, Australia, South America and the Middle East. Overall, Eni is active in 85 countries worldwide. The company buys any of these external producers a crude oil and natural gas, which are further processed into gasoline and other Petrochemiekalien and finally used in energy production. Eni also holds the filling station network Agip, making it one of Italy's largest service station operators. Of the service stations and approximately 470 stores operated in Germany.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69881</v>
      </c>
      <c r="D20" t="n">
        <v>75822</v>
      </c>
      <c r="E20" t="n">
        <v>66919</v>
      </c>
      <c r="F20" t="n">
        <v>55762</v>
      </c>
      <c r="G20" t="n">
        <v>67740</v>
      </c>
      <c r="H20" t="n">
        <v>109847</v>
      </c>
      <c r="I20" t="n">
        <v>114722</v>
      </c>
      <c r="J20" t="n">
        <v>127220</v>
      </c>
      <c r="K20" t="n">
        <v>109589</v>
      </c>
      <c r="L20" t="n">
        <v>98523</v>
      </c>
      <c r="M20" t="n">
        <v>83227</v>
      </c>
      <c r="N20" t="n">
        <v>108148</v>
      </c>
      <c r="O20" t="n">
        <v>87256</v>
      </c>
      <c r="P20" t="n">
        <v>86105</v>
      </c>
      <c r="Q20" t="n">
        <v>73728</v>
      </c>
      <c r="R20" t="n">
        <v>58382</v>
      </c>
      <c r="S20" t="n">
        <v>51487</v>
      </c>
      <c r="T20" t="n">
        <v>47922</v>
      </c>
      <c r="U20" t="n">
        <v>48925</v>
      </c>
      <c r="V20" t="n">
        <v>47938</v>
      </c>
      <c r="W20" t="n">
        <v>31008</v>
      </c>
    </row>
    <row r="21">
      <c r="A21" s="5" t="inlineStr">
        <is>
          <t>Operatives Ergebnis (EBIT)</t>
        </is>
      </c>
      <c r="B21" s="5" t="inlineStr">
        <is>
          <t>EBIT Earning Before Interest &amp; Tax</t>
        </is>
      </c>
      <c r="C21" t="n">
        <v>6432</v>
      </c>
      <c r="D21" t="n">
        <v>9983</v>
      </c>
      <c r="E21" t="n">
        <v>8012</v>
      </c>
      <c r="F21" t="n">
        <v>2157</v>
      </c>
      <c r="G21" t="n">
        <v>-2781</v>
      </c>
      <c r="H21" t="n">
        <v>7917</v>
      </c>
      <c r="I21" t="n">
        <v>8856</v>
      </c>
      <c r="J21" t="n">
        <v>15026</v>
      </c>
      <c r="K21" t="n">
        <v>17435</v>
      </c>
      <c r="L21" t="n">
        <v>16111</v>
      </c>
      <c r="M21" t="n">
        <v>12055</v>
      </c>
      <c r="N21" t="n">
        <v>18641</v>
      </c>
      <c r="O21" t="n">
        <v>18868</v>
      </c>
      <c r="P21" t="n">
        <v>19327</v>
      </c>
      <c r="Q21" t="n">
        <v>16827</v>
      </c>
      <c r="R21" t="n">
        <v>12463</v>
      </c>
      <c r="S21" t="n">
        <v>9517</v>
      </c>
      <c r="T21" t="n">
        <v>8502</v>
      </c>
      <c r="U21" t="n">
        <v>10396</v>
      </c>
      <c r="V21" t="n">
        <v>10772</v>
      </c>
      <c r="W21" t="n">
        <v>5480</v>
      </c>
    </row>
    <row r="22">
      <c r="A22" s="5" t="inlineStr">
        <is>
          <t>Finanzergebnis</t>
        </is>
      </c>
      <c r="B22" s="5" t="inlineStr">
        <is>
          <t>Financial Result</t>
        </is>
      </c>
      <c r="C22" t="n">
        <v>-686</v>
      </c>
      <c r="D22" t="n">
        <v>124</v>
      </c>
      <c r="E22" t="n">
        <v>-1168</v>
      </c>
      <c r="F22" t="n">
        <v>-1265</v>
      </c>
      <c r="G22" t="n">
        <v>-1199</v>
      </c>
      <c r="H22" t="n">
        <v>-575</v>
      </c>
      <c r="I22" t="n">
        <v>5124</v>
      </c>
      <c r="J22" t="n">
        <v>1574</v>
      </c>
      <c r="K22" t="n">
        <v>1042</v>
      </c>
      <c r="L22" t="n">
        <v>429</v>
      </c>
      <c r="M22" t="n">
        <v>18</v>
      </c>
      <c r="N22" t="n">
        <v>609</v>
      </c>
      <c r="O22" t="n">
        <v>1160</v>
      </c>
      <c r="P22" t="n">
        <v>1064</v>
      </c>
      <c r="Q22" t="n">
        <v>548</v>
      </c>
      <c r="R22" t="n">
        <v>134</v>
      </c>
      <c r="S22" t="n">
        <v>-171</v>
      </c>
      <c r="T22" t="n">
        <v>-124</v>
      </c>
      <c r="U22" t="n">
        <v>-475</v>
      </c>
      <c r="V22" t="n">
        <v>97</v>
      </c>
      <c r="W22" t="n">
        <v>99</v>
      </c>
    </row>
    <row r="23">
      <c r="A23" s="5" t="inlineStr">
        <is>
          <t>Ergebnis vor Steuer (EBT)</t>
        </is>
      </c>
      <c r="B23" s="5" t="inlineStr">
        <is>
          <t>EBT Earning Before Tax</t>
        </is>
      </c>
      <c r="C23" t="n">
        <v>5746</v>
      </c>
      <c r="D23" t="n">
        <v>10107</v>
      </c>
      <c r="E23" t="n">
        <v>6844</v>
      </c>
      <c r="F23" t="n">
        <v>892</v>
      </c>
      <c r="G23" t="n">
        <v>-3980</v>
      </c>
      <c r="H23" t="n">
        <v>7342</v>
      </c>
      <c r="I23" t="n">
        <v>13980</v>
      </c>
      <c r="J23" t="n">
        <v>16600</v>
      </c>
      <c r="K23" t="n">
        <v>18477</v>
      </c>
      <c r="L23" t="n">
        <v>16540</v>
      </c>
      <c r="M23" t="n">
        <v>12073</v>
      </c>
      <c r="N23" t="n">
        <v>19250</v>
      </c>
      <c r="O23" t="n">
        <v>20028</v>
      </c>
      <c r="P23" t="n">
        <v>20391</v>
      </c>
      <c r="Q23" t="n">
        <v>17375</v>
      </c>
      <c r="R23" t="n">
        <v>12597</v>
      </c>
      <c r="S23" t="n">
        <v>9346</v>
      </c>
      <c r="T23" t="n">
        <v>8378</v>
      </c>
      <c r="U23" t="n">
        <v>9921</v>
      </c>
      <c r="V23" t="n">
        <v>10869</v>
      </c>
      <c r="W23" t="n">
        <v>5579</v>
      </c>
    </row>
    <row r="24">
      <c r="A24" s="5" t="inlineStr">
        <is>
          <t>Steuern auf Einkommen und Ertrag</t>
        </is>
      </c>
      <c r="B24" s="5" t="inlineStr">
        <is>
          <t>Taxes on income and earnings</t>
        </is>
      </c>
      <c r="C24" t="n">
        <v>5591</v>
      </c>
      <c r="D24" t="n">
        <v>5970</v>
      </c>
      <c r="E24" t="n">
        <v>3467</v>
      </c>
      <c r="F24" t="n">
        <v>1936</v>
      </c>
      <c r="G24" t="n">
        <v>3147</v>
      </c>
      <c r="H24" t="n">
        <v>6492</v>
      </c>
      <c r="I24" t="n">
        <v>9008</v>
      </c>
      <c r="J24" t="n">
        <v>11659</v>
      </c>
      <c r="K24" t="n">
        <v>10674</v>
      </c>
      <c r="L24" t="n">
        <v>9157</v>
      </c>
      <c r="M24" t="n">
        <v>6756</v>
      </c>
      <c r="N24" t="n">
        <v>9692</v>
      </c>
      <c r="O24" t="n">
        <v>9219</v>
      </c>
      <c r="P24" t="n">
        <v>10568</v>
      </c>
      <c r="Q24" t="n">
        <v>8128</v>
      </c>
      <c r="R24" t="n">
        <v>4653</v>
      </c>
      <c r="S24" t="n">
        <v>3241</v>
      </c>
      <c r="T24" t="n">
        <v>3127</v>
      </c>
      <c r="U24" t="n">
        <v>3530</v>
      </c>
      <c r="V24" t="n">
        <v>4335</v>
      </c>
      <c r="W24" t="n">
        <v>2054</v>
      </c>
    </row>
    <row r="25">
      <c r="A25" s="5" t="inlineStr">
        <is>
          <t>Ergebnis nach Steuer</t>
        </is>
      </c>
      <c r="B25" s="5" t="inlineStr">
        <is>
          <t>Earnings after tax</t>
        </is>
      </c>
      <c r="C25" t="n">
        <v>155</v>
      </c>
      <c r="D25" t="n">
        <v>4137</v>
      </c>
      <c r="E25" t="n">
        <v>3377</v>
      </c>
      <c r="F25" t="n">
        <v>-1044</v>
      </c>
      <c r="G25" t="n">
        <v>-7127</v>
      </c>
      <c r="H25" t="n">
        <v>850</v>
      </c>
      <c r="I25" t="n">
        <v>4972</v>
      </c>
      <c r="J25" t="n">
        <v>4941</v>
      </c>
      <c r="K25" t="n">
        <v>7803</v>
      </c>
      <c r="L25" t="n">
        <v>7383</v>
      </c>
      <c r="M25" t="n">
        <v>5317</v>
      </c>
      <c r="N25" t="n">
        <v>9558</v>
      </c>
      <c r="O25" t="n">
        <v>10809</v>
      </c>
      <c r="P25" t="n">
        <v>9823</v>
      </c>
      <c r="Q25" t="n">
        <v>9247</v>
      </c>
      <c r="R25" t="n">
        <v>7944</v>
      </c>
      <c r="S25" t="n">
        <v>6105</v>
      </c>
      <c r="T25" t="n">
        <v>5251</v>
      </c>
      <c r="U25" t="n">
        <v>6391</v>
      </c>
      <c r="V25" t="n">
        <v>6534</v>
      </c>
      <c r="W25" t="n">
        <v>3525</v>
      </c>
    </row>
    <row r="26">
      <c r="A26" s="5" t="inlineStr">
        <is>
          <t>Minderheitenanteil</t>
        </is>
      </c>
      <c r="B26" s="5" t="inlineStr">
        <is>
          <t>Minority Share</t>
        </is>
      </c>
      <c r="C26" t="n">
        <v>-7</v>
      </c>
      <c r="D26" t="n">
        <v>-11</v>
      </c>
      <c r="E26" t="n">
        <v>-3</v>
      </c>
      <c r="F26" t="n">
        <v>-7</v>
      </c>
      <c r="G26" t="n">
        <v>595</v>
      </c>
      <c r="H26" t="n">
        <v>441</v>
      </c>
      <c r="I26" t="n">
        <v>188</v>
      </c>
      <c r="J26" t="n">
        <v>-885</v>
      </c>
      <c r="K26" t="n">
        <v>-943</v>
      </c>
      <c r="L26" t="n">
        <v>-1065</v>
      </c>
      <c r="M26" t="n">
        <v>-950</v>
      </c>
      <c r="N26" t="n">
        <v>-733</v>
      </c>
      <c r="O26" t="n">
        <v>-798</v>
      </c>
      <c r="P26" t="n">
        <v>-606</v>
      </c>
      <c r="Q26" t="n">
        <v>-459</v>
      </c>
      <c r="R26" t="n">
        <v>-614</v>
      </c>
      <c r="S26" t="n">
        <v>-569</v>
      </c>
      <c r="T26" t="n">
        <v>-629</v>
      </c>
      <c r="U26" t="n">
        <v>-477</v>
      </c>
      <c r="V26" t="n">
        <v>-251</v>
      </c>
      <c r="W26" t="n">
        <v>-140</v>
      </c>
    </row>
    <row r="27">
      <c r="A27" s="5" t="inlineStr">
        <is>
          <t>Jahresüberschuss/-fehlbetrag</t>
        </is>
      </c>
      <c r="B27" s="5" t="inlineStr">
        <is>
          <t>Net Profit</t>
        </is>
      </c>
      <c r="C27" t="n">
        <v>148</v>
      </c>
      <c r="D27" t="n">
        <v>4126</v>
      </c>
      <c r="E27" t="n">
        <v>3374</v>
      </c>
      <c r="F27" t="n">
        <v>-1464</v>
      </c>
      <c r="G27" t="n">
        <v>-8783</v>
      </c>
      <c r="H27" t="n">
        <v>1291</v>
      </c>
      <c r="I27" t="n">
        <v>5160</v>
      </c>
      <c r="J27" t="n">
        <v>7788</v>
      </c>
      <c r="K27" t="n">
        <v>6860</v>
      </c>
      <c r="L27" t="n">
        <v>6318</v>
      </c>
      <c r="M27" t="n">
        <v>4367</v>
      </c>
      <c r="N27" t="n">
        <v>8825</v>
      </c>
      <c r="O27" t="n">
        <v>10011</v>
      </c>
      <c r="P27" t="n">
        <v>9217</v>
      </c>
      <c r="Q27" t="n">
        <v>8788</v>
      </c>
      <c r="R27" t="n">
        <v>7274</v>
      </c>
      <c r="S27" t="n">
        <v>5585</v>
      </c>
      <c r="T27" t="n">
        <v>4593</v>
      </c>
      <c r="U27" t="n">
        <v>7751</v>
      </c>
      <c r="V27" t="n">
        <v>5771</v>
      </c>
      <c r="W27" t="n">
        <v>2857</v>
      </c>
    </row>
    <row r="28">
      <c r="A28" s="5" t="inlineStr">
        <is>
          <t>Summe Umlaufvermögen</t>
        </is>
      </c>
      <c r="B28" s="5" t="inlineStr">
        <is>
          <t>Current Assets</t>
        </is>
      </c>
      <c r="C28" t="n">
        <v>34909</v>
      </c>
      <c r="D28" t="n">
        <v>39450</v>
      </c>
      <c r="E28" t="n">
        <v>36433</v>
      </c>
      <c r="F28" t="n">
        <v>37971</v>
      </c>
      <c r="G28" t="n">
        <v>39982</v>
      </c>
      <c r="H28" t="n">
        <v>54407</v>
      </c>
      <c r="I28" t="n">
        <v>50435</v>
      </c>
      <c r="J28" t="n">
        <v>48742</v>
      </c>
      <c r="K28" t="n">
        <v>38195</v>
      </c>
      <c r="L28" t="n">
        <v>34911</v>
      </c>
      <c r="M28" t="n">
        <v>31129</v>
      </c>
      <c r="N28" t="n">
        <v>37128</v>
      </c>
      <c r="O28" t="n">
        <v>33814</v>
      </c>
      <c r="P28" t="n">
        <v>30021</v>
      </c>
      <c r="Q28" t="n">
        <v>25232</v>
      </c>
      <c r="R28" t="n">
        <v>20682</v>
      </c>
      <c r="S28" t="n">
        <v>20528</v>
      </c>
      <c r="T28" t="n">
        <v>21776</v>
      </c>
      <c r="U28" t="n">
        <v>19666</v>
      </c>
      <c r="V28" t="n">
        <v>19954</v>
      </c>
      <c r="W28" t="inlineStr">
        <is>
          <t>-</t>
        </is>
      </c>
    </row>
    <row r="29">
      <c r="A29" s="5" t="inlineStr">
        <is>
          <t>Summe Anlagevermögen</t>
        </is>
      </c>
      <c r="B29" s="5" t="inlineStr">
        <is>
          <t>Fixed Assets</t>
        </is>
      </c>
      <c r="C29" t="n">
        <v>88531</v>
      </c>
      <c r="D29" t="n">
        <v>78923</v>
      </c>
      <c r="E29" t="n">
        <v>78495</v>
      </c>
      <c r="F29" t="n">
        <v>86574</v>
      </c>
      <c r="G29" t="n">
        <v>94810</v>
      </c>
      <c r="H29" t="n">
        <v>91800</v>
      </c>
      <c r="I29" t="n">
        <v>87653</v>
      </c>
      <c r="J29" t="n">
        <v>90899</v>
      </c>
      <c r="K29" t="n">
        <v>104750</v>
      </c>
      <c r="L29" t="n">
        <v>96949</v>
      </c>
      <c r="M29" t="n">
        <v>86400</v>
      </c>
      <c r="N29" t="n">
        <v>79462</v>
      </c>
      <c r="O29" t="n">
        <v>67646</v>
      </c>
      <c r="P29" t="n">
        <v>58291</v>
      </c>
      <c r="Q29" t="n">
        <v>58618</v>
      </c>
      <c r="R29" t="n">
        <v>48430</v>
      </c>
      <c r="S29" t="n">
        <v>46808</v>
      </c>
      <c r="T29" t="n">
        <v>44032</v>
      </c>
      <c r="U29" t="n">
        <v>43070</v>
      </c>
      <c r="V29" t="n">
        <v>36409</v>
      </c>
      <c r="W29" t="inlineStr">
        <is>
          <t>-</t>
        </is>
      </c>
    </row>
    <row r="30">
      <c r="A30" s="5" t="inlineStr">
        <is>
          <t>Summe Aktiva</t>
        </is>
      </c>
      <c r="B30" s="5" t="inlineStr">
        <is>
          <t>Total Assets</t>
        </is>
      </c>
      <c r="C30" t="n">
        <v>123440</v>
      </c>
      <c r="D30" t="n">
        <v>118373</v>
      </c>
      <c r="E30" t="n">
        <v>114928</v>
      </c>
      <c r="F30" t="n">
        <v>124545</v>
      </c>
      <c r="G30" t="n">
        <v>134792</v>
      </c>
      <c r="H30" t="n">
        <v>146207</v>
      </c>
      <c r="I30" t="n">
        <v>138088</v>
      </c>
      <c r="J30" t="n">
        <v>139641</v>
      </c>
      <c r="K30" t="n">
        <v>142945</v>
      </c>
      <c r="L30" t="n">
        <v>131860</v>
      </c>
      <c r="M30" t="n">
        <v>117529</v>
      </c>
      <c r="N30" t="n">
        <v>116590</v>
      </c>
      <c r="O30" t="n">
        <v>101460</v>
      </c>
      <c r="P30" t="n">
        <v>88312</v>
      </c>
      <c r="Q30" t="n">
        <v>83850</v>
      </c>
      <c r="R30" t="n">
        <v>69112</v>
      </c>
      <c r="S30" t="n">
        <v>67336</v>
      </c>
      <c r="T30" t="n">
        <v>65808</v>
      </c>
      <c r="U30" t="n">
        <v>62736</v>
      </c>
      <c r="V30" t="n">
        <v>56363</v>
      </c>
      <c r="W30" t="inlineStr">
        <is>
          <t>-</t>
        </is>
      </c>
    </row>
    <row r="31">
      <c r="A31" s="5" t="inlineStr">
        <is>
          <t>Summe kurzfristiges Fremdkapital</t>
        </is>
      </c>
      <c r="B31" s="5" t="inlineStr">
        <is>
          <t>Short-Term Debt</t>
        </is>
      </c>
      <c r="C31" t="n">
        <v>29644</v>
      </c>
      <c r="D31" t="n">
        <v>28382</v>
      </c>
      <c r="E31" t="n">
        <v>24735</v>
      </c>
      <c r="F31" t="n">
        <v>27696</v>
      </c>
      <c r="G31" t="n">
        <v>29565</v>
      </c>
      <c r="H31" t="n">
        <v>37174</v>
      </c>
      <c r="I31" t="n">
        <v>32947</v>
      </c>
      <c r="J31" t="n">
        <v>33986</v>
      </c>
      <c r="K31" t="n">
        <v>35632</v>
      </c>
      <c r="L31" t="n">
        <v>34847</v>
      </c>
      <c r="M31" t="n">
        <v>30488</v>
      </c>
      <c r="N31" t="n">
        <v>35351</v>
      </c>
      <c r="O31" t="n">
        <v>30243</v>
      </c>
      <c r="P31" t="n">
        <v>23749</v>
      </c>
      <c r="Q31" t="n">
        <v>22483</v>
      </c>
      <c r="R31" t="n">
        <v>19048</v>
      </c>
      <c r="S31" t="n">
        <v>21380</v>
      </c>
      <c r="T31" t="n">
        <v>21592</v>
      </c>
      <c r="U31" t="n">
        <v>18452</v>
      </c>
      <c r="V31" t="n">
        <v>20244</v>
      </c>
      <c r="W31" t="inlineStr">
        <is>
          <t>-</t>
        </is>
      </c>
    </row>
    <row r="32">
      <c r="A32" s="5" t="inlineStr">
        <is>
          <t>Summe langfristiges Fremdkapital</t>
        </is>
      </c>
      <c r="B32" s="5" t="inlineStr">
        <is>
          <t>Long-Term Debt</t>
        </is>
      </c>
      <c r="C32" t="n">
        <v>45896</v>
      </c>
      <c r="D32" t="n">
        <v>38859</v>
      </c>
      <c r="E32" t="n">
        <v>42027</v>
      </c>
      <c r="F32" t="n">
        <v>43763</v>
      </c>
      <c r="G32" t="n">
        <v>44488</v>
      </c>
      <c r="H32" t="n">
        <v>46659</v>
      </c>
      <c r="I32" t="n">
        <v>43827</v>
      </c>
      <c r="J32" t="n">
        <v>42581</v>
      </c>
      <c r="K32" t="n">
        <v>46896</v>
      </c>
      <c r="L32" t="n">
        <v>41247</v>
      </c>
      <c r="M32" t="n">
        <v>36990</v>
      </c>
      <c r="N32" t="n">
        <v>32729</v>
      </c>
      <c r="O32" t="n">
        <v>28253</v>
      </c>
      <c r="P32" t="n">
        <v>23364</v>
      </c>
      <c r="Q32" t="n">
        <v>22150</v>
      </c>
      <c r="R32" t="n">
        <v>17598</v>
      </c>
      <c r="S32" t="n">
        <v>17638</v>
      </c>
      <c r="T32" t="n">
        <v>15865</v>
      </c>
      <c r="U32" t="n">
        <v>15095</v>
      </c>
      <c r="V32" t="n">
        <v>12046</v>
      </c>
      <c r="W32" t="inlineStr">
        <is>
          <t>-</t>
        </is>
      </c>
    </row>
    <row r="33">
      <c r="A33" s="5" t="inlineStr">
        <is>
          <t>Summe Fremdkapital</t>
        </is>
      </c>
      <c r="B33" s="5" t="inlineStr">
        <is>
          <t>Total Liabilities</t>
        </is>
      </c>
      <c r="C33" t="n">
        <v>75540</v>
      </c>
      <c r="D33" t="n">
        <v>67300</v>
      </c>
      <c r="E33" t="n">
        <v>66849</v>
      </c>
      <c r="F33" t="n">
        <v>71459</v>
      </c>
      <c r="G33" t="n">
        <v>81123</v>
      </c>
      <c r="H33" t="n">
        <v>83998</v>
      </c>
      <c r="I33" t="n">
        <v>76914</v>
      </c>
      <c r="J33" t="n">
        <v>76928</v>
      </c>
      <c r="K33" t="n">
        <v>82552</v>
      </c>
      <c r="L33" t="n">
        <v>76132</v>
      </c>
      <c r="M33" t="n">
        <v>67478</v>
      </c>
      <c r="N33" t="n">
        <v>68080</v>
      </c>
      <c r="O33" t="n">
        <v>58593</v>
      </c>
      <c r="P33" t="n">
        <v>47113</v>
      </c>
      <c r="Q33" t="n">
        <v>44633</v>
      </c>
      <c r="R33" t="n">
        <v>36646</v>
      </c>
      <c r="S33" t="n">
        <v>39018</v>
      </c>
      <c r="T33" t="n">
        <v>37457</v>
      </c>
      <c r="U33" t="n">
        <v>33547</v>
      </c>
      <c r="V33" t="n">
        <v>32290</v>
      </c>
      <c r="W33" t="inlineStr">
        <is>
          <t>-</t>
        </is>
      </c>
    </row>
    <row r="34">
      <c r="A34" s="5" t="inlineStr">
        <is>
          <t>Minderheitenanteil</t>
        </is>
      </c>
      <c r="B34" s="5" t="inlineStr">
        <is>
          <t>Minority Share</t>
        </is>
      </c>
      <c r="C34" t="n">
        <v>61</v>
      </c>
      <c r="D34" t="n">
        <v>57</v>
      </c>
      <c r="E34" t="n">
        <v>49</v>
      </c>
      <c r="F34" t="n">
        <v>49</v>
      </c>
      <c r="G34" t="n">
        <v>1916</v>
      </c>
      <c r="H34" t="n">
        <v>2455</v>
      </c>
      <c r="I34" t="n">
        <v>2964</v>
      </c>
      <c r="J34" t="n">
        <v>3514</v>
      </c>
      <c r="K34" t="n">
        <v>4921</v>
      </c>
      <c r="L34" t="n">
        <v>4522</v>
      </c>
      <c r="M34" t="n">
        <v>3978</v>
      </c>
      <c r="N34" t="n">
        <v>4074</v>
      </c>
      <c r="O34" t="n">
        <v>2439</v>
      </c>
      <c r="P34" t="n">
        <v>2170</v>
      </c>
      <c r="Q34" t="n">
        <v>2349</v>
      </c>
      <c r="R34" t="n">
        <v>2128</v>
      </c>
      <c r="S34" t="n">
        <v>1622</v>
      </c>
      <c r="T34" t="n">
        <v>2094</v>
      </c>
      <c r="U34" t="n">
        <v>1706</v>
      </c>
      <c r="V34" t="n">
        <v>1672</v>
      </c>
      <c r="W34" t="inlineStr">
        <is>
          <t>-</t>
        </is>
      </c>
    </row>
    <row r="35">
      <c r="A35" s="5" t="inlineStr">
        <is>
          <t>Summe Eigenkapital</t>
        </is>
      </c>
      <c r="B35" s="5" t="inlineStr">
        <is>
          <t>Equity</t>
        </is>
      </c>
      <c r="C35" t="n">
        <v>47839</v>
      </c>
      <c r="D35" t="n">
        <v>51016</v>
      </c>
      <c r="E35" t="n">
        <v>48030</v>
      </c>
      <c r="F35" t="n">
        <v>53037</v>
      </c>
      <c r="G35" t="n">
        <v>51753</v>
      </c>
      <c r="H35" t="n">
        <v>59754</v>
      </c>
      <c r="I35" t="n">
        <v>58210</v>
      </c>
      <c r="J35" t="n">
        <v>59199</v>
      </c>
      <c r="K35" t="n">
        <v>55472</v>
      </c>
      <c r="L35" t="n">
        <v>51206</v>
      </c>
      <c r="M35" t="n">
        <v>46073</v>
      </c>
      <c r="N35" t="n">
        <v>44436</v>
      </c>
      <c r="O35" t="n">
        <v>40428</v>
      </c>
      <c r="P35" t="n">
        <v>39029</v>
      </c>
      <c r="Q35" t="n">
        <v>36868</v>
      </c>
      <c r="R35" t="n">
        <v>30338</v>
      </c>
      <c r="S35" t="n">
        <v>26696</v>
      </c>
      <c r="T35" t="n">
        <v>26257</v>
      </c>
      <c r="U35" t="n">
        <v>27483</v>
      </c>
      <c r="V35" t="n">
        <v>22401</v>
      </c>
      <c r="W35" t="inlineStr">
        <is>
          <t>-</t>
        </is>
      </c>
    </row>
    <row r="36">
      <c r="A36" s="5" t="inlineStr">
        <is>
          <t>Summe Passiva</t>
        </is>
      </c>
      <c r="B36" s="5" t="inlineStr">
        <is>
          <t>Liabilities &amp; Shareholder Equity</t>
        </is>
      </c>
      <c r="C36" t="n">
        <v>123440</v>
      </c>
      <c r="D36" t="n">
        <v>118373</v>
      </c>
      <c r="E36" t="n">
        <v>114928</v>
      </c>
      <c r="F36" t="n">
        <v>124545</v>
      </c>
      <c r="G36" t="n">
        <v>134792</v>
      </c>
      <c r="H36" t="n">
        <v>146207</v>
      </c>
      <c r="I36" t="n">
        <v>138088</v>
      </c>
      <c r="J36" t="n">
        <v>139641</v>
      </c>
      <c r="K36" t="n">
        <v>142945</v>
      </c>
      <c r="L36" t="n">
        <v>131860</v>
      </c>
      <c r="M36" t="n">
        <v>117529</v>
      </c>
      <c r="N36" t="n">
        <v>116590</v>
      </c>
      <c r="O36" t="n">
        <v>101460</v>
      </c>
      <c r="P36" t="n">
        <v>88312</v>
      </c>
      <c r="Q36" t="n">
        <v>83850</v>
      </c>
      <c r="R36" t="n">
        <v>69112</v>
      </c>
      <c r="S36" t="n">
        <v>67336</v>
      </c>
      <c r="T36" t="n">
        <v>65808</v>
      </c>
      <c r="U36" t="n">
        <v>62736</v>
      </c>
      <c r="V36" t="n">
        <v>56363</v>
      </c>
      <c r="W36" t="inlineStr">
        <is>
          <t>-</t>
        </is>
      </c>
    </row>
    <row r="37">
      <c r="A37" s="5" t="inlineStr">
        <is>
          <t>Mio.Aktien im Umlauf</t>
        </is>
      </c>
      <c r="B37" s="5" t="inlineStr">
        <is>
          <t>Million shares outstanding</t>
        </is>
      </c>
      <c r="C37" t="n">
        <v>3634</v>
      </c>
      <c r="D37" t="n">
        <v>3634</v>
      </c>
      <c r="E37" t="n">
        <v>3634</v>
      </c>
      <c r="F37" t="n">
        <v>3634</v>
      </c>
      <c r="G37" t="n">
        <v>3634</v>
      </c>
      <c r="H37" t="n">
        <v>3634</v>
      </c>
      <c r="I37" t="n">
        <v>3634</v>
      </c>
      <c r="J37" t="n">
        <v>3634</v>
      </c>
      <c r="K37" t="n">
        <v>4005</v>
      </c>
      <c r="L37" t="n">
        <v>4005</v>
      </c>
      <c r="M37" t="n">
        <v>4005</v>
      </c>
      <c r="N37" t="n">
        <v>4005</v>
      </c>
      <c r="O37" t="n">
        <v>4005</v>
      </c>
      <c r="P37" t="n">
        <v>4005</v>
      </c>
      <c r="Q37" t="n">
        <v>4005</v>
      </c>
      <c r="R37" t="n">
        <v>4004</v>
      </c>
      <c r="S37" t="n">
        <v>4003</v>
      </c>
      <c r="T37" t="n">
        <v>4002</v>
      </c>
      <c r="U37" t="n">
        <v>4001</v>
      </c>
      <c r="V37" t="n">
        <v>4008</v>
      </c>
      <c r="W37" t="inlineStr">
        <is>
          <t>-</t>
        </is>
      </c>
    </row>
    <row r="38">
      <c r="A38" s="5" t="inlineStr">
        <is>
          <t>Ergebnis je Aktie (brutto)</t>
        </is>
      </c>
      <c r="B38" s="5" t="inlineStr">
        <is>
          <t>Earnings per share</t>
        </is>
      </c>
      <c r="C38" t="n">
        <v>1.58</v>
      </c>
      <c r="D38" t="n">
        <v>2.78</v>
      </c>
      <c r="E38" t="n">
        <v>1.88</v>
      </c>
      <c r="F38" t="n">
        <v>0.25</v>
      </c>
      <c r="G38" t="n">
        <v>-1.1</v>
      </c>
      <c r="H38" t="n">
        <v>2.02</v>
      </c>
      <c r="I38" t="n">
        <v>3.85</v>
      </c>
      <c r="J38" t="n">
        <v>4.57</v>
      </c>
      <c r="K38" t="n">
        <v>4.61</v>
      </c>
      <c r="L38" t="n">
        <v>4.13</v>
      </c>
      <c r="M38" t="n">
        <v>3.01</v>
      </c>
      <c r="N38" t="n">
        <v>4.81</v>
      </c>
      <c r="O38" t="n">
        <v>5</v>
      </c>
      <c r="P38" t="n">
        <v>5.09</v>
      </c>
      <c r="Q38" t="n">
        <v>4.34</v>
      </c>
      <c r="R38" t="n">
        <v>3.15</v>
      </c>
      <c r="S38" t="n">
        <v>2.33</v>
      </c>
      <c r="T38" t="n">
        <v>2.09</v>
      </c>
      <c r="U38" t="n">
        <v>2.48</v>
      </c>
      <c r="V38" t="n">
        <v>2.71</v>
      </c>
      <c r="W38" t="inlineStr">
        <is>
          <t>-</t>
        </is>
      </c>
    </row>
    <row r="39">
      <c r="A39" s="5" t="inlineStr">
        <is>
          <t>Ergebnis je Aktie (unverwässert)</t>
        </is>
      </c>
      <c r="B39" s="5" t="inlineStr">
        <is>
          <t>Basic Earnings per share</t>
        </is>
      </c>
      <c r="C39" t="n">
        <v>0.04</v>
      </c>
      <c r="D39" t="n">
        <v>1.15</v>
      </c>
      <c r="E39" t="n">
        <v>0.9399999999999999</v>
      </c>
      <c r="F39" t="n">
        <v>-0.41</v>
      </c>
      <c r="G39" t="n">
        <v>-2.44</v>
      </c>
      <c r="H39" t="n">
        <v>0.36</v>
      </c>
      <c r="I39" t="n">
        <v>1.42</v>
      </c>
      <c r="J39" t="n">
        <v>2.15</v>
      </c>
      <c r="K39" t="n">
        <v>1.89</v>
      </c>
      <c r="L39" t="n">
        <v>1.74</v>
      </c>
      <c r="M39" t="n">
        <v>1.27</v>
      </c>
      <c r="N39" t="n">
        <v>2.43</v>
      </c>
      <c r="O39" t="n">
        <v>2.73</v>
      </c>
      <c r="P39" t="n">
        <v>2.49</v>
      </c>
      <c r="Q39" t="n">
        <v>2.34</v>
      </c>
      <c r="R39" t="n">
        <v>1.93</v>
      </c>
      <c r="S39" t="n">
        <v>1.48</v>
      </c>
      <c r="T39" t="n">
        <v>1.2</v>
      </c>
      <c r="U39" t="n">
        <v>1.98</v>
      </c>
      <c r="V39" t="n">
        <v>1.44</v>
      </c>
      <c r="W39" t="n">
        <v>0.71</v>
      </c>
    </row>
    <row r="40">
      <c r="A40" s="5" t="inlineStr">
        <is>
          <t>Ergebnis je Aktie (verwässert)</t>
        </is>
      </c>
      <c r="B40" s="5" t="inlineStr">
        <is>
          <t>Diluted Earnings per share</t>
        </is>
      </c>
      <c r="C40" t="n">
        <v>0.04</v>
      </c>
      <c r="D40" t="n">
        <v>1.15</v>
      </c>
      <c r="E40" t="n">
        <v>0.9399999999999999</v>
      </c>
      <c r="F40" t="n">
        <v>-0.41</v>
      </c>
      <c r="G40" t="n">
        <v>-2.44</v>
      </c>
      <c r="H40" t="n">
        <v>0.36</v>
      </c>
      <c r="I40" t="n">
        <v>1.42</v>
      </c>
      <c r="J40" t="n">
        <v>2.15</v>
      </c>
      <c r="K40" t="n">
        <v>1.89</v>
      </c>
      <c r="L40" t="n">
        <v>1.74</v>
      </c>
      <c r="M40" t="n">
        <v>1.27</v>
      </c>
      <c r="N40" t="n">
        <v>2.43</v>
      </c>
      <c r="O40" t="n">
        <v>2.73</v>
      </c>
      <c r="P40" t="n">
        <v>2.49</v>
      </c>
      <c r="Q40" t="n">
        <v>2.34</v>
      </c>
      <c r="R40" t="n">
        <v>1.93</v>
      </c>
      <c r="S40" t="n">
        <v>1.48</v>
      </c>
      <c r="T40" t="n">
        <v>1.2</v>
      </c>
      <c r="U40" t="n">
        <v>1.98</v>
      </c>
      <c r="V40" t="n">
        <v>1.44</v>
      </c>
      <c r="W40" t="n">
        <v>0.71</v>
      </c>
    </row>
    <row r="41">
      <c r="A41" s="5" t="inlineStr">
        <is>
          <t>Dividende je Aktie</t>
        </is>
      </c>
      <c r="B41" s="5" t="inlineStr">
        <is>
          <t>Dividend per share</t>
        </is>
      </c>
      <c r="C41" t="n">
        <v>0.86</v>
      </c>
      <c r="D41" t="n">
        <v>0.83</v>
      </c>
      <c r="E41" t="n">
        <v>0.8</v>
      </c>
      <c r="F41" t="n">
        <v>0.8</v>
      </c>
      <c r="G41" t="n">
        <v>0.8</v>
      </c>
      <c r="H41" t="n">
        <v>1.12</v>
      </c>
      <c r="I41" t="n">
        <v>1.1</v>
      </c>
      <c r="J41" t="n">
        <v>1.08</v>
      </c>
      <c r="K41" t="n">
        <v>1.04</v>
      </c>
      <c r="L41" t="n">
        <v>1</v>
      </c>
      <c r="M41" t="n">
        <v>1</v>
      </c>
      <c r="N41" t="n">
        <v>1.3</v>
      </c>
      <c r="O41" t="n">
        <v>1.3</v>
      </c>
      <c r="P41" t="n">
        <v>1.25</v>
      </c>
      <c r="Q41" t="n">
        <v>1.1</v>
      </c>
      <c r="R41" t="n">
        <v>0.9</v>
      </c>
      <c r="S41" t="n">
        <v>0.75</v>
      </c>
      <c r="T41" t="n">
        <v>0.75</v>
      </c>
      <c r="U41" t="n">
        <v>0.75</v>
      </c>
      <c r="V41" t="n">
        <v>0.42</v>
      </c>
      <c r="W41" t="n">
        <v>0.18</v>
      </c>
    </row>
    <row r="42">
      <c r="A42" s="5" t="inlineStr">
        <is>
          <t>Dividendenausschüttung in Mio</t>
        </is>
      </c>
      <c r="B42" s="5" t="inlineStr">
        <is>
          <t>Dividend Payment in M</t>
        </is>
      </c>
      <c r="C42" t="n">
        <v>3018</v>
      </c>
      <c r="D42" t="n">
        <v>2954</v>
      </c>
      <c r="E42" t="n">
        <v>2880</v>
      </c>
      <c r="F42" t="n">
        <v>2881</v>
      </c>
      <c r="G42" t="n">
        <v>3457</v>
      </c>
      <c r="H42" t="n">
        <v>4006</v>
      </c>
      <c r="I42" t="n">
        <v>3949</v>
      </c>
      <c r="J42" t="n">
        <v>3840</v>
      </c>
      <c r="K42" t="n">
        <v>3695</v>
      </c>
      <c r="L42" t="n">
        <v>3622</v>
      </c>
      <c r="M42" t="n">
        <v>4166</v>
      </c>
      <c r="N42" t="n">
        <v>4910</v>
      </c>
      <c r="O42" t="n">
        <v>4583</v>
      </c>
      <c r="P42" t="n">
        <v>4610</v>
      </c>
      <c r="Q42" t="n">
        <v>4096</v>
      </c>
      <c r="R42" t="n">
        <v>3388</v>
      </c>
      <c r="S42" t="n">
        <v>2829</v>
      </c>
      <c r="T42" t="n">
        <v>2833</v>
      </c>
      <c r="U42" t="n">
        <v>2876</v>
      </c>
      <c r="V42" t="n">
        <v>1664</v>
      </c>
      <c r="W42" t="n">
        <v>1446</v>
      </c>
    </row>
    <row r="43">
      <c r="A43" s="5" t="inlineStr">
        <is>
          <t>Umsatz</t>
        </is>
      </c>
      <c r="B43" s="5" t="inlineStr">
        <is>
          <t>Revenue</t>
        </is>
      </c>
      <c r="C43" t="n">
        <v>19.23</v>
      </c>
      <c r="D43" t="n">
        <v>20.86</v>
      </c>
      <c r="E43" t="n">
        <v>18.41</v>
      </c>
      <c r="F43" t="n">
        <v>15.34</v>
      </c>
      <c r="G43" t="n">
        <v>18.64</v>
      </c>
      <c r="H43" t="n">
        <v>30.23</v>
      </c>
      <c r="I43" t="n">
        <v>31.57</v>
      </c>
      <c r="J43" t="n">
        <v>35.01</v>
      </c>
      <c r="K43" t="n">
        <v>27.36</v>
      </c>
      <c r="L43" t="n">
        <v>24.6</v>
      </c>
      <c r="M43" t="n">
        <v>20.78</v>
      </c>
      <c r="N43" t="n">
        <v>27</v>
      </c>
      <c r="O43" t="n">
        <v>21.78</v>
      </c>
      <c r="P43" t="n">
        <v>21.5</v>
      </c>
      <c r="Q43" t="n">
        <v>18.41</v>
      </c>
      <c r="R43" t="n">
        <v>14.58</v>
      </c>
      <c r="S43" t="n">
        <v>12.86</v>
      </c>
      <c r="T43" t="n">
        <v>11.98</v>
      </c>
      <c r="U43" t="n">
        <v>12.23</v>
      </c>
      <c r="V43" t="n">
        <v>11.96</v>
      </c>
      <c r="W43" t="inlineStr">
        <is>
          <t>-</t>
        </is>
      </c>
    </row>
    <row r="44">
      <c r="A44" s="5" t="inlineStr">
        <is>
          <t>Buchwert je Aktie</t>
        </is>
      </c>
      <c r="B44" s="5" t="inlineStr">
        <is>
          <t>Book value per share</t>
        </is>
      </c>
      <c r="C44" t="n">
        <v>13.16</v>
      </c>
      <c r="D44" t="n">
        <v>14.04</v>
      </c>
      <c r="E44" t="n">
        <v>13.22</v>
      </c>
      <c r="F44" t="n">
        <v>14.59</v>
      </c>
      <c r="G44" t="n">
        <v>14.24</v>
      </c>
      <c r="H44" t="n">
        <v>16.44</v>
      </c>
      <c r="I44" t="n">
        <v>16.02</v>
      </c>
      <c r="J44" t="n">
        <v>16.29</v>
      </c>
      <c r="K44" t="n">
        <v>13.85</v>
      </c>
      <c r="L44" t="n">
        <v>12.78</v>
      </c>
      <c r="M44" t="n">
        <v>11.5</v>
      </c>
      <c r="N44" t="n">
        <v>11.09</v>
      </c>
      <c r="O44" t="n">
        <v>10.09</v>
      </c>
      <c r="P44" t="n">
        <v>9.74</v>
      </c>
      <c r="Q44" t="n">
        <v>9.199999999999999</v>
      </c>
      <c r="R44" t="n">
        <v>7.58</v>
      </c>
      <c r="S44" t="n">
        <v>6.67</v>
      </c>
      <c r="T44" t="n">
        <v>6.56</v>
      </c>
      <c r="U44" t="n">
        <v>6.87</v>
      </c>
      <c r="V44" t="n">
        <v>5.59</v>
      </c>
      <c r="W44" t="inlineStr">
        <is>
          <t>-</t>
        </is>
      </c>
    </row>
    <row r="45">
      <c r="A45" s="5" t="inlineStr">
        <is>
          <t>Cashflow je Aktie</t>
        </is>
      </c>
      <c r="B45" s="5" t="inlineStr">
        <is>
          <t>Cashflow per share</t>
        </is>
      </c>
      <c r="C45" t="n">
        <v>3.41</v>
      </c>
      <c r="D45" t="n">
        <v>3.76</v>
      </c>
      <c r="E45" t="n">
        <v>2.78</v>
      </c>
      <c r="F45" t="n">
        <v>2.11</v>
      </c>
      <c r="G45" t="n">
        <v>3.28</v>
      </c>
      <c r="H45" t="n">
        <v>4.16</v>
      </c>
      <c r="I45" t="n">
        <v>3.02</v>
      </c>
      <c r="J45" t="n">
        <v>3.4</v>
      </c>
      <c r="K45" t="n">
        <v>3.59</v>
      </c>
      <c r="L45" t="n">
        <v>3.67</v>
      </c>
      <c r="M45" t="n">
        <v>2.78</v>
      </c>
      <c r="N45" t="n">
        <v>5.44</v>
      </c>
      <c r="O45" t="n">
        <v>3.87</v>
      </c>
      <c r="P45" t="n">
        <v>4.24</v>
      </c>
      <c r="Q45" t="n">
        <v>3.73</v>
      </c>
      <c r="R45" t="n">
        <v>3.09</v>
      </c>
      <c r="S45" t="n">
        <v>2.7</v>
      </c>
      <c r="T45" t="n">
        <v>2.64</v>
      </c>
      <c r="U45" t="n">
        <v>2.04</v>
      </c>
      <c r="V45" t="n">
        <v>2.64</v>
      </c>
      <c r="W45" t="inlineStr">
        <is>
          <t>-</t>
        </is>
      </c>
    </row>
    <row r="46">
      <c r="A46" s="5" t="inlineStr">
        <is>
          <t>Bilanzsumme je Aktie</t>
        </is>
      </c>
      <c r="B46" s="5" t="inlineStr">
        <is>
          <t>Total assets per share</t>
        </is>
      </c>
      <c r="C46" t="n">
        <v>33.97</v>
      </c>
      <c r="D46" t="n">
        <v>32.57</v>
      </c>
      <c r="E46" t="n">
        <v>31.62</v>
      </c>
      <c r="F46" t="n">
        <v>34.27</v>
      </c>
      <c r="G46" t="n">
        <v>37.09</v>
      </c>
      <c r="H46" t="n">
        <v>40.23</v>
      </c>
      <c r="I46" t="n">
        <v>38</v>
      </c>
      <c r="J46" t="n">
        <v>38.42</v>
      </c>
      <c r="K46" t="n">
        <v>35.69</v>
      </c>
      <c r="L46" t="n">
        <v>32.92</v>
      </c>
      <c r="M46" t="n">
        <v>29.34</v>
      </c>
      <c r="N46" t="n">
        <v>29.11</v>
      </c>
      <c r="O46" t="n">
        <v>25.33</v>
      </c>
      <c r="P46" t="n">
        <v>22.05</v>
      </c>
      <c r="Q46" t="n">
        <v>20.93</v>
      </c>
      <c r="R46" t="n">
        <v>17.26</v>
      </c>
      <c r="S46" t="n">
        <v>16.82</v>
      </c>
      <c r="T46" t="n">
        <v>16.44</v>
      </c>
      <c r="U46" t="n">
        <v>15.68</v>
      </c>
      <c r="V46" t="n">
        <v>14.06</v>
      </c>
      <c r="W46" t="inlineStr">
        <is>
          <t>-</t>
        </is>
      </c>
    </row>
    <row r="47">
      <c r="A47" s="5" t="inlineStr">
        <is>
          <t>Personal am Ende des Jahres</t>
        </is>
      </c>
      <c r="B47" s="5" t="inlineStr">
        <is>
          <t>Staff at the end of year</t>
        </is>
      </c>
      <c r="C47" t="n">
        <v>32053</v>
      </c>
      <c r="D47" t="n">
        <v>31701</v>
      </c>
      <c r="E47" t="n">
        <v>32934</v>
      </c>
      <c r="F47" t="n">
        <v>33536</v>
      </c>
      <c r="G47" t="n">
        <v>29053</v>
      </c>
      <c r="H47" t="n">
        <v>84405</v>
      </c>
      <c r="I47" t="n">
        <v>82289</v>
      </c>
      <c r="J47" t="n">
        <v>78000</v>
      </c>
      <c r="K47" t="n">
        <v>78686</v>
      </c>
      <c r="L47" t="n">
        <v>79941</v>
      </c>
      <c r="M47" t="n">
        <v>77718</v>
      </c>
      <c r="N47" t="n">
        <v>78880</v>
      </c>
      <c r="O47" t="n">
        <v>75862</v>
      </c>
      <c r="P47" t="n">
        <v>73572</v>
      </c>
      <c r="Q47" t="n">
        <v>72258</v>
      </c>
      <c r="R47" t="n">
        <v>71497</v>
      </c>
      <c r="S47" t="n">
        <v>76521</v>
      </c>
      <c r="T47" t="n">
        <v>80655</v>
      </c>
      <c r="U47" t="n">
        <v>72405</v>
      </c>
      <c r="V47" t="n">
        <v>69969</v>
      </c>
      <c r="W47" t="n">
        <v>72023</v>
      </c>
    </row>
    <row r="48">
      <c r="A48" s="5" t="inlineStr">
        <is>
          <t>Personalaufwand in Mio. EUR</t>
        </is>
      </c>
      <c r="B48" s="5" t="inlineStr">
        <is>
          <t>Personnel expenses in M</t>
        </is>
      </c>
      <c r="C48" t="n">
        <v>2996</v>
      </c>
      <c r="D48" t="n">
        <v>3093</v>
      </c>
      <c r="E48" t="n">
        <v>2951</v>
      </c>
      <c r="F48" t="n">
        <v>2994</v>
      </c>
      <c r="G48" t="n">
        <v>3017</v>
      </c>
      <c r="H48" t="n">
        <v>5693</v>
      </c>
      <c r="I48" t="n">
        <v>5518</v>
      </c>
      <c r="J48" t="n">
        <v>4895</v>
      </c>
      <c r="K48" t="n">
        <v>4592</v>
      </c>
      <c r="L48" t="n">
        <v>4641</v>
      </c>
      <c r="M48" t="n">
        <v>4181</v>
      </c>
      <c r="N48" t="n">
        <v>4004</v>
      </c>
      <c r="O48" t="n">
        <v>3800</v>
      </c>
      <c r="P48" t="n">
        <v>3650</v>
      </c>
      <c r="Q48" t="n">
        <v>3351</v>
      </c>
      <c r="R48" t="n">
        <v>3245</v>
      </c>
      <c r="S48" t="inlineStr">
        <is>
          <t>-</t>
        </is>
      </c>
      <c r="T48" t="inlineStr">
        <is>
          <t>-</t>
        </is>
      </c>
      <c r="U48" t="inlineStr">
        <is>
          <t>-</t>
        </is>
      </c>
      <c r="V48" t="inlineStr">
        <is>
          <t>-</t>
        </is>
      </c>
      <c r="W48" t="inlineStr">
        <is>
          <t>-</t>
        </is>
      </c>
    </row>
    <row r="49">
      <c r="A49" s="5" t="inlineStr">
        <is>
          <t>Aufwand je Mitarbeiter in EUR</t>
        </is>
      </c>
      <c r="B49" s="5" t="inlineStr">
        <is>
          <t>Effort per employee</t>
        </is>
      </c>
      <c r="C49" t="n">
        <v>93470</v>
      </c>
      <c r="D49" t="n">
        <v>97568</v>
      </c>
      <c r="E49" t="n">
        <v>89603</v>
      </c>
      <c r="F49" t="n">
        <v>89277</v>
      </c>
      <c r="G49" t="n">
        <v>103845</v>
      </c>
      <c r="H49" t="n">
        <v>67449</v>
      </c>
      <c r="I49" t="n">
        <v>67056</v>
      </c>
      <c r="J49" t="n">
        <v>62756</v>
      </c>
      <c r="K49" t="n">
        <v>58359</v>
      </c>
      <c r="L49" t="n">
        <v>58055</v>
      </c>
      <c r="M49" t="n">
        <v>53797</v>
      </c>
      <c r="N49" t="n">
        <v>50761</v>
      </c>
      <c r="O49" t="n">
        <v>50091</v>
      </c>
      <c r="P49" t="n">
        <v>49611</v>
      </c>
      <c r="Q49" t="n">
        <v>46375</v>
      </c>
      <c r="R49" t="n">
        <v>45387</v>
      </c>
      <c r="S49" t="inlineStr">
        <is>
          <t>-</t>
        </is>
      </c>
      <c r="T49" t="inlineStr">
        <is>
          <t>-</t>
        </is>
      </c>
      <c r="U49" t="inlineStr">
        <is>
          <t>-</t>
        </is>
      </c>
      <c r="V49" t="inlineStr">
        <is>
          <t>-</t>
        </is>
      </c>
      <c r="W49" t="inlineStr">
        <is>
          <t>-</t>
        </is>
      </c>
    </row>
    <row r="50">
      <c r="A50" s="5" t="inlineStr">
        <is>
          <t>Umsatz je Aktie</t>
        </is>
      </c>
      <c r="B50" s="5" t="inlineStr">
        <is>
          <t>Revenue per share</t>
        </is>
      </c>
      <c r="C50" t="n">
        <v>2180000</v>
      </c>
      <c r="D50" t="n">
        <v>2430000</v>
      </c>
      <c r="E50" t="n">
        <v>2160000</v>
      </c>
      <c r="F50" t="n">
        <v>1690000</v>
      </c>
      <c r="G50" t="n">
        <v>2370000</v>
      </c>
      <c r="H50" t="n">
        <v>1520000</v>
      </c>
      <c r="I50" t="n">
        <v>1410000</v>
      </c>
      <c r="J50" t="n">
        <v>1630000</v>
      </c>
      <c r="K50" t="n">
        <v>1400000</v>
      </c>
      <c r="L50" t="n">
        <v>1230000</v>
      </c>
      <c r="M50" t="n">
        <v>1120000</v>
      </c>
      <c r="N50" t="n">
        <v>1370000</v>
      </c>
      <c r="O50" t="n">
        <v>1150000</v>
      </c>
      <c r="P50" t="n">
        <v>1170000</v>
      </c>
      <c r="Q50" t="n">
        <v>1030000</v>
      </c>
      <c r="R50" t="n">
        <v>835720</v>
      </c>
      <c r="S50" t="n">
        <v>672847</v>
      </c>
      <c r="T50" t="n">
        <v>594160</v>
      </c>
      <c r="U50" t="n">
        <v>675713</v>
      </c>
      <c r="V50" t="n">
        <v>685131</v>
      </c>
      <c r="W50" t="n">
        <v>430529</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EUR</t>
        </is>
      </c>
      <c r="B52" s="5" t="inlineStr">
        <is>
          <t>Earnings per employee</t>
        </is>
      </c>
      <c r="C52" t="n">
        <v>4617</v>
      </c>
      <c r="D52" t="n">
        <v>130154</v>
      </c>
      <c r="E52" t="n">
        <v>102447</v>
      </c>
      <c r="F52" t="n">
        <v>-43655</v>
      </c>
      <c r="G52" t="n">
        <v>-302310</v>
      </c>
      <c r="H52" t="n">
        <v>15295</v>
      </c>
      <c r="I52" t="n">
        <v>62706</v>
      </c>
      <c r="J52" t="n">
        <v>99846</v>
      </c>
      <c r="K52" t="n">
        <v>87182</v>
      </c>
      <c r="L52" t="n">
        <v>79033</v>
      </c>
      <c r="M52" t="n">
        <v>56190</v>
      </c>
      <c r="N52" t="n">
        <v>111879</v>
      </c>
      <c r="O52" t="n">
        <v>131963</v>
      </c>
      <c r="P52" t="n">
        <v>125279</v>
      </c>
      <c r="Q52" t="n">
        <v>121620</v>
      </c>
      <c r="R52" t="n">
        <v>101739</v>
      </c>
      <c r="S52" t="n">
        <v>72987</v>
      </c>
      <c r="T52" t="n">
        <v>56946</v>
      </c>
      <c r="U52" t="n">
        <v>107051</v>
      </c>
      <c r="V52" t="n">
        <v>82479</v>
      </c>
      <c r="W52" t="n">
        <v>39668</v>
      </c>
    </row>
    <row r="53">
      <c r="A53" s="5" t="inlineStr">
        <is>
          <t>KGV (Kurs/Gewinn)</t>
        </is>
      </c>
      <c r="B53" s="5" t="inlineStr">
        <is>
          <t>PE (price/earnings)</t>
        </is>
      </c>
      <c r="C53" t="n">
        <v>346.3</v>
      </c>
      <c r="D53" t="n">
        <v>12</v>
      </c>
      <c r="E53" t="n">
        <v>14.7</v>
      </c>
      <c r="F53" t="inlineStr">
        <is>
          <t>-</t>
        </is>
      </c>
      <c r="G53" t="inlineStr">
        <is>
          <t>-</t>
        </is>
      </c>
      <c r="H53" t="n">
        <v>40.3</v>
      </c>
      <c r="I53" t="n">
        <v>12.3</v>
      </c>
      <c r="J53" t="n">
        <v>8.5</v>
      </c>
      <c r="K53" t="n">
        <v>8.5</v>
      </c>
      <c r="L53" t="n">
        <v>9.4</v>
      </c>
      <c r="M53" t="n">
        <v>14</v>
      </c>
      <c r="N53" t="n">
        <v>6.9</v>
      </c>
      <c r="O53" t="n">
        <v>9.199999999999999</v>
      </c>
      <c r="P53" t="n">
        <v>10.2</v>
      </c>
      <c r="Q53" t="n">
        <v>10</v>
      </c>
      <c r="R53" t="n">
        <v>9.5</v>
      </c>
      <c r="S53" t="n">
        <v>10.1</v>
      </c>
      <c r="T53" t="n">
        <v>12.6</v>
      </c>
      <c r="U53" t="n">
        <v>7</v>
      </c>
      <c r="V53" t="n">
        <v>9.6</v>
      </c>
      <c r="W53" t="n">
        <v>15.3</v>
      </c>
    </row>
    <row r="54">
      <c r="A54" s="5" t="inlineStr">
        <is>
          <t>KUV (Kurs/Umsatz)</t>
        </is>
      </c>
      <c r="B54" s="5" t="inlineStr">
        <is>
          <t>PS (price/sales)</t>
        </is>
      </c>
      <c r="C54" t="n">
        <v>0.72</v>
      </c>
      <c r="D54" t="n">
        <v>0.66</v>
      </c>
      <c r="E54" t="n">
        <v>0.75</v>
      </c>
      <c r="F54" t="n">
        <v>1.01</v>
      </c>
      <c r="G54" t="n">
        <v>0.74</v>
      </c>
      <c r="H54" t="n">
        <v>0.48</v>
      </c>
      <c r="I54" t="n">
        <v>0.55</v>
      </c>
      <c r="J54" t="n">
        <v>0.52</v>
      </c>
      <c r="K54" t="n">
        <v>0.59</v>
      </c>
      <c r="L54" t="n">
        <v>0.66</v>
      </c>
      <c r="M54" t="n">
        <v>0.86</v>
      </c>
      <c r="N54" t="n">
        <v>0.62</v>
      </c>
      <c r="O54" t="n">
        <v>1.15</v>
      </c>
      <c r="P54" t="n">
        <v>1.19</v>
      </c>
      <c r="Q54" t="n">
        <v>1.27</v>
      </c>
      <c r="R54" t="n">
        <v>1.26</v>
      </c>
      <c r="S54" t="n">
        <v>1.16</v>
      </c>
      <c r="T54" t="n">
        <v>1.27</v>
      </c>
      <c r="U54" t="n">
        <v>1.13</v>
      </c>
      <c r="V54" t="n">
        <v>1.15</v>
      </c>
      <c r="W54" t="inlineStr">
        <is>
          <t>-</t>
        </is>
      </c>
    </row>
    <row r="55">
      <c r="A55" s="5" t="inlineStr">
        <is>
          <t>KBV (Kurs/Buchwert)</t>
        </is>
      </c>
      <c r="B55" s="5" t="inlineStr">
        <is>
          <t>PB (price/book value)</t>
        </is>
      </c>
      <c r="C55" t="n">
        <v>1.05</v>
      </c>
      <c r="D55" t="n">
        <v>0.98</v>
      </c>
      <c r="E55" t="n">
        <v>1.04</v>
      </c>
      <c r="F55" t="n">
        <v>1.06</v>
      </c>
      <c r="G55" t="n">
        <v>0.97</v>
      </c>
      <c r="H55" t="n">
        <v>0.88</v>
      </c>
      <c r="I55" t="n">
        <v>1.09</v>
      </c>
      <c r="J55" t="n">
        <v>1.13</v>
      </c>
      <c r="K55" t="n">
        <v>1.16</v>
      </c>
      <c r="L55" t="n">
        <v>1.28</v>
      </c>
      <c r="M55" t="n">
        <v>1.55</v>
      </c>
      <c r="N55" t="n">
        <v>1.51</v>
      </c>
      <c r="O55" t="n">
        <v>2.48</v>
      </c>
      <c r="P55" t="n">
        <v>2.61</v>
      </c>
      <c r="Q55" t="n">
        <v>2.55</v>
      </c>
      <c r="R55" t="n">
        <v>2.43</v>
      </c>
      <c r="S55" t="n">
        <v>2.24</v>
      </c>
      <c r="T55" t="n">
        <v>2.31</v>
      </c>
      <c r="U55" t="n">
        <v>2.01</v>
      </c>
      <c r="V55" t="n">
        <v>2.47</v>
      </c>
      <c r="W55" t="inlineStr">
        <is>
          <t>-</t>
        </is>
      </c>
    </row>
    <row r="56">
      <c r="A56" s="5" t="inlineStr">
        <is>
          <t>KCV (Kurs/Cashflow)</t>
        </is>
      </c>
      <c r="B56" s="5" t="inlineStr">
        <is>
          <t>PC (price/cashflow)</t>
        </is>
      </c>
      <c r="C56" t="n">
        <v>4.06</v>
      </c>
      <c r="D56" t="n">
        <v>3.66</v>
      </c>
      <c r="E56" t="n">
        <v>4.96</v>
      </c>
      <c r="F56" t="n">
        <v>7.33</v>
      </c>
      <c r="G56" t="n">
        <v>4.21</v>
      </c>
      <c r="H56" t="n">
        <v>3.49</v>
      </c>
      <c r="I56" t="n">
        <v>5.79</v>
      </c>
      <c r="J56" t="n">
        <v>5.39</v>
      </c>
      <c r="K56" t="n">
        <v>4.46</v>
      </c>
      <c r="L56" t="n">
        <v>4.45</v>
      </c>
      <c r="M56" t="n">
        <v>6.4</v>
      </c>
      <c r="N56" t="n">
        <v>3.08</v>
      </c>
      <c r="O56" t="n">
        <v>6.47</v>
      </c>
      <c r="P56" t="n">
        <v>6</v>
      </c>
      <c r="Q56" t="n">
        <v>6.28</v>
      </c>
      <c r="R56" t="n">
        <v>5.97</v>
      </c>
      <c r="S56" t="n">
        <v>5.53</v>
      </c>
      <c r="T56" t="n">
        <v>5.73</v>
      </c>
      <c r="U56" t="n">
        <v>6.78</v>
      </c>
      <c r="V56" t="n">
        <v>5.23</v>
      </c>
      <c r="W56" t="inlineStr">
        <is>
          <t>-</t>
        </is>
      </c>
    </row>
    <row r="57">
      <c r="A57" s="5" t="inlineStr">
        <is>
          <t>Dividendenrendite in %</t>
        </is>
      </c>
      <c r="B57" s="5" t="inlineStr">
        <is>
          <t>Dividend Yield in %</t>
        </is>
      </c>
      <c r="C57" t="n">
        <v>6.21</v>
      </c>
      <c r="D57" t="n">
        <v>6.04</v>
      </c>
      <c r="E57" t="n">
        <v>5.8</v>
      </c>
      <c r="F57" t="n">
        <v>5.17</v>
      </c>
      <c r="G57" t="n">
        <v>5.8</v>
      </c>
      <c r="H57" t="n">
        <v>7.72</v>
      </c>
      <c r="I57" t="n">
        <v>6.29</v>
      </c>
      <c r="J57" t="n">
        <v>5.89</v>
      </c>
      <c r="K57" t="n">
        <v>6.5</v>
      </c>
      <c r="L57" t="n">
        <v>6.12</v>
      </c>
      <c r="M57" t="n">
        <v>5.62</v>
      </c>
      <c r="N57" t="n">
        <v>7.77</v>
      </c>
      <c r="O57" t="n">
        <v>5.19</v>
      </c>
      <c r="P57" t="n">
        <v>4.91</v>
      </c>
      <c r="Q57" t="n">
        <v>4.69</v>
      </c>
      <c r="R57" t="n">
        <v>4.89</v>
      </c>
      <c r="S57" t="n">
        <v>5.01</v>
      </c>
      <c r="T57" t="n">
        <v>4.95</v>
      </c>
      <c r="U57" t="n">
        <v>5.43</v>
      </c>
      <c r="V57" t="n">
        <v>3.04</v>
      </c>
      <c r="W57" t="n">
        <v>1.65</v>
      </c>
    </row>
    <row r="58">
      <c r="A58" s="5" t="inlineStr">
        <is>
          <t>Gewinnrendite in %</t>
        </is>
      </c>
      <c r="B58" s="5" t="inlineStr">
        <is>
          <t>Return on profit in %</t>
        </is>
      </c>
      <c r="C58" t="n">
        <v>0.3</v>
      </c>
      <c r="D58" t="n">
        <v>8.4</v>
      </c>
      <c r="E58" t="n">
        <v>6.8</v>
      </c>
      <c r="F58" t="n">
        <v>-2.7</v>
      </c>
      <c r="G58" t="n">
        <v>-17.7</v>
      </c>
      <c r="H58" t="n">
        <v>2.5</v>
      </c>
      <c r="I58" t="n">
        <v>8.1</v>
      </c>
      <c r="J58" t="n">
        <v>11.7</v>
      </c>
      <c r="K58" t="n">
        <v>11.8</v>
      </c>
      <c r="L58" t="n">
        <v>10.6</v>
      </c>
      <c r="M58" t="n">
        <v>7.1</v>
      </c>
      <c r="N58" t="n">
        <v>14.5</v>
      </c>
      <c r="O58" t="n">
        <v>10.9</v>
      </c>
      <c r="P58" t="n">
        <v>9.800000000000001</v>
      </c>
      <c r="Q58" t="n">
        <v>10</v>
      </c>
      <c r="R58" t="n">
        <v>10.5</v>
      </c>
      <c r="S58" t="n">
        <v>9.9</v>
      </c>
      <c r="T58" t="n">
        <v>7.9</v>
      </c>
      <c r="U58" t="n">
        <v>14.3</v>
      </c>
      <c r="V58" t="n">
        <v>10.4</v>
      </c>
      <c r="W58" t="n">
        <v>6.5</v>
      </c>
    </row>
    <row r="59">
      <c r="A59" s="5" t="inlineStr">
        <is>
          <t>Eigenkapitalrendite in %</t>
        </is>
      </c>
      <c r="B59" s="5" t="inlineStr">
        <is>
          <t>Return on Equity in %</t>
        </is>
      </c>
      <c r="C59" t="n">
        <v>0.31</v>
      </c>
      <c r="D59" t="n">
        <v>8.09</v>
      </c>
      <c r="E59" t="n">
        <v>7.02</v>
      </c>
      <c r="F59" t="n">
        <v>-2.76</v>
      </c>
      <c r="G59" t="n">
        <v>-16.97</v>
      </c>
      <c r="H59" t="n">
        <v>2.16</v>
      </c>
      <c r="I59" t="n">
        <v>8.859999999999999</v>
      </c>
      <c r="J59" t="n">
        <v>13.16</v>
      </c>
      <c r="K59" t="n">
        <v>12.37</v>
      </c>
      <c r="L59" t="n">
        <v>12.34</v>
      </c>
      <c r="M59" t="n">
        <v>9.48</v>
      </c>
      <c r="N59" t="n">
        <v>19.86</v>
      </c>
      <c r="O59" t="n">
        <v>24.76</v>
      </c>
      <c r="P59" t="n">
        <v>23.62</v>
      </c>
      <c r="Q59" t="n">
        <v>23.84</v>
      </c>
      <c r="R59" t="n">
        <v>23.98</v>
      </c>
      <c r="S59" t="n">
        <v>20.92</v>
      </c>
      <c r="T59" t="n">
        <v>17.49</v>
      </c>
      <c r="U59" t="n">
        <v>28.2</v>
      </c>
      <c r="V59" t="n">
        <v>25.76</v>
      </c>
      <c r="W59" t="inlineStr">
        <is>
          <t>-</t>
        </is>
      </c>
    </row>
    <row r="60">
      <c r="A60" s="5" t="inlineStr">
        <is>
          <t>Umsatzrendite in %</t>
        </is>
      </c>
      <c r="B60" s="5" t="inlineStr">
        <is>
          <t>Return on sales in %</t>
        </is>
      </c>
      <c r="C60" t="n">
        <v>0.21</v>
      </c>
      <c r="D60" t="n">
        <v>5.44</v>
      </c>
      <c r="E60" t="n">
        <v>5.04</v>
      </c>
      <c r="F60" t="n">
        <v>-2.63</v>
      </c>
      <c r="G60" t="n">
        <v>-12.97</v>
      </c>
      <c r="H60" t="n">
        <v>1.18</v>
      </c>
      <c r="I60" t="n">
        <v>4.5</v>
      </c>
      <c r="J60" t="n">
        <v>6.12</v>
      </c>
      <c r="K60" t="n">
        <v>6.26</v>
      </c>
      <c r="L60" t="n">
        <v>6.41</v>
      </c>
      <c r="M60" t="n">
        <v>5.25</v>
      </c>
      <c r="N60" t="n">
        <v>8.16</v>
      </c>
      <c r="O60" t="n">
        <v>11.47</v>
      </c>
      <c r="P60" t="n">
        <v>10.7</v>
      </c>
      <c r="Q60" t="n">
        <v>11.92</v>
      </c>
      <c r="R60" t="n">
        <v>24.92</v>
      </c>
      <c r="S60" t="n">
        <v>10.85</v>
      </c>
      <c r="T60" t="n">
        <v>9.58</v>
      </c>
      <c r="U60" t="n">
        <v>15.84</v>
      </c>
      <c r="V60" t="n">
        <v>12.04</v>
      </c>
      <c r="W60" t="n">
        <v>9.210000000000001</v>
      </c>
    </row>
    <row r="61">
      <c r="A61" s="5" t="inlineStr">
        <is>
          <t>Gesamtkapitalrendite in %</t>
        </is>
      </c>
      <c r="B61" s="5" t="inlineStr">
        <is>
          <t>Total Return on Investment in %</t>
        </is>
      </c>
      <c r="C61" t="n">
        <v>3.42</v>
      </c>
      <c r="D61" t="n">
        <v>7.42</v>
      </c>
      <c r="E61" t="n">
        <v>8.06</v>
      </c>
      <c r="F61" t="n">
        <v>3.83</v>
      </c>
      <c r="G61" t="n">
        <v>0.95</v>
      </c>
      <c r="H61" t="n">
        <v>6.16</v>
      </c>
      <c r="I61" t="n">
        <v>8.550000000000001</v>
      </c>
      <c r="J61" t="n">
        <v>11.5</v>
      </c>
      <c r="K61" t="n">
        <v>9.970000000000001</v>
      </c>
      <c r="L61" t="n">
        <v>4.79</v>
      </c>
      <c r="M61" t="n">
        <v>3.72</v>
      </c>
      <c r="N61" t="n">
        <v>7.57</v>
      </c>
      <c r="O61" t="n">
        <v>9.869999999999999</v>
      </c>
      <c r="P61" t="n">
        <v>10.44</v>
      </c>
      <c r="Q61" t="n">
        <v>10.48</v>
      </c>
      <c r="R61" t="n">
        <v>10.52</v>
      </c>
      <c r="S61" t="n">
        <v>8.289999999999999</v>
      </c>
      <c r="T61" t="n">
        <v>6.98</v>
      </c>
      <c r="U61" t="n">
        <v>12.35</v>
      </c>
      <c r="V61" t="n">
        <v>10.24</v>
      </c>
      <c r="W61" t="inlineStr">
        <is>
          <t>-</t>
        </is>
      </c>
    </row>
    <row r="62">
      <c r="A62" s="5" t="inlineStr">
        <is>
          <t>Return on Investment in %</t>
        </is>
      </c>
      <c r="B62" s="5" t="inlineStr">
        <is>
          <t>Return on Investment in %</t>
        </is>
      </c>
      <c r="C62" t="n">
        <v>0.12</v>
      </c>
      <c r="D62" t="n">
        <v>3.49</v>
      </c>
      <c r="E62" t="n">
        <v>2.94</v>
      </c>
      <c r="F62" t="n">
        <v>-1.18</v>
      </c>
      <c r="G62" t="n">
        <v>-6.52</v>
      </c>
      <c r="H62" t="n">
        <v>0.88</v>
      </c>
      <c r="I62" t="n">
        <v>3.74</v>
      </c>
      <c r="J62" t="n">
        <v>5.58</v>
      </c>
      <c r="K62" t="n">
        <v>4.8</v>
      </c>
      <c r="L62" t="n">
        <v>4.79</v>
      </c>
      <c r="M62" t="n">
        <v>3.72</v>
      </c>
      <c r="N62" t="n">
        <v>7.57</v>
      </c>
      <c r="O62" t="n">
        <v>9.869999999999999</v>
      </c>
      <c r="P62" t="n">
        <v>10.44</v>
      </c>
      <c r="Q62" t="n">
        <v>10.48</v>
      </c>
      <c r="R62" t="n">
        <v>10.52</v>
      </c>
      <c r="S62" t="n">
        <v>8.289999999999999</v>
      </c>
      <c r="T62" t="n">
        <v>6.98</v>
      </c>
      <c r="U62" t="n">
        <v>12.35</v>
      </c>
      <c r="V62" t="n">
        <v>10.24</v>
      </c>
      <c r="W62" t="inlineStr">
        <is>
          <t>-</t>
        </is>
      </c>
    </row>
    <row r="63">
      <c r="A63" s="5" t="inlineStr">
        <is>
          <t>Arbeitsintensität in %</t>
        </is>
      </c>
      <c r="B63" s="5" t="inlineStr">
        <is>
          <t>Work Intensity in %</t>
        </is>
      </c>
      <c r="C63" t="n">
        <v>28.28</v>
      </c>
      <c r="D63" t="n">
        <v>33.33</v>
      </c>
      <c r="E63" t="n">
        <v>31.7</v>
      </c>
      <c r="F63" t="n">
        <v>30.49</v>
      </c>
      <c r="G63" t="n">
        <v>29.66</v>
      </c>
      <c r="H63" t="n">
        <v>37.21</v>
      </c>
      <c r="I63" t="n">
        <v>36.52</v>
      </c>
      <c r="J63" t="n">
        <v>34.91</v>
      </c>
      <c r="K63" t="n">
        <v>26.72</v>
      </c>
      <c r="L63" t="n">
        <v>26.48</v>
      </c>
      <c r="M63" t="n">
        <v>26.49</v>
      </c>
      <c r="N63" t="n">
        <v>31.84</v>
      </c>
      <c r="O63" t="n">
        <v>33.33</v>
      </c>
      <c r="P63" t="n">
        <v>33.99</v>
      </c>
      <c r="Q63" t="n">
        <v>30.09</v>
      </c>
      <c r="R63" t="n">
        <v>29.93</v>
      </c>
      <c r="S63" t="n">
        <v>30.49</v>
      </c>
      <c r="T63" t="n">
        <v>33.09</v>
      </c>
      <c r="U63" t="n">
        <v>31.35</v>
      </c>
      <c r="V63" t="n">
        <v>35.4</v>
      </c>
      <c r="W63" t="inlineStr">
        <is>
          <t>-</t>
        </is>
      </c>
    </row>
    <row r="64">
      <c r="A64" s="5" t="inlineStr">
        <is>
          <t>Eigenkapitalquote in %</t>
        </is>
      </c>
      <c r="B64" s="5" t="inlineStr">
        <is>
          <t>Equity Ratio in %</t>
        </is>
      </c>
      <c r="C64" t="n">
        <v>38.75</v>
      </c>
      <c r="D64" t="n">
        <v>43.1</v>
      </c>
      <c r="E64" t="n">
        <v>41.79</v>
      </c>
      <c r="F64" t="n">
        <v>42.58</v>
      </c>
      <c r="G64" t="n">
        <v>38.39</v>
      </c>
      <c r="H64" t="n">
        <v>40.87</v>
      </c>
      <c r="I64" t="n">
        <v>42.15</v>
      </c>
      <c r="J64" t="n">
        <v>42.39</v>
      </c>
      <c r="K64" t="n">
        <v>38.81</v>
      </c>
      <c r="L64" t="n">
        <v>38.83</v>
      </c>
      <c r="M64" t="n">
        <v>39.2</v>
      </c>
      <c r="N64" t="n">
        <v>38.11</v>
      </c>
      <c r="O64" t="n">
        <v>39.85</v>
      </c>
      <c r="P64" t="n">
        <v>44.19</v>
      </c>
      <c r="Q64" t="n">
        <v>43.97</v>
      </c>
      <c r="R64" t="n">
        <v>43.9</v>
      </c>
      <c r="S64" t="n">
        <v>39.65</v>
      </c>
      <c r="T64" t="n">
        <v>39.9</v>
      </c>
      <c r="U64" t="n">
        <v>43.81</v>
      </c>
      <c r="V64" t="n">
        <v>39.74</v>
      </c>
      <c r="W64" t="inlineStr">
        <is>
          <t>-</t>
        </is>
      </c>
    </row>
    <row r="65">
      <c r="A65" s="5" t="inlineStr">
        <is>
          <t>Fremdkapitalquote in %</t>
        </is>
      </c>
      <c r="B65" s="5" t="inlineStr">
        <is>
          <t>Debt Ratio in %</t>
        </is>
      </c>
      <c r="C65" t="n">
        <v>61.25</v>
      </c>
      <c r="D65" t="n">
        <v>56.9</v>
      </c>
      <c r="E65" t="n">
        <v>58.21</v>
      </c>
      <c r="F65" t="n">
        <v>57.42</v>
      </c>
      <c r="G65" t="n">
        <v>61.61</v>
      </c>
      <c r="H65" t="n">
        <v>59.13</v>
      </c>
      <c r="I65" t="n">
        <v>57.85</v>
      </c>
      <c r="J65" t="n">
        <v>57.61</v>
      </c>
      <c r="K65" t="n">
        <v>61.19</v>
      </c>
      <c r="L65" t="n">
        <v>61.17</v>
      </c>
      <c r="M65" t="n">
        <v>60.8</v>
      </c>
      <c r="N65" t="n">
        <v>61.89</v>
      </c>
      <c r="O65" t="n">
        <v>60.15</v>
      </c>
      <c r="P65" t="n">
        <v>55.81</v>
      </c>
      <c r="Q65" t="n">
        <v>56.03</v>
      </c>
      <c r="R65" t="n">
        <v>56.1</v>
      </c>
      <c r="S65" t="n">
        <v>60.35</v>
      </c>
      <c r="T65" t="n">
        <v>60.1</v>
      </c>
      <c r="U65" t="n">
        <v>56.19</v>
      </c>
      <c r="V65" t="n">
        <v>60.26</v>
      </c>
      <c r="W65" t="inlineStr">
        <is>
          <t>-</t>
        </is>
      </c>
    </row>
    <row r="66">
      <c r="A66" s="5" t="inlineStr">
        <is>
          <t>Verschuldungsgrad in %</t>
        </is>
      </c>
      <c r="B66" s="5" t="inlineStr">
        <is>
          <t>Finance Gearing in %</t>
        </is>
      </c>
      <c r="C66" t="n">
        <v>158.03</v>
      </c>
      <c r="D66" t="n">
        <v>132.03</v>
      </c>
      <c r="E66" t="n">
        <v>139.28</v>
      </c>
      <c r="F66" t="n">
        <v>134.83</v>
      </c>
      <c r="G66" t="n">
        <v>160.45</v>
      </c>
      <c r="H66" t="n">
        <v>144.68</v>
      </c>
      <c r="I66" t="n">
        <v>137.22</v>
      </c>
      <c r="J66" t="n">
        <v>135.88</v>
      </c>
      <c r="K66" t="n">
        <v>157.69</v>
      </c>
      <c r="L66" t="n">
        <v>157.51</v>
      </c>
      <c r="M66" t="n">
        <v>155.09</v>
      </c>
      <c r="N66" t="n">
        <v>162.38</v>
      </c>
      <c r="O66" t="n">
        <v>150.96</v>
      </c>
      <c r="P66" t="n">
        <v>126.27</v>
      </c>
      <c r="Q66" t="n">
        <v>127.43</v>
      </c>
      <c r="R66" t="n">
        <v>127.81</v>
      </c>
      <c r="S66" t="n">
        <v>152.23</v>
      </c>
      <c r="T66" t="n">
        <v>150.63</v>
      </c>
      <c r="U66" t="n">
        <v>128.27</v>
      </c>
      <c r="V66" t="n">
        <v>151.61</v>
      </c>
      <c r="W66" t="inlineStr">
        <is>
          <t>-</t>
        </is>
      </c>
    </row>
    <row r="67">
      <c r="A67" s="5" t="inlineStr"/>
      <c r="B67" s="5" t="inlineStr"/>
    </row>
    <row r="68">
      <c r="A68" s="5" t="inlineStr">
        <is>
          <t>Kurzfristige Vermögensquote in %</t>
        </is>
      </c>
      <c r="B68" s="5" t="inlineStr">
        <is>
          <t>Current Assets Ratio in %</t>
        </is>
      </c>
      <c r="C68" t="n">
        <v>28.28</v>
      </c>
      <c r="D68" t="n">
        <v>33.33</v>
      </c>
      <c r="E68" t="n">
        <v>31.7</v>
      </c>
      <c r="F68" t="n">
        <v>30.49</v>
      </c>
      <c r="G68" t="n">
        <v>29.66</v>
      </c>
      <c r="H68" t="n">
        <v>37.21</v>
      </c>
      <c r="I68" t="n">
        <v>36.52</v>
      </c>
      <c r="J68" t="n">
        <v>34.91</v>
      </c>
      <c r="K68" t="n">
        <v>26.72</v>
      </c>
      <c r="L68" t="n">
        <v>26.48</v>
      </c>
      <c r="M68" t="n">
        <v>26.49</v>
      </c>
      <c r="N68" t="n">
        <v>31.84</v>
      </c>
      <c r="O68" t="n">
        <v>33.33</v>
      </c>
      <c r="P68" t="n">
        <v>33.99</v>
      </c>
      <c r="Q68" t="n">
        <v>30.09</v>
      </c>
      <c r="R68" t="n">
        <v>29.93</v>
      </c>
      <c r="S68" t="n">
        <v>30.49</v>
      </c>
      <c r="T68" t="n">
        <v>33.09</v>
      </c>
      <c r="U68" t="n">
        <v>31.35</v>
      </c>
      <c r="V68" t="n">
        <v>35.4</v>
      </c>
    </row>
    <row r="69">
      <c r="A69" s="5" t="inlineStr">
        <is>
          <t>Nettogewinn Marge in %</t>
        </is>
      </c>
      <c r="B69" s="5" t="inlineStr">
        <is>
          <t>Net Profit Marge in %</t>
        </is>
      </c>
      <c r="C69" t="n">
        <v>769.63</v>
      </c>
      <c r="D69" t="n">
        <v>19779.48</v>
      </c>
      <c r="E69" t="n">
        <v>18327</v>
      </c>
      <c r="F69" t="n">
        <v>-9543.68</v>
      </c>
      <c r="G69" t="n">
        <v>-47119.1</v>
      </c>
      <c r="H69" t="n">
        <v>4270.59</v>
      </c>
      <c r="I69" t="n">
        <v>16344.63</v>
      </c>
      <c r="J69" t="n">
        <v>22245.07</v>
      </c>
      <c r="K69" t="n">
        <v>25073.1</v>
      </c>
      <c r="L69" t="n">
        <v>25682.93</v>
      </c>
      <c r="M69" t="n">
        <v>21015.4</v>
      </c>
      <c r="N69" t="n">
        <v>32685.19</v>
      </c>
      <c r="O69" t="n">
        <v>45964.19</v>
      </c>
      <c r="P69" t="n">
        <v>42869.77</v>
      </c>
      <c r="Q69" t="n">
        <v>47734.93</v>
      </c>
      <c r="R69" t="n">
        <v>49890.26</v>
      </c>
      <c r="S69" t="n">
        <v>43429.24</v>
      </c>
      <c r="T69" t="n">
        <v>38338.9</v>
      </c>
      <c r="U69" t="n">
        <v>63376.94</v>
      </c>
      <c r="V69" t="n">
        <v>48252.51</v>
      </c>
    </row>
    <row r="70">
      <c r="A70" s="5" t="inlineStr">
        <is>
          <t>Operative Ergebnis Marge in %</t>
        </is>
      </c>
      <c r="B70" s="5" t="inlineStr">
        <is>
          <t>EBIT Marge in %</t>
        </is>
      </c>
      <c r="C70" t="n">
        <v>33447.74</v>
      </c>
      <c r="D70" t="n">
        <v>47857.14</v>
      </c>
      <c r="E70" t="n">
        <v>43519.83</v>
      </c>
      <c r="F70" t="n">
        <v>14061.28</v>
      </c>
      <c r="G70" t="n">
        <v>-14919.53</v>
      </c>
      <c r="H70" t="n">
        <v>26189.22</v>
      </c>
      <c r="I70" t="n">
        <v>28051.95</v>
      </c>
      <c r="J70" t="n">
        <v>42919.17</v>
      </c>
      <c r="K70" t="n">
        <v>63724.42</v>
      </c>
      <c r="L70" t="n">
        <v>65491.87</v>
      </c>
      <c r="M70" t="n">
        <v>58012.51</v>
      </c>
      <c r="N70" t="n">
        <v>69040.74000000001</v>
      </c>
      <c r="O70" t="n">
        <v>86629.94</v>
      </c>
      <c r="P70" t="n">
        <v>89893.02</v>
      </c>
      <c r="Q70" t="n">
        <v>91401.41</v>
      </c>
      <c r="R70" t="n">
        <v>85480.11</v>
      </c>
      <c r="S70" t="n">
        <v>74004.67</v>
      </c>
      <c r="T70" t="n">
        <v>70968.28</v>
      </c>
      <c r="U70" t="n">
        <v>85004.09</v>
      </c>
      <c r="V70" t="n">
        <v>90066.89</v>
      </c>
    </row>
    <row r="71">
      <c r="A71" s="5" t="inlineStr">
        <is>
          <t>Vermögensumsschlag in %</t>
        </is>
      </c>
      <c r="B71" s="5" t="inlineStr">
        <is>
          <t>Asset Turnover in %</t>
        </is>
      </c>
      <c r="C71" t="n">
        <v>0.02</v>
      </c>
      <c r="D71" t="n">
        <v>0.02</v>
      </c>
      <c r="E71" t="n">
        <v>0.02</v>
      </c>
      <c r="F71" t="n">
        <v>0.01</v>
      </c>
      <c r="G71" t="n">
        <v>0.01</v>
      </c>
      <c r="H71" t="n">
        <v>0.02</v>
      </c>
      <c r="I71" t="n">
        <v>0.02</v>
      </c>
      <c r="J71" t="n">
        <v>0.03</v>
      </c>
      <c r="K71" t="n">
        <v>0.02</v>
      </c>
      <c r="L71" t="n">
        <v>0.02</v>
      </c>
      <c r="M71" t="n">
        <v>0.02</v>
      </c>
      <c r="N71" t="n">
        <v>0.02</v>
      </c>
      <c r="O71" t="n">
        <v>0.02</v>
      </c>
      <c r="P71" t="n">
        <v>0.02</v>
      </c>
      <c r="Q71" t="n">
        <v>0.02</v>
      </c>
      <c r="R71" t="n">
        <v>0.02</v>
      </c>
      <c r="S71" t="n">
        <v>0.02</v>
      </c>
      <c r="T71" t="n">
        <v>0.02</v>
      </c>
      <c r="U71" t="n">
        <v>0.02</v>
      </c>
      <c r="V71" t="n">
        <v>0.02</v>
      </c>
    </row>
    <row r="72">
      <c r="A72" s="5" t="inlineStr">
        <is>
          <t>Langfristige Vermögensquote in %</t>
        </is>
      </c>
      <c r="B72" s="5" t="inlineStr">
        <is>
          <t>Non-Current Assets Ratio in %</t>
        </is>
      </c>
      <c r="C72" t="n">
        <v>71.72</v>
      </c>
      <c r="D72" t="n">
        <v>66.67</v>
      </c>
      <c r="E72" t="n">
        <v>68.3</v>
      </c>
      <c r="F72" t="n">
        <v>69.51000000000001</v>
      </c>
      <c r="G72" t="n">
        <v>70.34</v>
      </c>
      <c r="H72" t="n">
        <v>62.79</v>
      </c>
      <c r="I72" t="n">
        <v>63.48</v>
      </c>
      <c r="J72" t="n">
        <v>65.09</v>
      </c>
      <c r="K72" t="n">
        <v>73.28</v>
      </c>
      <c r="L72" t="n">
        <v>73.52</v>
      </c>
      <c r="M72" t="n">
        <v>73.51000000000001</v>
      </c>
      <c r="N72" t="n">
        <v>68.16</v>
      </c>
      <c r="O72" t="n">
        <v>66.67</v>
      </c>
      <c r="P72" t="n">
        <v>66.01000000000001</v>
      </c>
      <c r="Q72" t="n">
        <v>69.91</v>
      </c>
      <c r="R72" t="n">
        <v>70.06999999999999</v>
      </c>
      <c r="S72" t="n">
        <v>69.51000000000001</v>
      </c>
      <c r="T72" t="n">
        <v>66.91</v>
      </c>
      <c r="U72" t="n">
        <v>68.65000000000001</v>
      </c>
      <c r="V72" t="n">
        <v>64.59999999999999</v>
      </c>
    </row>
    <row r="73">
      <c r="A73" s="5" t="inlineStr">
        <is>
          <t>Gesamtkapitalrentabilität</t>
        </is>
      </c>
      <c r="B73" s="5" t="inlineStr">
        <is>
          <t>ROA Return on Assets in %</t>
        </is>
      </c>
      <c r="C73" t="n">
        <v>0.12</v>
      </c>
      <c r="D73" t="n">
        <v>3.49</v>
      </c>
      <c r="E73" t="n">
        <v>2.94</v>
      </c>
      <c r="F73" t="n">
        <v>-1.18</v>
      </c>
      <c r="G73" t="n">
        <v>-6.52</v>
      </c>
      <c r="H73" t="n">
        <v>0.88</v>
      </c>
      <c r="I73" t="n">
        <v>3.74</v>
      </c>
      <c r="J73" t="n">
        <v>5.58</v>
      </c>
      <c r="K73" t="n">
        <v>4.8</v>
      </c>
      <c r="L73" t="n">
        <v>4.79</v>
      </c>
      <c r="M73" t="n">
        <v>3.72</v>
      </c>
      <c r="N73" t="n">
        <v>7.57</v>
      </c>
      <c r="O73" t="n">
        <v>9.869999999999999</v>
      </c>
      <c r="P73" t="n">
        <v>10.44</v>
      </c>
      <c r="Q73" t="n">
        <v>10.48</v>
      </c>
      <c r="R73" t="n">
        <v>10.52</v>
      </c>
      <c r="S73" t="n">
        <v>8.289999999999999</v>
      </c>
      <c r="T73" t="n">
        <v>6.98</v>
      </c>
      <c r="U73" t="n">
        <v>12.35</v>
      </c>
      <c r="V73" t="n">
        <v>10.24</v>
      </c>
    </row>
    <row r="74">
      <c r="A74" s="5" t="inlineStr">
        <is>
          <t>Ertrag des eingesetzten Kapitals</t>
        </is>
      </c>
      <c r="B74" s="5" t="inlineStr">
        <is>
          <t>ROCE Return on Cap. Empl. in %</t>
        </is>
      </c>
      <c r="C74" t="n">
        <v>6.86</v>
      </c>
      <c r="D74" t="n">
        <v>11.09</v>
      </c>
      <c r="E74" t="n">
        <v>8.880000000000001</v>
      </c>
      <c r="F74" t="n">
        <v>2.23</v>
      </c>
      <c r="G74" t="n">
        <v>-2.64</v>
      </c>
      <c r="H74" t="n">
        <v>7.26</v>
      </c>
      <c r="I74" t="n">
        <v>8.42</v>
      </c>
      <c r="J74" t="n">
        <v>14.22</v>
      </c>
      <c r="K74" t="n">
        <v>16.25</v>
      </c>
      <c r="L74" t="n">
        <v>16.61</v>
      </c>
      <c r="M74" t="n">
        <v>13.85</v>
      </c>
      <c r="N74" t="n">
        <v>22.95</v>
      </c>
      <c r="O74" t="n">
        <v>26.49</v>
      </c>
      <c r="P74" t="n">
        <v>29.94</v>
      </c>
      <c r="Q74" t="n">
        <v>27.42</v>
      </c>
      <c r="R74" t="n">
        <v>24.89</v>
      </c>
      <c r="S74" t="n">
        <v>20.71</v>
      </c>
      <c r="T74" t="n">
        <v>19.23</v>
      </c>
      <c r="U74" t="n">
        <v>23.48</v>
      </c>
      <c r="V74" t="n">
        <v>29.82</v>
      </c>
    </row>
    <row r="75">
      <c r="A75" s="5" t="inlineStr">
        <is>
          <t>Eigenkapital zu Anlagevermögen</t>
        </is>
      </c>
      <c r="B75" s="5" t="inlineStr">
        <is>
          <t>Equity to Fixed Assets in %</t>
        </is>
      </c>
      <c r="C75" t="n">
        <v>54.04</v>
      </c>
      <c r="D75" t="n">
        <v>64.64</v>
      </c>
      <c r="E75" t="n">
        <v>61.19</v>
      </c>
      <c r="F75" t="n">
        <v>61.26</v>
      </c>
      <c r="G75" t="n">
        <v>54.59</v>
      </c>
      <c r="H75" t="n">
        <v>65.09</v>
      </c>
      <c r="I75" t="n">
        <v>66.41</v>
      </c>
      <c r="J75" t="n">
        <v>65.13</v>
      </c>
      <c r="K75" t="n">
        <v>52.96</v>
      </c>
      <c r="L75" t="n">
        <v>52.82</v>
      </c>
      <c r="M75" t="n">
        <v>53.33</v>
      </c>
      <c r="N75" t="n">
        <v>55.92</v>
      </c>
      <c r="O75" t="n">
        <v>59.76</v>
      </c>
      <c r="P75" t="n">
        <v>66.95999999999999</v>
      </c>
      <c r="Q75" t="n">
        <v>62.9</v>
      </c>
      <c r="R75" t="n">
        <v>62.64</v>
      </c>
      <c r="S75" t="n">
        <v>57.03</v>
      </c>
      <c r="T75" t="n">
        <v>59.63</v>
      </c>
      <c r="U75" t="n">
        <v>63.81</v>
      </c>
      <c r="V75" t="n">
        <v>61.53</v>
      </c>
    </row>
    <row r="76">
      <c r="A76" s="5" t="inlineStr">
        <is>
          <t>Liquidität Dritten Grades</t>
        </is>
      </c>
      <c r="B76" s="5" t="inlineStr">
        <is>
          <t>Current Ratio in %</t>
        </is>
      </c>
      <c r="C76" t="n">
        <v>117.76</v>
      </c>
      <c r="D76" t="n">
        <v>139</v>
      </c>
      <c r="E76" t="n">
        <v>147.29</v>
      </c>
      <c r="F76" t="n">
        <v>137.1</v>
      </c>
      <c r="G76" t="n">
        <v>135.23</v>
      </c>
      <c r="H76" t="n">
        <v>146.36</v>
      </c>
      <c r="I76" t="n">
        <v>153.08</v>
      </c>
      <c r="J76" t="n">
        <v>143.42</v>
      </c>
      <c r="K76" t="n">
        <v>107.19</v>
      </c>
      <c r="L76" t="n">
        <v>100.18</v>
      </c>
      <c r="M76" t="n">
        <v>102.1</v>
      </c>
      <c r="N76" t="n">
        <v>105.03</v>
      </c>
      <c r="O76" t="n">
        <v>111.81</v>
      </c>
      <c r="P76" t="n">
        <v>126.41</v>
      </c>
      <c r="Q76" t="n">
        <v>112.23</v>
      </c>
      <c r="R76" t="n">
        <v>108.58</v>
      </c>
      <c r="S76" t="n">
        <v>96.01000000000001</v>
      </c>
      <c r="T76" t="n">
        <v>100.85</v>
      </c>
      <c r="U76" t="n">
        <v>106.58</v>
      </c>
      <c r="V76" t="n">
        <v>98.56999999999999</v>
      </c>
    </row>
    <row r="77">
      <c r="A77" s="5" t="inlineStr">
        <is>
          <t>Operativer Cashflow</t>
        </is>
      </c>
      <c r="B77" s="5" t="inlineStr">
        <is>
          <t>Operating Cashflow in M</t>
        </is>
      </c>
      <c r="C77" t="n">
        <v>14754.04</v>
      </c>
      <c r="D77" t="n">
        <v>13300.44</v>
      </c>
      <c r="E77" t="n">
        <v>18024.64</v>
      </c>
      <c r="F77" t="n">
        <v>26637.22</v>
      </c>
      <c r="G77" t="n">
        <v>15299.14</v>
      </c>
      <c r="H77" t="n">
        <v>12682.66</v>
      </c>
      <c r="I77" t="n">
        <v>21040.86</v>
      </c>
      <c r="J77" t="n">
        <v>19587.26</v>
      </c>
      <c r="K77" t="n">
        <v>17862.3</v>
      </c>
      <c r="L77" t="n">
        <v>17822.25</v>
      </c>
      <c r="M77" t="n">
        <v>25632</v>
      </c>
      <c r="N77" t="n">
        <v>12335.4</v>
      </c>
      <c r="O77" t="n">
        <v>25912.35</v>
      </c>
      <c r="P77" t="n">
        <v>24030</v>
      </c>
      <c r="Q77" t="n">
        <v>25151.4</v>
      </c>
      <c r="R77" t="n">
        <v>23903.88</v>
      </c>
      <c r="S77" t="n">
        <v>22136.59</v>
      </c>
      <c r="T77" t="n">
        <v>22931.46</v>
      </c>
      <c r="U77" t="n">
        <v>27126.78</v>
      </c>
      <c r="V77" t="n">
        <v>20961.84</v>
      </c>
    </row>
    <row r="78">
      <c r="A78" s="5" t="inlineStr">
        <is>
          <t>Aktienrückkauf</t>
        </is>
      </c>
      <c r="B78" s="5" t="inlineStr">
        <is>
          <t>Share Buyback in M</t>
        </is>
      </c>
      <c r="C78" t="n">
        <v>0</v>
      </c>
      <c r="D78" t="n">
        <v>0</v>
      </c>
      <c r="E78" t="n">
        <v>0</v>
      </c>
      <c r="F78" t="n">
        <v>0</v>
      </c>
      <c r="G78" t="n">
        <v>0</v>
      </c>
      <c r="H78" t="n">
        <v>0</v>
      </c>
      <c r="I78" t="n">
        <v>0</v>
      </c>
      <c r="J78" t="n">
        <v>371</v>
      </c>
      <c r="K78" t="n">
        <v>0</v>
      </c>
      <c r="L78" t="n">
        <v>0</v>
      </c>
      <c r="M78" t="n">
        <v>0</v>
      </c>
      <c r="N78" t="n">
        <v>0</v>
      </c>
      <c r="O78" t="n">
        <v>0</v>
      </c>
      <c r="P78" t="n">
        <v>0</v>
      </c>
      <c r="Q78" t="n">
        <v>-1</v>
      </c>
      <c r="R78" t="n">
        <v>-1</v>
      </c>
      <c r="S78" t="n">
        <v>-1</v>
      </c>
      <c r="T78" t="n">
        <v>-1</v>
      </c>
      <c r="U78" t="n">
        <v>7</v>
      </c>
      <c r="V78" t="inlineStr">
        <is>
          <t>-</t>
        </is>
      </c>
    </row>
    <row r="79">
      <c r="A79" s="5" t="inlineStr">
        <is>
          <t>Umsatzwachstum 1J in %</t>
        </is>
      </c>
      <c r="B79" s="5" t="inlineStr">
        <is>
          <t>Revenue Growth 1Y in %</t>
        </is>
      </c>
      <c r="C79" t="n">
        <v>-7.81</v>
      </c>
      <c r="D79" t="n">
        <v>13.31</v>
      </c>
      <c r="E79" t="n">
        <v>20.01</v>
      </c>
      <c r="F79" t="n">
        <v>-17.7</v>
      </c>
      <c r="G79" t="n">
        <v>-38.34</v>
      </c>
      <c r="H79" t="n">
        <v>-4.24</v>
      </c>
      <c r="I79" t="n">
        <v>-9.83</v>
      </c>
      <c r="J79" t="n">
        <v>27.96</v>
      </c>
      <c r="K79" t="n">
        <v>11.22</v>
      </c>
      <c r="L79" t="n">
        <v>18.38</v>
      </c>
      <c r="M79" t="n">
        <v>-23.04</v>
      </c>
      <c r="N79" t="n">
        <v>23.97</v>
      </c>
      <c r="O79" t="n">
        <v>1.3</v>
      </c>
      <c r="P79" t="n">
        <v>16.78</v>
      </c>
      <c r="Q79" t="n">
        <v>26.27</v>
      </c>
      <c r="R79" t="n">
        <v>13.37</v>
      </c>
      <c r="S79" t="n">
        <v>7.35</v>
      </c>
      <c r="T79" t="n">
        <v>-2.04</v>
      </c>
      <c r="U79" t="n">
        <v>2.26</v>
      </c>
      <c r="V79" t="inlineStr">
        <is>
          <t>-</t>
        </is>
      </c>
    </row>
    <row r="80">
      <c r="A80" s="5" t="inlineStr">
        <is>
          <t>Umsatzwachstum 3J in %</t>
        </is>
      </c>
      <c r="B80" s="5" t="inlineStr">
        <is>
          <t>Revenue Growth 3Y in %</t>
        </is>
      </c>
      <c r="C80" t="n">
        <v>8.5</v>
      </c>
      <c r="D80" t="n">
        <v>5.21</v>
      </c>
      <c r="E80" t="n">
        <v>-12.01</v>
      </c>
      <c r="F80" t="n">
        <v>-20.09</v>
      </c>
      <c r="G80" t="n">
        <v>-17.47</v>
      </c>
      <c r="H80" t="n">
        <v>4.63</v>
      </c>
      <c r="I80" t="n">
        <v>9.779999999999999</v>
      </c>
      <c r="J80" t="n">
        <v>19.19</v>
      </c>
      <c r="K80" t="n">
        <v>2.19</v>
      </c>
      <c r="L80" t="n">
        <v>6.44</v>
      </c>
      <c r="M80" t="n">
        <v>0.74</v>
      </c>
      <c r="N80" t="n">
        <v>14.02</v>
      </c>
      <c r="O80" t="n">
        <v>14.78</v>
      </c>
      <c r="P80" t="n">
        <v>18.81</v>
      </c>
      <c r="Q80" t="n">
        <v>15.66</v>
      </c>
      <c r="R80" t="n">
        <v>6.23</v>
      </c>
      <c r="S80" t="n">
        <v>2.52</v>
      </c>
      <c r="T80" t="inlineStr">
        <is>
          <t>-</t>
        </is>
      </c>
      <c r="U80" t="inlineStr">
        <is>
          <t>-</t>
        </is>
      </c>
      <c r="V80" t="inlineStr">
        <is>
          <t>-</t>
        </is>
      </c>
    </row>
    <row r="81">
      <c r="A81" s="5" t="inlineStr">
        <is>
          <t>Umsatzwachstum 5J in %</t>
        </is>
      </c>
      <c r="B81" s="5" t="inlineStr">
        <is>
          <t>Revenue Growth 5Y in %</t>
        </is>
      </c>
      <c r="C81" t="n">
        <v>-6.11</v>
      </c>
      <c r="D81" t="n">
        <v>-5.39</v>
      </c>
      <c r="E81" t="n">
        <v>-10.02</v>
      </c>
      <c r="F81" t="n">
        <v>-8.43</v>
      </c>
      <c r="G81" t="n">
        <v>-2.65</v>
      </c>
      <c r="H81" t="n">
        <v>8.699999999999999</v>
      </c>
      <c r="I81" t="n">
        <v>4.94</v>
      </c>
      <c r="J81" t="n">
        <v>11.7</v>
      </c>
      <c r="K81" t="n">
        <v>6.37</v>
      </c>
      <c r="L81" t="n">
        <v>7.48</v>
      </c>
      <c r="M81" t="n">
        <v>9.06</v>
      </c>
      <c r="N81" t="n">
        <v>16.34</v>
      </c>
      <c r="O81" t="n">
        <v>13.01</v>
      </c>
      <c r="P81" t="n">
        <v>12.35</v>
      </c>
      <c r="Q81" t="n">
        <v>9.44</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1.3</v>
      </c>
      <c r="D82" t="n">
        <v>-0.23</v>
      </c>
      <c r="E82" t="n">
        <v>0.84</v>
      </c>
      <c r="F82" t="n">
        <v>-1.03</v>
      </c>
      <c r="G82" t="n">
        <v>2.42</v>
      </c>
      <c r="H82" t="n">
        <v>8.880000000000001</v>
      </c>
      <c r="I82" t="n">
        <v>10.64</v>
      </c>
      <c r="J82" t="n">
        <v>12.36</v>
      </c>
      <c r="K82" t="n">
        <v>9.359999999999999</v>
      </c>
      <c r="L82" t="n">
        <v>8.460000000000001</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-96.41</v>
      </c>
      <c r="D83" t="n">
        <v>22.29</v>
      </c>
      <c r="E83" t="n">
        <v>-330.46</v>
      </c>
      <c r="F83" t="n">
        <v>-83.33</v>
      </c>
      <c r="G83" t="n">
        <v>-780.33</v>
      </c>
      <c r="H83" t="n">
        <v>-74.98</v>
      </c>
      <c r="I83" t="n">
        <v>-33.74</v>
      </c>
      <c r="J83" t="n">
        <v>13.53</v>
      </c>
      <c r="K83" t="n">
        <v>8.58</v>
      </c>
      <c r="L83" t="n">
        <v>44.68</v>
      </c>
      <c r="M83" t="n">
        <v>-50.52</v>
      </c>
      <c r="N83" t="n">
        <v>-11.85</v>
      </c>
      <c r="O83" t="n">
        <v>8.609999999999999</v>
      </c>
      <c r="P83" t="n">
        <v>4.88</v>
      </c>
      <c r="Q83" t="n">
        <v>20.81</v>
      </c>
      <c r="R83" t="n">
        <v>30.24</v>
      </c>
      <c r="S83" t="n">
        <v>21.6</v>
      </c>
      <c r="T83" t="n">
        <v>-40.74</v>
      </c>
      <c r="U83" t="n">
        <v>34.31</v>
      </c>
      <c r="V83" t="n">
        <v>102</v>
      </c>
    </row>
    <row r="84">
      <c r="A84" s="5" t="inlineStr">
        <is>
          <t>Gewinnwachstum 3J in %</t>
        </is>
      </c>
      <c r="B84" s="5" t="inlineStr">
        <is>
          <t>Earnings Growth 3Y in %</t>
        </is>
      </c>
      <c r="C84" t="n">
        <v>-134.86</v>
      </c>
      <c r="D84" t="n">
        <v>-130.5</v>
      </c>
      <c r="E84" t="n">
        <v>-398.04</v>
      </c>
      <c r="F84" t="n">
        <v>-312.88</v>
      </c>
      <c r="G84" t="n">
        <v>-296.35</v>
      </c>
      <c r="H84" t="n">
        <v>-31.73</v>
      </c>
      <c r="I84" t="n">
        <v>-3.88</v>
      </c>
      <c r="J84" t="n">
        <v>22.26</v>
      </c>
      <c r="K84" t="n">
        <v>0.91</v>
      </c>
      <c r="L84" t="n">
        <v>-5.9</v>
      </c>
      <c r="M84" t="n">
        <v>-17.92</v>
      </c>
      <c r="N84" t="n">
        <v>0.55</v>
      </c>
      <c r="O84" t="n">
        <v>11.43</v>
      </c>
      <c r="P84" t="n">
        <v>18.64</v>
      </c>
      <c r="Q84" t="n">
        <v>24.22</v>
      </c>
      <c r="R84" t="n">
        <v>3.7</v>
      </c>
      <c r="S84" t="n">
        <v>5.06</v>
      </c>
      <c r="T84" t="n">
        <v>31.86</v>
      </c>
      <c r="U84" t="inlineStr">
        <is>
          <t>-</t>
        </is>
      </c>
      <c r="V84" t="inlineStr">
        <is>
          <t>-</t>
        </is>
      </c>
    </row>
    <row r="85">
      <c r="A85" s="5" t="inlineStr">
        <is>
          <t>Gewinnwachstum 5J in %</t>
        </is>
      </c>
      <c r="B85" s="5" t="inlineStr">
        <is>
          <t>Earnings Growth 5Y in %</t>
        </is>
      </c>
      <c r="C85" t="n">
        <v>-253.65</v>
      </c>
      <c r="D85" t="n">
        <v>-249.36</v>
      </c>
      <c r="E85" t="n">
        <v>-260.57</v>
      </c>
      <c r="F85" t="n">
        <v>-191.77</v>
      </c>
      <c r="G85" t="n">
        <v>-173.39</v>
      </c>
      <c r="H85" t="n">
        <v>-8.390000000000001</v>
      </c>
      <c r="I85" t="n">
        <v>-3.49</v>
      </c>
      <c r="J85" t="n">
        <v>0.88</v>
      </c>
      <c r="K85" t="n">
        <v>-0.1</v>
      </c>
      <c r="L85" t="n">
        <v>-0.84</v>
      </c>
      <c r="M85" t="n">
        <v>-5.61</v>
      </c>
      <c r="N85" t="n">
        <v>10.54</v>
      </c>
      <c r="O85" t="n">
        <v>17.23</v>
      </c>
      <c r="P85" t="n">
        <v>7.36</v>
      </c>
      <c r="Q85" t="n">
        <v>13.24</v>
      </c>
      <c r="R85" t="n">
        <v>29.48</v>
      </c>
      <c r="S85" t="inlineStr">
        <is>
          <t>-</t>
        </is>
      </c>
      <c r="T85" t="inlineStr">
        <is>
          <t>-</t>
        </is>
      </c>
      <c r="U85" t="inlineStr">
        <is>
          <t>-</t>
        </is>
      </c>
      <c r="V85" t="inlineStr">
        <is>
          <t>-</t>
        </is>
      </c>
    </row>
    <row r="86">
      <c r="A86" s="5" t="inlineStr">
        <is>
          <t>Gewinnwachstum 10J in %</t>
        </is>
      </c>
      <c r="B86" s="5" t="inlineStr">
        <is>
          <t>Earnings Growth 10Y in %</t>
        </is>
      </c>
      <c r="C86" t="n">
        <v>-131.02</v>
      </c>
      <c r="D86" t="n">
        <v>-126.43</v>
      </c>
      <c r="E86" t="n">
        <v>-129.84</v>
      </c>
      <c r="F86" t="n">
        <v>-95.94</v>
      </c>
      <c r="G86" t="n">
        <v>-87.11</v>
      </c>
      <c r="H86" t="n">
        <v>-7</v>
      </c>
      <c r="I86" t="n">
        <v>3.52</v>
      </c>
      <c r="J86" t="n">
        <v>9.06</v>
      </c>
      <c r="K86" t="n">
        <v>3.63</v>
      </c>
      <c r="L86" t="n">
        <v>6.2</v>
      </c>
      <c r="M86" t="n">
        <v>11.93</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-1.37</v>
      </c>
      <c r="D87" t="n">
        <v>-0.05</v>
      </c>
      <c r="E87" t="n">
        <v>-0.06</v>
      </c>
      <c r="F87" t="inlineStr">
        <is>
          <t>-</t>
        </is>
      </c>
      <c r="G87" t="inlineStr">
        <is>
          <t>-</t>
        </is>
      </c>
      <c r="H87" t="n">
        <v>-4.8</v>
      </c>
      <c r="I87" t="n">
        <v>-3.52</v>
      </c>
      <c r="J87" t="n">
        <v>9.66</v>
      </c>
      <c r="K87" t="n">
        <v>-85</v>
      </c>
      <c r="L87" t="n">
        <v>-11.19</v>
      </c>
      <c r="M87" t="n">
        <v>-2.5</v>
      </c>
      <c r="N87" t="n">
        <v>0.65</v>
      </c>
      <c r="O87" t="n">
        <v>0.53</v>
      </c>
      <c r="P87" t="n">
        <v>1.39</v>
      </c>
      <c r="Q87" t="n">
        <v>0.76</v>
      </c>
      <c r="R87" t="n">
        <v>0.32</v>
      </c>
      <c r="S87" t="inlineStr">
        <is>
          <t>-</t>
        </is>
      </c>
      <c r="T87" t="inlineStr">
        <is>
          <t>-</t>
        </is>
      </c>
      <c r="U87" t="inlineStr">
        <is>
          <t>-</t>
        </is>
      </c>
      <c r="V87" t="inlineStr">
        <is>
          <t>-</t>
        </is>
      </c>
    </row>
    <row r="88">
      <c r="A88" s="5" t="inlineStr">
        <is>
          <t>EBIT-Wachstum 1J in %</t>
        </is>
      </c>
      <c r="B88" s="5" t="inlineStr">
        <is>
          <t>EBIT Growth 1Y in %</t>
        </is>
      </c>
      <c r="C88" t="n">
        <v>-35.57</v>
      </c>
      <c r="D88" t="n">
        <v>24.6</v>
      </c>
      <c r="E88" t="n">
        <v>271.44</v>
      </c>
      <c r="F88" t="n">
        <v>-177.56</v>
      </c>
      <c r="G88" t="n">
        <v>-135.13</v>
      </c>
      <c r="H88" t="n">
        <v>-10.6</v>
      </c>
      <c r="I88" t="n">
        <v>-41.06</v>
      </c>
      <c r="J88" t="n">
        <v>-13.82</v>
      </c>
      <c r="K88" t="n">
        <v>8.220000000000001</v>
      </c>
      <c r="L88" t="n">
        <v>33.65</v>
      </c>
      <c r="M88" t="n">
        <v>-35.33</v>
      </c>
      <c r="N88" t="n">
        <v>-1.2</v>
      </c>
      <c r="O88" t="n">
        <v>-2.37</v>
      </c>
      <c r="P88" t="n">
        <v>14.86</v>
      </c>
      <c r="Q88" t="n">
        <v>35.02</v>
      </c>
      <c r="R88" t="n">
        <v>30.96</v>
      </c>
      <c r="S88" t="n">
        <v>11.94</v>
      </c>
      <c r="T88" t="n">
        <v>-18.22</v>
      </c>
      <c r="U88" t="n">
        <v>-3.49</v>
      </c>
      <c r="V88" t="n">
        <v>96.56999999999999</v>
      </c>
    </row>
    <row r="89">
      <c r="A89" s="5" t="inlineStr">
        <is>
          <t>EBIT-Wachstum 3J in %</t>
        </is>
      </c>
      <c r="B89" s="5" t="inlineStr">
        <is>
          <t>EBIT Growth 3Y in %</t>
        </is>
      </c>
      <c r="C89" t="n">
        <v>86.81999999999999</v>
      </c>
      <c r="D89" t="n">
        <v>39.49</v>
      </c>
      <c r="E89" t="n">
        <v>-13.75</v>
      </c>
      <c r="F89" t="n">
        <v>-107.76</v>
      </c>
      <c r="G89" t="n">
        <v>-62.26</v>
      </c>
      <c r="H89" t="n">
        <v>-21.83</v>
      </c>
      <c r="I89" t="n">
        <v>-15.55</v>
      </c>
      <c r="J89" t="n">
        <v>9.35</v>
      </c>
      <c r="K89" t="n">
        <v>2.18</v>
      </c>
      <c r="L89" t="n">
        <v>-0.96</v>
      </c>
      <c r="M89" t="n">
        <v>-12.97</v>
      </c>
      <c r="N89" t="n">
        <v>3.76</v>
      </c>
      <c r="O89" t="n">
        <v>15.84</v>
      </c>
      <c r="P89" t="n">
        <v>26.95</v>
      </c>
      <c r="Q89" t="n">
        <v>25.97</v>
      </c>
      <c r="R89" t="n">
        <v>8.23</v>
      </c>
      <c r="S89" t="n">
        <v>-3.26</v>
      </c>
      <c r="T89" t="n">
        <v>24.95</v>
      </c>
      <c r="U89" t="inlineStr">
        <is>
          <t>-</t>
        </is>
      </c>
      <c r="V89" t="inlineStr">
        <is>
          <t>-</t>
        </is>
      </c>
    </row>
    <row r="90">
      <c r="A90" s="5" t="inlineStr">
        <is>
          <t>EBIT-Wachstum 5J in %</t>
        </is>
      </c>
      <c r="B90" s="5" t="inlineStr">
        <is>
          <t>EBIT Growth 5Y in %</t>
        </is>
      </c>
      <c r="C90" t="n">
        <v>-10.44</v>
      </c>
      <c r="D90" t="n">
        <v>-5.45</v>
      </c>
      <c r="E90" t="n">
        <v>-18.58</v>
      </c>
      <c r="F90" t="n">
        <v>-75.63</v>
      </c>
      <c r="G90" t="n">
        <v>-38.48</v>
      </c>
      <c r="H90" t="n">
        <v>-4.72</v>
      </c>
      <c r="I90" t="n">
        <v>-9.67</v>
      </c>
      <c r="J90" t="n">
        <v>-1.7</v>
      </c>
      <c r="K90" t="n">
        <v>0.59</v>
      </c>
      <c r="L90" t="n">
        <v>1.92</v>
      </c>
      <c r="M90" t="n">
        <v>2.2</v>
      </c>
      <c r="N90" t="n">
        <v>15.45</v>
      </c>
      <c r="O90" t="n">
        <v>18.08</v>
      </c>
      <c r="P90" t="n">
        <v>14.91</v>
      </c>
      <c r="Q90" t="n">
        <v>11.24</v>
      </c>
      <c r="R90" t="n">
        <v>23.55</v>
      </c>
      <c r="S90" t="inlineStr">
        <is>
          <t>-</t>
        </is>
      </c>
      <c r="T90" t="inlineStr">
        <is>
          <t>-</t>
        </is>
      </c>
      <c r="U90" t="inlineStr">
        <is>
          <t>-</t>
        </is>
      </c>
      <c r="V90" t="inlineStr">
        <is>
          <t>-</t>
        </is>
      </c>
    </row>
    <row r="91">
      <c r="A91" s="5" t="inlineStr">
        <is>
          <t>EBIT-Wachstum 10J in %</t>
        </is>
      </c>
      <c r="B91" s="5" t="inlineStr">
        <is>
          <t>EBIT Growth 10Y in %</t>
        </is>
      </c>
      <c r="C91" t="n">
        <v>-7.58</v>
      </c>
      <c r="D91" t="n">
        <v>-7.56</v>
      </c>
      <c r="E91" t="n">
        <v>-10.14</v>
      </c>
      <c r="F91" t="n">
        <v>-37.52</v>
      </c>
      <c r="G91" t="n">
        <v>-18.28</v>
      </c>
      <c r="H91" t="n">
        <v>-1.26</v>
      </c>
      <c r="I91" t="n">
        <v>2.89</v>
      </c>
      <c r="J91" t="n">
        <v>8.19</v>
      </c>
      <c r="K91" t="n">
        <v>7.75</v>
      </c>
      <c r="L91" t="n">
        <v>6.58</v>
      </c>
      <c r="M91" t="n">
        <v>12.87</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10.93</v>
      </c>
      <c r="D92" t="n">
        <v>-26.21</v>
      </c>
      <c r="E92" t="n">
        <v>-32.33</v>
      </c>
      <c r="F92" t="n">
        <v>74.11</v>
      </c>
      <c r="G92" t="n">
        <v>20.63</v>
      </c>
      <c r="H92" t="n">
        <v>-39.72</v>
      </c>
      <c r="I92" t="n">
        <v>7.42</v>
      </c>
      <c r="J92" t="n">
        <v>20.85</v>
      </c>
      <c r="K92" t="n">
        <v>0.22</v>
      </c>
      <c r="L92" t="n">
        <v>-30.47</v>
      </c>
      <c r="M92" t="n">
        <v>107.79</v>
      </c>
      <c r="N92" t="n">
        <v>-52.4</v>
      </c>
      <c r="O92" t="n">
        <v>7.83</v>
      </c>
      <c r="P92" t="n">
        <v>-4.46</v>
      </c>
      <c r="Q92" t="n">
        <v>5.19</v>
      </c>
      <c r="R92" t="n">
        <v>7.96</v>
      </c>
      <c r="S92" t="n">
        <v>-3.49</v>
      </c>
      <c r="T92" t="n">
        <v>-15.49</v>
      </c>
      <c r="U92" t="n">
        <v>29.64</v>
      </c>
      <c r="V92" t="inlineStr">
        <is>
          <t>-</t>
        </is>
      </c>
    </row>
    <row r="93">
      <c r="A93" s="5" t="inlineStr">
        <is>
          <t>Op.Cashflow Wachstum 3J in %</t>
        </is>
      </c>
      <c r="B93" s="5" t="inlineStr">
        <is>
          <t>Op.Cashflow Wachstum 3Y in %</t>
        </is>
      </c>
      <c r="C93" t="n">
        <v>-15.87</v>
      </c>
      <c r="D93" t="n">
        <v>5.19</v>
      </c>
      <c r="E93" t="n">
        <v>20.8</v>
      </c>
      <c r="F93" t="n">
        <v>18.34</v>
      </c>
      <c r="G93" t="n">
        <v>-3.89</v>
      </c>
      <c r="H93" t="n">
        <v>-3.82</v>
      </c>
      <c r="I93" t="n">
        <v>9.5</v>
      </c>
      <c r="J93" t="n">
        <v>-3.13</v>
      </c>
      <c r="K93" t="n">
        <v>25.85</v>
      </c>
      <c r="L93" t="n">
        <v>8.31</v>
      </c>
      <c r="M93" t="n">
        <v>21.07</v>
      </c>
      <c r="N93" t="n">
        <v>-16.34</v>
      </c>
      <c r="O93" t="n">
        <v>2.85</v>
      </c>
      <c r="P93" t="n">
        <v>2.9</v>
      </c>
      <c r="Q93" t="n">
        <v>3.22</v>
      </c>
      <c r="R93" t="n">
        <v>-3.67</v>
      </c>
      <c r="S93" t="n">
        <v>3.55</v>
      </c>
      <c r="T93" t="inlineStr">
        <is>
          <t>-</t>
        </is>
      </c>
      <c r="U93" t="inlineStr">
        <is>
          <t>-</t>
        </is>
      </c>
      <c r="V93" t="inlineStr">
        <is>
          <t>-</t>
        </is>
      </c>
    </row>
    <row r="94">
      <c r="A94" s="5" t="inlineStr">
        <is>
          <t>Op.Cashflow Wachstum 5J in %</t>
        </is>
      </c>
      <c r="B94" s="5" t="inlineStr">
        <is>
          <t>Op.Cashflow Wachstum 5Y in %</t>
        </is>
      </c>
      <c r="C94" t="n">
        <v>9.43</v>
      </c>
      <c r="D94" t="n">
        <v>-0.7</v>
      </c>
      <c r="E94" t="n">
        <v>6.02</v>
      </c>
      <c r="F94" t="n">
        <v>16.66</v>
      </c>
      <c r="G94" t="n">
        <v>1.88</v>
      </c>
      <c r="H94" t="n">
        <v>-8.34</v>
      </c>
      <c r="I94" t="n">
        <v>21.16</v>
      </c>
      <c r="J94" t="n">
        <v>9.199999999999999</v>
      </c>
      <c r="K94" t="n">
        <v>6.59</v>
      </c>
      <c r="L94" t="n">
        <v>5.66</v>
      </c>
      <c r="M94" t="n">
        <v>12.79</v>
      </c>
      <c r="N94" t="n">
        <v>-7.18</v>
      </c>
      <c r="O94" t="n">
        <v>2.61</v>
      </c>
      <c r="P94" t="n">
        <v>-2.06</v>
      </c>
      <c r="Q94" t="n">
        <v>4.76</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0.54</v>
      </c>
      <c r="D95" t="n">
        <v>10.23</v>
      </c>
      <c r="E95" t="n">
        <v>7.61</v>
      </c>
      <c r="F95" t="n">
        <v>11.63</v>
      </c>
      <c r="G95" t="n">
        <v>3.77</v>
      </c>
      <c r="H95" t="n">
        <v>2.23</v>
      </c>
      <c r="I95" t="n">
        <v>6.99</v>
      </c>
      <c r="J95" t="n">
        <v>5.9</v>
      </c>
      <c r="K95" t="n">
        <v>2.27</v>
      </c>
      <c r="L95" t="n">
        <v>5.21</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5265</v>
      </c>
      <c r="D96" t="n">
        <v>11068</v>
      </c>
      <c r="E96" t="n">
        <v>11698</v>
      </c>
      <c r="F96" t="n">
        <v>10275</v>
      </c>
      <c r="G96" t="n">
        <v>10417</v>
      </c>
      <c r="H96" t="n">
        <v>17233</v>
      </c>
      <c r="I96" t="n">
        <v>17488</v>
      </c>
      <c r="J96" t="n">
        <v>14756</v>
      </c>
      <c r="K96" t="n">
        <v>2563</v>
      </c>
      <c r="L96" t="n">
        <v>64</v>
      </c>
      <c r="M96" t="n">
        <v>641</v>
      </c>
      <c r="N96" t="n">
        <v>1777</v>
      </c>
      <c r="O96" t="n">
        <v>3571</v>
      </c>
      <c r="P96" t="n">
        <v>6272</v>
      </c>
      <c r="Q96" t="n">
        <v>2749</v>
      </c>
      <c r="R96" t="n">
        <v>1634</v>
      </c>
      <c r="S96" t="n">
        <v>-852</v>
      </c>
      <c r="T96" t="n">
        <v>184</v>
      </c>
      <c r="U96" t="n">
        <v>1214</v>
      </c>
      <c r="V96" t="n">
        <v>-290</v>
      </c>
      <c r="W96" t="inlineStr">
        <is>
          <t>-</t>
        </is>
      </c>
    </row>
  </sheetData>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N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10"/>
  </cols>
  <sheetData>
    <row r="1">
      <c r="A1" s="1" t="inlineStr">
        <is>
          <t xml:space="preserve">EXOR </t>
        </is>
      </c>
      <c r="B1" s="2" t="inlineStr">
        <is>
          <t>WKN: A2DHZ4  ISIN: NL0012059018  US-Symbol:EXOSF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+31-20-2402221</t>
        </is>
      </c>
      <c r="G4" t="inlineStr">
        <is>
          <t>25.03.2020</t>
        </is>
      </c>
      <c r="H4" t="inlineStr">
        <is>
          <t>Preliminary Results</t>
        </is>
      </c>
      <c r="J4" t="inlineStr">
        <is>
          <t>Giovanni Agnelli B.V.</t>
        </is>
      </c>
      <c r="L4" t="inlineStr">
        <is>
          <t>52,99%</t>
        </is>
      </c>
    </row>
    <row r="5">
      <c r="A5" s="5" t="inlineStr">
        <is>
          <t>Ticker</t>
        </is>
      </c>
      <c r="B5" t="inlineStr">
        <is>
          <t>EYX</t>
        </is>
      </c>
      <c r="C5" s="5" t="inlineStr">
        <is>
          <t>Fax</t>
        </is>
      </c>
      <c r="D5" s="5" t="inlineStr"/>
      <c r="E5" t="inlineStr">
        <is>
          <t>+31-20-2402738</t>
        </is>
      </c>
      <c r="G5" t="inlineStr">
        <is>
          <t>08.04.2020</t>
        </is>
      </c>
      <c r="H5" t="inlineStr">
        <is>
          <t>Publication Of Annual Report</t>
        </is>
      </c>
      <c r="J5" t="inlineStr">
        <is>
          <t>Harris Associates</t>
        </is>
      </c>
      <c r="L5" t="inlineStr">
        <is>
          <t>4,99%</t>
        </is>
      </c>
    </row>
    <row r="6">
      <c r="A6" s="5" t="inlineStr">
        <is>
          <t>Gelistet Seit / Listed Since</t>
        </is>
      </c>
      <c r="B6" t="inlineStr">
        <is>
          <t>-</t>
        </is>
      </c>
      <c r="C6" s="5" t="inlineStr">
        <is>
          <t>Internet</t>
        </is>
      </c>
      <c r="D6" s="5" t="inlineStr"/>
      <c r="E6" t="inlineStr">
        <is>
          <t>http://www.exor.com</t>
        </is>
      </c>
      <c r="G6" t="inlineStr">
        <is>
          <t>20.05.2020</t>
        </is>
      </c>
      <c r="H6" t="inlineStr">
        <is>
          <t>Annual General Meeting</t>
        </is>
      </c>
      <c r="J6" t="inlineStr">
        <is>
          <t>eigene Aktien</t>
        </is>
      </c>
      <c r="L6" t="inlineStr">
        <is>
          <t>3,91%</t>
        </is>
      </c>
    </row>
    <row r="7">
      <c r="A7" s="5" t="inlineStr">
        <is>
          <t>Nominalwert / Nominal Value</t>
        </is>
      </c>
      <c r="B7" t="inlineStr">
        <is>
          <t>-</t>
        </is>
      </c>
      <c r="C7" s="5" t="inlineStr">
        <is>
          <t>Inv. Relations Telefon / Phone</t>
        </is>
      </c>
      <c r="D7" s="5" t="inlineStr"/>
      <c r="E7" t="inlineStr">
        <is>
          <t>+31-20-2402222</t>
        </is>
      </c>
      <c r="G7" t="inlineStr">
        <is>
          <t>04.09.2020</t>
        </is>
      </c>
      <c r="H7" t="inlineStr">
        <is>
          <t>Result Half (Previous Year)</t>
        </is>
      </c>
      <c r="J7" t="inlineStr">
        <is>
          <t>Southeastern AM</t>
        </is>
      </c>
      <c r="L7" t="inlineStr">
        <is>
          <t>2,96%</t>
        </is>
      </c>
    </row>
    <row r="8">
      <c r="A8" s="5" t="inlineStr">
        <is>
          <t>Land / Country</t>
        </is>
      </c>
      <c r="B8" t="inlineStr">
        <is>
          <t>Niederlande</t>
        </is>
      </c>
      <c r="C8" s="5" t="inlineStr">
        <is>
          <t>Inv. Relations E-Mail</t>
        </is>
      </c>
      <c r="D8" s="5" t="inlineStr"/>
      <c r="E8" t="inlineStr">
        <is>
          <t>ir@exor.com</t>
        </is>
      </c>
      <c r="J8" t="inlineStr">
        <is>
          <t>Freefloat</t>
        </is>
      </c>
      <c r="L8" t="inlineStr">
        <is>
          <t>35,15%</t>
        </is>
      </c>
    </row>
    <row r="9">
      <c r="A9" s="5" t="inlineStr">
        <is>
          <t>Währung / Currency</t>
        </is>
      </c>
      <c r="B9" t="inlineStr">
        <is>
          <t>EUR</t>
        </is>
      </c>
      <c r="C9" s="5" t="inlineStr">
        <is>
          <t>Kontaktperson / Contact Person</t>
        </is>
      </c>
      <c r="D9" s="5" t="inlineStr"/>
      <c r="E9" t="inlineStr">
        <is>
          <t>Maite Labairu Trenchs</t>
        </is>
      </c>
    </row>
    <row r="10">
      <c r="A10" s="5" t="inlineStr">
        <is>
          <t>Branche / Industry</t>
        </is>
      </c>
      <c r="B10" t="inlineStr">
        <is>
          <t>Financial Services</t>
        </is>
      </c>
      <c r="C10" s="5" t="inlineStr"/>
      <c r="D10" s="5" t="inlineStr"/>
    </row>
    <row r="11">
      <c r="A11" s="5" t="inlineStr">
        <is>
          <t>Sektor / Sector</t>
        </is>
      </c>
      <c r="B11" t="inlineStr">
        <is>
          <t>Financial Sector</t>
        </is>
      </c>
    </row>
    <row r="12">
      <c r="A12" s="5" t="inlineStr">
        <is>
          <t>Typ / Genre</t>
        </is>
      </c>
      <c r="B12" t="inlineStr">
        <is>
          <t>Stammaktie</t>
        </is>
      </c>
    </row>
    <row r="13">
      <c r="A13" s="5" t="inlineStr">
        <is>
          <t>Adresse / Address</t>
        </is>
      </c>
      <c r="B13" t="inlineStr">
        <is>
          <t>EXOR N.V.Gustav Mahlerplein 25  NL-1082 MS Amsterdam</t>
        </is>
      </c>
    </row>
    <row r="14">
      <c r="A14" s="5" t="inlineStr">
        <is>
          <t>Management</t>
        </is>
      </c>
      <c r="B14" t="inlineStr">
        <is>
          <t>John Elkann, Alessandro Nasi, Andrea Agnelli, Joseph Bae, Melissa Bethell, Marc Bolland, Laurence Debroux, Ginevra Elkann, Antonio Horta-Osorio</t>
        </is>
      </c>
    </row>
    <row r="15">
      <c r="A15" s="5" t="inlineStr">
        <is>
          <t>Aufsichtsrat / Board</t>
        </is>
      </c>
      <c r="B15" t="inlineStr">
        <is>
          <t>Enrico Maria Bignami, Nicoletta Paracchini, Ruggero Tabone, Lucio Pasquini, Anna Maria Fellegara</t>
        </is>
      </c>
    </row>
    <row r="16">
      <c r="A16" s="5" t="inlineStr">
        <is>
          <t>Beschreibung</t>
        </is>
      </c>
      <c r="B16" t="inlineStr">
        <is>
          <t>EXOR N.V. (vormals EXOR S.p.A.) ist eine der europaweit führenden Investmentgesellschaften. Das Anlageportfolio beinhaltet branchenunabhängige, mittel- bis langfristige Beteiligungen vor allem an Unternehmen in Europa, den USA, China und Indien. Bei der Auswahl der Investitionsobjekte legt die EXOR Wert auf engagiertes und professionelles Management und solide wirtschaftliche und finanzielle Basis der Gesellschaften wie auch auf Unternehmen mit einem langfristigen und nachhaltigen Wettbewerbsvorteil. Die Aktivitäten umfassen neben der Finanzierung auch aktives Management als Mitglied im Aufsichtsrat der Engagements. EXOR hält Beteiligungen an der FCA-Fiat Chrysler Automobiles (29.23%), Ferrari N.V. (22.91%) und der CNH Industrial (26.90%) wie auch unter anderem an The economist (43.40 %), PartnerRe (100%) und Juventus Football Club, Italien (63.77%). Hauptaktionär der EXOR N.V. ist die Agnelli Familie. Copyright 2014 FINANCE BASE AG</t>
        </is>
      </c>
    </row>
    <row r="17">
      <c r="A17" s="5" t="inlineStr">
        <is>
          <t>Profile</t>
        </is>
      </c>
      <c r="B17" t="inlineStr">
        <is>
          <t>EXOR N.V. (Formerly EXOR S.p.A.) is a leading European investment companies. The investment portfolio includes industry-independent, medium to long-term investments primarily in companies in Europe, the USA, China and India. In the selection of the investment, the EXOR emphasis of companies on dedicated and professional management and sound economic and financial basis as well as on companies with long-term sustainable competitive advantage. Activities include in addition to financing active management as a member of the Supervisory Board of commitment. EXOR holds interests in FCA Fiat Chrysler Automobiles (29.23%), Ferrari N.V. (22.91%) and the CNH Industrial (26.90%) and, among others, The economist (43.40%), PartnerRe (100%) and Juventus Football Club, Italy (63.77%). Main shareholder of EXOR N.V. is the Agnelli family.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row>
    <row r="20">
      <c r="A20" s="5" t="inlineStr">
        <is>
          <t>Umsatz</t>
        </is>
      </c>
      <c r="B20" s="5" t="inlineStr">
        <is>
          <t>Revenue</t>
        </is>
      </c>
      <c r="C20" t="inlineStr">
        <is>
          <t>-</t>
        </is>
      </c>
      <c r="D20" t="n">
        <v>143294</v>
      </c>
      <c r="E20" t="n">
        <v>143430</v>
      </c>
      <c r="F20" t="n">
        <v>140068</v>
      </c>
      <c r="G20" t="n">
        <v>136360</v>
      </c>
      <c r="H20" t="n">
        <v>122246</v>
      </c>
      <c r="I20" t="n">
        <v>113740</v>
      </c>
      <c r="J20" t="n">
        <v>110671</v>
      </c>
      <c r="K20" t="n">
        <v>84359</v>
      </c>
      <c r="L20" t="n">
        <v>58985</v>
      </c>
      <c r="M20" t="n">
        <v>2427</v>
      </c>
      <c r="N20" t="n">
        <v>2681</v>
      </c>
    </row>
    <row r="21">
      <c r="A21" s="5" t="inlineStr">
        <is>
          <t>Operatives Ergebnis (EBIT)</t>
        </is>
      </c>
      <c r="B21" s="5" t="inlineStr">
        <is>
          <t>EBIT Earning Before Interest &amp; Tax</t>
        </is>
      </c>
      <c r="C21" t="inlineStr">
        <is>
          <t>-</t>
        </is>
      </c>
      <c r="D21" t="n">
        <v>7924</v>
      </c>
      <c r="E21" t="n">
        <v>9931</v>
      </c>
      <c r="F21" t="n">
        <v>6987</v>
      </c>
      <c r="G21" t="n">
        <v>4020</v>
      </c>
      <c r="H21" t="n">
        <v>4962</v>
      </c>
      <c r="I21" t="n">
        <v>6573</v>
      </c>
      <c r="J21" t="n">
        <v>5748</v>
      </c>
      <c r="K21" t="n">
        <v>5157</v>
      </c>
      <c r="L21" t="n">
        <v>1953</v>
      </c>
      <c r="M21" t="n">
        <v>-109</v>
      </c>
      <c r="N21" t="n">
        <v>-25</v>
      </c>
    </row>
    <row r="22">
      <c r="A22" s="5" t="inlineStr">
        <is>
          <t>Finanzergebnis</t>
        </is>
      </c>
      <c r="B22" s="5" t="inlineStr">
        <is>
          <t>Financial Result</t>
        </is>
      </c>
      <c r="C22" t="inlineStr">
        <is>
          <t>-</t>
        </is>
      </c>
      <c r="D22" t="n">
        <v>-1570</v>
      </c>
      <c r="E22" t="n">
        <v>-2168</v>
      </c>
      <c r="F22" t="n">
        <v>-2719</v>
      </c>
      <c r="G22" t="n">
        <v>-2966</v>
      </c>
      <c r="H22" t="n">
        <v>-2685</v>
      </c>
      <c r="I22" t="n">
        <v>-2472</v>
      </c>
      <c r="J22" t="n">
        <v>-2156</v>
      </c>
      <c r="K22" t="n">
        <v>-1877</v>
      </c>
      <c r="L22" t="n">
        <v>-676</v>
      </c>
      <c r="M22" t="n">
        <v>-36</v>
      </c>
      <c r="N22" t="n">
        <v>129</v>
      </c>
    </row>
    <row r="23">
      <c r="A23" s="5" t="inlineStr">
        <is>
          <t>Ergebnis vor Steuer (EBT)</t>
        </is>
      </c>
      <c r="B23" s="5" t="inlineStr">
        <is>
          <t>EBT Earning Before Tax</t>
        </is>
      </c>
      <c r="C23" t="inlineStr">
        <is>
          <t>-</t>
        </is>
      </c>
      <c r="D23" t="n">
        <v>6354</v>
      </c>
      <c r="E23" t="n">
        <v>7763</v>
      </c>
      <c r="F23" t="n">
        <v>4268</v>
      </c>
      <c r="G23" t="n">
        <v>1054</v>
      </c>
      <c r="H23" t="n">
        <v>2277</v>
      </c>
      <c r="I23" t="n">
        <v>4101</v>
      </c>
      <c r="J23" t="n">
        <v>3592</v>
      </c>
      <c r="K23" t="n">
        <v>3280</v>
      </c>
      <c r="L23" t="n">
        <v>1277</v>
      </c>
      <c r="M23" t="n">
        <v>-145</v>
      </c>
      <c r="N23" t="n">
        <v>104</v>
      </c>
    </row>
    <row r="24">
      <c r="A24" s="5" t="inlineStr">
        <is>
          <t>Ergebnis nach Steuer</t>
        </is>
      </c>
      <c r="B24" s="5" t="inlineStr">
        <is>
          <t>Earnings after tax</t>
        </is>
      </c>
      <c r="C24" t="inlineStr">
        <is>
          <t>-</t>
        </is>
      </c>
      <c r="D24" t="n">
        <v>5416</v>
      </c>
      <c r="E24" t="n">
        <v>4646</v>
      </c>
      <c r="F24" t="n">
        <v>2314</v>
      </c>
      <c r="G24" t="n">
        <v>343</v>
      </c>
      <c r="H24" t="n">
        <v>1276</v>
      </c>
      <c r="I24" t="n">
        <v>4427</v>
      </c>
      <c r="J24" t="n">
        <v>2377</v>
      </c>
      <c r="K24" t="n">
        <v>2242</v>
      </c>
      <c r="L24" t="n">
        <v>571</v>
      </c>
      <c r="M24" t="n">
        <v>-403</v>
      </c>
      <c r="N24" t="n">
        <v>428</v>
      </c>
    </row>
    <row r="25">
      <c r="A25" s="5" t="inlineStr">
        <is>
          <t>Minderheitenanteil</t>
        </is>
      </c>
      <c r="B25" s="5" t="inlineStr">
        <is>
          <t>Minority Share</t>
        </is>
      </c>
      <c r="C25" t="inlineStr">
        <is>
          <t>-</t>
        </is>
      </c>
      <c r="D25" t="n">
        <v>-4069</v>
      </c>
      <c r="E25" t="n">
        <v>-3254</v>
      </c>
      <c r="F25" t="n">
        <v>-1724</v>
      </c>
      <c r="G25" t="n">
        <v>-121</v>
      </c>
      <c r="H25" t="n">
        <v>-953</v>
      </c>
      <c r="I25" t="n">
        <v>-2342</v>
      </c>
      <c r="J25" t="n">
        <v>-1979</v>
      </c>
      <c r="K25" t="n">
        <v>-1725</v>
      </c>
      <c r="L25" t="n">
        <v>-434</v>
      </c>
      <c r="M25" t="n">
        <v>14</v>
      </c>
      <c r="N25" t="n">
        <v>-126</v>
      </c>
    </row>
    <row r="26">
      <c r="A26" s="5" t="inlineStr">
        <is>
          <t>Jahresüberschuss/-fehlbetrag</t>
        </is>
      </c>
      <c r="B26" s="5" t="inlineStr">
        <is>
          <t>Net Profit</t>
        </is>
      </c>
      <c r="C26" t="inlineStr">
        <is>
          <t>-</t>
        </is>
      </c>
      <c r="D26" t="n">
        <v>1347</v>
      </c>
      <c r="E26" t="n">
        <v>1392</v>
      </c>
      <c r="F26" t="n">
        <v>589</v>
      </c>
      <c r="G26" t="n">
        <v>744</v>
      </c>
      <c r="H26" t="n">
        <v>323</v>
      </c>
      <c r="I26" t="n">
        <v>2085</v>
      </c>
      <c r="J26" t="n">
        <v>398</v>
      </c>
      <c r="K26" t="n">
        <v>504</v>
      </c>
      <c r="L26" t="n">
        <v>137</v>
      </c>
      <c r="M26" t="n">
        <v>-389</v>
      </c>
      <c r="N26" t="n">
        <v>302</v>
      </c>
    </row>
    <row r="27">
      <c r="A27" s="5" t="inlineStr">
        <is>
          <t>Summe Umlaufvermögen</t>
        </is>
      </c>
      <c r="B27" s="5" t="inlineStr">
        <is>
          <t>Current Assets</t>
        </is>
      </c>
      <c r="C27" t="inlineStr">
        <is>
          <t>-</t>
        </is>
      </c>
      <c r="D27" t="inlineStr">
        <is>
          <t>-</t>
        </is>
      </c>
      <c r="E27" t="inlineStr">
        <is>
          <t>-</t>
        </is>
      </c>
      <c r="F27" t="inlineStr">
        <is>
          <t>-</t>
        </is>
      </c>
      <c r="G27" t="n">
        <v>79806</v>
      </c>
      <c r="H27" t="n">
        <v>79442</v>
      </c>
      <c r="I27" t="n">
        <v>71035</v>
      </c>
      <c r="J27" t="n">
        <v>65277</v>
      </c>
      <c r="K27" t="n">
        <v>65415</v>
      </c>
      <c r="L27" t="n">
        <v>47786</v>
      </c>
      <c r="M27" t="n">
        <v>1698</v>
      </c>
      <c r="N27" t="n">
        <v>1843</v>
      </c>
    </row>
    <row r="28">
      <c r="A28" s="5" t="inlineStr">
        <is>
          <t>Summe Anlagevermögen</t>
        </is>
      </c>
      <c r="B28" s="5" t="inlineStr">
        <is>
          <t>Fixed Assets</t>
        </is>
      </c>
      <c r="C28" t="inlineStr">
        <is>
          <t>-</t>
        </is>
      </c>
      <c r="D28" t="inlineStr">
        <is>
          <t>-</t>
        </is>
      </c>
      <c r="E28" t="inlineStr">
        <is>
          <t>-</t>
        </is>
      </c>
      <c r="F28" t="inlineStr">
        <is>
          <t>-</t>
        </is>
      </c>
      <c r="G28" t="n">
        <v>77089</v>
      </c>
      <c r="H28" t="n">
        <v>71067</v>
      </c>
      <c r="I28" t="n">
        <v>61645</v>
      </c>
      <c r="J28" t="n">
        <v>60574</v>
      </c>
      <c r="K28" t="n">
        <v>57615</v>
      </c>
      <c r="L28" t="n">
        <v>30921</v>
      </c>
      <c r="M28" t="n">
        <v>5897</v>
      </c>
      <c r="N28" t="n">
        <v>5906</v>
      </c>
    </row>
    <row r="29">
      <c r="A29" s="5" t="inlineStr">
        <is>
          <t>Summe Aktiva</t>
        </is>
      </c>
      <c r="B29" s="5" t="inlineStr">
        <is>
          <t>Total Assets</t>
        </is>
      </c>
      <c r="C29" t="inlineStr">
        <is>
          <t>-</t>
        </is>
      </c>
      <c r="D29" t="n">
        <v>166275</v>
      </c>
      <c r="E29" t="n">
        <v>163775</v>
      </c>
      <c r="F29" t="n">
        <v>176528</v>
      </c>
      <c r="G29" t="n">
        <v>156895</v>
      </c>
      <c r="H29" t="n">
        <v>150509</v>
      </c>
      <c r="I29" t="n">
        <v>132680</v>
      </c>
      <c r="J29" t="n">
        <v>125851</v>
      </c>
      <c r="K29" t="n">
        <v>123030</v>
      </c>
      <c r="L29" t="n">
        <v>78707</v>
      </c>
      <c r="M29" t="n">
        <v>7595</v>
      </c>
      <c r="N29" t="n">
        <v>7749</v>
      </c>
    </row>
    <row r="30">
      <c r="A30" s="5" t="inlineStr">
        <is>
          <t>Summe kurzfristiges Fremdkapital</t>
        </is>
      </c>
      <c r="B30" s="5" t="inlineStr">
        <is>
          <t>Short-Term Debt</t>
        </is>
      </c>
      <c r="C30" t="inlineStr">
        <is>
          <t>-</t>
        </is>
      </c>
      <c r="D30" t="inlineStr">
        <is>
          <t>-</t>
        </is>
      </c>
      <c r="E30" t="inlineStr">
        <is>
          <t>-</t>
        </is>
      </c>
      <c r="F30" t="inlineStr">
        <is>
          <t>-</t>
        </is>
      </c>
      <c r="G30" t="n">
        <v>43834</v>
      </c>
      <c r="H30" t="n">
        <v>42190</v>
      </c>
      <c r="I30" t="n">
        <v>36451</v>
      </c>
      <c r="J30" t="n">
        <v>34045</v>
      </c>
      <c r="K30" t="n">
        <v>34359</v>
      </c>
      <c r="L30" t="n">
        <v>21740</v>
      </c>
      <c r="M30" t="n">
        <v>713</v>
      </c>
      <c r="N30" t="n">
        <v>740</v>
      </c>
    </row>
    <row r="31">
      <c r="A31" s="5" t="inlineStr">
        <is>
          <t>Summe langfristiges Fremdkapital</t>
        </is>
      </c>
      <c r="B31" s="5" t="inlineStr">
        <is>
          <t>Long-Term Debt</t>
        </is>
      </c>
      <c r="C31" t="inlineStr">
        <is>
          <t>-</t>
        </is>
      </c>
      <c r="D31" t="inlineStr">
        <is>
          <t>-</t>
        </is>
      </c>
      <c r="E31" t="inlineStr">
        <is>
          <t>-</t>
        </is>
      </c>
      <c r="F31" t="inlineStr">
        <is>
          <t>-</t>
        </is>
      </c>
      <c r="G31" t="n">
        <v>86947</v>
      </c>
      <c r="H31" t="n">
        <v>85998</v>
      </c>
      <c r="I31" t="n">
        <v>75293</v>
      </c>
      <c r="J31" t="n">
        <v>70138</v>
      </c>
      <c r="K31" t="n">
        <v>68466</v>
      </c>
      <c r="L31" t="n">
        <v>41771</v>
      </c>
      <c r="M31" t="n">
        <v>1492</v>
      </c>
      <c r="N31" t="n">
        <v>1583</v>
      </c>
    </row>
    <row r="32">
      <c r="A32" s="5" t="inlineStr">
        <is>
          <t>Summe Fremdkapital</t>
        </is>
      </c>
      <c r="B32" s="5" t="inlineStr">
        <is>
          <t>Total Liabilities</t>
        </is>
      </c>
      <c r="C32" t="inlineStr">
        <is>
          <t>-</t>
        </is>
      </c>
      <c r="D32" t="n">
        <v>129830</v>
      </c>
      <c r="E32" t="n">
        <v>132589</v>
      </c>
      <c r="F32" t="n">
        <v>146308</v>
      </c>
      <c r="G32" t="n">
        <v>130781</v>
      </c>
      <c r="H32" t="n">
        <v>128188</v>
      </c>
      <c r="I32" t="n">
        <v>111744</v>
      </c>
      <c r="J32" t="n">
        <v>104183</v>
      </c>
      <c r="K32" t="n">
        <v>102825</v>
      </c>
      <c r="L32" t="n">
        <v>63511</v>
      </c>
      <c r="M32" t="n">
        <v>2205</v>
      </c>
      <c r="N32" t="n">
        <v>2323</v>
      </c>
    </row>
    <row r="33">
      <c r="A33" s="5" t="inlineStr">
        <is>
          <t>Minderheitenanteil</t>
        </is>
      </c>
      <c r="B33" s="5" t="inlineStr">
        <is>
          <t>Minority Share</t>
        </is>
      </c>
      <c r="C33" t="inlineStr">
        <is>
          <t>-</t>
        </is>
      </c>
      <c r="D33" t="n">
        <v>24235</v>
      </c>
      <c r="E33" t="n">
        <v>20381</v>
      </c>
      <c r="F33" t="n">
        <v>19238</v>
      </c>
      <c r="G33" t="n">
        <v>15976</v>
      </c>
      <c r="H33" t="n">
        <v>14326</v>
      </c>
      <c r="I33" t="n">
        <v>13989</v>
      </c>
      <c r="J33" t="n">
        <v>14504</v>
      </c>
      <c r="K33" t="n">
        <v>13568</v>
      </c>
      <c r="L33" t="n">
        <v>9121</v>
      </c>
      <c r="M33" t="n">
        <v>85</v>
      </c>
      <c r="N33" t="n">
        <v>1810</v>
      </c>
    </row>
    <row r="34">
      <c r="A34" s="5" t="inlineStr">
        <is>
          <t>Summe Eigenkapital</t>
        </is>
      </c>
      <c r="B34" s="5" t="inlineStr">
        <is>
          <t>Equity</t>
        </is>
      </c>
      <c r="C34" t="inlineStr">
        <is>
          <t>-</t>
        </is>
      </c>
      <c r="D34" t="n">
        <v>12210</v>
      </c>
      <c r="E34" t="n">
        <v>10805</v>
      </c>
      <c r="F34" t="n">
        <v>10982</v>
      </c>
      <c r="G34" t="n">
        <v>10138</v>
      </c>
      <c r="H34" t="n">
        <v>7995</v>
      </c>
      <c r="I34" t="n">
        <v>6947</v>
      </c>
      <c r="J34" t="n">
        <v>7164</v>
      </c>
      <c r="K34" t="n">
        <v>6403</v>
      </c>
      <c r="L34" t="n">
        <v>6075</v>
      </c>
      <c r="M34" t="n">
        <v>5305</v>
      </c>
      <c r="N34" t="n">
        <v>3616</v>
      </c>
    </row>
    <row r="35">
      <c r="A35" s="5" t="inlineStr">
        <is>
          <t>Summe Passiva</t>
        </is>
      </c>
      <c r="B35" s="5" t="inlineStr">
        <is>
          <t>Liabilities &amp; Shareholder Equity</t>
        </is>
      </c>
      <c r="C35" t="inlineStr">
        <is>
          <t>-</t>
        </is>
      </c>
      <c r="D35" t="n">
        <v>166275</v>
      </c>
      <c r="E35" t="n">
        <v>163775</v>
      </c>
      <c r="F35" t="n">
        <v>176528</v>
      </c>
      <c r="G35" t="n">
        <v>156895</v>
      </c>
      <c r="H35" t="n">
        <v>150509</v>
      </c>
      <c r="I35" t="n">
        <v>132680</v>
      </c>
      <c r="J35" t="n">
        <v>125851</v>
      </c>
      <c r="K35" t="n">
        <v>123030</v>
      </c>
      <c r="L35" t="n">
        <v>78707</v>
      </c>
      <c r="M35" t="n">
        <v>7595</v>
      </c>
      <c r="N35" t="n">
        <v>7749</v>
      </c>
    </row>
    <row r="36">
      <c r="A36" s="5" t="inlineStr">
        <is>
          <t>Mio.Aktien im Umlauf</t>
        </is>
      </c>
      <c r="B36" s="5" t="inlineStr">
        <is>
          <t>Million shares outstanding</t>
        </is>
      </c>
      <c r="C36" t="n">
        <v>241</v>
      </c>
      <c r="D36" t="n">
        <v>241</v>
      </c>
      <c r="E36" t="n">
        <v>241</v>
      </c>
      <c r="F36" t="n">
        <v>241</v>
      </c>
      <c r="G36" t="n">
        <v>246.23</v>
      </c>
      <c r="H36" t="n">
        <v>246.23</v>
      </c>
      <c r="I36" t="n">
        <v>246.23</v>
      </c>
      <c r="J36" t="n">
        <v>246.2</v>
      </c>
      <c r="K36" t="n">
        <v>246.2</v>
      </c>
      <c r="L36" t="n">
        <v>246.2</v>
      </c>
      <c r="M36" t="n">
        <v>246.2</v>
      </c>
      <c r="N36" t="n">
        <v>163.3</v>
      </c>
    </row>
    <row r="37">
      <c r="A37" s="5" t="inlineStr">
        <is>
          <t>Mio.Aktien im Umlauf</t>
        </is>
      </c>
      <c r="B37" s="5" t="inlineStr">
        <is>
          <t>Million shares outstanding</t>
        </is>
      </c>
      <c r="C37" t="n">
        <v>241</v>
      </c>
      <c r="D37" t="n">
        <v>241</v>
      </c>
      <c r="E37" t="n">
        <v>241</v>
      </c>
      <c r="F37" t="n">
        <v>241</v>
      </c>
      <c r="G37" t="n">
        <v>246.23</v>
      </c>
      <c r="H37" t="n">
        <v>246.23</v>
      </c>
      <c r="I37" t="n">
        <v>246.23</v>
      </c>
      <c r="J37" t="n">
        <v>160.3</v>
      </c>
      <c r="K37" t="n">
        <v>160.3</v>
      </c>
      <c r="L37" t="n">
        <v>160.3</v>
      </c>
      <c r="M37" t="n">
        <v>160.3</v>
      </c>
      <c r="N37" t="n">
        <v>86.5</v>
      </c>
    </row>
    <row r="38">
      <c r="A38" s="5" t="inlineStr">
        <is>
          <t>Gezeichnetes Kapital (in Mio.)</t>
        </is>
      </c>
      <c r="B38" s="5" t="inlineStr">
        <is>
          <t>Subscribed Capital in M</t>
        </is>
      </c>
      <c r="C38" t="n">
        <v>2.41</v>
      </c>
      <c r="D38" t="n">
        <v>2.41</v>
      </c>
      <c r="E38" t="n">
        <v>2.41</v>
      </c>
      <c r="F38" t="n">
        <v>2.41</v>
      </c>
      <c r="G38" t="n">
        <v>246.2</v>
      </c>
      <c r="H38" t="n">
        <v>246.2</v>
      </c>
      <c r="I38" t="n">
        <v>246.2</v>
      </c>
      <c r="J38" t="n">
        <v>246.2</v>
      </c>
      <c r="K38" t="n">
        <v>246.2</v>
      </c>
      <c r="L38" t="n">
        <v>246.2</v>
      </c>
      <c r="M38" t="n">
        <v>246.2</v>
      </c>
      <c r="N38" t="n">
        <v>163.3</v>
      </c>
    </row>
    <row r="39">
      <c r="A39" s="5" t="inlineStr">
        <is>
          <t>Ergebnis je Aktie (brutto)</t>
        </is>
      </c>
      <c r="B39" s="5" t="inlineStr">
        <is>
          <t>Earnings per share</t>
        </is>
      </c>
      <c r="C39" t="inlineStr">
        <is>
          <t>-</t>
        </is>
      </c>
      <c r="D39" t="n">
        <v>26.37</v>
      </c>
      <c r="E39" t="n">
        <v>32.21</v>
      </c>
      <c r="F39" t="n">
        <v>17.71</v>
      </c>
      <c r="G39" t="n">
        <v>4.28</v>
      </c>
      <c r="H39" t="n">
        <v>9.25</v>
      </c>
      <c r="I39" t="n">
        <v>16.66</v>
      </c>
      <c r="J39" t="n">
        <v>14.59</v>
      </c>
      <c r="K39" t="n">
        <v>13.32</v>
      </c>
      <c r="L39" t="n">
        <v>5.19</v>
      </c>
      <c r="M39" t="n">
        <v>-0.59</v>
      </c>
      <c r="N39" t="n">
        <v>0.64</v>
      </c>
    </row>
    <row r="40">
      <c r="A40" s="5" t="inlineStr">
        <is>
          <t>Ergebnis je Aktie (unverwässert)</t>
        </is>
      </c>
      <c r="B40" s="5" t="inlineStr">
        <is>
          <t>Basic Earnings per share</t>
        </is>
      </c>
      <c r="C40" t="n">
        <v>13.16</v>
      </c>
      <c r="D40" t="n">
        <v>5.73</v>
      </c>
      <c r="E40" t="n">
        <v>5.93</v>
      </c>
      <c r="F40" t="n">
        <v>2.51</v>
      </c>
      <c r="G40" t="n">
        <v>3.33</v>
      </c>
      <c r="H40" t="n">
        <v>1.46</v>
      </c>
      <c r="I40" t="n">
        <v>9.34</v>
      </c>
      <c r="J40" t="n">
        <v>1.74</v>
      </c>
      <c r="K40" t="n">
        <v>2.17</v>
      </c>
      <c r="L40" t="n">
        <v>0.57</v>
      </c>
      <c r="M40" t="n">
        <v>-1.66</v>
      </c>
      <c r="N40" t="n">
        <v>1.83</v>
      </c>
    </row>
    <row r="41">
      <c r="A41" s="5" t="inlineStr">
        <is>
          <t>Ergebnis je Aktie (verwässert)</t>
        </is>
      </c>
      <c r="B41" s="5" t="inlineStr">
        <is>
          <t>Diluted Earnings per share</t>
        </is>
      </c>
      <c r="C41" t="n">
        <v>13.12</v>
      </c>
      <c r="D41" t="n">
        <v>5.67</v>
      </c>
      <c r="E41" t="n">
        <v>5.87</v>
      </c>
      <c r="F41" t="n">
        <v>2.5</v>
      </c>
      <c r="G41" t="n">
        <v>3.32</v>
      </c>
      <c r="H41" t="n">
        <v>1.44</v>
      </c>
      <c r="I41" t="n">
        <v>9.33</v>
      </c>
      <c r="J41" t="n">
        <v>1.73</v>
      </c>
      <c r="K41" t="n">
        <v>2.16</v>
      </c>
      <c r="L41" t="n">
        <v>0.5600000000000001</v>
      </c>
      <c r="M41" t="n">
        <v>-1.66</v>
      </c>
      <c r="N41" t="n">
        <v>1.81</v>
      </c>
    </row>
    <row r="42">
      <c r="A42" s="5" t="inlineStr">
        <is>
          <t>Dividende je Aktie</t>
        </is>
      </c>
      <c r="B42" s="5" t="inlineStr">
        <is>
          <t>Dividend per share</t>
        </is>
      </c>
      <c r="C42" t="n">
        <v>0.43</v>
      </c>
      <c r="D42" t="n">
        <v>0.35</v>
      </c>
      <c r="E42" t="n">
        <v>0.35</v>
      </c>
      <c r="F42" t="n">
        <v>0.35</v>
      </c>
      <c r="G42" t="n">
        <v>0.35</v>
      </c>
      <c r="H42" t="n">
        <v>0.35</v>
      </c>
      <c r="I42" t="n">
        <v>0.34</v>
      </c>
      <c r="J42" t="n">
        <v>0.34</v>
      </c>
      <c r="K42" t="n">
        <v>0.34</v>
      </c>
      <c r="L42" t="n">
        <v>0.31</v>
      </c>
      <c r="M42" t="n">
        <v>0.27</v>
      </c>
      <c r="N42" t="n">
        <v>0.32</v>
      </c>
    </row>
    <row r="43">
      <c r="A43" s="5" t="inlineStr">
        <is>
          <t>Dividendenausschüttung in Mio</t>
        </is>
      </c>
      <c r="B43" s="5" t="inlineStr">
        <is>
          <t>Dividend Payment in M</t>
        </is>
      </c>
      <c r="C43" t="n">
        <v>99.7</v>
      </c>
      <c r="D43" t="n">
        <v>82.40000000000001</v>
      </c>
      <c r="E43" t="n">
        <v>82.09999999999999</v>
      </c>
      <c r="F43" t="n">
        <v>82.09999999999999</v>
      </c>
      <c r="G43" t="n">
        <v>78</v>
      </c>
      <c r="H43" t="n">
        <v>77.8</v>
      </c>
      <c r="I43" t="n">
        <v>74.5</v>
      </c>
      <c r="J43" t="inlineStr">
        <is>
          <t>-</t>
        </is>
      </c>
      <c r="K43" t="inlineStr">
        <is>
          <t>-</t>
        </is>
      </c>
      <c r="L43" t="inlineStr">
        <is>
          <t>-</t>
        </is>
      </c>
      <c r="M43" t="inlineStr">
        <is>
          <t>-</t>
        </is>
      </c>
      <c r="N43" t="inlineStr">
        <is>
          <t>-</t>
        </is>
      </c>
    </row>
    <row r="44">
      <c r="A44" s="5" t="inlineStr">
        <is>
          <t>Umsatz</t>
        </is>
      </c>
      <c r="B44" s="5" t="inlineStr">
        <is>
          <t>Revenue</t>
        </is>
      </c>
      <c r="C44" t="inlineStr">
        <is>
          <t>-</t>
        </is>
      </c>
      <c r="D44" t="n">
        <v>594.58</v>
      </c>
      <c r="E44" t="n">
        <v>595.15</v>
      </c>
      <c r="F44" t="n">
        <v>581.2</v>
      </c>
      <c r="G44" t="n">
        <v>553.79</v>
      </c>
      <c r="H44" t="n">
        <v>496.47</v>
      </c>
      <c r="I44" t="n">
        <v>461.93</v>
      </c>
      <c r="J44" t="n">
        <v>449.52</v>
      </c>
      <c r="K44" t="n">
        <v>342.64</v>
      </c>
      <c r="L44" t="n">
        <v>239.58</v>
      </c>
      <c r="M44" t="n">
        <v>9.859999999999999</v>
      </c>
      <c r="N44" t="n">
        <v>16.42</v>
      </c>
    </row>
    <row r="45">
      <c r="A45" s="5" t="inlineStr">
        <is>
          <t>Buchwert je Aktie</t>
        </is>
      </c>
      <c r="B45" s="5" t="inlineStr">
        <is>
          <t>Book value per share</t>
        </is>
      </c>
      <c r="C45" t="inlineStr">
        <is>
          <t>-</t>
        </is>
      </c>
      <c r="D45" t="n">
        <v>50.66</v>
      </c>
      <c r="E45" t="n">
        <v>44.83</v>
      </c>
      <c r="F45" t="n">
        <v>45.57</v>
      </c>
      <c r="G45" t="n">
        <v>41.17</v>
      </c>
      <c r="H45" t="n">
        <v>32.47</v>
      </c>
      <c r="I45" t="n">
        <v>28.21</v>
      </c>
      <c r="J45" t="n">
        <v>29.1</v>
      </c>
      <c r="K45" t="n">
        <v>26.01</v>
      </c>
      <c r="L45" t="n">
        <v>24.68</v>
      </c>
      <c r="M45" t="n">
        <v>21.55</v>
      </c>
      <c r="N45" t="n">
        <v>22.14</v>
      </c>
    </row>
    <row r="46">
      <c r="A46" s="5" t="inlineStr">
        <is>
          <t>Cashflow je Aktie</t>
        </is>
      </c>
      <c r="B46" s="5" t="inlineStr">
        <is>
          <t>Cashflow per share</t>
        </is>
      </c>
      <c r="C46" t="inlineStr">
        <is>
          <t>-</t>
        </is>
      </c>
      <c r="D46" t="n">
        <v>53.59</v>
      </c>
      <c r="E46" t="n">
        <v>55.56</v>
      </c>
      <c r="F46" t="n">
        <v>52.36</v>
      </c>
      <c r="G46" t="n">
        <v>47.72</v>
      </c>
      <c r="H46" t="n">
        <v>37.01</v>
      </c>
      <c r="I46" t="n">
        <v>38.46</v>
      </c>
      <c r="J46" t="n">
        <v>33.17</v>
      </c>
      <c r="K46" t="n">
        <v>30.26</v>
      </c>
      <c r="L46" t="n">
        <v>25.42</v>
      </c>
      <c r="M46" t="n">
        <v>0.47</v>
      </c>
      <c r="N46" t="n">
        <v>0.99</v>
      </c>
    </row>
    <row r="47">
      <c r="A47" s="5" t="inlineStr">
        <is>
          <t>Bilanzsumme je Aktie</t>
        </is>
      </c>
      <c r="B47" s="5" t="inlineStr">
        <is>
          <t>Total assets per share</t>
        </is>
      </c>
      <c r="C47" t="inlineStr">
        <is>
          <t>-</t>
        </is>
      </c>
      <c r="D47" t="n">
        <v>689.9400000000001</v>
      </c>
      <c r="E47" t="n">
        <v>679.5599999999999</v>
      </c>
      <c r="F47" t="n">
        <v>732.48</v>
      </c>
      <c r="G47" t="n">
        <v>637.1900000000001</v>
      </c>
      <c r="H47" t="n">
        <v>611.26</v>
      </c>
      <c r="I47" t="n">
        <v>538.85</v>
      </c>
      <c r="J47" t="n">
        <v>511.17</v>
      </c>
      <c r="K47" t="n">
        <v>499.72</v>
      </c>
      <c r="L47" t="n">
        <v>319.69</v>
      </c>
      <c r="M47" t="n">
        <v>30.85</v>
      </c>
      <c r="N47" t="n">
        <v>47.45</v>
      </c>
    </row>
    <row r="48">
      <c r="A48" s="5" t="inlineStr">
        <is>
          <t>Personal am Ende des Jahres</t>
        </is>
      </c>
      <c r="B48" s="5" t="inlineStr">
        <is>
          <t>Staff at the end of year</t>
        </is>
      </c>
      <c r="C48" t="n">
        <v>343415</v>
      </c>
      <c r="D48" t="n">
        <v>268239</v>
      </c>
      <c r="E48" t="n">
        <v>307637</v>
      </c>
      <c r="F48" t="n">
        <v>302562</v>
      </c>
      <c r="G48" t="n">
        <v>303247</v>
      </c>
      <c r="H48" t="n">
        <v>318562</v>
      </c>
      <c r="I48" t="n">
        <v>305963</v>
      </c>
      <c r="J48" t="n">
        <v>287343</v>
      </c>
      <c r="K48" t="n">
        <v>273460</v>
      </c>
      <c r="L48" t="n">
        <v>211636</v>
      </c>
      <c r="M48" t="n">
        <v>16950</v>
      </c>
      <c r="N48" t="n">
        <v>17885</v>
      </c>
    </row>
    <row r="49">
      <c r="A49" s="5" t="inlineStr">
        <is>
          <t>Personalaufwand in Mio. EUR</t>
        </is>
      </c>
      <c r="B49" s="5" t="inlineStr">
        <is>
          <t>Personnel expenses in M</t>
        </is>
      </c>
      <c r="C49" t="n">
        <v>15910</v>
      </c>
      <c r="D49" t="n">
        <v>15718</v>
      </c>
      <c r="E49" t="n">
        <v>17479</v>
      </c>
      <c r="F49" t="n">
        <v>17007</v>
      </c>
      <c r="G49" t="n">
        <v>15496</v>
      </c>
      <c r="H49" t="n">
        <v>15305</v>
      </c>
      <c r="I49" t="n">
        <v>14562</v>
      </c>
      <c r="J49" t="n">
        <v>13044</v>
      </c>
      <c r="K49" t="n">
        <v>10912</v>
      </c>
      <c r="L49" t="n">
        <v>8945</v>
      </c>
      <c r="M49" t="n">
        <v>1150</v>
      </c>
      <c r="N49" t="n">
        <v>1246</v>
      </c>
    </row>
    <row r="50">
      <c r="A50" s="5" t="inlineStr">
        <is>
          <t>Aufwand je Mitarbeiter in EUR</t>
        </is>
      </c>
      <c r="B50" s="5" t="inlineStr">
        <is>
          <t>Effort per employee</t>
        </is>
      </c>
      <c r="C50" t="n">
        <v>46329</v>
      </c>
      <c r="D50" t="n">
        <v>58597</v>
      </c>
      <c r="E50" t="n">
        <v>56817</v>
      </c>
      <c r="F50" t="n">
        <v>56210</v>
      </c>
      <c r="G50" t="n">
        <v>51100</v>
      </c>
      <c r="H50" t="n">
        <v>48044</v>
      </c>
      <c r="I50" t="n">
        <v>47594</v>
      </c>
      <c r="J50" t="n">
        <v>45395</v>
      </c>
      <c r="K50" t="n">
        <v>39903</v>
      </c>
      <c r="L50" t="n">
        <v>42266</v>
      </c>
      <c r="M50" t="n">
        <v>67847</v>
      </c>
      <c r="N50" t="n">
        <v>69667</v>
      </c>
    </row>
    <row r="51">
      <c r="A51" s="5" t="inlineStr">
        <is>
          <t>Umsatz je Aktie</t>
        </is>
      </c>
      <c r="B51" s="5" t="inlineStr">
        <is>
          <t>Revenue per share</t>
        </is>
      </c>
      <c r="C51" t="inlineStr">
        <is>
          <t>-</t>
        </is>
      </c>
      <c r="D51" t="n">
        <v>534203</v>
      </c>
      <c r="E51" t="n">
        <v>466231</v>
      </c>
      <c r="F51" t="n">
        <v>462940</v>
      </c>
      <c r="G51" t="n">
        <v>449666</v>
      </c>
      <c r="H51" t="n">
        <v>383743</v>
      </c>
      <c r="I51" t="n">
        <v>371744</v>
      </c>
      <c r="J51" t="n">
        <v>385153</v>
      </c>
      <c r="K51" t="n">
        <v>308488</v>
      </c>
      <c r="L51" t="n">
        <v>278710</v>
      </c>
      <c r="M51" t="n">
        <v>143186</v>
      </c>
      <c r="N51" t="n">
        <v>149902</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row>
    <row r="53">
      <c r="A53" s="5" t="inlineStr">
        <is>
          <t>Gewinn je Mitarbeiter in EUR</t>
        </is>
      </c>
      <c r="B53" s="5" t="inlineStr">
        <is>
          <t>Earnings per employee</t>
        </is>
      </c>
      <c r="C53" t="inlineStr">
        <is>
          <t>-</t>
        </is>
      </c>
      <c r="D53" t="n">
        <v>5022</v>
      </c>
      <c r="E53" t="n">
        <v>4525</v>
      </c>
      <c r="F53" t="n">
        <v>1947</v>
      </c>
      <c r="G53" t="n">
        <v>2453</v>
      </c>
      <c r="H53" t="n">
        <v>1014</v>
      </c>
      <c r="I53" t="n">
        <v>6815</v>
      </c>
      <c r="J53" t="n">
        <v>1385</v>
      </c>
      <c r="K53" t="n">
        <v>1843</v>
      </c>
      <c r="L53" t="n">
        <v>647.34</v>
      </c>
      <c r="M53" t="n">
        <v>-22950</v>
      </c>
      <c r="N53" t="n">
        <v>16886</v>
      </c>
    </row>
    <row r="54">
      <c r="A54" s="5" t="inlineStr">
        <is>
          <t>KGV (Kurs/Gewinn)</t>
        </is>
      </c>
      <c r="B54" s="5" t="inlineStr">
        <is>
          <t>PE (price/earnings)</t>
        </is>
      </c>
      <c r="C54" t="n">
        <v>5.2</v>
      </c>
      <c r="D54" t="n">
        <v>8.199999999999999</v>
      </c>
      <c r="E54" t="n">
        <v>8.6</v>
      </c>
      <c r="F54" t="n">
        <v>16.3</v>
      </c>
      <c r="G54" t="n">
        <v>12.6</v>
      </c>
      <c r="H54" t="n">
        <v>23.3</v>
      </c>
      <c r="I54" t="n">
        <v>3.1</v>
      </c>
      <c r="J54" t="n">
        <v>10.9</v>
      </c>
      <c r="K54" t="n">
        <v>7.2</v>
      </c>
      <c r="L54" t="n">
        <v>43.3</v>
      </c>
      <c r="M54" t="inlineStr">
        <is>
          <t>-</t>
        </is>
      </c>
      <c r="N54" t="n">
        <v>1</v>
      </c>
    </row>
    <row r="55">
      <c r="A55" s="5" t="inlineStr">
        <is>
          <t>KUV (Kurs/Umsatz)</t>
        </is>
      </c>
      <c r="B55" s="5" t="inlineStr">
        <is>
          <t>PS (price/sales)</t>
        </is>
      </c>
      <c r="C55" t="inlineStr">
        <is>
          <t>-</t>
        </is>
      </c>
      <c r="D55" t="n">
        <v>0.08</v>
      </c>
      <c r="E55" t="n">
        <v>0.09</v>
      </c>
      <c r="F55" t="n">
        <v>0.07000000000000001</v>
      </c>
      <c r="G55" t="n">
        <v>0.08</v>
      </c>
      <c r="H55" t="n">
        <v>0.07000000000000001</v>
      </c>
      <c r="I55" t="n">
        <v>0.06</v>
      </c>
      <c r="J55" t="n">
        <v>0.04</v>
      </c>
      <c r="K55" t="n">
        <v>0.05</v>
      </c>
      <c r="L55" t="n">
        <v>0.1</v>
      </c>
      <c r="M55" t="n">
        <v>1.38</v>
      </c>
      <c r="N55" t="n">
        <v>0.11</v>
      </c>
    </row>
    <row r="56">
      <c r="A56" s="5" t="inlineStr">
        <is>
          <t>KBV (Kurs/Buchwert)</t>
        </is>
      </c>
      <c r="B56" s="5" t="inlineStr">
        <is>
          <t>PB (price/book value)</t>
        </is>
      </c>
      <c r="C56" t="inlineStr">
        <is>
          <t>-</t>
        </is>
      </c>
      <c r="D56" t="n">
        <v>0.93</v>
      </c>
      <c r="E56" t="n">
        <v>1.14</v>
      </c>
      <c r="F56" t="n">
        <v>0.9</v>
      </c>
      <c r="G56" t="n">
        <v>1.02</v>
      </c>
      <c r="H56" t="n">
        <v>1.05</v>
      </c>
      <c r="I56" t="n">
        <v>1.02</v>
      </c>
      <c r="J56" t="n">
        <v>0.65</v>
      </c>
      <c r="K56" t="n">
        <v>0.6</v>
      </c>
      <c r="L56" t="n">
        <v>1</v>
      </c>
      <c r="M56" t="n">
        <v>0.63</v>
      </c>
      <c r="N56" t="n">
        <v>0.08</v>
      </c>
    </row>
    <row r="57">
      <c r="A57" s="5" t="inlineStr">
        <is>
          <t>KCV (Kurs/Cashflow)</t>
        </is>
      </c>
      <c r="B57" s="5" t="inlineStr">
        <is>
          <t>PC (price/cashflow)</t>
        </is>
      </c>
      <c r="C57" t="inlineStr">
        <is>
          <t>-</t>
        </is>
      </c>
      <c r="D57" t="n">
        <v>0.88</v>
      </c>
      <c r="E57" t="n">
        <v>0.92</v>
      </c>
      <c r="F57" t="n">
        <v>0.78</v>
      </c>
      <c r="G57" t="n">
        <v>0.88</v>
      </c>
      <c r="H57" t="n">
        <v>0.92</v>
      </c>
      <c r="I57" t="n">
        <v>0.75</v>
      </c>
      <c r="J57" t="n">
        <v>0.57</v>
      </c>
      <c r="K57" t="n">
        <v>0.51</v>
      </c>
      <c r="L57" t="n">
        <v>0.97</v>
      </c>
      <c r="M57" t="n">
        <v>29.07</v>
      </c>
      <c r="N57" t="n">
        <v>1.84</v>
      </c>
    </row>
    <row r="58">
      <c r="A58" s="5" t="inlineStr">
        <is>
          <t>Dividendenrendite in %</t>
        </is>
      </c>
      <c r="B58" s="5" t="inlineStr">
        <is>
          <t>Dividend Yield in %</t>
        </is>
      </c>
      <c r="C58" t="n">
        <v>0.62</v>
      </c>
      <c r="D58" t="n">
        <v>0.74</v>
      </c>
      <c r="E58" t="n">
        <v>0.68</v>
      </c>
      <c r="F58" t="n">
        <v>0.85</v>
      </c>
      <c r="G58" t="n">
        <v>0.83</v>
      </c>
      <c r="H58" t="n">
        <v>1.03</v>
      </c>
      <c r="I58" t="n">
        <v>1.18</v>
      </c>
      <c r="J58" t="n">
        <v>1.79</v>
      </c>
      <c r="K58" t="n">
        <v>2.19</v>
      </c>
      <c r="L58" t="n">
        <v>1.26</v>
      </c>
      <c r="M58" t="n">
        <v>1.99</v>
      </c>
      <c r="N58" t="n">
        <v>17.68</v>
      </c>
    </row>
    <row r="59">
      <c r="A59" s="5" t="inlineStr">
        <is>
          <t>Gewinnrendite in %</t>
        </is>
      </c>
      <c r="B59" s="5" t="inlineStr">
        <is>
          <t>Return on profit in %</t>
        </is>
      </c>
      <c r="C59" t="n">
        <v>19.1</v>
      </c>
      <c r="D59" t="n">
        <v>12.1</v>
      </c>
      <c r="E59" t="n">
        <v>11.6</v>
      </c>
      <c r="F59" t="n">
        <v>6.1</v>
      </c>
      <c r="G59" t="n">
        <v>7.9</v>
      </c>
      <c r="H59" t="n">
        <v>4.3</v>
      </c>
      <c r="I59" t="n">
        <v>32.3</v>
      </c>
      <c r="J59" t="n">
        <v>9.199999999999999</v>
      </c>
      <c r="K59" t="n">
        <v>14</v>
      </c>
      <c r="L59" t="n">
        <v>2.3</v>
      </c>
      <c r="M59" t="n">
        <v>-12.2</v>
      </c>
      <c r="N59" t="n">
        <v>101.1</v>
      </c>
    </row>
    <row r="60">
      <c r="A60" s="5" t="inlineStr">
        <is>
          <t>Eigenkapitalrendite in %</t>
        </is>
      </c>
      <c r="B60" s="5" t="inlineStr">
        <is>
          <t>Return on Equity in %</t>
        </is>
      </c>
      <c r="C60" t="inlineStr">
        <is>
          <t>-</t>
        </is>
      </c>
      <c r="D60" t="n">
        <v>11.03</v>
      </c>
      <c r="E60" t="n">
        <v>12.88</v>
      </c>
      <c r="F60" t="n">
        <v>5.36</v>
      </c>
      <c r="G60" t="n">
        <v>7.34</v>
      </c>
      <c r="H60" t="n">
        <v>4.04</v>
      </c>
      <c r="I60" t="n">
        <v>30.01</v>
      </c>
      <c r="J60" t="n">
        <v>5.56</v>
      </c>
      <c r="K60" t="n">
        <v>7.87</v>
      </c>
      <c r="L60" t="n">
        <v>2.26</v>
      </c>
      <c r="M60" t="n">
        <v>-7.33</v>
      </c>
      <c r="N60" t="n">
        <v>8.35</v>
      </c>
    </row>
    <row r="61">
      <c r="A61" s="5" t="inlineStr">
        <is>
          <t>Umsatzrendite in %</t>
        </is>
      </c>
      <c r="B61" s="5" t="inlineStr">
        <is>
          <t>Return on sales in %</t>
        </is>
      </c>
      <c r="C61" t="inlineStr">
        <is>
          <t>-</t>
        </is>
      </c>
      <c r="D61" t="n">
        <v>0.9399999999999999</v>
      </c>
      <c r="E61" t="n">
        <v>0.97</v>
      </c>
      <c r="F61" t="n">
        <v>0.42</v>
      </c>
      <c r="G61" t="n">
        <v>0.55</v>
      </c>
      <c r="H61" t="n">
        <v>0.26</v>
      </c>
      <c r="I61" t="n">
        <v>1.83</v>
      </c>
      <c r="J61" t="n">
        <v>0.36</v>
      </c>
      <c r="K61" t="n">
        <v>0.6</v>
      </c>
      <c r="L61" t="n">
        <v>0.23</v>
      </c>
      <c r="M61" t="n">
        <v>-16.03</v>
      </c>
      <c r="N61" t="n">
        <v>11.26</v>
      </c>
    </row>
    <row r="62">
      <c r="A62" s="5" t="inlineStr">
        <is>
          <t>Gesamtkapitalrendite in %</t>
        </is>
      </c>
      <c r="B62" s="5" t="inlineStr">
        <is>
          <t>Total Return on Investment in %</t>
        </is>
      </c>
      <c r="C62" t="inlineStr">
        <is>
          <t>-</t>
        </is>
      </c>
      <c r="D62" t="n">
        <v>0.8100000000000001</v>
      </c>
      <c r="E62" t="n">
        <v>0.85</v>
      </c>
      <c r="F62" t="n">
        <v>0.33</v>
      </c>
      <c r="G62" t="n">
        <v>0.47</v>
      </c>
      <c r="H62" t="n">
        <v>0.21</v>
      </c>
      <c r="I62" t="n">
        <v>1.57</v>
      </c>
      <c r="J62" t="n">
        <v>0.32</v>
      </c>
      <c r="K62" t="n">
        <v>0.41</v>
      </c>
      <c r="L62" t="n">
        <v>0.17</v>
      </c>
      <c r="M62" t="n">
        <v>-5.12</v>
      </c>
      <c r="N62" t="n">
        <v>3.9</v>
      </c>
    </row>
    <row r="63">
      <c r="A63" s="5" t="inlineStr">
        <is>
          <t>Return on Investment in %</t>
        </is>
      </c>
      <c r="B63" s="5" t="inlineStr">
        <is>
          <t>Return on Investment in %</t>
        </is>
      </c>
      <c r="C63" t="inlineStr">
        <is>
          <t>-</t>
        </is>
      </c>
      <c r="D63" t="n">
        <v>0.8100000000000001</v>
      </c>
      <c r="E63" t="n">
        <v>0.85</v>
      </c>
      <c r="F63" t="n">
        <v>0.33</v>
      </c>
      <c r="G63" t="n">
        <v>0.47</v>
      </c>
      <c r="H63" t="n">
        <v>0.21</v>
      </c>
      <c r="I63" t="n">
        <v>1.57</v>
      </c>
      <c r="J63" t="n">
        <v>0.32</v>
      </c>
      <c r="K63" t="n">
        <v>0.41</v>
      </c>
      <c r="L63" t="n">
        <v>0.17</v>
      </c>
      <c r="M63" t="n">
        <v>-5.12</v>
      </c>
      <c r="N63" t="n">
        <v>3.9</v>
      </c>
    </row>
    <row r="64">
      <c r="A64" s="5" t="inlineStr">
        <is>
          <t>Arbeitsintensität in %</t>
        </is>
      </c>
      <c r="B64" s="5" t="inlineStr">
        <is>
          <t>Work Intensity in %</t>
        </is>
      </c>
      <c r="C64" t="inlineStr">
        <is>
          <t>-</t>
        </is>
      </c>
      <c r="D64" t="inlineStr">
        <is>
          <t>-</t>
        </is>
      </c>
      <c r="E64" t="inlineStr">
        <is>
          <t>-</t>
        </is>
      </c>
      <c r="F64" t="inlineStr">
        <is>
          <t>-</t>
        </is>
      </c>
      <c r="G64" t="n">
        <v>50.87</v>
      </c>
      <c r="H64" t="n">
        <v>52.78</v>
      </c>
      <c r="I64" t="n">
        <v>53.54</v>
      </c>
      <c r="J64" t="n">
        <v>51.87</v>
      </c>
      <c r="K64" t="n">
        <v>53.17</v>
      </c>
      <c r="L64" t="n">
        <v>60.71</v>
      </c>
      <c r="M64" t="n">
        <v>22.36</v>
      </c>
      <c r="N64" t="n">
        <v>23.78</v>
      </c>
    </row>
    <row r="65">
      <c r="A65" s="5" t="inlineStr">
        <is>
          <t>Eigenkapitalquote in %</t>
        </is>
      </c>
      <c r="B65" s="5" t="inlineStr">
        <is>
          <t>Equity Ratio in %</t>
        </is>
      </c>
      <c r="C65" t="inlineStr">
        <is>
          <t>-</t>
        </is>
      </c>
      <c r="D65" t="n">
        <v>7.34</v>
      </c>
      <c r="E65" t="n">
        <v>6.6</v>
      </c>
      <c r="F65" t="n">
        <v>6.22</v>
      </c>
      <c r="G65" t="n">
        <v>6.46</v>
      </c>
      <c r="H65" t="n">
        <v>5.31</v>
      </c>
      <c r="I65" t="n">
        <v>5.24</v>
      </c>
      <c r="J65" t="n">
        <v>5.69</v>
      </c>
      <c r="K65" t="n">
        <v>5.2</v>
      </c>
      <c r="L65" t="n">
        <v>7.72</v>
      </c>
      <c r="M65" t="n">
        <v>69.84999999999999</v>
      </c>
      <c r="N65" t="n">
        <v>46.66</v>
      </c>
    </row>
    <row r="66">
      <c r="A66" s="5" t="inlineStr">
        <is>
          <t>Fremdkapitalquote in %</t>
        </is>
      </c>
      <c r="B66" s="5" t="inlineStr">
        <is>
          <t>Debt Ratio in %</t>
        </is>
      </c>
      <c r="C66" t="inlineStr">
        <is>
          <t>-</t>
        </is>
      </c>
      <c r="D66" t="n">
        <v>92.66</v>
      </c>
      <c r="E66" t="n">
        <v>93.40000000000001</v>
      </c>
      <c r="F66" t="n">
        <v>93.78</v>
      </c>
      <c r="G66" t="n">
        <v>93.54000000000001</v>
      </c>
      <c r="H66" t="n">
        <v>94.69</v>
      </c>
      <c r="I66" t="n">
        <v>94.76000000000001</v>
      </c>
      <c r="J66" t="n">
        <v>94.31</v>
      </c>
      <c r="K66" t="n">
        <v>94.8</v>
      </c>
      <c r="L66" t="n">
        <v>92.28</v>
      </c>
      <c r="M66" t="n">
        <v>30.15</v>
      </c>
      <c r="N66" t="n">
        <v>53.34</v>
      </c>
    </row>
    <row r="67">
      <c r="A67" s="5" t="inlineStr">
        <is>
          <t>Verschuldungsgrad in %</t>
        </is>
      </c>
      <c r="B67" s="5" t="inlineStr">
        <is>
          <t>Finance Gearing in %</t>
        </is>
      </c>
      <c r="C67" t="inlineStr">
        <is>
          <t>-</t>
        </is>
      </c>
      <c r="D67" t="n">
        <v>1262</v>
      </c>
      <c r="E67" t="n">
        <v>1416</v>
      </c>
      <c r="F67" t="n">
        <v>1507</v>
      </c>
      <c r="G67" t="n">
        <v>1448</v>
      </c>
      <c r="H67" t="n">
        <v>1783</v>
      </c>
      <c r="I67" t="n">
        <v>1810</v>
      </c>
      <c r="J67" t="n">
        <v>1657</v>
      </c>
      <c r="K67" t="n">
        <v>1821</v>
      </c>
      <c r="L67" t="n">
        <v>1196</v>
      </c>
      <c r="M67" t="n">
        <v>43.17</v>
      </c>
      <c r="N67" t="n">
        <v>114.3</v>
      </c>
    </row>
    <row r="68">
      <c r="A68" s="5" t="inlineStr"/>
      <c r="B68" s="5" t="inlineStr"/>
    </row>
    <row r="69">
      <c r="A69" s="5" t="inlineStr">
        <is>
          <t>Kurzfristige Vermögensquote in %</t>
        </is>
      </c>
      <c r="B69" s="5" t="inlineStr">
        <is>
          <t>Current Assets Ratio in %</t>
        </is>
      </c>
      <c r="C69" t="inlineStr">
        <is>
          <t>-</t>
        </is>
      </c>
      <c r="D69" t="inlineStr">
        <is>
          <t>-</t>
        </is>
      </c>
      <c r="E69" t="inlineStr">
        <is>
          <t>-</t>
        </is>
      </c>
      <c r="F69" t="inlineStr">
        <is>
          <t>-</t>
        </is>
      </c>
      <c r="G69" t="n">
        <v>50.87</v>
      </c>
      <c r="H69" t="n">
        <v>52.78</v>
      </c>
      <c r="I69" t="n">
        <v>53.54</v>
      </c>
      <c r="J69" t="n">
        <v>51.87</v>
      </c>
      <c r="K69" t="n">
        <v>53.17</v>
      </c>
      <c r="L69" t="n">
        <v>60.71</v>
      </c>
      <c r="M69" t="n">
        <v>22.36</v>
      </c>
    </row>
    <row r="70">
      <c r="A70" s="5" t="inlineStr">
        <is>
          <t>Nettogewinn Marge in %</t>
        </is>
      </c>
      <c r="B70" s="5" t="inlineStr">
        <is>
          <t>Net Profit Marge in %</t>
        </is>
      </c>
      <c r="C70" t="inlineStr">
        <is>
          <t>-</t>
        </is>
      </c>
      <c r="D70" t="n">
        <v>226.55</v>
      </c>
      <c r="E70" t="n">
        <v>233.89</v>
      </c>
      <c r="F70" t="n">
        <v>101.34</v>
      </c>
      <c r="G70" t="n">
        <v>134.35</v>
      </c>
      <c r="H70" t="n">
        <v>65.06</v>
      </c>
      <c r="I70" t="n">
        <v>451.37</v>
      </c>
      <c r="J70" t="n">
        <v>88.54000000000001</v>
      </c>
      <c r="K70" t="n">
        <v>147.09</v>
      </c>
      <c r="L70" t="n">
        <v>57.18</v>
      </c>
      <c r="M70" t="n">
        <v>-3945.23</v>
      </c>
    </row>
    <row r="71">
      <c r="A71" s="5" t="inlineStr">
        <is>
          <t>Operative Ergebnis Marge in %</t>
        </is>
      </c>
      <c r="B71" s="5" t="inlineStr">
        <is>
          <t>EBIT Marge in %</t>
        </is>
      </c>
      <c r="C71" t="inlineStr">
        <is>
          <t>-</t>
        </is>
      </c>
      <c r="D71" t="n">
        <v>1332.71</v>
      </c>
      <c r="E71" t="n">
        <v>1668.65</v>
      </c>
      <c r="F71" t="n">
        <v>1202.17</v>
      </c>
      <c r="G71" t="n">
        <v>725.91</v>
      </c>
      <c r="H71" t="n">
        <v>999.46</v>
      </c>
      <c r="I71" t="n">
        <v>1422.94</v>
      </c>
      <c r="J71" t="n">
        <v>1278.7</v>
      </c>
      <c r="K71" t="n">
        <v>1505.08</v>
      </c>
      <c r="L71" t="n">
        <v>815.1799999999999</v>
      </c>
      <c r="M71" t="n">
        <v>-1105.48</v>
      </c>
    </row>
    <row r="72">
      <c r="A72" s="5" t="inlineStr">
        <is>
          <t>Vermögensumsschlag in %</t>
        </is>
      </c>
      <c r="B72" s="5" t="inlineStr">
        <is>
          <t>Asset Turnover in %</t>
        </is>
      </c>
      <c r="C72" t="inlineStr">
        <is>
          <t>-</t>
        </is>
      </c>
      <c r="D72" t="n">
        <v>0.36</v>
      </c>
      <c r="E72" t="n">
        <v>0.36</v>
      </c>
      <c r="F72" t="n">
        <v>0.33</v>
      </c>
      <c r="G72" t="n">
        <v>0.35</v>
      </c>
      <c r="H72" t="n">
        <v>0.33</v>
      </c>
      <c r="I72" t="n">
        <v>0.35</v>
      </c>
      <c r="J72" t="n">
        <v>0.36</v>
      </c>
      <c r="K72" t="n">
        <v>0.28</v>
      </c>
      <c r="L72" t="n">
        <v>0.3</v>
      </c>
      <c r="M72" t="n">
        <v>0.13</v>
      </c>
    </row>
    <row r="73">
      <c r="A73" s="5" t="inlineStr">
        <is>
          <t>Langfristige Vermögensquote in %</t>
        </is>
      </c>
      <c r="B73" s="5" t="inlineStr">
        <is>
          <t>Non-Current Assets Ratio in %</t>
        </is>
      </c>
      <c r="C73" t="inlineStr">
        <is>
          <t>-</t>
        </is>
      </c>
      <c r="D73" t="inlineStr">
        <is>
          <t>-</t>
        </is>
      </c>
      <c r="E73" t="inlineStr">
        <is>
          <t>-</t>
        </is>
      </c>
      <c r="F73" t="inlineStr">
        <is>
          <t>-</t>
        </is>
      </c>
      <c r="G73" t="n">
        <v>49.13</v>
      </c>
      <c r="H73" t="n">
        <v>47.22</v>
      </c>
      <c r="I73" t="n">
        <v>46.46</v>
      </c>
      <c r="J73" t="n">
        <v>48.13</v>
      </c>
      <c r="K73" t="n">
        <v>46.83</v>
      </c>
      <c r="L73" t="n">
        <v>39.29</v>
      </c>
      <c r="M73" t="n">
        <v>77.64</v>
      </c>
    </row>
    <row r="74">
      <c r="A74" s="5" t="inlineStr">
        <is>
          <t>Gesamtkapitalrentabilität</t>
        </is>
      </c>
      <c r="B74" s="5" t="inlineStr">
        <is>
          <t>ROA Return on Assets in %</t>
        </is>
      </c>
      <c r="C74" t="inlineStr">
        <is>
          <t>-</t>
        </is>
      </c>
      <c r="D74" t="n">
        <v>0.8100000000000001</v>
      </c>
      <c r="E74" t="n">
        <v>0.85</v>
      </c>
      <c r="F74" t="n">
        <v>0.33</v>
      </c>
      <c r="G74" t="n">
        <v>0.47</v>
      </c>
      <c r="H74" t="n">
        <v>0.21</v>
      </c>
      <c r="I74" t="n">
        <v>1.57</v>
      </c>
      <c r="J74" t="n">
        <v>0.32</v>
      </c>
      <c r="K74" t="n">
        <v>0.41</v>
      </c>
      <c r="L74" t="n">
        <v>0.17</v>
      </c>
      <c r="M74" t="n">
        <v>-5.12</v>
      </c>
    </row>
    <row r="75">
      <c r="A75" s="5" t="inlineStr">
        <is>
          <t>Ertrag des eingesetzten Kapitals</t>
        </is>
      </c>
      <c r="B75" s="5" t="inlineStr">
        <is>
          <t>ROCE Return on Cap. Empl. in %</t>
        </is>
      </c>
      <c r="C75" t="inlineStr">
        <is>
          <t>-</t>
        </is>
      </c>
      <c r="D75" t="inlineStr">
        <is>
          <t>-</t>
        </is>
      </c>
      <c r="E75" t="inlineStr">
        <is>
          <t>-</t>
        </is>
      </c>
      <c r="F75" t="inlineStr">
        <is>
          <t>-</t>
        </is>
      </c>
      <c r="G75" t="n">
        <v>3.56</v>
      </c>
      <c r="H75" t="n">
        <v>4.58</v>
      </c>
      <c r="I75" t="n">
        <v>6.83</v>
      </c>
      <c r="J75" t="n">
        <v>6.26</v>
      </c>
      <c r="K75" t="n">
        <v>5.82</v>
      </c>
      <c r="L75" t="n">
        <v>3.43</v>
      </c>
      <c r="M75" t="n">
        <v>-1.58</v>
      </c>
    </row>
    <row r="76">
      <c r="A76" s="5" t="inlineStr">
        <is>
          <t>Eigenkapital zu Anlagevermögen</t>
        </is>
      </c>
      <c r="B76" s="5" t="inlineStr">
        <is>
          <t>Equity to Fixed Assets in %</t>
        </is>
      </c>
      <c r="C76" t="inlineStr">
        <is>
          <t>-</t>
        </is>
      </c>
      <c r="D76" t="inlineStr">
        <is>
          <t>-</t>
        </is>
      </c>
      <c r="E76" t="inlineStr">
        <is>
          <t>-</t>
        </is>
      </c>
      <c r="F76" t="inlineStr">
        <is>
          <t>-</t>
        </is>
      </c>
      <c r="G76" t="n">
        <v>13.15</v>
      </c>
      <c r="H76" t="n">
        <v>11.25</v>
      </c>
      <c r="I76" t="n">
        <v>11.27</v>
      </c>
      <c r="J76" t="n">
        <v>11.83</v>
      </c>
      <c r="K76" t="n">
        <v>11.11</v>
      </c>
      <c r="L76" t="n">
        <v>19.65</v>
      </c>
      <c r="M76" t="n">
        <v>89.95999999999999</v>
      </c>
    </row>
    <row r="77">
      <c r="A77" s="5" t="inlineStr">
        <is>
          <t>Liquidität Dritten Grades</t>
        </is>
      </c>
      <c r="B77" s="5" t="inlineStr">
        <is>
          <t>Current Ratio in %</t>
        </is>
      </c>
      <c r="C77" t="inlineStr">
        <is>
          <t>-</t>
        </is>
      </c>
      <c r="D77" t="inlineStr">
        <is>
          <t>-</t>
        </is>
      </c>
      <c r="E77" t="inlineStr">
        <is>
          <t>-</t>
        </is>
      </c>
      <c r="F77" t="inlineStr">
        <is>
          <t>-</t>
        </is>
      </c>
      <c r="G77" t="n">
        <v>182.06</v>
      </c>
      <c r="H77" t="n">
        <v>188.3</v>
      </c>
      <c r="I77" t="n">
        <v>194.88</v>
      </c>
      <c r="J77" t="n">
        <v>191.74</v>
      </c>
      <c r="K77" t="n">
        <v>190.39</v>
      </c>
      <c r="L77" t="n">
        <v>219.81</v>
      </c>
      <c r="M77" t="n">
        <v>238.15</v>
      </c>
    </row>
    <row r="78">
      <c r="A78" s="5" t="inlineStr">
        <is>
          <t>Operativer Cashflow</t>
        </is>
      </c>
      <c r="B78" s="5" t="inlineStr">
        <is>
          <t>Operating Cashflow in M</t>
        </is>
      </c>
      <c r="C78" t="inlineStr">
        <is>
          <t>-</t>
        </is>
      </c>
      <c r="D78" t="n">
        <v>212.08</v>
      </c>
      <c r="E78" t="n">
        <v>221.72</v>
      </c>
      <c r="F78" t="n">
        <v>187.98</v>
      </c>
      <c r="G78" t="n">
        <v>216.6824</v>
      </c>
      <c r="H78" t="n">
        <v>226.5316</v>
      </c>
      <c r="I78" t="n">
        <v>184.6725</v>
      </c>
      <c r="J78" t="n">
        <v>91.371</v>
      </c>
      <c r="K78" t="n">
        <v>81.75300000000001</v>
      </c>
      <c r="L78" t="n">
        <v>155.491</v>
      </c>
      <c r="M78" t="n">
        <v>4659.921</v>
      </c>
    </row>
    <row r="79">
      <c r="A79" s="5" t="inlineStr">
        <is>
          <t>Aktienrückkauf</t>
        </is>
      </c>
      <c r="B79" s="5" t="inlineStr">
        <is>
          <t>Share Buyback in M</t>
        </is>
      </c>
      <c r="C79" t="n">
        <v>0</v>
      </c>
      <c r="D79" t="n">
        <v>0</v>
      </c>
      <c r="E79" t="n">
        <v>0</v>
      </c>
      <c r="F79" t="n">
        <v>5.22999999999999</v>
      </c>
      <c r="G79" t="n">
        <v>0</v>
      </c>
      <c r="H79" t="n">
        <v>0</v>
      </c>
      <c r="I79" t="n">
        <v>-85.92999999999998</v>
      </c>
      <c r="J79" t="n">
        <v>0</v>
      </c>
      <c r="K79" t="n">
        <v>0</v>
      </c>
      <c r="L79" t="n">
        <v>0</v>
      </c>
      <c r="M79" t="n">
        <v>-73.80000000000001</v>
      </c>
    </row>
    <row r="80">
      <c r="A80" s="5" t="inlineStr">
        <is>
          <t>Umsatzwachstum 1J in %</t>
        </is>
      </c>
      <c r="B80" s="5" t="inlineStr">
        <is>
          <t>Revenue Growth 1Y in %</t>
        </is>
      </c>
      <c r="C80" t="inlineStr">
        <is>
          <t>-</t>
        </is>
      </c>
      <c r="D80" t="n">
        <v>-0.1</v>
      </c>
      <c r="E80" t="n">
        <v>2.4</v>
      </c>
      <c r="F80" t="n">
        <v>4.95</v>
      </c>
      <c r="G80" t="n">
        <v>11.55</v>
      </c>
      <c r="H80" t="n">
        <v>7.48</v>
      </c>
      <c r="I80" t="n">
        <v>2.76</v>
      </c>
      <c r="J80" t="n">
        <v>31.19</v>
      </c>
      <c r="K80" t="n">
        <v>43.02</v>
      </c>
      <c r="L80" t="n">
        <v>2329.82</v>
      </c>
      <c r="M80" t="n">
        <v>-39.95</v>
      </c>
    </row>
    <row r="81">
      <c r="A81" s="5" t="inlineStr">
        <is>
          <t>Umsatzwachstum 3J in %</t>
        </is>
      </c>
      <c r="B81" s="5" t="inlineStr">
        <is>
          <t>Revenue Growth 3Y in %</t>
        </is>
      </c>
      <c r="C81" t="inlineStr">
        <is>
          <t>-</t>
        </is>
      </c>
      <c r="D81" t="n">
        <v>2.42</v>
      </c>
      <c r="E81" t="n">
        <v>6.3</v>
      </c>
      <c r="F81" t="n">
        <v>7.99</v>
      </c>
      <c r="G81" t="n">
        <v>7.26</v>
      </c>
      <c r="H81" t="n">
        <v>13.81</v>
      </c>
      <c r="I81" t="n">
        <v>25.66</v>
      </c>
      <c r="J81" t="n">
        <v>801.34</v>
      </c>
      <c r="K81" t="n">
        <v>777.63</v>
      </c>
      <c r="L81" t="inlineStr">
        <is>
          <t>-</t>
        </is>
      </c>
      <c r="M81" t="inlineStr">
        <is>
          <t>-</t>
        </is>
      </c>
    </row>
    <row r="82">
      <c r="A82" s="5" t="inlineStr">
        <is>
          <t>Umsatzwachstum 5J in %</t>
        </is>
      </c>
      <c r="B82" s="5" t="inlineStr">
        <is>
          <t>Revenue Growth 5Y in %</t>
        </is>
      </c>
      <c r="C82" t="inlineStr">
        <is>
          <t>-</t>
        </is>
      </c>
      <c r="D82" t="n">
        <v>5.26</v>
      </c>
      <c r="E82" t="n">
        <v>5.83</v>
      </c>
      <c r="F82" t="n">
        <v>11.59</v>
      </c>
      <c r="G82" t="n">
        <v>19.2</v>
      </c>
      <c r="H82" t="n">
        <v>482.85</v>
      </c>
      <c r="I82" t="n">
        <v>473.37</v>
      </c>
      <c r="J82" t="inlineStr">
        <is>
          <t>-</t>
        </is>
      </c>
      <c r="K82" t="inlineStr">
        <is>
          <t>-</t>
        </is>
      </c>
      <c r="L82" t="inlineStr">
        <is>
          <t>-</t>
        </is>
      </c>
      <c r="M82" t="inlineStr">
        <is>
          <t>-</t>
        </is>
      </c>
    </row>
    <row r="83">
      <c r="A83" s="5" t="inlineStr">
        <is>
          <t>Umsatzwachstum 10J in %</t>
        </is>
      </c>
      <c r="B83" s="5" t="inlineStr">
        <is>
          <t>Revenue Growth 10Y in %</t>
        </is>
      </c>
      <c r="C83" t="inlineStr">
        <is>
          <t>-</t>
        </is>
      </c>
      <c r="D83" t="n">
        <v>239.31</v>
      </c>
      <c r="E83" t="inlineStr">
        <is>
          <t>-</t>
        </is>
      </c>
      <c r="F83" t="inlineStr">
        <is>
          <t>-</t>
        </is>
      </c>
      <c r="G83" t="inlineStr">
        <is>
          <t>-</t>
        </is>
      </c>
      <c r="H83" t="inlineStr">
        <is>
          <t>-</t>
        </is>
      </c>
      <c r="I83" t="inlineStr">
        <is>
          <t>-</t>
        </is>
      </c>
      <c r="J83" t="inlineStr">
        <is>
          <t>-</t>
        </is>
      </c>
      <c r="K83" t="inlineStr">
        <is>
          <t>-</t>
        </is>
      </c>
      <c r="L83" t="inlineStr">
        <is>
          <t>-</t>
        </is>
      </c>
      <c r="M83" t="inlineStr">
        <is>
          <t>-</t>
        </is>
      </c>
    </row>
    <row r="84">
      <c r="A84" s="5" t="inlineStr">
        <is>
          <t>Gewinnwachstum 1J in %</t>
        </is>
      </c>
      <c r="B84" s="5" t="inlineStr">
        <is>
          <t>Earnings Growth 1Y in %</t>
        </is>
      </c>
      <c r="C84" t="inlineStr">
        <is>
          <t>-</t>
        </is>
      </c>
      <c r="D84" t="n">
        <v>-3.23</v>
      </c>
      <c r="E84" t="n">
        <v>136.33</v>
      </c>
      <c r="F84" t="n">
        <v>-20.83</v>
      </c>
      <c r="G84" t="n">
        <v>130.34</v>
      </c>
      <c r="H84" t="n">
        <v>-84.51000000000001</v>
      </c>
      <c r="I84" t="n">
        <v>423.87</v>
      </c>
      <c r="J84" t="n">
        <v>-21.03</v>
      </c>
      <c r="K84" t="n">
        <v>267.88</v>
      </c>
      <c r="L84" t="n">
        <v>-135.22</v>
      </c>
      <c r="M84" t="n">
        <v>-228.81</v>
      </c>
    </row>
    <row r="85">
      <c r="A85" s="5" t="inlineStr">
        <is>
          <t>Gewinnwachstum 3J in %</t>
        </is>
      </c>
      <c r="B85" s="5" t="inlineStr">
        <is>
          <t>Earnings Growth 3Y in %</t>
        </is>
      </c>
      <c r="C85" t="inlineStr">
        <is>
          <t>-</t>
        </is>
      </c>
      <c r="D85" t="n">
        <v>37.42</v>
      </c>
      <c r="E85" t="n">
        <v>81.95</v>
      </c>
      <c r="F85" t="n">
        <v>8.33</v>
      </c>
      <c r="G85" t="n">
        <v>156.57</v>
      </c>
      <c r="H85" t="n">
        <v>106.11</v>
      </c>
      <c r="I85" t="n">
        <v>223.57</v>
      </c>
      <c r="J85" t="n">
        <v>37.21</v>
      </c>
      <c r="K85" t="n">
        <v>-32.05</v>
      </c>
      <c r="L85" t="inlineStr">
        <is>
          <t>-</t>
        </is>
      </c>
      <c r="M85" t="inlineStr">
        <is>
          <t>-</t>
        </is>
      </c>
    </row>
    <row r="86">
      <c r="A86" s="5" t="inlineStr">
        <is>
          <t>Gewinnwachstum 5J in %</t>
        </is>
      </c>
      <c r="B86" s="5" t="inlineStr">
        <is>
          <t>Earnings Growth 5Y in %</t>
        </is>
      </c>
      <c r="C86" t="inlineStr">
        <is>
          <t>-</t>
        </is>
      </c>
      <c r="D86" t="n">
        <v>31.62</v>
      </c>
      <c r="E86" t="n">
        <v>117.04</v>
      </c>
      <c r="F86" t="n">
        <v>85.56999999999999</v>
      </c>
      <c r="G86" t="n">
        <v>143.31</v>
      </c>
      <c r="H86" t="n">
        <v>90.2</v>
      </c>
      <c r="I86" t="n">
        <v>61.34</v>
      </c>
      <c r="J86" t="inlineStr">
        <is>
          <t>-</t>
        </is>
      </c>
      <c r="K86" t="inlineStr">
        <is>
          <t>-</t>
        </is>
      </c>
      <c r="L86" t="inlineStr">
        <is>
          <t>-</t>
        </is>
      </c>
      <c r="M86" t="inlineStr">
        <is>
          <t>-</t>
        </is>
      </c>
    </row>
    <row r="87">
      <c r="A87" s="5" t="inlineStr">
        <is>
          <t>Gewinnwachstum 10J in %</t>
        </is>
      </c>
      <c r="B87" s="5" t="inlineStr">
        <is>
          <t>Earnings Growth 10Y in %</t>
        </is>
      </c>
      <c r="C87" t="inlineStr">
        <is>
          <t>-</t>
        </is>
      </c>
      <c r="D87" t="n">
        <v>46.48</v>
      </c>
      <c r="E87" t="inlineStr">
        <is>
          <t>-</t>
        </is>
      </c>
      <c r="F87" t="inlineStr">
        <is>
          <t>-</t>
        </is>
      </c>
      <c r="G87" t="inlineStr">
        <is>
          <t>-</t>
        </is>
      </c>
      <c r="H87" t="inlineStr">
        <is>
          <t>-</t>
        </is>
      </c>
      <c r="I87" t="inlineStr">
        <is>
          <t>-</t>
        </is>
      </c>
      <c r="J87" t="inlineStr">
        <is>
          <t>-</t>
        </is>
      </c>
      <c r="K87" t="inlineStr">
        <is>
          <t>-</t>
        </is>
      </c>
      <c r="L87" t="inlineStr">
        <is>
          <t>-</t>
        </is>
      </c>
      <c r="M87" t="inlineStr">
        <is>
          <t>-</t>
        </is>
      </c>
    </row>
    <row r="88">
      <c r="A88" s="5" t="inlineStr">
        <is>
          <t>PEG Ratio</t>
        </is>
      </c>
      <c r="B88" s="5" t="inlineStr">
        <is>
          <t>KGW Kurs/Gewinn/Wachstum</t>
        </is>
      </c>
      <c r="C88" t="inlineStr">
        <is>
          <t>-</t>
        </is>
      </c>
      <c r="D88" t="n">
        <v>0.26</v>
      </c>
      <c r="E88" t="n">
        <v>0.07000000000000001</v>
      </c>
      <c r="F88" t="n">
        <v>0.19</v>
      </c>
      <c r="G88" t="n">
        <v>0.09</v>
      </c>
      <c r="H88" t="n">
        <v>0.26</v>
      </c>
      <c r="I88" t="n">
        <v>0.05</v>
      </c>
      <c r="J88" t="inlineStr">
        <is>
          <t>-</t>
        </is>
      </c>
      <c r="K88" t="inlineStr">
        <is>
          <t>-</t>
        </is>
      </c>
      <c r="L88" t="inlineStr">
        <is>
          <t>-</t>
        </is>
      </c>
      <c r="M88" t="inlineStr">
        <is>
          <t>-</t>
        </is>
      </c>
    </row>
    <row r="89">
      <c r="A89" s="5" t="inlineStr">
        <is>
          <t>EBIT-Wachstum 1J in %</t>
        </is>
      </c>
      <c r="B89" s="5" t="inlineStr">
        <is>
          <t>EBIT Growth 1Y in %</t>
        </is>
      </c>
      <c r="C89" t="inlineStr">
        <is>
          <t>-</t>
        </is>
      </c>
      <c r="D89" t="n">
        <v>-20.21</v>
      </c>
      <c r="E89" t="n">
        <v>42.14</v>
      </c>
      <c r="F89" t="n">
        <v>73.81</v>
      </c>
      <c r="G89" t="n">
        <v>-18.98</v>
      </c>
      <c r="H89" t="n">
        <v>-24.51</v>
      </c>
      <c r="I89" t="n">
        <v>14.35</v>
      </c>
      <c r="J89" t="n">
        <v>11.46</v>
      </c>
      <c r="K89" t="n">
        <v>164.06</v>
      </c>
      <c r="L89" t="n">
        <v>-1891.74</v>
      </c>
      <c r="M89" t="n">
        <v>336</v>
      </c>
    </row>
    <row r="90">
      <c r="A90" s="5" t="inlineStr">
        <is>
          <t>EBIT-Wachstum 3J in %</t>
        </is>
      </c>
      <c r="B90" s="5" t="inlineStr">
        <is>
          <t>EBIT Growth 3Y in %</t>
        </is>
      </c>
      <c r="C90" t="inlineStr">
        <is>
          <t>-</t>
        </is>
      </c>
      <c r="D90" t="n">
        <v>31.91</v>
      </c>
      <c r="E90" t="n">
        <v>32.32</v>
      </c>
      <c r="F90" t="n">
        <v>10.11</v>
      </c>
      <c r="G90" t="n">
        <v>-9.710000000000001</v>
      </c>
      <c r="H90" t="n">
        <v>0.43</v>
      </c>
      <c r="I90" t="n">
        <v>63.29</v>
      </c>
      <c r="J90" t="n">
        <v>-572.0700000000001</v>
      </c>
      <c r="K90" t="n">
        <v>-463.89</v>
      </c>
      <c r="L90" t="inlineStr">
        <is>
          <t>-</t>
        </is>
      </c>
      <c r="M90" t="inlineStr">
        <is>
          <t>-</t>
        </is>
      </c>
    </row>
    <row r="91">
      <c r="A91" s="5" t="inlineStr">
        <is>
          <t>EBIT-Wachstum 5J in %</t>
        </is>
      </c>
      <c r="B91" s="5" t="inlineStr">
        <is>
          <t>EBIT Growth 5Y in %</t>
        </is>
      </c>
      <c r="C91" t="inlineStr">
        <is>
          <t>-</t>
        </is>
      </c>
      <c r="D91" t="n">
        <v>10.45</v>
      </c>
      <c r="E91" t="n">
        <v>17.36</v>
      </c>
      <c r="F91" t="n">
        <v>11.23</v>
      </c>
      <c r="G91" t="n">
        <v>29.28</v>
      </c>
      <c r="H91" t="n">
        <v>-345.28</v>
      </c>
      <c r="I91" t="n">
        <v>-273.17</v>
      </c>
      <c r="J91" t="inlineStr">
        <is>
          <t>-</t>
        </is>
      </c>
      <c r="K91" t="inlineStr">
        <is>
          <t>-</t>
        </is>
      </c>
      <c r="L91" t="inlineStr">
        <is>
          <t>-</t>
        </is>
      </c>
      <c r="M91" t="inlineStr">
        <is>
          <t>-</t>
        </is>
      </c>
    </row>
    <row r="92">
      <c r="A92" s="5" t="inlineStr">
        <is>
          <t>EBIT-Wachstum 10J in %</t>
        </is>
      </c>
      <c r="B92" s="5" t="inlineStr">
        <is>
          <t>EBIT Growth 10Y in %</t>
        </is>
      </c>
      <c r="C92" t="inlineStr">
        <is>
          <t>-</t>
        </is>
      </c>
      <c r="D92" t="n">
        <v>-131.36</v>
      </c>
      <c r="E92" t="inlineStr">
        <is>
          <t>-</t>
        </is>
      </c>
      <c r="F92" t="inlineStr">
        <is>
          <t>-</t>
        </is>
      </c>
      <c r="G92" t="inlineStr">
        <is>
          <t>-</t>
        </is>
      </c>
      <c r="H92" t="inlineStr">
        <is>
          <t>-</t>
        </is>
      </c>
      <c r="I92" t="inlineStr">
        <is>
          <t>-</t>
        </is>
      </c>
      <c r="J92" t="inlineStr">
        <is>
          <t>-</t>
        </is>
      </c>
      <c r="K92" t="inlineStr">
        <is>
          <t>-</t>
        </is>
      </c>
      <c r="L92" t="inlineStr">
        <is>
          <t>-</t>
        </is>
      </c>
      <c r="M92" t="inlineStr">
        <is>
          <t>-</t>
        </is>
      </c>
    </row>
    <row r="93">
      <c r="A93" s="5" t="inlineStr">
        <is>
          <t>Op.Cashflow Wachstum 1J in %</t>
        </is>
      </c>
      <c r="B93" s="5" t="inlineStr">
        <is>
          <t>Op.Cashflow Wachstum 1Y in %</t>
        </is>
      </c>
      <c r="C93" t="inlineStr">
        <is>
          <t>-</t>
        </is>
      </c>
      <c r="D93" t="n">
        <v>-4.35</v>
      </c>
      <c r="E93" t="n">
        <v>17.95</v>
      </c>
      <c r="F93" t="n">
        <v>-11.36</v>
      </c>
      <c r="G93" t="n">
        <v>-4.35</v>
      </c>
      <c r="H93" t="n">
        <v>22.67</v>
      </c>
      <c r="I93" t="n">
        <v>31.58</v>
      </c>
      <c r="J93" t="n">
        <v>11.76</v>
      </c>
      <c r="K93" t="n">
        <v>-47.42</v>
      </c>
      <c r="L93" t="n">
        <v>-96.66</v>
      </c>
      <c r="M93" t="n">
        <v>1479.89</v>
      </c>
    </row>
    <row r="94">
      <c r="A94" s="5" t="inlineStr">
        <is>
          <t>Op.Cashflow Wachstum 3J in %</t>
        </is>
      </c>
      <c r="B94" s="5" t="inlineStr">
        <is>
          <t>Op.Cashflow Wachstum 3Y in %</t>
        </is>
      </c>
      <c r="C94" t="inlineStr">
        <is>
          <t>-</t>
        </is>
      </c>
      <c r="D94" t="n">
        <v>0.75</v>
      </c>
      <c r="E94" t="n">
        <v>0.75</v>
      </c>
      <c r="F94" t="n">
        <v>2.32</v>
      </c>
      <c r="G94" t="n">
        <v>16.63</v>
      </c>
      <c r="H94" t="n">
        <v>22</v>
      </c>
      <c r="I94" t="n">
        <v>-1.36</v>
      </c>
      <c r="J94" t="n">
        <v>-44.11</v>
      </c>
      <c r="K94" t="n">
        <v>445.27</v>
      </c>
      <c r="L94" t="inlineStr">
        <is>
          <t>-</t>
        </is>
      </c>
      <c r="M94" t="inlineStr">
        <is>
          <t>-</t>
        </is>
      </c>
    </row>
    <row r="95">
      <c r="A95" s="5" t="inlineStr">
        <is>
          <t>Op.Cashflow Wachstum 5J in %</t>
        </is>
      </c>
      <c r="B95" s="5" t="inlineStr">
        <is>
          <t>Op.Cashflow Wachstum 5Y in %</t>
        </is>
      </c>
      <c r="C95" t="inlineStr">
        <is>
          <t>-</t>
        </is>
      </c>
      <c r="D95" t="n">
        <v>4.11</v>
      </c>
      <c r="E95" t="n">
        <v>11.3</v>
      </c>
      <c r="F95" t="n">
        <v>10.06</v>
      </c>
      <c r="G95" t="n">
        <v>2.85</v>
      </c>
      <c r="H95" t="n">
        <v>-15.61</v>
      </c>
      <c r="I95" t="n">
        <v>275.83</v>
      </c>
      <c r="J95" t="inlineStr">
        <is>
          <t>-</t>
        </is>
      </c>
      <c r="K95" t="inlineStr">
        <is>
          <t>-</t>
        </is>
      </c>
      <c r="L95" t="inlineStr">
        <is>
          <t>-</t>
        </is>
      </c>
      <c r="M95" t="inlineStr">
        <is>
          <t>-</t>
        </is>
      </c>
    </row>
    <row r="96">
      <c r="A96" s="5" t="inlineStr">
        <is>
          <t>Op.Cashflow Wachstum 10J in %</t>
        </is>
      </c>
      <c r="B96" s="5" t="inlineStr">
        <is>
          <t>Op.Cashflow Wachstum 10Y in %</t>
        </is>
      </c>
      <c r="C96" t="inlineStr">
        <is>
          <t>-</t>
        </is>
      </c>
      <c r="D96" t="n">
        <v>139.97</v>
      </c>
      <c r="E96" t="inlineStr">
        <is>
          <t>-</t>
        </is>
      </c>
      <c r="F96" t="inlineStr">
        <is>
          <t>-</t>
        </is>
      </c>
      <c r="G96" t="inlineStr">
        <is>
          <t>-</t>
        </is>
      </c>
      <c r="H96" t="inlineStr">
        <is>
          <t>-</t>
        </is>
      </c>
      <c r="I96" t="inlineStr">
        <is>
          <t>-</t>
        </is>
      </c>
      <c r="J96" t="inlineStr">
        <is>
          <t>-</t>
        </is>
      </c>
      <c r="K96" t="inlineStr">
        <is>
          <t>-</t>
        </is>
      </c>
      <c r="L96" t="inlineStr">
        <is>
          <t>-</t>
        </is>
      </c>
      <c r="M96" t="inlineStr">
        <is>
          <t>-</t>
        </is>
      </c>
    </row>
    <row r="97">
      <c r="A97" s="5" t="inlineStr">
        <is>
          <t>Working Capital in Mio</t>
        </is>
      </c>
      <c r="B97" s="5" t="inlineStr">
        <is>
          <t>Working Capital in M</t>
        </is>
      </c>
      <c r="C97" t="inlineStr">
        <is>
          <t>-</t>
        </is>
      </c>
      <c r="D97" t="inlineStr">
        <is>
          <t>-</t>
        </is>
      </c>
      <c r="E97" t="inlineStr">
        <is>
          <t>-</t>
        </is>
      </c>
      <c r="F97" t="inlineStr">
        <is>
          <t>-</t>
        </is>
      </c>
      <c r="G97" t="n">
        <v>35972</v>
      </c>
      <c r="H97" t="n">
        <v>37252</v>
      </c>
      <c r="I97" t="n">
        <v>34584</v>
      </c>
      <c r="J97" t="n">
        <v>31232</v>
      </c>
      <c r="K97" t="n">
        <v>31056</v>
      </c>
      <c r="L97" t="n">
        <v>26046</v>
      </c>
      <c r="M97" t="n">
        <v>985</v>
      </c>
      <c r="N97" t="n">
        <v>1103</v>
      </c>
    </row>
  </sheetData>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P95"/>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9"/>
    <col customWidth="1" max="15" min="15" width="9"/>
    <col customWidth="1" max="16" min="16" width="9"/>
  </cols>
  <sheetData>
    <row r="1">
      <c r="A1" s="1" t="inlineStr">
        <is>
          <t xml:space="preserve">FIAT CHRYSLER AUTOMOBILES N V </t>
        </is>
      </c>
      <c r="B1" s="2" t="inlineStr">
        <is>
          <t>WKN: A12CBU  ISIN: NL0010877643  US-Symbol:FCAU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+44-20-77660311</t>
        </is>
      </c>
      <c r="G4" t="inlineStr">
        <is>
          <t>06.02.2020</t>
        </is>
      </c>
      <c r="H4" t="inlineStr">
        <is>
          <t>Q4 Result</t>
        </is>
      </c>
      <c r="J4" t="inlineStr">
        <is>
          <t>Exor</t>
        </is>
      </c>
      <c r="L4" t="inlineStr">
        <is>
          <t>28,66%</t>
        </is>
      </c>
    </row>
    <row r="5">
      <c r="A5" s="5" t="inlineStr">
        <is>
          <t>Ticker</t>
        </is>
      </c>
      <c r="B5" t="inlineStr">
        <is>
          <t>2FI</t>
        </is>
      </c>
      <c r="C5" s="5" t="inlineStr">
        <is>
          <t>Fax</t>
        </is>
      </c>
      <c r="D5" s="5" t="inlineStr"/>
      <c r="E5" t="inlineStr">
        <is>
          <t>-</t>
        </is>
      </c>
      <c r="G5" t="inlineStr">
        <is>
          <t>25.02.2020</t>
        </is>
      </c>
      <c r="H5" t="inlineStr">
        <is>
          <t>Publication Of Annual Report</t>
        </is>
      </c>
      <c r="J5" t="inlineStr">
        <is>
          <t>BlackRock, Inc.</t>
        </is>
      </c>
      <c r="L5" t="inlineStr">
        <is>
          <t>4,01%</t>
        </is>
      </c>
    </row>
    <row r="6">
      <c r="A6" s="5" t="inlineStr">
        <is>
          <t>Gelistet Seit / Listed Since</t>
        </is>
      </c>
      <c r="B6" t="inlineStr">
        <is>
          <t>-</t>
        </is>
      </c>
      <c r="C6" s="5" t="inlineStr">
        <is>
          <t>Internet</t>
        </is>
      </c>
      <c r="D6" s="5" t="inlineStr"/>
      <c r="E6" t="inlineStr">
        <is>
          <t>http://www.fcagroup.com</t>
        </is>
      </c>
      <c r="G6" t="inlineStr">
        <is>
          <t>16.04.2020</t>
        </is>
      </c>
      <c r="H6" t="inlineStr">
        <is>
          <t>Annual General Meeting</t>
        </is>
      </c>
      <c r="J6" t="inlineStr">
        <is>
          <t>Freefloat</t>
        </is>
      </c>
      <c r="L6" t="inlineStr">
        <is>
          <t>67,33%</t>
        </is>
      </c>
    </row>
    <row r="7">
      <c r="A7" s="5" t="inlineStr">
        <is>
          <t>Nominalwert / Nominal Value</t>
        </is>
      </c>
      <c r="B7" t="inlineStr">
        <is>
          <t>0,01</t>
        </is>
      </c>
      <c r="C7" s="5" t="inlineStr">
        <is>
          <t>Inv. Relations Telefon / Phone</t>
        </is>
      </c>
      <c r="D7" s="5" t="inlineStr"/>
      <c r="E7" t="inlineStr">
        <is>
          <t>+39-011-0062709</t>
        </is>
      </c>
      <c r="G7" t="inlineStr">
        <is>
          <t>05.05.2020</t>
        </is>
      </c>
      <c r="H7" t="inlineStr">
        <is>
          <t>Result Q1</t>
        </is>
      </c>
    </row>
    <row r="8">
      <c r="A8" s="5" t="inlineStr">
        <is>
          <t>Land / Country</t>
        </is>
      </c>
      <c r="B8" t="inlineStr">
        <is>
          <t>Niederlande</t>
        </is>
      </c>
      <c r="C8" s="5" t="inlineStr">
        <is>
          <t>Inv. Relations E-Mail</t>
        </is>
      </c>
      <c r="D8" s="5" t="inlineStr"/>
      <c r="E8" t="inlineStr">
        <is>
          <t>investor.relations@fcagroup.com</t>
        </is>
      </c>
      <c r="G8" t="inlineStr">
        <is>
          <t>31.07.2020</t>
        </is>
      </c>
      <c r="H8" t="inlineStr">
        <is>
          <t>Score Half Year</t>
        </is>
      </c>
    </row>
    <row r="9">
      <c r="A9" s="5" t="inlineStr">
        <is>
          <t>Währung / Currency</t>
        </is>
      </c>
      <c r="B9" t="inlineStr">
        <is>
          <t>EUR</t>
        </is>
      </c>
      <c r="C9" s="5" t="inlineStr">
        <is>
          <t>Kontaktperson / Contact Person</t>
        </is>
      </c>
      <c r="D9" s="5" t="inlineStr"/>
      <c r="E9" t="inlineStr">
        <is>
          <t>Joe Veltri</t>
        </is>
      </c>
      <c r="G9" t="inlineStr">
        <is>
          <t>28.10.2020</t>
        </is>
      </c>
      <c r="H9" t="inlineStr">
        <is>
          <t>Q3 Earnings</t>
        </is>
      </c>
    </row>
    <row r="10">
      <c r="A10" s="5" t="inlineStr">
        <is>
          <t>Branche / Industry</t>
        </is>
      </c>
      <c r="B10" t="inlineStr">
        <is>
          <t>Automobile Production</t>
        </is>
      </c>
      <c r="C10" s="5" t="inlineStr"/>
      <c r="D10" s="5" t="inlineStr"/>
    </row>
    <row r="11">
      <c r="A11" s="5" t="inlineStr">
        <is>
          <t>Sektor / Sector</t>
        </is>
      </c>
      <c r="B11" t="inlineStr">
        <is>
          <t>Automotive Industry</t>
        </is>
      </c>
    </row>
    <row r="12">
      <c r="A12" s="5" t="inlineStr">
        <is>
          <t>Typ / Genre</t>
        </is>
      </c>
      <c r="B12" t="inlineStr">
        <is>
          <t>Stammaktie</t>
        </is>
      </c>
    </row>
    <row r="13">
      <c r="A13" s="5" t="inlineStr">
        <is>
          <t>Adresse / Address</t>
        </is>
      </c>
      <c r="B13" t="inlineStr">
        <is>
          <t>Fiat Chrysler Automobiles N.V.25 St James's Street  UK-London, SW1A 1HA</t>
        </is>
      </c>
    </row>
    <row r="14">
      <c r="A14" s="5" t="inlineStr">
        <is>
          <t>Management</t>
        </is>
      </c>
      <c r="B14" t="inlineStr">
        <is>
          <t>Michael Manley, Mark Stewart, Antonio Filosa, Pietro Gorlier, ????Christian Meunier, Olivier François, Timothy Kuniskis, Davide Grasso, Harald Wester, Ralph V. Gilles, Scott Garberding, Carl Smiley, Richard Schwarzwald, Mark Chernoby, Richard Palmer, Linda Knoll, Micheal J. Keegan, Simon Sproule, Giorgio Fossati</t>
        </is>
      </c>
    </row>
    <row r="15">
      <c r="A15" s="5" t="inlineStr">
        <is>
          <t>Aufsichtsrat / Board</t>
        </is>
      </c>
      <c r="B15" t="inlineStr">
        <is>
          <t>John Elkann, Michael Manley, Richard Palmer, Ronald L. Thompson, John Abbott, Andrea Agnelli, Tiberto Brandolini d'Adda, Glenn Earle, Valerie A. Mars, ?????Michelangelo A. Volpi, Patience Wheatcroft, Ermenegildo Zegna</t>
        </is>
      </c>
    </row>
    <row r="16">
      <c r="A16" s="5" t="inlineStr">
        <is>
          <t>Beschreibung</t>
        </is>
      </c>
      <c r="B16" t="inlineStr">
        <is>
          <t>Fiat Chrysler Automobiles N.V. (FCA) ist die Holdinggesellschaft der Fiat Chrysler Gruppe, einem international tätigen Automobilkonzern. Nach der länderübergreifende Fusion zwischen der FIAT S.p.A. mit seiner Tochtergesellschaft Fiat Investments N.V. im Oktober 2014 firmiert der Konzern seit 12. Oktober 2014 als Fiat Chrysler Automobiles N.V. (“FCA”) und verlegte seinen Unternehmenssitz nach Amsterdam, Holland und seinen operativen Hauptsitz nach London, UK. Damit will der Konzern seine Position in der globalen Autoindustrie stärken. Die Geschäftsaktivitäten der FCA sind in die Segmente NAFTA, LATAM, APAC, EMEA, Luxusmarken und Komponenten strukturiert. Unter den Marken Fiat, Fiat Professional, Alfa Romeo, Lancia, Abarth, Chrysler, Jeep, Dodge, Ram und SRT entwickelt, konstruiert, produziert und vertreibt die Unternehmensgruppe PKWs und leichte Nutzfahrzeuge für den Massenmarkt. Luxus- und Sportwagen werden unter der Marke Maserati angeboten. Die Tochtergesellschaft Ferrari S.p.A. (“Ferrari”) wurde im Januar 2016 als eigenständige Aktiengesellschaft aus dem Fiat Chrysler Konzern ausgegliedert. Die Tochtergesellschaften Mopar, Magneti Marelli, Teksid und Comau sind auf Motoren und Getriebe sowie auf technisch hochentwickelte Fahrzeugsysteme und Komponenten spezialisiert. Im Weiteren bietet der Konzern über Tochtergesellschaften und Joint Ventures Finanzdienstleistungen für ihre Vertriebsnetze und deren Kunden an. Bereits 1899 baute Fiat das erste Auto, den Fiat 4 HP und zählt zu den Begründern der europäischen Automobilindustrie. Mit Produktionsstätten, Entwicklungszentren und weltweiten Niederlassungen ist die Fiat Chrysler Automobiles N.V. global präsent. Copyright 2014 FINANCE BASE AG</t>
        </is>
      </c>
    </row>
    <row r="17">
      <c r="A17" s="5" t="inlineStr">
        <is>
          <t>Profile</t>
        </is>
      </c>
      <c r="B17" t="inlineStr">
        <is>
          <t>Fiat Chrysler Automobiles N.V. (FCA), the holding of the Fiat Chrysler group, an automotive group international. After the cross-border merger of FIAT SpA through its subsidiary Fiat Investments N.V. In October 2014, the Group has been operating since October 12, 2014 as Fiat Chrysler Automobiles N.V. ( "FCA") and moved its headquarters to Amsterdam, Holland and its operational headquarters in London, UK. Thus, the Group will strengthen its position in the global auto industry. The business activities of the FCA are structured into the segments NAFTA, LATAM, APAC, EMEA, luxury brands and components. developed under the brands Fiat, Fiat Professional, Alfa Romeo, Lancia, Abarth, Chrysler, Jeep, Dodge, Ram and SRT, designs, manufactures and sells the Group cars and light commercial vehicles for the mass market. Luxury and sports cars are sold under the brand Maserati. The subsidiary Ferrari SpA ( "Ferrari") was spun off in January 2016 as an independent company from the Fiat Chrysler Group. The subsidiaries Mopar, Magneti Marelli, Teksid and Comau specialize in engines and transmissions, as well as technologically advanced vehicle systems and components. In addition, the Group has subsidiaries and joint ventures financial services for their distribution networks and their customers. 1899 Fiat built the first car, the Fiat 4 HP and is one of the founders of the European automotive industry. With production facilities, development centers and offices worldwide, the Fiat Chrysler Automobiles N.V. global presence.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108187</v>
      </c>
      <c r="D20" t="n">
        <v>110412</v>
      </c>
      <c r="E20" t="n">
        <v>110934</v>
      </c>
      <c r="F20" t="n">
        <v>111018</v>
      </c>
      <c r="G20" t="n">
        <v>110595</v>
      </c>
      <c r="H20" t="n">
        <v>96090</v>
      </c>
      <c r="I20" t="n">
        <v>86816</v>
      </c>
      <c r="J20" t="n">
        <v>83957</v>
      </c>
      <c r="K20" t="n">
        <v>59559</v>
      </c>
      <c r="L20" t="n">
        <v>35880</v>
      </c>
      <c r="M20" t="n">
        <v>50102</v>
      </c>
      <c r="N20" t="n">
        <v>59380</v>
      </c>
      <c r="O20" t="n">
        <v>58529</v>
      </c>
      <c r="P20" t="n">
        <v>58529</v>
      </c>
    </row>
    <row r="21">
      <c r="A21" s="5" t="inlineStr">
        <is>
          <t>Bruttoergebnis vom Umsatz</t>
        </is>
      </c>
      <c r="B21" s="5" t="inlineStr">
        <is>
          <t>Gross Profit</t>
        </is>
      </c>
      <c r="C21" t="n">
        <v>15023</v>
      </c>
      <c r="D21" t="n">
        <v>15401</v>
      </c>
      <c r="E21" t="n">
        <v>16959</v>
      </c>
      <c r="F21" t="n">
        <v>15723</v>
      </c>
      <c r="G21" t="n">
        <v>12975</v>
      </c>
      <c r="H21" t="n">
        <v>12944</v>
      </c>
      <c r="I21" t="n">
        <v>12246</v>
      </c>
      <c r="J21" t="n">
        <v>12256</v>
      </c>
      <c r="K21" t="n">
        <v>8855</v>
      </c>
      <c r="L21" t="n">
        <v>5162</v>
      </c>
      <c r="M21" t="n">
        <v>6841</v>
      </c>
      <c r="N21" t="n">
        <v>9957</v>
      </c>
      <c r="O21" t="n">
        <v>9605</v>
      </c>
      <c r="P21" t="n">
        <v>9605</v>
      </c>
    </row>
    <row r="22">
      <c r="A22" s="5" t="inlineStr">
        <is>
          <t>Operatives Ergebnis (EBIT)</t>
        </is>
      </c>
      <c r="B22" s="5" t="inlineStr">
        <is>
          <t>EBIT Earning Before Interest &amp; Tax</t>
        </is>
      </c>
      <c r="C22" t="n">
        <v>5026</v>
      </c>
      <c r="D22" t="n">
        <v>5164</v>
      </c>
      <c r="E22" t="n">
        <v>6344</v>
      </c>
      <c r="F22" t="n">
        <v>5122</v>
      </c>
      <c r="G22" t="n">
        <v>2625</v>
      </c>
      <c r="H22" t="n">
        <v>3223</v>
      </c>
      <c r="I22" t="n">
        <v>2972</v>
      </c>
      <c r="J22" t="n">
        <v>3404</v>
      </c>
      <c r="K22" t="n">
        <v>3336</v>
      </c>
      <c r="L22" t="n">
        <v>992</v>
      </c>
      <c r="M22" t="n">
        <v>359</v>
      </c>
      <c r="N22" t="n">
        <v>2972</v>
      </c>
      <c r="O22" t="n">
        <v>3152</v>
      </c>
      <c r="P22" t="n">
        <v>3152</v>
      </c>
    </row>
    <row r="23">
      <c r="A23" s="5" t="inlineStr">
        <is>
          <t>Finanzergebnis</t>
        </is>
      </c>
      <c r="B23" s="5" t="inlineStr">
        <is>
          <t>Financial Result</t>
        </is>
      </c>
      <c r="C23" t="n">
        <v>-1005</v>
      </c>
      <c r="D23" t="n">
        <v>-1056</v>
      </c>
      <c r="E23" t="n">
        <v>-183</v>
      </c>
      <c r="F23" t="n">
        <v>-2016</v>
      </c>
      <c r="G23" t="n">
        <v>-2366</v>
      </c>
      <c r="H23" t="n">
        <v>-2047</v>
      </c>
      <c r="I23" t="n">
        <v>-1964</v>
      </c>
      <c r="J23" t="n">
        <v>-1885</v>
      </c>
      <c r="K23" t="n">
        <v>-1151</v>
      </c>
      <c r="L23" t="n">
        <v>-286</v>
      </c>
      <c r="M23" t="n">
        <v>-726</v>
      </c>
      <c r="N23" t="n">
        <v>-785</v>
      </c>
      <c r="O23" t="n">
        <v>-379</v>
      </c>
      <c r="P23" t="n">
        <v>-379</v>
      </c>
    </row>
    <row r="24">
      <c r="A24" s="5" t="inlineStr">
        <is>
          <t>Ergebnis vor Steuer (EBT)</t>
        </is>
      </c>
      <c r="B24" s="5" t="inlineStr">
        <is>
          <t>EBT Earning Before Tax</t>
        </is>
      </c>
      <c r="C24" t="n">
        <v>4021</v>
      </c>
      <c r="D24" t="n">
        <v>4108</v>
      </c>
      <c r="E24" t="n">
        <v>6161</v>
      </c>
      <c r="F24" t="n">
        <v>3106</v>
      </c>
      <c r="G24" t="n">
        <v>259</v>
      </c>
      <c r="H24" t="n">
        <v>1176</v>
      </c>
      <c r="I24" t="n">
        <v>1008</v>
      </c>
      <c r="J24" t="n">
        <v>1519</v>
      </c>
      <c r="K24" t="n">
        <v>2185</v>
      </c>
      <c r="L24" t="n">
        <v>706</v>
      </c>
      <c r="M24" t="n">
        <v>-367</v>
      </c>
      <c r="N24" t="n">
        <v>2187</v>
      </c>
      <c r="O24" t="n">
        <v>2773</v>
      </c>
      <c r="P24" t="n">
        <v>2773</v>
      </c>
    </row>
    <row r="25">
      <c r="A25" s="5" t="inlineStr">
        <is>
          <t>Ergebnis nach Steuer</t>
        </is>
      </c>
      <c r="B25" s="5" t="inlineStr">
        <is>
          <t>Earnings after tax</t>
        </is>
      </c>
      <c r="C25" t="n">
        <v>2700</v>
      </c>
      <c r="D25" t="n">
        <v>3330</v>
      </c>
      <c r="E25" t="n">
        <v>3510</v>
      </c>
      <c r="F25" t="n">
        <v>1814</v>
      </c>
      <c r="G25" t="n">
        <v>93</v>
      </c>
      <c r="H25" t="n">
        <v>632</v>
      </c>
      <c r="I25" t="n">
        <v>1951</v>
      </c>
      <c r="J25" t="n">
        <v>896</v>
      </c>
      <c r="K25" t="n">
        <v>1651</v>
      </c>
      <c r="L25" t="n">
        <v>222</v>
      </c>
      <c r="M25" t="n">
        <v>-848</v>
      </c>
      <c r="N25" t="n">
        <v>1721</v>
      </c>
      <c r="O25" t="n">
        <v>2054</v>
      </c>
      <c r="P25" t="n">
        <v>2054</v>
      </c>
    </row>
    <row r="26">
      <c r="A26" s="5" t="inlineStr">
        <is>
          <t>Minderheitenanteil</t>
        </is>
      </c>
      <c r="B26" s="5" t="inlineStr">
        <is>
          <t>Minority Share</t>
        </is>
      </c>
      <c r="C26" t="n">
        <v>-8</v>
      </c>
      <c r="D26" t="n">
        <v>-24</v>
      </c>
      <c r="E26" t="n">
        <v>-19</v>
      </c>
      <c r="F26" t="n">
        <v>-11</v>
      </c>
      <c r="G26" t="n">
        <v>-43</v>
      </c>
      <c r="H26" t="n">
        <v>-64</v>
      </c>
      <c r="I26" t="n">
        <v>-1047</v>
      </c>
      <c r="J26" t="n">
        <v>-852</v>
      </c>
      <c r="K26" t="n">
        <v>-317</v>
      </c>
      <c r="L26" t="n">
        <v>-80</v>
      </c>
      <c r="M26" t="n">
        <v>10</v>
      </c>
      <c r="N26" t="n">
        <v>-109</v>
      </c>
      <c r="O26" t="n">
        <v>-101</v>
      </c>
      <c r="P26" t="n">
        <v>-101</v>
      </c>
    </row>
    <row r="27">
      <c r="A27" s="5" t="inlineStr">
        <is>
          <t>Jahresüberschuss/-fehlbetrag</t>
        </is>
      </c>
      <c r="B27" s="5" t="inlineStr">
        <is>
          <t>Net Profit</t>
        </is>
      </c>
      <c r="C27" t="n">
        <v>6622</v>
      </c>
      <c r="D27" t="n">
        <v>3608</v>
      </c>
      <c r="E27" t="n">
        <v>3491</v>
      </c>
      <c r="F27" t="n">
        <v>1803</v>
      </c>
      <c r="G27" t="n">
        <v>334</v>
      </c>
      <c r="H27" t="n">
        <v>568</v>
      </c>
      <c r="I27" t="n">
        <v>904</v>
      </c>
      <c r="J27" t="n">
        <v>44</v>
      </c>
      <c r="K27" t="n">
        <v>1334</v>
      </c>
      <c r="L27" t="n">
        <v>520</v>
      </c>
      <c r="M27" t="n">
        <v>-838</v>
      </c>
      <c r="N27" t="n">
        <v>1612</v>
      </c>
      <c r="O27" t="n">
        <v>1953</v>
      </c>
      <c r="P27" t="n">
        <v>1953</v>
      </c>
    </row>
    <row r="28">
      <c r="A28" s="5" t="inlineStr">
        <is>
          <t>Summe Umlaufvermögen</t>
        </is>
      </c>
      <c r="B28" s="5" t="inlineStr">
        <is>
          <t>Current Assets</t>
        </is>
      </c>
      <c r="C28" t="n">
        <v>34932</v>
      </c>
      <c r="D28" t="n">
        <v>38292</v>
      </c>
      <c r="E28" t="n">
        <v>36274</v>
      </c>
      <c r="F28" t="n">
        <v>39722</v>
      </c>
      <c r="G28" t="n">
        <v>47089</v>
      </c>
      <c r="H28" t="n">
        <v>45564</v>
      </c>
      <c r="I28" t="n">
        <v>39154</v>
      </c>
      <c r="J28" t="n">
        <v>36587</v>
      </c>
      <c r="K28" t="n">
        <v>36488</v>
      </c>
      <c r="L28" t="n">
        <v>29777</v>
      </c>
      <c r="M28" t="n">
        <v>41669</v>
      </c>
      <c r="N28" t="n">
        <v>36892</v>
      </c>
      <c r="O28" t="n">
        <v>37741</v>
      </c>
      <c r="P28" t="n">
        <v>37741</v>
      </c>
    </row>
    <row r="29">
      <c r="A29" s="5" t="inlineStr">
        <is>
          <t>Summe Anlagevermögen</t>
        </is>
      </c>
      <c r="B29" s="5" t="inlineStr">
        <is>
          <t>Fixed Assets</t>
        </is>
      </c>
      <c r="C29" t="n">
        <v>63112</v>
      </c>
      <c r="D29" t="n">
        <v>58581</v>
      </c>
      <c r="E29" t="n">
        <v>60025</v>
      </c>
      <c r="F29" t="n">
        <v>64621</v>
      </c>
      <c r="G29" t="n">
        <v>57951</v>
      </c>
      <c r="H29" t="n">
        <v>54946</v>
      </c>
      <c r="I29" t="n">
        <v>47620</v>
      </c>
      <c r="J29" t="n">
        <v>45532</v>
      </c>
      <c r="K29" t="n">
        <v>43543</v>
      </c>
      <c r="L29" t="n">
        <v>43665</v>
      </c>
      <c r="M29" t="n">
        <v>25566</v>
      </c>
      <c r="N29" t="n">
        <v>24880</v>
      </c>
      <c r="O29" t="n">
        <v>22395</v>
      </c>
      <c r="P29" t="n">
        <v>22395</v>
      </c>
    </row>
    <row r="30">
      <c r="A30" s="5" t="inlineStr">
        <is>
          <t>Summe Aktiva</t>
        </is>
      </c>
      <c r="B30" s="5" t="inlineStr">
        <is>
          <t>Total Assets</t>
        </is>
      </c>
      <c r="C30" t="n">
        <v>98044</v>
      </c>
      <c r="D30" t="n">
        <v>96873</v>
      </c>
      <c r="E30" t="n">
        <v>96299</v>
      </c>
      <c r="F30" t="n">
        <v>104343</v>
      </c>
      <c r="G30" t="n">
        <v>105040</v>
      </c>
      <c r="H30" t="n">
        <v>100510</v>
      </c>
      <c r="I30" t="n">
        <v>86774</v>
      </c>
      <c r="J30" t="n">
        <v>82119</v>
      </c>
      <c r="K30" t="n">
        <v>80031</v>
      </c>
      <c r="L30" t="n">
        <v>73442</v>
      </c>
      <c r="M30" t="n">
        <v>67235</v>
      </c>
      <c r="N30" t="n">
        <v>61772</v>
      </c>
      <c r="O30" t="n">
        <v>60136</v>
      </c>
      <c r="P30" t="n">
        <v>60136</v>
      </c>
    </row>
    <row r="31">
      <c r="A31" s="5" t="inlineStr">
        <is>
          <t>Summe Fremdkapital</t>
        </is>
      </c>
      <c r="B31" s="5" t="inlineStr">
        <is>
          <t>Total Liabilities</t>
        </is>
      </c>
      <c r="C31" t="n">
        <v>69369</v>
      </c>
      <c r="D31" t="n">
        <v>71970</v>
      </c>
      <c r="E31" t="n">
        <v>75312</v>
      </c>
      <c r="F31" t="n">
        <v>84990</v>
      </c>
      <c r="G31" t="n">
        <v>88785</v>
      </c>
      <c r="H31" t="n">
        <v>86772</v>
      </c>
      <c r="I31" t="n">
        <v>74190</v>
      </c>
      <c r="J31" t="n">
        <v>68946</v>
      </c>
      <c r="K31" t="n">
        <v>67771</v>
      </c>
      <c r="L31" t="n">
        <v>60981</v>
      </c>
      <c r="M31" t="n">
        <v>56120</v>
      </c>
      <c r="N31" t="n">
        <v>50671</v>
      </c>
      <c r="O31" t="n">
        <v>48857</v>
      </c>
      <c r="P31" t="n">
        <v>48857</v>
      </c>
    </row>
    <row r="32">
      <c r="A32" s="5" t="inlineStr">
        <is>
          <t>Minderheitenanteil</t>
        </is>
      </c>
      <c r="B32" s="5" t="inlineStr">
        <is>
          <t>Minority Share</t>
        </is>
      </c>
      <c r="C32" t="n">
        <v>138</v>
      </c>
      <c r="D32" t="n">
        <v>201</v>
      </c>
      <c r="E32" t="n">
        <v>168</v>
      </c>
      <c r="F32" t="n">
        <v>185</v>
      </c>
      <c r="G32" t="n">
        <v>163</v>
      </c>
      <c r="H32" t="n">
        <v>313</v>
      </c>
      <c r="I32" t="n">
        <v>4258</v>
      </c>
      <c r="J32" t="n">
        <v>4114</v>
      </c>
      <c r="K32" t="n">
        <v>3533</v>
      </c>
      <c r="L32" t="n">
        <v>917</v>
      </c>
      <c r="M32" t="n">
        <v>814</v>
      </c>
      <c r="N32" t="n">
        <v>747</v>
      </c>
      <c r="O32" t="n">
        <v>673</v>
      </c>
      <c r="P32" t="n">
        <v>673</v>
      </c>
    </row>
    <row r="33">
      <c r="A33" s="5" t="inlineStr">
        <is>
          <t>Summe Eigenkapital</t>
        </is>
      </c>
      <c r="B33" s="5" t="inlineStr">
        <is>
          <t>Equity</t>
        </is>
      </c>
      <c r="C33" t="n">
        <v>28537</v>
      </c>
      <c r="D33" t="n">
        <v>24702</v>
      </c>
      <c r="E33" t="n">
        <v>20987</v>
      </c>
      <c r="F33" t="n">
        <v>19353</v>
      </c>
      <c r="G33" t="n">
        <v>16092</v>
      </c>
      <c r="H33" t="n">
        <v>13425</v>
      </c>
      <c r="I33" t="n">
        <v>8326</v>
      </c>
      <c r="J33" t="n">
        <v>9059</v>
      </c>
      <c r="K33" t="n">
        <v>8727</v>
      </c>
      <c r="L33" t="n">
        <v>11544</v>
      </c>
      <c r="M33" t="n">
        <v>10301</v>
      </c>
      <c r="N33" t="n">
        <v>10354</v>
      </c>
      <c r="O33" t="n">
        <v>10606</v>
      </c>
      <c r="P33" t="n">
        <v>10606</v>
      </c>
    </row>
    <row r="34">
      <c r="A34" s="5" t="inlineStr">
        <is>
          <t>Summe Passiva</t>
        </is>
      </c>
      <c r="B34" s="5" t="inlineStr">
        <is>
          <t>Liabilities &amp; Shareholder Equity</t>
        </is>
      </c>
      <c r="C34" t="n">
        <v>98044</v>
      </c>
      <c r="D34" t="n">
        <v>96873</v>
      </c>
      <c r="E34" t="n">
        <v>96299</v>
      </c>
      <c r="F34" t="n">
        <v>104343</v>
      </c>
      <c r="G34" t="n">
        <v>105040</v>
      </c>
      <c r="H34" t="n">
        <v>100510</v>
      </c>
      <c r="I34" t="n">
        <v>86774</v>
      </c>
      <c r="J34" t="n">
        <v>82119</v>
      </c>
      <c r="K34" t="n">
        <v>80031</v>
      </c>
      <c r="L34" t="n">
        <v>73442</v>
      </c>
      <c r="M34" t="n">
        <v>67235</v>
      </c>
      <c r="N34" t="n">
        <v>61772</v>
      </c>
      <c r="O34" t="n">
        <v>60136</v>
      </c>
      <c r="P34" t="n">
        <v>60136</v>
      </c>
    </row>
    <row r="35">
      <c r="A35" s="5" t="inlineStr">
        <is>
          <t>Mio.Aktien im Umlauf</t>
        </is>
      </c>
      <c r="B35" s="5" t="inlineStr">
        <is>
          <t>Million shares outstanding</t>
        </is>
      </c>
      <c r="C35" t="n">
        <v>1976</v>
      </c>
      <c r="D35" t="n">
        <v>1960</v>
      </c>
      <c r="E35" t="n">
        <v>1949</v>
      </c>
      <c r="F35" t="n">
        <v>1937</v>
      </c>
      <c r="G35" t="n">
        <v>1698</v>
      </c>
      <c r="H35" t="n">
        <v>1694</v>
      </c>
      <c r="I35" t="n">
        <v>1251</v>
      </c>
      <c r="J35" t="n">
        <v>1250</v>
      </c>
      <c r="K35" t="n">
        <v>1276</v>
      </c>
      <c r="L35" t="n">
        <v>1276</v>
      </c>
      <c r="M35" t="n">
        <v>1276</v>
      </c>
      <c r="N35" t="n">
        <v>1276</v>
      </c>
      <c r="O35" t="n">
        <v>1276</v>
      </c>
      <c r="P35" t="n">
        <v>1276</v>
      </c>
    </row>
    <row r="36">
      <c r="A36" s="5" t="inlineStr">
        <is>
          <t>Mio.Aktien im Umlauf</t>
        </is>
      </c>
      <c r="B36" s="5" t="inlineStr">
        <is>
          <t>Million shares outstanding</t>
        </is>
      </c>
      <c r="C36" t="n">
        <v>1568</v>
      </c>
      <c r="D36" t="n">
        <v>1551</v>
      </c>
      <c r="E36" t="n">
        <v>1540</v>
      </c>
      <c r="F36" t="n">
        <v>1528</v>
      </c>
      <c r="G36" t="n">
        <v>1289</v>
      </c>
      <c r="H36" t="n">
        <v>1285</v>
      </c>
      <c r="I36" t="n">
        <v>1251</v>
      </c>
      <c r="J36" t="n">
        <v>1250</v>
      </c>
      <c r="K36" t="n">
        <v>1092</v>
      </c>
      <c r="L36" t="n">
        <v>1092</v>
      </c>
      <c r="M36" t="n">
        <v>1092</v>
      </c>
      <c r="N36" t="n">
        <v>1092</v>
      </c>
      <c r="O36" t="n">
        <v>1092</v>
      </c>
      <c r="P36" t="n">
        <v>1092</v>
      </c>
    </row>
    <row r="37">
      <c r="A37" s="5" t="inlineStr">
        <is>
          <t>Gezeichnetes Kapital (in Mio.)</t>
        </is>
      </c>
      <c r="B37" s="5" t="inlineStr">
        <is>
          <t>Subscribed Capital in M</t>
        </is>
      </c>
      <c r="C37" t="n">
        <v>19</v>
      </c>
      <c r="D37" t="n">
        <v>19</v>
      </c>
      <c r="E37" t="n">
        <v>19</v>
      </c>
      <c r="F37" t="n">
        <v>19</v>
      </c>
      <c r="G37" t="n">
        <v>17</v>
      </c>
      <c r="H37" t="n">
        <v>16.9</v>
      </c>
      <c r="I37" t="n">
        <v>4477</v>
      </c>
      <c r="J37" t="n">
        <v>4476</v>
      </c>
      <c r="K37" t="inlineStr">
        <is>
          <t>-</t>
        </is>
      </c>
      <c r="L37" t="inlineStr">
        <is>
          <t>-</t>
        </is>
      </c>
      <c r="M37" t="inlineStr">
        <is>
          <t>-</t>
        </is>
      </c>
      <c r="N37" t="inlineStr">
        <is>
          <t>-</t>
        </is>
      </c>
      <c r="O37" t="inlineStr">
        <is>
          <t>-</t>
        </is>
      </c>
      <c r="P37" t="inlineStr">
        <is>
          <t>-</t>
        </is>
      </c>
    </row>
    <row r="38">
      <c r="A38" s="5" t="inlineStr">
        <is>
          <t>Ergebnis je Aktie (brutto)</t>
        </is>
      </c>
      <c r="B38" s="5" t="inlineStr">
        <is>
          <t>Earnings per share</t>
        </is>
      </c>
      <c r="C38" t="n">
        <v>2.03</v>
      </c>
      <c r="D38" t="n">
        <v>2.1</v>
      </c>
      <c r="E38" t="n">
        <v>3.16</v>
      </c>
      <c r="F38" t="n">
        <v>1.6</v>
      </c>
      <c r="G38" t="n">
        <v>0.15</v>
      </c>
      <c r="H38" t="n">
        <v>0.6899999999999999</v>
      </c>
      <c r="I38" t="n">
        <v>0.8100000000000001</v>
      </c>
      <c r="J38" t="n">
        <v>1.21</v>
      </c>
      <c r="K38" t="n">
        <v>1.71</v>
      </c>
      <c r="L38" t="n">
        <v>0.55</v>
      </c>
      <c r="M38" t="n">
        <v>-0.29</v>
      </c>
      <c r="N38" t="n">
        <v>1.71</v>
      </c>
      <c r="O38" t="n">
        <v>2.17</v>
      </c>
      <c r="P38" t="n">
        <v>2.17</v>
      </c>
    </row>
    <row r="39">
      <c r="A39" s="5" t="inlineStr">
        <is>
          <t>Ergebnis je Aktie (unverwässert)</t>
        </is>
      </c>
      <c r="B39" s="5" t="inlineStr">
        <is>
          <t>Basic Earnings per share</t>
        </is>
      </c>
      <c r="C39" t="n">
        <v>4.23</v>
      </c>
      <c r="D39" t="n">
        <v>2.33</v>
      </c>
      <c r="E39" t="n">
        <v>2.27</v>
      </c>
      <c r="F39" t="n">
        <v>1.19</v>
      </c>
      <c r="G39" t="n">
        <v>0.22</v>
      </c>
      <c r="H39" t="n">
        <v>0.47</v>
      </c>
      <c r="I39" t="n">
        <v>0.74</v>
      </c>
      <c r="J39" t="n">
        <v>0.04</v>
      </c>
      <c r="K39" t="n">
        <v>1.07</v>
      </c>
      <c r="L39" t="n">
        <v>0.41</v>
      </c>
      <c r="M39" t="n">
        <v>-0.68</v>
      </c>
      <c r="N39" t="n">
        <v>1.29</v>
      </c>
      <c r="O39" t="n">
        <v>1.54</v>
      </c>
      <c r="P39" t="n">
        <v>1.54</v>
      </c>
    </row>
    <row r="40">
      <c r="A40" s="5" t="inlineStr">
        <is>
          <t>Ergebnis je Aktie (verwässert)</t>
        </is>
      </c>
      <c r="B40" s="5" t="inlineStr">
        <is>
          <t>Diluted Earnings per share</t>
        </is>
      </c>
      <c r="C40" t="n">
        <v>4.22</v>
      </c>
      <c r="D40" t="n">
        <v>2.3</v>
      </c>
      <c r="E40" t="n">
        <v>2.24</v>
      </c>
      <c r="F40" t="n">
        <v>1.18</v>
      </c>
      <c r="G40" t="n">
        <v>0.22</v>
      </c>
      <c r="H40" t="n">
        <v>0.46</v>
      </c>
      <c r="I40" t="n">
        <v>0.74</v>
      </c>
      <c r="J40" t="n">
        <v>0.04</v>
      </c>
      <c r="K40" t="n">
        <v>1.06</v>
      </c>
      <c r="L40" t="n">
        <v>0.41</v>
      </c>
      <c r="M40" t="n">
        <v>-0.68</v>
      </c>
      <c r="N40" t="n">
        <v>1.29</v>
      </c>
      <c r="O40" t="n">
        <v>1.53</v>
      </c>
      <c r="P40" t="n">
        <v>1.53</v>
      </c>
    </row>
    <row r="41">
      <c r="A41" s="5" t="inlineStr">
        <is>
          <t>Dividende je Aktie</t>
        </is>
      </c>
      <c r="B41" s="5" t="inlineStr">
        <is>
          <t>Dividend per share</t>
        </is>
      </c>
      <c r="C41" t="inlineStr">
        <is>
          <t>-</t>
        </is>
      </c>
      <c r="D41" t="inlineStr">
        <is>
          <t>-</t>
        </is>
      </c>
      <c r="E41" t="inlineStr">
        <is>
          <t>-</t>
        </is>
      </c>
      <c r="F41" t="inlineStr">
        <is>
          <t>-</t>
        </is>
      </c>
      <c r="G41" t="inlineStr">
        <is>
          <t>-</t>
        </is>
      </c>
      <c r="H41" t="inlineStr">
        <is>
          <t>-</t>
        </is>
      </c>
      <c r="I41" t="inlineStr">
        <is>
          <t>-</t>
        </is>
      </c>
      <c r="J41" t="inlineStr">
        <is>
          <t>-</t>
        </is>
      </c>
      <c r="K41" t="n">
        <v>0.11</v>
      </c>
      <c r="L41" t="n">
        <v>0.09</v>
      </c>
      <c r="M41" t="n">
        <v>0.17</v>
      </c>
      <c r="N41" t="inlineStr">
        <is>
          <t>-</t>
        </is>
      </c>
      <c r="O41" t="n">
        <v>0.4</v>
      </c>
      <c r="P41" t="n">
        <v>0.4</v>
      </c>
    </row>
    <row r="42">
      <c r="A42" s="5" t="inlineStr">
        <is>
          <t>Dividendenausschüttung in Mio</t>
        </is>
      </c>
      <c r="B42" s="5" t="inlineStr">
        <is>
          <t>Dividend Payment in M</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row>
    <row r="43">
      <c r="A43" s="5" t="inlineStr">
        <is>
          <t>Umsatz je Aktie</t>
        </is>
      </c>
      <c r="B43" s="5" t="inlineStr">
        <is>
          <t>Revenue per share</t>
        </is>
      </c>
      <c r="C43" t="n">
        <v>54.74</v>
      </c>
      <c r="D43" t="n">
        <v>56.35</v>
      </c>
      <c r="E43" t="n">
        <v>56.92</v>
      </c>
      <c r="F43" t="n">
        <v>57.32</v>
      </c>
      <c r="G43" t="n">
        <v>65.14</v>
      </c>
      <c r="H43" t="n">
        <v>56.73</v>
      </c>
      <c r="I43" t="n">
        <v>69.41</v>
      </c>
      <c r="J43" t="n">
        <v>67.14</v>
      </c>
      <c r="K43" t="n">
        <v>46.69</v>
      </c>
      <c r="L43" t="n">
        <v>28.13</v>
      </c>
      <c r="M43" t="n">
        <v>39.28</v>
      </c>
      <c r="N43" t="n">
        <v>46.55</v>
      </c>
      <c r="O43" t="n">
        <v>45.89</v>
      </c>
      <c r="P43" t="n">
        <v>45.89</v>
      </c>
    </row>
    <row r="44">
      <c r="A44" s="5" t="inlineStr">
        <is>
          <t>Buchwert je Aktie</t>
        </is>
      </c>
      <c r="B44" s="5" t="inlineStr">
        <is>
          <t>Book value per share</t>
        </is>
      </c>
      <c r="C44" t="n">
        <v>14.44</v>
      </c>
      <c r="D44" t="n">
        <v>12.61</v>
      </c>
      <c r="E44" t="n">
        <v>10.77</v>
      </c>
      <c r="F44" t="n">
        <v>9.99</v>
      </c>
      <c r="G44" t="n">
        <v>9.48</v>
      </c>
      <c r="H44" t="n">
        <v>7.93</v>
      </c>
      <c r="I44" t="n">
        <v>6.66</v>
      </c>
      <c r="J44" t="n">
        <v>7.24</v>
      </c>
      <c r="K44" t="n">
        <v>6.84</v>
      </c>
      <c r="L44" t="n">
        <v>9.050000000000001</v>
      </c>
      <c r="M44" t="n">
        <v>8.08</v>
      </c>
      <c r="N44" t="n">
        <v>8.119999999999999</v>
      </c>
      <c r="O44" t="n">
        <v>8.32</v>
      </c>
      <c r="P44" t="n">
        <v>8.32</v>
      </c>
    </row>
    <row r="45">
      <c r="A45" s="5" t="inlineStr">
        <is>
          <t>Cashflow je Aktie</t>
        </is>
      </c>
      <c r="B45" s="5" t="inlineStr">
        <is>
          <t>Cashflow per share</t>
        </is>
      </c>
      <c r="C45" t="n">
        <v>5.29</v>
      </c>
      <c r="D45" t="n">
        <v>5.08</v>
      </c>
      <c r="E45" t="n">
        <v>5.33</v>
      </c>
      <c r="F45" t="n">
        <v>5.47</v>
      </c>
      <c r="G45" t="n">
        <v>5.74</v>
      </c>
      <c r="H45" t="n">
        <v>4.82</v>
      </c>
      <c r="I45" t="n">
        <v>6.07</v>
      </c>
      <c r="J45" t="n">
        <v>5.15</v>
      </c>
      <c r="K45" t="n">
        <v>4.07</v>
      </c>
      <c r="L45" t="n">
        <v>4.79</v>
      </c>
      <c r="M45" t="n">
        <v>3.61</v>
      </c>
      <c r="N45" t="n">
        <v>0.3</v>
      </c>
      <c r="O45" t="n">
        <v>4.63</v>
      </c>
      <c r="P45" t="n">
        <v>4.63</v>
      </c>
    </row>
    <row r="46">
      <c r="A46" s="5" t="inlineStr">
        <is>
          <t>Bilanzsumme je Aktie</t>
        </is>
      </c>
      <c r="B46" s="5" t="inlineStr">
        <is>
          <t>Total assets per share</t>
        </is>
      </c>
      <c r="C46" t="n">
        <v>49.61</v>
      </c>
      <c r="D46" t="n">
        <v>49.44</v>
      </c>
      <c r="E46" t="n">
        <v>49.41</v>
      </c>
      <c r="F46" t="n">
        <v>53.87</v>
      </c>
      <c r="G46" t="n">
        <v>61.86</v>
      </c>
      <c r="H46" t="n">
        <v>59.34</v>
      </c>
      <c r="I46" t="n">
        <v>69.38</v>
      </c>
      <c r="J46" t="n">
        <v>65.67</v>
      </c>
      <c r="K46" t="n">
        <v>62.74</v>
      </c>
      <c r="L46" t="n">
        <v>57.58</v>
      </c>
      <c r="M46" t="n">
        <v>52.71</v>
      </c>
      <c r="N46" t="n">
        <v>48.43</v>
      </c>
      <c r="O46" t="n">
        <v>47.15</v>
      </c>
      <c r="P46" t="n">
        <v>47.15</v>
      </c>
    </row>
    <row r="47">
      <c r="A47" s="5" t="inlineStr">
        <is>
          <t>Personal am Ende des Jahres</t>
        </is>
      </c>
      <c r="B47" s="5" t="inlineStr">
        <is>
          <t>Staff at the end of year</t>
        </is>
      </c>
      <c r="C47" t="n">
        <v>191752</v>
      </c>
      <c r="D47" t="n">
        <v>198545</v>
      </c>
      <c r="E47" t="n">
        <v>235915</v>
      </c>
      <c r="F47" t="n">
        <v>234499</v>
      </c>
      <c r="G47" t="n">
        <v>238162</v>
      </c>
      <c r="H47" t="n">
        <v>232165</v>
      </c>
      <c r="I47" t="n">
        <v>225587</v>
      </c>
      <c r="J47" t="n">
        <v>214836</v>
      </c>
      <c r="K47" t="n">
        <v>197021</v>
      </c>
      <c r="L47" t="n">
        <v>137801</v>
      </c>
      <c r="M47" t="n">
        <v>128771</v>
      </c>
      <c r="N47" t="inlineStr">
        <is>
          <t>-</t>
        </is>
      </c>
      <c r="O47" t="inlineStr">
        <is>
          <t>-</t>
        </is>
      </c>
      <c r="P47" t="inlineStr">
        <is>
          <t>-</t>
        </is>
      </c>
    </row>
    <row r="48">
      <c r="A48" s="5" t="inlineStr">
        <is>
          <t>Personalaufwand in Mio. EUR</t>
        </is>
      </c>
      <c r="B48" s="5" t="inlineStr">
        <is>
          <t>Personnel expenses in M</t>
        </is>
      </c>
      <c r="C48" t="n">
        <v>10000</v>
      </c>
      <c r="D48" t="n">
        <v>12000</v>
      </c>
      <c r="E48" t="n">
        <v>13200</v>
      </c>
      <c r="F48" t="n">
        <v>13170</v>
      </c>
      <c r="G48" t="n">
        <v>11870</v>
      </c>
      <c r="H48" t="n">
        <v>10099</v>
      </c>
      <c r="I48" t="n">
        <v>9352</v>
      </c>
      <c r="J48" t="n">
        <v>8116</v>
      </c>
      <c r="K48" t="n">
        <v>6320</v>
      </c>
      <c r="L48" t="n">
        <v>4767</v>
      </c>
      <c r="M48" t="n">
        <v>4221</v>
      </c>
      <c r="N48" t="inlineStr">
        <is>
          <t>-</t>
        </is>
      </c>
      <c r="O48" t="inlineStr">
        <is>
          <t>-</t>
        </is>
      </c>
      <c r="P48" t="inlineStr">
        <is>
          <t>-</t>
        </is>
      </c>
    </row>
    <row r="49">
      <c r="A49" s="5" t="inlineStr">
        <is>
          <t>Aufwand je Mitarbeiter in EUR</t>
        </is>
      </c>
      <c r="B49" s="5" t="inlineStr">
        <is>
          <t>Effort per employee</t>
        </is>
      </c>
      <c r="C49" t="n">
        <v>52151</v>
      </c>
      <c r="D49" t="n">
        <v>60440</v>
      </c>
      <c r="E49" t="n">
        <v>55952</v>
      </c>
      <c r="F49" t="n">
        <v>56162</v>
      </c>
      <c r="G49" t="n">
        <v>49840</v>
      </c>
      <c r="H49" t="n">
        <v>43499</v>
      </c>
      <c r="I49" t="n">
        <v>41456</v>
      </c>
      <c r="J49" t="n">
        <v>37778</v>
      </c>
      <c r="K49" t="n">
        <v>32078</v>
      </c>
      <c r="L49" t="n">
        <v>34593</v>
      </c>
      <c r="M49" t="n">
        <v>32779</v>
      </c>
      <c r="N49" t="inlineStr">
        <is>
          <t>-</t>
        </is>
      </c>
      <c r="O49" t="inlineStr">
        <is>
          <t>-</t>
        </is>
      </c>
      <c r="P49" t="inlineStr">
        <is>
          <t>-</t>
        </is>
      </c>
    </row>
    <row r="50">
      <c r="A50" s="5" t="inlineStr">
        <is>
          <t>Umsatz je Mitarbeiter in EUR</t>
        </is>
      </c>
      <c r="B50" s="5" t="inlineStr">
        <is>
          <t>Turnover per employee</t>
        </is>
      </c>
      <c r="C50" t="n">
        <v>564203</v>
      </c>
      <c r="D50" t="n">
        <v>556106</v>
      </c>
      <c r="E50" t="n">
        <v>470229</v>
      </c>
      <c r="F50" t="n">
        <v>473426</v>
      </c>
      <c r="G50" t="n">
        <v>464369</v>
      </c>
      <c r="H50" t="n">
        <v>413887</v>
      </c>
      <c r="I50" t="n">
        <v>384845</v>
      </c>
      <c r="J50" t="n">
        <v>390796</v>
      </c>
      <c r="K50" t="n">
        <v>302298</v>
      </c>
      <c r="L50" t="n">
        <v>260375</v>
      </c>
      <c r="M50" t="n">
        <v>389078</v>
      </c>
      <c r="N50" t="inlineStr">
        <is>
          <t>-</t>
        </is>
      </c>
      <c r="O50" t="inlineStr">
        <is>
          <t>-</t>
        </is>
      </c>
      <c r="P50" t="inlineStr">
        <is>
          <t>-</t>
        </is>
      </c>
    </row>
    <row r="51">
      <c r="A51" s="5" t="inlineStr">
        <is>
          <t>Bruttoergebnis je Mitarbeiter in EUR</t>
        </is>
      </c>
      <c r="B51" s="5" t="inlineStr">
        <is>
          <t>Gross Profit per employee</t>
        </is>
      </c>
      <c r="C51" t="n">
        <v>78346</v>
      </c>
      <c r="D51" t="n">
        <v>77569</v>
      </c>
      <c r="E51" t="n">
        <v>71886</v>
      </c>
      <c r="F51" t="n">
        <v>67049</v>
      </c>
      <c r="G51" t="n">
        <v>54480</v>
      </c>
      <c r="H51" t="n">
        <v>55753</v>
      </c>
      <c r="I51" t="n">
        <v>54285</v>
      </c>
      <c r="J51" t="n">
        <v>57048</v>
      </c>
      <c r="K51" t="n">
        <v>44944</v>
      </c>
      <c r="L51" t="n">
        <v>37460</v>
      </c>
      <c r="M51" t="n">
        <v>53125</v>
      </c>
      <c r="N51" t="inlineStr">
        <is>
          <t>-</t>
        </is>
      </c>
      <c r="O51" t="inlineStr">
        <is>
          <t>-</t>
        </is>
      </c>
      <c r="P51" t="inlineStr">
        <is>
          <t>-</t>
        </is>
      </c>
    </row>
    <row r="52">
      <c r="A52" s="5" t="inlineStr">
        <is>
          <t>Gewinn je Mitarbeiter in EUR</t>
        </is>
      </c>
      <c r="B52" s="5" t="inlineStr">
        <is>
          <t>Earnings per employee</t>
        </is>
      </c>
      <c r="C52" t="n">
        <v>34534</v>
      </c>
      <c r="D52" t="n">
        <v>18172</v>
      </c>
      <c r="E52" t="n">
        <v>14798</v>
      </c>
      <c r="F52" t="n">
        <v>7689</v>
      </c>
      <c r="G52" t="n">
        <v>1402</v>
      </c>
      <c r="H52" t="n">
        <v>2447</v>
      </c>
      <c r="I52" t="n">
        <v>4007</v>
      </c>
      <c r="J52" t="n">
        <v>204.81</v>
      </c>
      <c r="K52" t="n">
        <v>6771</v>
      </c>
      <c r="L52" t="n">
        <v>3774</v>
      </c>
      <c r="M52" t="n">
        <v>-6508</v>
      </c>
      <c r="N52" t="inlineStr">
        <is>
          <t>-</t>
        </is>
      </c>
      <c r="O52" t="inlineStr">
        <is>
          <t>-</t>
        </is>
      </c>
      <c r="P52" t="inlineStr">
        <is>
          <t>-</t>
        </is>
      </c>
    </row>
    <row r="53">
      <c r="A53" s="5" t="inlineStr">
        <is>
          <t>KGV (Kurs/Gewinn)</t>
        </is>
      </c>
      <c r="B53" s="5" t="inlineStr">
        <is>
          <t>PE (price/earnings)</t>
        </is>
      </c>
      <c r="C53" t="n">
        <v>3.1</v>
      </c>
      <c r="D53" t="n">
        <v>5.4</v>
      </c>
      <c r="E53" t="n">
        <v>6.6</v>
      </c>
      <c r="F53" t="n">
        <v>7.3</v>
      </c>
      <c r="G53" t="n">
        <v>58.7</v>
      </c>
      <c r="H53" t="n">
        <v>20.4</v>
      </c>
      <c r="I53" t="n">
        <v>8</v>
      </c>
      <c r="J53" t="n">
        <v>94.8</v>
      </c>
      <c r="K53" t="n">
        <v>3.3</v>
      </c>
      <c r="L53" t="n">
        <v>37.6</v>
      </c>
      <c r="M53" t="inlineStr">
        <is>
          <t>-</t>
        </is>
      </c>
      <c r="N53" t="n">
        <v>3.6</v>
      </c>
      <c r="O53" t="n">
        <v>11.5</v>
      </c>
      <c r="P53" t="n">
        <v>11.5</v>
      </c>
    </row>
    <row r="54">
      <c r="A54" s="5" t="inlineStr">
        <is>
          <t>KUV (Kurs/Umsatz)</t>
        </is>
      </c>
      <c r="B54" s="5" t="inlineStr">
        <is>
          <t>PS (price/sales)</t>
        </is>
      </c>
      <c r="C54" t="n">
        <v>0.24</v>
      </c>
      <c r="D54" t="n">
        <v>0.23</v>
      </c>
      <c r="E54" t="n">
        <v>0.26</v>
      </c>
      <c r="F54" t="n">
        <v>0.15</v>
      </c>
      <c r="G54" t="n">
        <v>0.2</v>
      </c>
      <c r="H54" t="n">
        <v>0.17</v>
      </c>
      <c r="I54" t="n">
        <v>0.09</v>
      </c>
      <c r="J54" t="n">
        <v>0.06</v>
      </c>
      <c r="K54" t="n">
        <v>0.08</v>
      </c>
      <c r="L54" t="n">
        <v>0.55</v>
      </c>
      <c r="M54" t="n">
        <v>0.26</v>
      </c>
      <c r="N54" t="n">
        <v>0.1</v>
      </c>
      <c r="O54" t="n">
        <v>0.39</v>
      </c>
      <c r="P54" t="n">
        <v>0.39</v>
      </c>
    </row>
    <row r="55">
      <c r="A55" s="5" t="inlineStr">
        <is>
          <t>KBV (Kurs/Buchwert)</t>
        </is>
      </c>
      <c r="B55" s="5" t="inlineStr">
        <is>
          <t>PB (price/book value)</t>
        </is>
      </c>
      <c r="C55" t="n">
        <v>0.91</v>
      </c>
      <c r="D55" t="n">
        <v>1.01</v>
      </c>
      <c r="E55" t="n">
        <v>1.38</v>
      </c>
      <c r="F55" t="n">
        <v>0.87</v>
      </c>
      <c r="G55" t="n">
        <v>1.36</v>
      </c>
      <c r="H55" t="n">
        <v>1.21</v>
      </c>
      <c r="I55" t="n">
        <v>0.89</v>
      </c>
      <c r="J55" t="n">
        <v>0.52</v>
      </c>
      <c r="K55" t="n">
        <v>0.52</v>
      </c>
      <c r="L55" t="n">
        <v>1.7</v>
      </c>
      <c r="M55" t="n">
        <v>1.27</v>
      </c>
      <c r="N55" t="n">
        <v>0.57</v>
      </c>
      <c r="O55" t="n">
        <v>2.13</v>
      </c>
      <c r="P55" t="n">
        <v>2.13</v>
      </c>
    </row>
    <row r="56">
      <c r="A56" s="5" t="inlineStr">
        <is>
          <t>KCV (Kurs/Cashflow)</t>
        </is>
      </c>
      <c r="B56" s="5" t="inlineStr">
        <is>
          <t>PC (price/cashflow)</t>
        </is>
      </c>
      <c r="C56" t="n">
        <v>2.49</v>
      </c>
      <c r="D56" t="n">
        <v>2.5</v>
      </c>
      <c r="E56" t="n">
        <v>2.8</v>
      </c>
      <c r="F56" t="n">
        <v>1.58</v>
      </c>
      <c r="G56" t="n">
        <v>2.25</v>
      </c>
      <c r="H56" t="n">
        <v>1.99</v>
      </c>
      <c r="I56" t="n">
        <v>0.98</v>
      </c>
      <c r="J56" t="n">
        <v>0.74</v>
      </c>
      <c r="K56" t="n">
        <v>0.87</v>
      </c>
      <c r="L56" t="n">
        <v>3.22</v>
      </c>
      <c r="M56" t="n">
        <v>2.84</v>
      </c>
      <c r="N56" t="n">
        <v>15.25</v>
      </c>
      <c r="O56" t="n">
        <v>3.82</v>
      </c>
      <c r="P56" t="n">
        <v>3.82</v>
      </c>
    </row>
    <row r="57">
      <c r="A57" s="5" t="inlineStr">
        <is>
          <t>Dividendenrendite in %</t>
        </is>
      </c>
      <c r="B57" s="5" t="inlineStr">
        <is>
          <t>Dividend Yield in %</t>
        </is>
      </c>
      <c r="C57" t="inlineStr">
        <is>
          <t>-</t>
        </is>
      </c>
      <c r="D57" t="inlineStr">
        <is>
          <t>-</t>
        </is>
      </c>
      <c r="E57" t="inlineStr">
        <is>
          <t>-</t>
        </is>
      </c>
      <c r="F57" t="inlineStr">
        <is>
          <t>-</t>
        </is>
      </c>
      <c r="G57" t="inlineStr">
        <is>
          <t>-</t>
        </is>
      </c>
      <c r="H57" t="inlineStr">
        <is>
          <t>-</t>
        </is>
      </c>
      <c r="I57" t="inlineStr">
        <is>
          <t>-</t>
        </is>
      </c>
      <c r="J57" t="inlineStr">
        <is>
          <t>-</t>
        </is>
      </c>
      <c r="K57" t="n">
        <v>3.1</v>
      </c>
      <c r="L57" t="n">
        <v>0.58</v>
      </c>
      <c r="M57" t="n">
        <v>1.66</v>
      </c>
      <c r="N57" t="inlineStr">
        <is>
          <t>-</t>
        </is>
      </c>
      <c r="O57" t="n">
        <v>2.26</v>
      </c>
      <c r="P57" t="n">
        <v>2.26</v>
      </c>
    </row>
    <row r="58">
      <c r="A58" s="5" t="inlineStr">
        <is>
          <t>Gewinnrendite in %</t>
        </is>
      </c>
      <c r="B58" s="5" t="inlineStr">
        <is>
          <t>Return on profit in %</t>
        </is>
      </c>
      <c r="C58" t="n">
        <v>32.1</v>
      </c>
      <c r="D58" t="n">
        <v>18.4</v>
      </c>
      <c r="E58" t="n">
        <v>15.2</v>
      </c>
      <c r="F58" t="n">
        <v>13.7</v>
      </c>
      <c r="G58" t="n">
        <v>1.7</v>
      </c>
      <c r="H58" t="n">
        <v>4.9</v>
      </c>
      <c r="I58" t="n">
        <v>12.4</v>
      </c>
      <c r="J58" t="n">
        <v>1.1</v>
      </c>
      <c r="K58" t="n">
        <v>30.1</v>
      </c>
      <c r="L58" t="n">
        <v>2.7</v>
      </c>
      <c r="M58" t="n">
        <v>-6.6</v>
      </c>
      <c r="N58" t="n">
        <v>28.1</v>
      </c>
      <c r="O58" t="n">
        <v>8.699999999999999</v>
      </c>
      <c r="P58" t="n">
        <v>8.699999999999999</v>
      </c>
    </row>
    <row r="59">
      <c r="A59" s="5" t="inlineStr">
        <is>
          <t>Eigenkapitalrendite in %</t>
        </is>
      </c>
      <c r="B59" s="5" t="inlineStr">
        <is>
          <t>Return on Equity in %</t>
        </is>
      </c>
      <c r="C59" t="n">
        <v>23.2</v>
      </c>
      <c r="D59" t="n">
        <v>14.61</v>
      </c>
      <c r="E59" t="n">
        <v>16.63</v>
      </c>
      <c r="F59" t="n">
        <v>9.32</v>
      </c>
      <c r="G59" t="n">
        <v>2.08</v>
      </c>
      <c r="H59" t="n">
        <v>4.23</v>
      </c>
      <c r="I59" t="n">
        <v>10.86</v>
      </c>
      <c r="J59" t="n">
        <v>0.49</v>
      </c>
      <c r="K59" t="n">
        <v>15.29</v>
      </c>
      <c r="L59" t="n">
        <v>4.5</v>
      </c>
      <c r="M59" t="n">
        <v>-8.140000000000001</v>
      </c>
      <c r="N59" t="n">
        <v>15.57</v>
      </c>
      <c r="O59" t="n">
        <v>18.41</v>
      </c>
      <c r="P59" t="n">
        <v>18.41</v>
      </c>
    </row>
    <row r="60">
      <c r="A60" s="5" t="inlineStr">
        <is>
          <t>Umsatzrendite in %</t>
        </is>
      </c>
      <c r="B60" s="5" t="inlineStr">
        <is>
          <t>Return on sales in %</t>
        </is>
      </c>
      <c r="C60" t="n">
        <v>6.12</v>
      </c>
      <c r="D60" t="n">
        <v>3.27</v>
      </c>
      <c r="E60" t="n">
        <v>3.15</v>
      </c>
      <c r="F60" t="n">
        <v>1.62</v>
      </c>
      <c r="G60" t="n">
        <v>0.3</v>
      </c>
      <c r="H60" t="n">
        <v>0.59</v>
      </c>
      <c r="I60" t="n">
        <v>1.04</v>
      </c>
      <c r="J60" t="n">
        <v>0.05</v>
      </c>
      <c r="K60" t="n">
        <v>2.24</v>
      </c>
      <c r="L60" t="n">
        <v>1.45</v>
      </c>
      <c r="M60" t="n">
        <v>-1.67</v>
      </c>
      <c r="N60" t="n">
        <v>2.71</v>
      </c>
      <c r="O60" t="n">
        <v>3.34</v>
      </c>
      <c r="P60" t="n">
        <v>3.34</v>
      </c>
    </row>
    <row r="61">
      <c r="A61" s="5" t="inlineStr">
        <is>
          <t>Gesamtkapitalrendite in %</t>
        </is>
      </c>
      <c r="B61" s="5" t="inlineStr">
        <is>
          <t>Total Return on Investment in %</t>
        </is>
      </c>
      <c r="C61" t="n">
        <v>6.75</v>
      </c>
      <c r="D61" t="n">
        <v>3.72</v>
      </c>
      <c r="E61" t="n">
        <v>3.63</v>
      </c>
      <c r="F61" t="n">
        <v>1.73</v>
      </c>
      <c r="G61" t="n">
        <v>0.32</v>
      </c>
      <c r="H61" t="n">
        <v>0.57</v>
      </c>
      <c r="I61" t="n">
        <v>1.04</v>
      </c>
      <c r="J61" t="n">
        <v>0.05</v>
      </c>
      <c r="K61" t="n">
        <v>1.67</v>
      </c>
      <c r="L61" t="n">
        <v>0.71</v>
      </c>
      <c r="M61" t="n">
        <v>-1.25</v>
      </c>
      <c r="N61" t="n">
        <v>2.61</v>
      </c>
      <c r="O61" t="n">
        <v>3.25</v>
      </c>
      <c r="P61" t="n">
        <v>3.25</v>
      </c>
    </row>
    <row r="62">
      <c r="A62" s="5" t="inlineStr">
        <is>
          <t>Return on Investment in %</t>
        </is>
      </c>
      <c r="B62" s="5" t="inlineStr">
        <is>
          <t>Return on Investment in %</t>
        </is>
      </c>
      <c r="C62" t="n">
        <v>6.75</v>
      </c>
      <c r="D62" t="n">
        <v>3.72</v>
      </c>
      <c r="E62" t="n">
        <v>3.63</v>
      </c>
      <c r="F62" t="n">
        <v>1.73</v>
      </c>
      <c r="G62" t="n">
        <v>0.32</v>
      </c>
      <c r="H62" t="n">
        <v>0.57</v>
      </c>
      <c r="I62" t="n">
        <v>1.04</v>
      </c>
      <c r="J62" t="n">
        <v>0.05</v>
      </c>
      <c r="K62" t="n">
        <v>1.67</v>
      </c>
      <c r="L62" t="n">
        <v>0.71</v>
      </c>
      <c r="M62" t="n">
        <v>-1.25</v>
      </c>
      <c r="N62" t="n">
        <v>2.61</v>
      </c>
      <c r="O62" t="n">
        <v>3.25</v>
      </c>
      <c r="P62" t="n">
        <v>3.25</v>
      </c>
    </row>
    <row r="63">
      <c r="A63" s="5" t="inlineStr">
        <is>
          <t>Arbeitsintensität in %</t>
        </is>
      </c>
      <c r="B63" s="5" t="inlineStr">
        <is>
          <t>Work Intensity in %</t>
        </is>
      </c>
      <c r="C63" t="n">
        <v>35.63</v>
      </c>
      <c r="D63" t="n">
        <v>39.53</v>
      </c>
      <c r="E63" t="n">
        <v>37.67</v>
      </c>
      <c r="F63" t="n">
        <v>38.07</v>
      </c>
      <c r="G63" t="n">
        <v>44.83</v>
      </c>
      <c r="H63" t="n">
        <v>45.33</v>
      </c>
      <c r="I63" t="n">
        <v>45.12</v>
      </c>
      <c r="J63" t="n">
        <v>44.55</v>
      </c>
      <c r="K63" t="n">
        <v>45.59</v>
      </c>
      <c r="L63" t="n">
        <v>40.54</v>
      </c>
      <c r="M63" t="n">
        <v>61.98</v>
      </c>
      <c r="N63" t="n">
        <v>59.72</v>
      </c>
      <c r="O63" t="n">
        <v>62.76</v>
      </c>
      <c r="P63" t="n">
        <v>62.76</v>
      </c>
    </row>
    <row r="64">
      <c r="A64" s="5" t="inlineStr">
        <is>
          <t>Eigenkapitalquote in %</t>
        </is>
      </c>
      <c r="B64" s="5" t="inlineStr">
        <is>
          <t>Equity Ratio in %</t>
        </is>
      </c>
      <c r="C64" t="n">
        <v>29.11</v>
      </c>
      <c r="D64" t="n">
        <v>25.5</v>
      </c>
      <c r="E64" t="n">
        <v>21.79</v>
      </c>
      <c r="F64" t="n">
        <v>18.55</v>
      </c>
      <c r="G64" t="n">
        <v>15.32</v>
      </c>
      <c r="H64" t="n">
        <v>13.36</v>
      </c>
      <c r="I64" t="n">
        <v>9.6</v>
      </c>
      <c r="J64" t="n">
        <v>11.03</v>
      </c>
      <c r="K64" t="n">
        <v>10.9</v>
      </c>
      <c r="L64" t="n">
        <v>15.72</v>
      </c>
      <c r="M64" t="n">
        <v>15.32</v>
      </c>
      <c r="N64" t="n">
        <v>16.76</v>
      </c>
      <c r="O64" t="n">
        <v>17.64</v>
      </c>
      <c r="P64" t="n">
        <v>17.64</v>
      </c>
    </row>
    <row r="65">
      <c r="A65" s="5" t="inlineStr">
        <is>
          <t>Fremdkapitalquote in %</t>
        </is>
      </c>
      <c r="B65" s="5" t="inlineStr">
        <is>
          <t>Debt Ratio in %</t>
        </is>
      </c>
      <c r="C65" t="n">
        <v>70.89</v>
      </c>
      <c r="D65" t="n">
        <v>74.5</v>
      </c>
      <c r="E65" t="n">
        <v>78.20999999999999</v>
      </c>
      <c r="F65" t="n">
        <v>81.45</v>
      </c>
      <c r="G65" t="n">
        <v>84.68000000000001</v>
      </c>
      <c r="H65" t="n">
        <v>86.64</v>
      </c>
      <c r="I65" t="n">
        <v>90.40000000000001</v>
      </c>
      <c r="J65" t="n">
        <v>88.97</v>
      </c>
      <c r="K65" t="n">
        <v>89.09999999999999</v>
      </c>
      <c r="L65" t="n">
        <v>84.28</v>
      </c>
      <c r="M65" t="n">
        <v>84.68000000000001</v>
      </c>
      <c r="N65" t="n">
        <v>83.23999999999999</v>
      </c>
      <c r="O65" t="n">
        <v>82.36</v>
      </c>
      <c r="P65" t="n">
        <v>82.36</v>
      </c>
    </row>
    <row r="66">
      <c r="A66" s="5" t="inlineStr">
        <is>
          <t>Bruttoergebnis Marge in %</t>
        </is>
      </c>
      <c r="B66" s="5" t="inlineStr">
        <is>
          <t>Gross Profit Marge in %</t>
        </is>
      </c>
      <c r="C66" t="n">
        <v>13.89</v>
      </c>
      <c r="D66" t="n">
        <v>13.95</v>
      </c>
      <c r="E66" t="n">
        <v>15.29</v>
      </c>
      <c r="F66" t="n">
        <v>14.16</v>
      </c>
      <c r="G66" t="n">
        <v>11.73</v>
      </c>
      <c r="H66" t="n">
        <v>13.47</v>
      </c>
      <c r="I66" t="n">
        <v>14.11</v>
      </c>
      <c r="J66" t="n">
        <v>14.6</v>
      </c>
      <c r="K66" t="n">
        <v>14.87</v>
      </c>
      <c r="L66" t="n">
        <v>14.39</v>
      </c>
      <c r="M66" t="n">
        <v>13.65</v>
      </c>
      <c r="N66" t="n">
        <v>16.77</v>
      </c>
      <c r="O66" t="n">
        <v>16.41</v>
      </c>
    </row>
    <row r="67">
      <c r="A67" s="5" t="inlineStr">
        <is>
          <t>Kurzfristige Vermögensquote in %</t>
        </is>
      </c>
      <c r="B67" s="5" t="inlineStr">
        <is>
          <t>Current Assets Ratio in %</t>
        </is>
      </c>
      <c r="C67" t="n">
        <v>35.63</v>
      </c>
      <c r="D67" t="n">
        <v>39.53</v>
      </c>
      <c r="E67" t="n">
        <v>37.67</v>
      </c>
      <c r="F67" t="n">
        <v>38.07</v>
      </c>
      <c r="G67" t="n">
        <v>44.83</v>
      </c>
      <c r="H67" t="n">
        <v>45.33</v>
      </c>
      <c r="I67" t="n">
        <v>45.12</v>
      </c>
      <c r="J67" t="n">
        <v>44.55</v>
      </c>
      <c r="K67" t="n">
        <v>45.59</v>
      </c>
      <c r="L67" t="n">
        <v>40.54</v>
      </c>
      <c r="M67" t="n">
        <v>61.98</v>
      </c>
      <c r="N67" t="n">
        <v>59.72</v>
      </c>
      <c r="O67" t="n">
        <v>62.76</v>
      </c>
    </row>
    <row r="68">
      <c r="A68" s="5" t="inlineStr">
        <is>
          <t>Nettogewinn Marge in %</t>
        </is>
      </c>
      <c r="B68" s="5" t="inlineStr">
        <is>
          <t>Net Profit Marge in %</t>
        </is>
      </c>
      <c r="C68" t="n">
        <v>6.12</v>
      </c>
      <c r="D68" t="n">
        <v>3.27</v>
      </c>
      <c r="E68" t="n">
        <v>3.15</v>
      </c>
      <c r="F68" t="n">
        <v>1.62</v>
      </c>
      <c r="G68" t="n">
        <v>0.3</v>
      </c>
      <c r="H68" t="n">
        <v>0.59</v>
      </c>
      <c r="I68" t="n">
        <v>1.04</v>
      </c>
      <c r="J68" t="n">
        <v>0.05</v>
      </c>
      <c r="K68" t="n">
        <v>2.24</v>
      </c>
      <c r="L68" t="n">
        <v>1.45</v>
      </c>
      <c r="M68" t="n">
        <v>-1.67</v>
      </c>
      <c r="N68" t="n">
        <v>2.71</v>
      </c>
      <c r="O68" t="n">
        <v>3.34</v>
      </c>
    </row>
    <row r="69">
      <c r="A69" s="5" t="inlineStr">
        <is>
          <t>Operative Ergebnis Marge in %</t>
        </is>
      </c>
      <c r="B69" s="5" t="inlineStr">
        <is>
          <t>EBIT Marge in %</t>
        </is>
      </c>
      <c r="C69" t="n">
        <v>4.65</v>
      </c>
      <c r="D69" t="n">
        <v>4.68</v>
      </c>
      <c r="E69" t="n">
        <v>5.72</v>
      </c>
      <c r="F69" t="n">
        <v>4.61</v>
      </c>
      <c r="G69" t="n">
        <v>2.37</v>
      </c>
      <c r="H69" t="n">
        <v>3.35</v>
      </c>
      <c r="I69" t="n">
        <v>3.42</v>
      </c>
      <c r="J69" t="n">
        <v>4.05</v>
      </c>
      <c r="K69" t="n">
        <v>5.6</v>
      </c>
      <c r="L69" t="n">
        <v>2.76</v>
      </c>
      <c r="M69" t="n">
        <v>0.72</v>
      </c>
      <c r="N69" t="n">
        <v>5.01</v>
      </c>
      <c r="O69" t="n">
        <v>5.39</v>
      </c>
    </row>
    <row r="70">
      <c r="A70" s="5" t="inlineStr">
        <is>
          <t>Vermögensumsschlag in %</t>
        </is>
      </c>
      <c r="B70" s="5" t="inlineStr">
        <is>
          <t>Asset Turnover in %</t>
        </is>
      </c>
      <c r="C70" t="n">
        <v>110.35</v>
      </c>
      <c r="D70" t="n">
        <v>113.98</v>
      </c>
      <c r="E70" t="n">
        <v>115.2</v>
      </c>
      <c r="F70" t="n">
        <v>106.4</v>
      </c>
      <c r="G70" t="n">
        <v>105.29</v>
      </c>
      <c r="H70" t="n">
        <v>95.59999999999999</v>
      </c>
      <c r="I70" t="n">
        <v>100.05</v>
      </c>
      <c r="J70" t="n">
        <v>102.24</v>
      </c>
      <c r="K70" t="n">
        <v>74.42</v>
      </c>
      <c r="L70" t="n">
        <v>48.85</v>
      </c>
      <c r="M70" t="n">
        <v>74.52</v>
      </c>
      <c r="N70" t="n">
        <v>96.13</v>
      </c>
      <c r="O70" t="n">
        <v>97.33</v>
      </c>
    </row>
    <row r="71">
      <c r="A71" s="5" t="inlineStr">
        <is>
          <t>Langfristige Vermögensquote in %</t>
        </is>
      </c>
      <c r="B71" s="5" t="inlineStr">
        <is>
          <t>Non-Current Assets Ratio in %</t>
        </is>
      </c>
      <c r="C71" t="n">
        <v>64.37</v>
      </c>
      <c r="D71" t="n">
        <v>60.47</v>
      </c>
      <c r="E71" t="n">
        <v>62.33</v>
      </c>
      <c r="F71" t="n">
        <v>61.93</v>
      </c>
      <c r="G71" t="n">
        <v>55.17</v>
      </c>
      <c r="H71" t="n">
        <v>54.67</v>
      </c>
      <c r="I71" t="n">
        <v>54.88</v>
      </c>
      <c r="J71" t="n">
        <v>55.45</v>
      </c>
      <c r="K71" t="n">
        <v>54.41</v>
      </c>
      <c r="L71" t="n">
        <v>59.46</v>
      </c>
      <c r="M71" t="n">
        <v>38.02</v>
      </c>
      <c r="N71" t="n">
        <v>40.28</v>
      </c>
      <c r="O71" t="n">
        <v>37.24</v>
      </c>
    </row>
    <row r="72">
      <c r="A72" s="5" t="inlineStr">
        <is>
          <t>Gesamtkapitalrentabilität</t>
        </is>
      </c>
      <c r="B72" s="5" t="inlineStr">
        <is>
          <t>ROA Return on Assets in %</t>
        </is>
      </c>
      <c r="C72" t="n">
        <v>6.75</v>
      </c>
      <c r="D72" t="n">
        <v>3.72</v>
      </c>
      <c r="E72" t="n">
        <v>3.63</v>
      </c>
      <c r="F72" t="n">
        <v>1.73</v>
      </c>
      <c r="G72" t="n">
        <v>0.32</v>
      </c>
      <c r="H72" t="n">
        <v>0.57</v>
      </c>
      <c r="I72" t="n">
        <v>1.04</v>
      </c>
      <c r="J72" t="n">
        <v>0.05</v>
      </c>
      <c r="K72" t="n">
        <v>1.67</v>
      </c>
      <c r="L72" t="n">
        <v>0.71</v>
      </c>
      <c r="M72" t="n">
        <v>-1.25</v>
      </c>
      <c r="N72" t="n">
        <v>2.61</v>
      </c>
      <c r="O72" t="n">
        <v>3.25</v>
      </c>
    </row>
    <row r="73">
      <c r="A73" s="5" t="inlineStr">
        <is>
          <t>Ertrag des eingesetzten Kapitals</t>
        </is>
      </c>
      <c r="B73" s="5" t="inlineStr">
        <is>
          <t>ROCE Return on Cap. Empl. in %</t>
        </is>
      </c>
      <c r="C73" t="n">
        <v>5.23</v>
      </c>
      <c r="D73" t="n">
        <v>5.44</v>
      </c>
      <c r="E73" t="n">
        <v>6.73</v>
      </c>
      <c r="F73" t="n">
        <v>5.01</v>
      </c>
      <c r="G73" t="n">
        <v>2.55</v>
      </c>
      <c r="H73" t="n">
        <v>3.27</v>
      </c>
      <c r="I73" t="n">
        <v>3.51</v>
      </c>
      <c r="J73" t="n">
        <v>4.25</v>
      </c>
      <c r="K73" t="n">
        <v>4.28</v>
      </c>
      <c r="L73" t="n">
        <v>1.39</v>
      </c>
      <c r="M73" t="n">
        <v>0.55</v>
      </c>
      <c r="N73" t="n">
        <v>4.97</v>
      </c>
      <c r="O73" t="n">
        <v>5.42</v>
      </c>
    </row>
    <row r="74">
      <c r="A74" s="5" t="inlineStr">
        <is>
          <t>Eigenkapital zu Anlagevermögen</t>
        </is>
      </c>
      <c r="B74" s="5" t="inlineStr">
        <is>
          <t>Equity to Fixed Assets in %</t>
        </is>
      </c>
      <c r="C74" t="n">
        <v>45.22</v>
      </c>
      <c r="D74" t="n">
        <v>42.17</v>
      </c>
      <c r="E74" t="n">
        <v>34.96</v>
      </c>
      <c r="F74" t="n">
        <v>29.95</v>
      </c>
      <c r="G74" t="n">
        <v>27.77</v>
      </c>
      <c r="H74" t="n">
        <v>24.43</v>
      </c>
      <c r="I74" t="n">
        <v>17.48</v>
      </c>
      <c r="J74" t="n">
        <v>19.9</v>
      </c>
      <c r="K74" t="n">
        <v>20.04</v>
      </c>
      <c r="L74" t="n">
        <v>26.44</v>
      </c>
      <c r="M74" t="n">
        <v>40.29</v>
      </c>
      <c r="N74" t="n">
        <v>41.62</v>
      </c>
      <c r="O74" t="n">
        <v>47.36</v>
      </c>
    </row>
    <row r="75">
      <c r="A75" s="5" t="inlineStr"/>
      <c r="B75" s="5" t="inlineStr"/>
    </row>
    <row r="76">
      <c r="A76" s="5" t="inlineStr">
        <is>
          <t>Operativer Cashflow</t>
        </is>
      </c>
      <c r="B76" s="5" t="inlineStr">
        <is>
          <t>Operating Cashflow in M</t>
        </is>
      </c>
      <c r="C76" t="n">
        <v>3904.32</v>
      </c>
      <c r="D76" t="n">
        <v>3877.5</v>
      </c>
      <c r="E76" t="n">
        <v>4312</v>
      </c>
      <c r="F76" t="n">
        <v>2414.24</v>
      </c>
      <c r="G76" t="n">
        <v>2900.25</v>
      </c>
      <c r="H76" t="n">
        <v>2557.15</v>
      </c>
      <c r="I76" t="n">
        <v>1225.98</v>
      </c>
      <c r="J76" t="n">
        <v>925</v>
      </c>
      <c r="K76" t="n">
        <v>950.04</v>
      </c>
      <c r="L76" t="n">
        <v>3516.24</v>
      </c>
      <c r="M76" t="n">
        <v>3101.28</v>
      </c>
      <c r="N76" t="n">
        <v>16653</v>
      </c>
      <c r="O76" t="n">
        <v>4171.44</v>
      </c>
    </row>
    <row r="77">
      <c r="A77" s="5" t="inlineStr">
        <is>
          <t>Aktienrückkauf</t>
        </is>
      </c>
      <c r="B77" s="5" t="inlineStr">
        <is>
          <t>Share Buyback in M</t>
        </is>
      </c>
      <c r="C77" t="n">
        <v>-17</v>
      </c>
      <c r="D77" t="n">
        <v>-11</v>
      </c>
      <c r="E77" t="n">
        <v>-12</v>
      </c>
      <c r="F77" t="n">
        <v>-239</v>
      </c>
      <c r="G77" t="n">
        <v>-4</v>
      </c>
      <c r="H77" t="n">
        <v>-34</v>
      </c>
      <c r="I77" t="n">
        <v>-1</v>
      </c>
      <c r="J77" t="n">
        <v>-158</v>
      </c>
      <c r="K77" t="n">
        <v>0</v>
      </c>
      <c r="L77" t="n">
        <v>0</v>
      </c>
      <c r="M77" t="n">
        <v>0</v>
      </c>
      <c r="N77" t="n">
        <v>0</v>
      </c>
      <c r="O77" t="n">
        <v>0</v>
      </c>
    </row>
    <row r="78">
      <c r="A78" s="5" t="inlineStr">
        <is>
          <t>Umsatzwachstum 1J in %</t>
        </is>
      </c>
      <c r="B78" s="5" t="inlineStr">
        <is>
          <t>Revenue Growth 1Y in %</t>
        </is>
      </c>
      <c r="C78" t="n">
        <v>-2.02</v>
      </c>
      <c r="D78" t="n">
        <v>-0.47</v>
      </c>
      <c r="E78" t="n">
        <v>-0.08</v>
      </c>
      <c r="F78" t="n">
        <v>0.38</v>
      </c>
      <c r="G78" t="n">
        <v>15.1</v>
      </c>
      <c r="H78" t="n">
        <v>10.68</v>
      </c>
      <c r="I78" t="n">
        <v>3.41</v>
      </c>
      <c r="J78" t="n">
        <v>40.96</v>
      </c>
      <c r="K78" t="n">
        <v>65.98999999999999</v>
      </c>
      <c r="L78" t="n">
        <v>-28.39</v>
      </c>
      <c r="M78" t="n">
        <v>-15.62</v>
      </c>
      <c r="N78" t="n">
        <v>1.45</v>
      </c>
      <c r="O78" t="inlineStr">
        <is>
          <t>-</t>
        </is>
      </c>
    </row>
    <row r="79">
      <c r="A79" s="5" t="inlineStr">
        <is>
          <t>Umsatzwachstum 3J in %</t>
        </is>
      </c>
      <c r="B79" s="5" t="inlineStr">
        <is>
          <t>Revenue Growth 3Y in %</t>
        </is>
      </c>
      <c r="C79" t="n">
        <v>-0.86</v>
      </c>
      <c r="D79" t="n">
        <v>-0.06</v>
      </c>
      <c r="E79" t="n">
        <v>5.13</v>
      </c>
      <c r="F79" t="n">
        <v>8.720000000000001</v>
      </c>
      <c r="G79" t="n">
        <v>9.73</v>
      </c>
      <c r="H79" t="n">
        <v>18.35</v>
      </c>
      <c r="I79" t="n">
        <v>36.79</v>
      </c>
      <c r="J79" t="n">
        <v>26.19</v>
      </c>
      <c r="K79" t="n">
        <v>7.33</v>
      </c>
      <c r="L79" t="n">
        <v>-14.19</v>
      </c>
      <c r="M79" t="n">
        <v>-4.72</v>
      </c>
      <c r="N79" t="inlineStr">
        <is>
          <t>-</t>
        </is>
      </c>
      <c r="O79" t="inlineStr">
        <is>
          <t>-</t>
        </is>
      </c>
    </row>
    <row r="80">
      <c r="A80" s="5" t="inlineStr">
        <is>
          <t>Umsatzwachstum 5J in %</t>
        </is>
      </c>
      <c r="B80" s="5" t="inlineStr">
        <is>
          <t>Revenue Growth 5Y in %</t>
        </is>
      </c>
      <c r="C80" t="n">
        <v>2.58</v>
      </c>
      <c r="D80" t="n">
        <v>5.12</v>
      </c>
      <c r="E80" t="n">
        <v>5.9</v>
      </c>
      <c r="F80" t="n">
        <v>14.11</v>
      </c>
      <c r="G80" t="n">
        <v>27.23</v>
      </c>
      <c r="H80" t="n">
        <v>18.53</v>
      </c>
      <c r="I80" t="n">
        <v>13.27</v>
      </c>
      <c r="J80" t="n">
        <v>12.88</v>
      </c>
      <c r="K80" t="n">
        <v>4.69</v>
      </c>
      <c r="L80" t="inlineStr">
        <is>
          <t>-</t>
        </is>
      </c>
      <c r="M80" t="inlineStr">
        <is>
          <t>-</t>
        </is>
      </c>
      <c r="N80" t="inlineStr">
        <is>
          <t>-</t>
        </is>
      </c>
      <c r="O80" t="inlineStr">
        <is>
          <t>-</t>
        </is>
      </c>
    </row>
    <row r="81">
      <c r="A81" s="5" t="inlineStr">
        <is>
          <t>Umsatzwachstum 10J in %</t>
        </is>
      </c>
      <c r="B81" s="5" t="inlineStr">
        <is>
          <t>Revenue Growth 10Y in %</t>
        </is>
      </c>
      <c r="C81" t="n">
        <v>10.56</v>
      </c>
      <c r="D81" t="n">
        <v>9.199999999999999</v>
      </c>
      <c r="E81" t="n">
        <v>9.390000000000001</v>
      </c>
      <c r="F81" t="n">
        <v>9.4</v>
      </c>
      <c r="G81" t="inlineStr">
        <is>
          <t>-</t>
        </is>
      </c>
      <c r="H81" t="inlineStr">
        <is>
          <t>-</t>
        </is>
      </c>
      <c r="I81" t="inlineStr">
        <is>
          <t>-</t>
        </is>
      </c>
      <c r="J81" t="inlineStr">
        <is>
          <t>-</t>
        </is>
      </c>
      <c r="K81" t="inlineStr">
        <is>
          <t>-</t>
        </is>
      </c>
      <c r="L81" t="inlineStr">
        <is>
          <t>-</t>
        </is>
      </c>
      <c r="M81" t="inlineStr">
        <is>
          <t>-</t>
        </is>
      </c>
      <c r="N81" t="inlineStr">
        <is>
          <t>-</t>
        </is>
      </c>
      <c r="O81" t="inlineStr">
        <is>
          <t>-</t>
        </is>
      </c>
    </row>
    <row r="82">
      <c r="A82" s="5" t="inlineStr">
        <is>
          <t>Gewinnwachstum 1J in %</t>
        </is>
      </c>
      <c r="B82" s="5" t="inlineStr">
        <is>
          <t>Earnings Growth 1Y in %</t>
        </is>
      </c>
      <c r="C82" t="n">
        <v>83.54000000000001</v>
      </c>
      <c r="D82" t="n">
        <v>3.35</v>
      </c>
      <c r="E82" t="n">
        <v>93.62</v>
      </c>
      <c r="F82" t="n">
        <v>439.82</v>
      </c>
      <c r="G82" t="n">
        <v>-41.2</v>
      </c>
      <c r="H82" t="n">
        <v>-37.17</v>
      </c>
      <c r="I82" t="n">
        <v>1954.55</v>
      </c>
      <c r="J82" t="n">
        <v>-96.7</v>
      </c>
      <c r="K82" t="n">
        <v>156.54</v>
      </c>
      <c r="L82" t="n">
        <v>-162.05</v>
      </c>
      <c r="M82" t="n">
        <v>-151.99</v>
      </c>
      <c r="N82" t="n">
        <v>-17.46</v>
      </c>
      <c r="O82" t="inlineStr">
        <is>
          <t>-</t>
        </is>
      </c>
    </row>
    <row r="83">
      <c r="A83" s="5" t="inlineStr">
        <is>
          <t>Gewinnwachstum 3J in %</t>
        </is>
      </c>
      <c r="B83" s="5" t="inlineStr">
        <is>
          <t>Earnings Growth 3Y in %</t>
        </is>
      </c>
      <c r="C83" t="n">
        <v>60.17</v>
      </c>
      <c r="D83" t="n">
        <v>178.93</v>
      </c>
      <c r="E83" t="n">
        <v>164.08</v>
      </c>
      <c r="F83" t="n">
        <v>120.48</v>
      </c>
      <c r="G83" t="n">
        <v>625.39</v>
      </c>
      <c r="H83" t="n">
        <v>606.89</v>
      </c>
      <c r="I83" t="n">
        <v>671.46</v>
      </c>
      <c r="J83" t="n">
        <v>-34.07</v>
      </c>
      <c r="K83" t="n">
        <v>-52.5</v>
      </c>
      <c r="L83" t="n">
        <v>-110.5</v>
      </c>
      <c r="M83" t="n">
        <v>-56.48</v>
      </c>
      <c r="N83" t="inlineStr">
        <is>
          <t>-</t>
        </is>
      </c>
      <c r="O83" t="inlineStr">
        <is>
          <t>-</t>
        </is>
      </c>
    </row>
    <row r="84">
      <c r="A84" s="5" t="inlineStr">
        <is>
          <t>Gewinnwachstum 5J in %</t>
        </is>
      </c>
      <c r="B84" s="5" t="inlineStr">
        <is>
          <t>Earnings Growth 5Y in %</t>
        </is>
      </c>
      <c r="C84" t="n">
        <v>115.83</v>
      </c>
      <c r="D84" t="n">
        <v>91.68000000000001</v>
      </c>
      <c r="E84" t="n">
        <v>481.92</v>
      </c>
      <c r="F84" t="n">
        <v>443.86</v>
      </c>
      <c r="G84" t="n">
        <v>387.2</v>
      </c>
      <c r="H84" t="n">
        <v>363.03</v>
      </c>
      <c r="I84" t="n">
        <v>340.07</v>
      </c>
      <c r="J84" t="n">
        <v>-54.33</v>
      </c>
      <c r="K84" t="n">
        <v>-34.99</v>
      </c>
      <c r="L84" t="inlineStr">
        <is>
          <t>-</t>
        </is>
      </c>
      <c r="M84" t="inlineStr">
        <is>
          <t>-</t>
        </is>
      </c>
      <c r="N84" t="inlineStr">
        <is>
          <t>-</t>
        </is>
      </c>
      <c r="O84" t="inlineStr">
        <is>
          <t>-</t>
        </is>
      </c>
    </row>
    <row r="85">
      <c r="A85" s="5" t="inlineStr">
        <is>
          <t>Gewinnwachstum 10J in %</t>
        </is>
      </c>
      <c r="B85" s="5" t="inlineStr">
        <is>
          <t>Earnings Growth 10Y in %</t>
        </is>
      </c>
      <c r="C85" t="n">
        <v>239.43</v>
      </c>
      <c r="D85" t="n">
        <v>215.88</v>
      </c>
      <c r="E85" t="n">
        <v>213.8</v>
      </c>
      <c r="F85" t="n">
        <v>204.43</v>
      </c>
      <c r="G85" t="inlineStr">
        <is>
          <t>-</t>
        </is>
      </c>
      <c r="H85" t="inlineStr">
        <is>
          <t>-</t>
        </is>
      </c>
      <c r="I85" t="inlineStr">
        <is>
          <t>-</t>
        </is>
      </c>
      <c r="J85" t="inlineStr">
        <is>
          <t>-</t>
        </is>
      </c>
      <c r="K85" t="inlineStr">
        <is>
          <t>-</t>
        </is>
      </c>
      <c r="L85" t="inlineStr">
        <is>
          <t>-</t>
        </is>
      </c>
      <c r="M85" t="inlineStr">
        <is>
          <t>-</t>
        </is>
      </c>
      <c r="N85" t="inlineStr">
        <is>
          <t>-</t>
        </is>
      </c>
      <c r="O85" t="inlineStr">
        <is>
          <t>-</t>
        </is>
      </c>
    </row>
    <row r="86">
      <c r="A86" s="5" t="inlineStr">
        <is>
          <t>PEG Ratio</t>
        </is>
      </c>
      <c r="B86" s="5" t="inlineStr">
        <is>
          <t>KGW Kurs/Gewinn/Wachstum</t>
        </is>
      </c>
      <c r="C86" t="n">
        <v>0.03</v>
      </c>
      <c r="D86" t="n">
        <v>0.06</v>
      </c>
      <c r="E86" t="n">
        <v>0.01</v>
      </c>
      <c r="F86" t="n">
        <v>0.02</v>
      </c>
      <c r="G86" t="n">
        <v>0.15</v>
      </c>
      <c r="H86" t="n">
        <v>0.06</v>
      </c>
      <c r="I86" t="n">
        <v>0.02</v>
      </c>
      <c r="J86" t="n">
        <v>-1.74</v>
      </c>
      <c r="K86" t="n">
        <v>-0.09</v>
      </c>
      <c r="L86" t="inlineStr">
        <is>
          <t>-</t>
        </is>
      </c>
      <c r="M86" t="inlineStr">
        <is>
          <t>-</t>
        </is>
      </c>
      <c r="N86" t="inlineStr">
        <is>
          <t>-</t>
        </is>
      </c>
      <c r="O86" t="inlineStr">
        <is>
          <t>-</t>
        </is>
      </c>
    </row>
    <row r="87">
      <c r="A87" s="5" t="inlineStr">
        <is>
          <t>EBIT-Wachstum 1J in %</t>
        </is>
      </c>
      <c r="B87" s="5" t="inlineStr">
        <is>
          <t>EBIT Growth 1Y in %</t>
        </is>
      </c>
      <c r="C87" t="n">
        <v>-2.67</v>
      </c>
      <c r="D87" t="n">
        <v>-18.6</v>
      </c>
      <c r="E87" t="n">
        <v>23.86</v>
      </c>
      <c r="F87" t="n">
        <v>95.12</v>
      </c>
      <c r="G87" t="n">
        <v>-18.55</v>
      </c>
      <c r="H87" t="n">
        <v>8.449999999999999</v>
      </c>
      <c r="I87" t="n">
        <v>-12.69</v>
      </c>
      <c r="J87" t="n">
        <v>2.04</v>
      </c>
      <c r="K87" t="n">
        <v>236.29</v>
      </c>
      <c r="L87" t="n">
        <v>176.32</v>
      </c>
      <c r="M87" t="n">
        <v>-87.92</v>
      </c>
      <c r="N87" t="n">
        <v>-5.71</v>
      </c>
      <c r="O87" t="inlineStr">
        <is>
          <t>-</t>
        </is>
      </c>
    </row>
    <row r="88">
      <c r="A88" s="5" t="inlineStr">
        <is>
          <t>EBIT-Wachstum 3J in %</t>
        </is>
      </c>
      <c r="B88" s="5" t="inlineStr">
        <is>
          <t>EBIT Growth 3Y in %</t>
        </is>
      </c>
      <c r="C88" t="n">
        <v>0.86</v>
      </c>
      <c r="D88" t="n">
        <v>33.46</v>
      </c>
      <c r="E88" t="n">
        <v>33.48</v>
      </c>
      <c r="F88" t="n">
        <v>28.34</v>
      </c>
      <c r="G88" t="n">
        <v>-7.6</v>
      </c>
      <c r="H88" t="n">
        <v>-0.73</v>
      </c>
      <c r="I88" t="n">
        <v>75.20999999999999</v>
      </c>
      <c r="J88" t="n">
        <v>138.22</v>
      </c>
      <c r="K88" t="n">
        <v>108.23</v>
      </c>
      <c r="L88" t="n">
        <v>27.56</v>
      </c>
      <c r="M88" t="n">
        <v>-31.21</v>
      </c>
      <c r="N88" t="inlineStr">
        <is>
          <t>-</t>
        </is>
      </c>
      <c r="O88" t="inlineStr">
        <is>
          <t>-</t>
        </is>
      </c>
    </row>
    <row r="89">
      <c r="A89" s="5" t="inlineStr">
        <is>
          <t>EBIT-Wachstum 5J in %</t>
        </is>
      </c>
      <c r="B89" s="5" t="inlineStr">
        <is>
          <t>EBIT Growth 5Y in %</t>
        </is>
      </c>
      <c r="C89" t="n">
        <v>15.83</v>
      </c>
      <c r="D89" t="n">
        <v>18.06</v>
      </c>
      <c r="E89" t="n">
        <v>19.24</v>
      </c>
      <c r="F89" t="n">
        <v>14.87</v>
      </c>
      <c r="G89" t="n">
        <v>43.11</v>
      </c>
      <c r="H89" t="n">
        <v>82.08</v>
      </c>
      <c r="I89" t="n">
        <v>62.81</v>
      </c>
      <c r="J89" t="n">
        <v>64.2</v>
      </c>
      <c r="K89" t="n">
        <v>63.8</v>
      </c>
      <c r="L89" t="inlineStr">
        <is>
          <t>-</t>
        </is>
      </c>
      <c r="M89" t="inlineStr">
        <is>
          <t>-</t>
        </is>
      </c>
      <c r="N89" t="inlineStr">
        <is>
          <t>-</t>
        </is>
      </c>
      <c r="O89" t="inlineStr">
        <is>
          <t>-</t>
        </is>
      </c>
    </row>
    <row r="90">
      <c r="A90" s="5" t="inlineStr">
        <is>
          <t>EBIT-Wachstum 10J in %</t>
        </is>
      </c>
      <c r="B90" s="5" t="inlineStr">
        <is>
          <t>EBIT Growth 10Y in %</t>
        </is>
      </c>
      <c r="C90" t="n">
        <v>48.96</v>
      </c>
      <c r="D90" t="n">
        <v>40.43</v>
      </c>
      <c r="E90" t="n">
        <v>41.72</v>
      </c>
      <c r="F90" t="n">
        <v>39.34</v>
      </c>
      <c r="G90" t="inlineStr">
        <is>
          <t>-</t>
        </is>
      </c>
      <c r="H90" t="inlineStr">
        <is>
          <t>-</t>
        </is>
      </c>
      <c r="I90" t="inlineStr">
        <is>
          <t>-</t>
        </is>
      </c>
      <c r="J90" t="inlineStr">
        <is>
          <t>-</t>
        </is>
      </c>
      <c r="K90" t="inlineStr">
        <is>
          <t>-</t>
        </is>
      </c>
      <c r="L90" t="inlineStr">
        <is>
          <t>-</t>
        </is>
      </c>
      <c r="M90" t="inlineStr">
        <is>
          <t>-</t>
        </is>
      </c>
      <c r="N90" t="inlineStr">
        <is>
          <t>-</t>
        </is>
      </c>
      <c r="O90" t="inlineStr">
        <is>
          <t>-</t>
        </is>
      </c>
    </row>
    <row r="91">
      <c r="A91" s="5" t="inlineStr">
        <is>
          <t>Op.Cashflow Wachstum 1J in %</t>
        </is>
      </c>
      <c r="B91" s="5" t="inlineStr">
        <is>
          <t>Op.Cashflow Wachstum 1Y in %</t>
        </is>
      </c>
      <c r="C91" t="n">
        <v>-0.4</v>
      </c>
      <c r="D91" t="n">
        <v>-10.71</v>
      </c>
      <c r="E91" t="n">
        <v>77.22</v>
      </c>
      <c r="F91" t="n">
        <v>-29.78</v>
      </c>
      <c r="G91" t="n">
        <v>13.07</v>
      </c>
      <c r="H91" t="n">
        <v>103.06</v>
      </c>
      <c r="I91" t="n">
        <v>32.43</v>
      </c>
      <c r="J91" t="n">
        <v>-14.94</v>
      </c>
      <c r="K91" t="n">
        <v>-72.98</v>
      </c>
      <c r="L91" t="n">
        <v>13.38</v>
      </c>
      <c r="M91" t="n">
        <v>-81.38</v>
      </c>
      <c r="N91" t="n">
        <v>299.21</v>
      </c>
      <c r="O91" t="inlineStr">
        <is>
          <t>-</t>
        </is>
      </c>
    </row>
    <row r="92">
      <c r="A92" s="5" t="inlineStr">
        <is>
          <t>Op.Cashflow Wachstum 3J in %</t>
        </is>
      </c>
      <c r="B92" s="5" t="inlineStr">
        <is>
          <t>Op.Cashflow Wachstum 3Y in %</t>
        </is>
      </c>
      <c r="C92" t="n">
        <v>22.04</v>
      </c>
      <c r="D92" t="n">
        <v>12.24</v>
      </c>
      <c r="E92" t="n">
        <v>20.17</v>
      </c>
      <c r="F92" t="n">
        <v>28.78</v>
      </c>
      <c r="G92" t="n">
        <v>49.52</v>
      </c>
      <c r="H92" t="n">
        <v>40.18</v>
      </c>
      <c r="I92" t="n">
        <v>-18.5</v>
      </c>
      <c r="J92" t="n">
        <v>-24.85</v>
      </c>
      <c r="K92" t="n">
        <v>-46.99</v>
      </c>
      <c r="L92" t="n">
        <v>77.06999999999999</v>
      </c>
      <c r="M92" t="n">
        <v>72.61</v>
      </c>
      <c r="N92" t="inlineStr">
        <is>
          <t>-</t>
        </is>
      </c>
      <c r="O92" t="inlineStr">
        <is>
          <t>-</t>
        </is>
      </c>
    </row>
    <row r="93">
      <c r="A93" s="5" t="inlineStr">
        <is>
          <t>Op.Cashflow Wachstum 5J in %</t>
        </is>
      </c>
      <c r="B93" s="5" t="inlineStr">
        <is>
          <t>Op.Cashflow Wachstum 5Y in %</t>
        </is>
      </c>
      <c r="C93" t="n">
        <v>9.880000000000001</v>
      </c>
      <c r="D93" t="n">
        <v>30.57</v>
      </c>
      <c r="E93" t="n">
        <v>39.2</v>
      </c>
      <c r="F93" t="n">
        <v>20.77</v>
      </c>
      <c r="G93" t="n">
        <v>12.13</v>
      </c>
      <c r="H93" t="n">
        <v>12.19</v>
      </c>
      <c r="I93" t="n">
        <v>-24.7</v>
      </c>
      <c r="J93" t="n">
        <v>28.66</v>
      </c>
      <c r="K93" t="n">
        <v>31.65</v>
      </c>
      <c r="L93" t="inlineStr">
        <is>
          <t>-</t>
        </is>
      </c>
      <c r="M93" t="inlineStr">
        <is>
          <t>-</t>
        </is>
      </c>
      <c r="N93" t="inlineStr">
        <is>
          <t>-</t>
        </is>
      </c>
      <c r="O93" t="inlineStr">
        <is>
          <t>-</t>
        </is>
      </c>
    </row>
    <row r="94">
      <c r="A94" s="5" t="inlineStr">
        <is>
          <t>Op.Cashflow Wachstum 10J in %</t>
        </is>
      </c>
      <c r="B94" s="5" t="inlineStr">
        <is>
          <t>Op.Cashflow Wachstum 10Y in %</t>
        </is>
      </c>
      <c r="C94" t="n">
        <v>11.04</v>
      </c>
      <c r="D94" t="n">
        <v>2.94</v>
      </c>
      <c r="E94" t="n">
        <v>33.93</v>
      </c>
      <c r="F94" t="n">
        <v>26.21</v>
      </c>
      <c r="G94" t="inlineStr">
        <is>
          <t>-</t>
        </is>
      </c>
      <c r="H94" t="inlineStr">
        <is>
          <t>-</t>
        </is>
      </c>
      <c r="I94" t="inlineStr">
        <is>
          <t>-</t>
        </is>
      </c>
      <c r="J94" t="inlineStr">
        <is>
          <t>-</t>
        </is>
      </c>
      <c r="K94" t="inlineStr">
        <is>
          <t>-</t>
        </is>
      </c>
      <c r="L94" t="inlineStr">
        <is>
          <t>-</t>
        </is>
      </c>
      <c r="M94" t="inlineStr">
        <is>
          <t>-</t>
        </is>
      </c>
      <c r="N94" t="inlineStr">
        <is>
          <t>-</t>
        </is>
      </c>
      <c r="O94" t="inlineStr">
        <is>
          <t>-</t>
        </is>
      </c>
    </row>
    <row r="95">
      <c r="A95" s="5" t="inlineStr">
        <is>
          <t>Verschuldungsgrad in %</t>
        </is>
      </c>
      <c r="B95" s="5" t="inlineStr">
        <is>
          <t>Finance Gearing in %</t>
        </is>
      </c>
      <c r="C95" t="n">
        <v>243.57</v>
      </c>
      <c r="D95" t="n">
        <v>292.17</v>
      </c>
      <c r="E95" t="n">
        <v>358.85</v>
      </c>
      <c r="F95" t="n">
        <v>439.16</v>
      </c>
      <c r="G95" t="n">
        <v>552.75</v>
      </c>
      <c r="H95" t="n">
        <v>648.6799999999999</v>
      </c>
      <c r="I95" t="n">
        <v>942.21</v>
      </c>
      <c r="J95" t="n">
        <v>806.49</v>
      </c>
      <c r="K95" t="n">
        <v>817.05</v>
      </c>
      <c r="L95" t="n">
        <v>536.1900000000001</v>
      </c>
      <c r="M95" t="n">
        <v>552.7</v>
      </c>
      <c r="N95" t="n">
        <v>496.6</v>
      </c>
      <c r="O95" t="n">
        <v>467</v>
      </c>
      <c r="P95" t="n">
        <v>467</v>
      </c>
    </row>
  </sheetData>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V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20"/>
    <col customWidth="1" max="18" min="18" width="10"/>
    <col customWidth="1" max="19" min="19" width="10"/>
    <col customWidth="1" max="20" min="20" width="10"/>
    <col customWidth="1" max="21" min="21" width="10"/>
    <col customWidth="1" max="22" min="22" width="10"/>
  </cols>
  <sheetData>
    <row r="1">
      <c r="A1" s="1" t="inlineStr">
        <is>
          <t xml:space="preserve">GENERALI </t>
        </is>
      </c>
      <c r="B1" s="2" t="inlineStr">
        <is>
          <t>WKN: 850312  ISIN: IT0000062072  US-Symbol:ARZGF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1831</t>
        </is>
      </c>
      <c r="C4" s="5" t="inlineStr">
        <is>
          <t>Telefon / Phone</t>
        </is>
      </c>
      <c r="D4" s="5" t="inlineStr"/>
      <c r="E4" t="inlineStr">
        <is>
          <t>+39-40-671-11</t>
        </is>
      </c>
      <c r="G4" t="inlineStr">
        <is>
          <t>12.03.2020</t>
        </is>
      </c>
      <c r="H4" t="inlineStr">
        <is>
          <t>Publication Of Annual Report</t>
        </is>
      </c>
      <c r="J4" t="inlineStr">
        <is>
          <t>MEDIOBANCA S.p.A.</t>
        </is>
      </c>
      <c r="L4" t="inlineStr">
        <is>
          <t>13,03%</t>
        </is>
      </c>
    </row>
    <row r="5">
      <c r="A5" s="5" t="inlineStr">
        <is>
          <t>Ticker</t>
        </is>
      </c>
      <c r="B5" t="inlineStr">
        <is>
          <t>ASG</t>
        </is>
      </c>
      <c r="C5" s="5" t="inlineStr">
        <is>
          <t>Fax</t>
        </is>
      </c>
      <c r="D5" s="5" t="inlineStr"/>
      <c r="E5" t="inlineStr">
        <is>
          <t>+39-40-671-600</t>
        </is>
      </c>
      <c r="G5" t="inlineStr">
        <is>
          <t>30.04.2020</t>
        </is>
      </c>
      <c r="H5" t="inlineStr">
        <is>
          <t>Annual General Meeting</t>
        </is>
      </c>
      <c r="J5" t="inlineStr">
        <is>
          <t>CALTAGIRONE Group</t>
        </is>
      </c>
      <c r="L5" t="inlineStr">
        <is>
          <t>5,00%</t>
        </is>
      </c>
    </row>
    <row r="6">
      <c r="A6" s="5" t="inlineStr">
        <is>
          <t>Gelistet Seit / Listed Since</t>
        </is>
      </c>
      <c r="B6" t="inlineStr">
        <is>
          <t>-</t>
        </is>
      </c>
      <c r="C6" s="5" t="inlineStr">
        <is>
          <t>Internet</t>
        </is>
      </c>
      <c r="D6" s="5" t="inlineStr"/>
      <c r="E6" t="inlineStr">
        <is>
          <t>http://www.generali.com</t>
        </is>
      </c>
      <c r="G6" t="inlineStr">
        <is>
          <t>18.05.2020</t>
        </is>
      </c>
      <c r="H6" t="inlineStr">
        <is>
          <t>Ex Dividend</t>
        </is>
      </c>
      <c r="J6" t="inlineStr">
        <is>
          <t>DELFIN S.AR.L (LEONARDO DEL VECCHIO Group)</t>
        </is>
      </c>
      <c r="L6" t="inlineStr">
        <is>
          <t>4,86%</t>
        </is>
      </c>
    </row>
    <row r="7">
      <c r="A7" s="5" t="inlineStr">
        <is>
          <t>Nominalwert / Nominal Value</t>
        </is>
      </c>
      <c r="B7" t="inlineStr">
        <is>
          <t>1,00</t>
        </is>
      </c>
      <c r="C7" s="5" t="inlineStr">
        <is>
          <t>E-Mail</t>
        </is>
      </c>
      <c r="D7" s="5" t="inlineStr"/>
      <c r="E7" t="inlineStr">
        <is>
          <t>info@generali.com</t>
        </is>
      </c>
      <c r="G7" t="inlineStr">
        <is>
          <t>20.05.2020</t>
        </is>
      </c>
      <c r="H7" t="inlineStr">
        <is>
          <t>Dividend Payout</t>
        </is>
      </c>
      <c r="J7" t="inlineStr">
        <is>
          <t>Benetton Group</t>
        </is>
      </c>
      <c r="L7" t="inlineStr">
        <is>
          <t>4,00%</t>
        </is>
      </c>
    </row>
    <row r="8">
      <c r="A8" s="5" t="inlineStr">
        <is>
          <t>Land / Country</t>
        </is>
      </c>
      <c r="B8" t="inlineStr">
        <is>
          <t>Italien</t>
        </is>
      </c>
      <c r="C8" s="5" t="inlineStr">
        <is>
          <t>Inv. Relations Telefon / Phone</t>
        </is>
      </c>
      <c r="D8" s="5" t="inlineStr"/>
      <c r="E8" t="inlineStr">
        <is>
          <t>+39-40-671-402</t>
        </is>
      </c>
      <c r="G8" t="inlineStr">
        <is>
          <t>21.05.2020</t>
        </is>
      </c>
      <c r="H8" t="inlineStr">
        <is>
          <t>Result Q1</t>
        </is>
      </c>
      <c r="J8" t="inlineStr">
        <is>
          <t>Freefloat</t>
        </is>
      </c>
      <c r="L8" t="inlineStr">
        <is>
          <t>73,11%</t>
        </is>
      </c>
    </row>
    <row r="9">
      <c r="A9" s="5" t="inlineStr">
        <is>
          <t>Währung / Currency</t>
        </is>
      </c>
      <c r="B9" t="inlineStr">
        <is>
          <t>EUR</t>
        </is>
      </c>
      <c r="C9" s="5" t="inlineStr">
        <is>
          <t>Inv. Relations E-Mail</t>
        </is>
      </c>
      <c r="D9" s="5" t="inlineStr"/>
      <c r="E9" t="inlineStr">
        <is>
          <t>ir@Generali.com</t>
        </is>
      </c>
      <c r="G9" t="inlineStr">
        <is>
          <t>29.07.2020</t>
        </is>
      </c>
      <c r="H9" t="inlineStr">
        <is>
          <t>Score Half Year</t>
        </is>
      </c>
    </row>
    <row r="10">
      <c r="A10" s="5" t="inlineStr">
        <is>
          <t>Branche / Industry</t>
        </is>
      </c>
      <c r="B10" t="inlineStr">
        <is>
          <t>Insurance</t>
        </is>
      </c>
      <c r="C10" s="5" t="inlineStr">
        <is>
          <t>Kontaktperson / Contact Person</t>
        </is>
      </c>
      <c r="D10" s="5" t="inlineStr"/>
      <c r="E10" t="inlineStr">
        <is>
          <t>Leonardo Meoli</t>
        </is>
      </c>
      <c r="G10" t="inlineStr">
        <is>
          <t>12.11.2020</t>
        </is>
      </c>
      <c r="H10" t="inlineStr">
        <is>
          <t>Q3 Earnings</t>
        </is>
      </c>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Assicurazioni Generali S.p.A.Piazza Duca degli Abruzzi 2  I-34132 Trieste</t>
        </is>
      </c>
    </row>
    <row r="14">
      <c r="A14" s="5" t="inlineStr">
        <is>
          <t>Management</t>
        </is>
      </c>
      <c r="B14" t="inlineStr">
        <is>
          <t>Philippe Donnet, Gabriele Galateri di Genola, Francesco Gaetano Caltagirone, Clemente Rebecchini, Romolo Bardin, Paolo Di Benedetto, Alberta Figari, Ines Mazzilli, Antonella Mei-Pochtler, Diva Moriani, Lorenzo Pellicioli, Roberto Perotti, Sabrina Pucci</t>
        </is>
      </c>
    </row>
    <row r="15">
      <c r="A15" s="5" t="inlineStr">
        <is>
          <t>Aufsichtsrat / Board</t>
        </is>
      </c>
      <c r="B15" t="inlineStr">
        <is>
          <t>Carolyn Dittmeier, Lorenzo Pozza, Antonia Di Bella, Silvia Olivotto, Francesco Di Carlo</t>
        </is>
      </c>
    </row>
    <row r="16">
      <c r="A16" s="5" t="inlineStr">
        <is>
          <t>Beschreibung</t>
        </is>
      </c>
      <c r="B16" t="inlineStr">
        <is>
          <t>Assicurazioni Generali ist ein führendes Versicherungsunternehmen, das weltweit tätig ist. Der Konzern und seine Tochterunternehmen bieten sowohl Privat- als auch Firmenkunden umfassenden Versicherungsschutz und renditestarke Finanzdienstleistungen mit einer wettbewerbsorientierten Produktpalette. Angeboten werden private und gewerbliche Sachversicherungen, Lebens-, Risiko- und Vorsorgeversicherungen, Kranken- und Rechtsschutzversicherungen sowie Beratungsleistungen zum Vermögensaufbau. Zur Generali-Gruppe gehört eine Vielzahl von Unternehmen, darunter AachenMünchener, CosmosDirekt, Central, Envivas, Badenia, Dialog und Advocard. In Europa gilt Generali als führend im Direktverkauf von Versicherungen. Als zentrale Vertriebskanäle gelten Telefon und Internet. Das Tochterunternehmen Europ Assistance Group deckt den Bereich Assistance-Dienstleistungen ab. Die Europ Assistance Group offeriert weltweit Assistance-Produkte, primär in den Segmenten Auto, Hausrat, Familie und Gesundheit. Ein weiterer Eckpfeiler der Unternehmensstrategie ist das Anbieten von Finanz- und Investmentprodukten, darunter gehören Finanzdienstleistungen, Investmentfonds und eine breite Palette an Finanzprodukten für den Vermögensaufbau. Copyright 2014 FINANCE BASE AG</t>
        </is>
      </c>
    </row>
    <row r="17">
      <c r="A17" s="5" t="inlineStr">
        <is>
          <t>Profile</t>
        </is>
      </c>
      <c r="B17" t="inlineStr">
        <is>
          <t>Assicurazioni Generali is a leading insurance company, which operates worldwide. The Group and its subsidiaries offer both retail and corporate customers comprehensive insurance and profitable financial services with a competitive range of products. Offered to private and commercial property insurance, life, risk and pension insurance, health and legal expenses insurance, and advisory services for capital accumulation. The Generali Group is one of a number of companies, including AachenMünchener CosmosDirekt, Central, Envivas, Badenia, dialogue and Advocard. In Europe, Generali is considered a leader in direct sales of insurance policies. As a central distribution channels telephone and Internet apply. The subsidiary Europ Assistance Group covers the range from assistance services. The Europ Assistance Group offers worldwide assistance products, primarily in the segments of car, household, family, and health. Another cornerstone of the company's strategy is to offer financial and investment products, including include financial services, investment funds and a wide range of financial products for asset accumulation.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Gesamtertrag</t>
        </is>
      </c>
      <c r="B20" s="5" t="inlineStr">
        <is>
          <t>Total Income</t>
        </is>
      </c>
      <c r="C20" t="inlineStr">
        <is>
          <t>-</t>
        </is>
      </c>
      <c r="D20" t="n">
        <v>63405</v>
      </c>
      <c r="E20" t="n">
        <v>64604</v>
      </c>
      <c r="F20" t="n">
        <v>65352</v>
      </c>
      <c r="G20" t="n">
        <v>68507</v>
      </c>
      <c r="H20" t="n">
        <v>64322</v>
      </c>
      <c r="I20" t="n">
        <v>60796</v>
      </c>
      <c r="J20" t="n">
        <v>62838</v>
      </c>
      <c r="K20" t="n">
        <v>62739</v>
      </c>
      <c r="L20" t="n">
        <v>65727</v>
      </c>
      <c r="M20" t="n">
        <v>64036</v>
      </c>
      <c r="N20" t="n">
        <v>61982</v>
      </c>
      <c r="O20" t="n">
        <v>61821</v>
      </c>
      <c r="P20" t="n">
        <v>60383</v>
      </c>
      <c r="Q20" t="n">
        <v>60082</v>
      </c>
      <c r="R20" t="n">
        <v>53841</v>
      </c>
      <c r="S20" t="n">
        <v>47038</v>
      </c>
      <c r="T20" t="n">
        <v>44190</v>
      </c>
      <c r="U20" t="n">
        <v>43053</v>
      </c>
      <c r="V20" t="n">
        <v>41888</v>
      </c>
    </row>
    <row r="21">
      <c r="A21" s="5" t="inlineStr">
        <is>
          <t>Operatives Ergebnis (EBIT)</t>
        </is>
      </c>
      <c r="B21" s="5" t="inlineStr">
        <is>
          <t>EBIT Earning Before Interest &amp; Tax</t>
        </is>
      </c>
      <c r="C21" t="inlineStr">
        <is>
          <t>-</t>
        </is>
      </c>
      <c r="D21" t="n">
        <v>3450</v>
      </c>
      <c r="E21" t="n">
        <v>4715</v>
      </c>
      <c r="F21" t="n">
        <v>4267</v>
      </c>
      <c r="G21" t="n">
        <v>4510</v>
      </c>
      <c r="H21" t="n">
        <v>4251</v>
      </c>
      <c r="I21" t="n">
        <v>3700</v>
      </c>
      <c r="J21" t="n">
        <v>3011</v>
      </c>
      <c r="K21" t="n">
        <v>3100</v>
      </c>
      <c r="L21" t="n">
        <v>4074</v>
      </c>
      <c r="M21" t="n">
        <v>3431</v>
      </c>
      <c r="N21" t="n">
        <v>3068</v>
      </c>
      <c r="O21" t="n">
        <v>6032</v>
      </c>
      <c r="P21" t="n">
        <v>4972</v>
      </c>
      <c r="Q21" t="n">
        <v>3547</v>
      </c>
      <c r="R21" t="n">
        <v>710.8</v>
      </c>
      <c r="S21" t="n">
        <v>259.7</v>
      </c>
      <c r="T21" t="n">
        <v>4398</v>
      </c>
      <c r="U21" t="n">
        <v>2661</v>
      </c>
      <c r="V21" t="n">
        <v>2770</v>
      </c>
    </row>
    <row r="22">
      <c r="A22" s="5" t="inlineStr">
        <is>
          <t>Finanzergebnis</t>
        </is>
      </c>
      <c r="B22" s="5" t="inlineStr">
        <is>
          <t>Financial Result</t>
        </is>
      </c>
      <c r="C22" t="inlineStr">
        <is>
          <t>-</t>
        </is>
      </c>
      <c r="D22" t="inlineStr">
        <is>
          <t>-</t>
        </is>
      </c>
      <c r="E22" t="n">
        <v>-1029</v>
      </c>
      <c r="F22" t="n">
        <v>-1110</v>
      </c>
      <c r="G22" t="n">
        <v>-1103</v>
      </c>
      <c r="H22" t="n">
        <v>-1298</v>
      </c>
      <c r="I22" t="n">
        <v>-1377</v>
      </c>
      <c r="J22" t="n">
        <v>-1373</v>
      </c>
      <c r="K22" t="n">
        <v>-1295</v>
      </c>
      <c r="L22" t="n">
        <v>-1237</v>
      </c>
      <c r="M22" t="n">
        <v>-1263</v>
      </c>
      <c r="N22" t="n">
        <v>-1531</v>
      </c>
      <c r="O22" t="n">
        <v>-1315</v>
      </c>
      <c r="P22" t="n">
        <v>-1054</v>
      </c>
      <c r="Q22" t="inlineStr">
        <is>
          <t>-</t>
        </is>
      </c>
      <c r="R22" t="n">
        <v>1502</v>
      </c>
      <c r="S22" t="n">
        <v>1735</v>
      </c>
      <c r="T22" t="n">
        <v>-4731</v>
      </c>
      <c r="U22" t="n">
        <v>-666.3</v>
      </c>
      <c r="V22" t="n">
        <v>-52.8</v>
      </c>
    </row>
    <row r="23">
      <c r="A23" s="5" t="inlineStr">
        <is>
          <t>Ergebnis vor Steuer (EBT)</t>
        </is>
      </c>
      <c r="B23" s="5" t="inlineStr">
        <is>
          <t>EBT Earning Before Tax</t>
        </is>
      </c>
      <c r="C23" t="inlineStr">
        <is>
          <t>-</t>
        </is>
      </c>
      <c r="D23" t="n">
        <v>3450</v>
      </c>
      <c r="E23" t="n">
        <v>3686</v>
      </c>
      <c r="F23" t="n">
        <v>3157</v>
      </c>
      <c r="G23" t="n">
        <v>3407</v>
      </c>
      <c r="H23" t="n">
        <v>2953</v>
      </c>
      <c r="I23" t="n">
        <v>2323</v>
      </c>
      <c r="J23" t="n">
        <v>1638</v>
      </c>
      <c r="K23" t="n">
        <v>1805</v>
      </c>
      <c r="L23" t="n">
        <v>2837</v>
      </c>
      <c r="M23" t="n">
        <v>2168</v>
      </c>
      <c r="N23" t="n">
        <v>1537</v>
      </c>
      <c r="O23" t="n">
        <v>4716</v>
      </c>
      <c r="P23" t="n">
        <v>3919</v>
      </c>
      <c r="Q23" t="n">
        <v>3547</v>
      </c>
      <c r="R23" t="n">
        <v>2213</v>
      </c>
      <c r="S23" t="n">
        <v>1995</v>
      </c>
      <c r="T23" t="n">
        <v>-333.2</v>
      </c>
      <c r="U23" t="n">
        <v>1995</v>
      </c>
      <c r="V23" t="n">
        <v>2717</v>
      </c>
    </row>
    <row r="24">
      <c r="A24" s="5" t="inlineStr">
        <is>
          <t>Steuern auf Einkommen und Ertrag</t>
        </is>
      </c>
      <c r="B24" s="5" t="inlineStr">
        <is>
          <t>Taxes on income and earnings</t>
        </is>
      </c>
      <c r="C24" t="inlineStr">
        <is>
          <t>-</t>
        </is>
      </c>
      <c r="D24" t="n">
        <v>1126</v>
      </c>
      <c r="E24" t="n">
        <v>1391</v>
      </c>
      <c r="F24" t="n">
        <v>918</v>
      </c>
      <c r="G24" t="n">
        <v>1112</v>
      </c>
      <c r="H24" t="n">
        <v>1033</v>
      </c>
      <c r="I24" t="n">
        <v>742</v>
      </c>
      <c r="J24" t="n">
        <v>1240</v>
      </c>
      <c r="K24" t="n">
        <v>651.8</v>
      </c>
      <c r="L24" t="n">
        <v>869.3</v>
      </c>
      <c r="M24" t="n">
        <v>498.1</v>
      </c>
      <c r="N24" t="n">
        <v>472.5</v>
      </c>
      <c r="O24" t="n">
        <v>1342</v>
      </c>
      <c r="P24" t="n">
        <v>1056</v>
      </c>
      <c r="Q24" t="n">
        <v>1137</v>
      </c>
      <c r="R24" t="n">
        <v>813.2</v>
      </c>
      <c r="S24" t="n">
        <v>718.1</v>
      </c>
      <c r="T24" t="n">
        <v>280.1</v>
      </c>
      <c r="U24" t="n">
        <v>648.5</v>
      </c>
      <c r="V24" t="n">
        <v>969.4</v>
      </c>
    </row>
    <row r="25">
      <c r="A25" s="5" t="inlineStr">
        <is>
          <t>Ergebnis nach Steuer</t>
        </is>
      </c>
      <c r="B25" s="5" t="inlineStr">
        <is>
          <t>Earnings after tax</t>
        </is>
      </c>
      <c r="C25" t="inlineStr">
        <is>
          <t>-</t>
        </is>
      </c>
      <c r="D25" t="n">
        <v>2324</v>
      </c>
      <c r="E25" t="n">
        <v>2295</v>
      </c>
      <c r="F25" t="n">
        <v>2239</v>
      </c>
      <c r="G25" t="n">
        <v>2295</v>
      </c>
      <c r="H25" t="n">
        <v>1921</v>
      </c>
      <c r="I25" t="n">
        <v>1582</v>
      </c>
      <c r="J25" t="n">
        <v>397</v>
      </c>
      <c r="K25" t="n">
        <v>1153</v>
      </c>
      <c r="L25" t="n">
        <v>1968</v>
      </c>
      <c r="M25" t="n">
        <v>1670</v>
      </c>
      <c r="N25" t="n">
        <v>1064</v>
      </c>
      <c r="O25" t="n">
        <v>3375</v>
      </c>
      <c r="P25" t="n">
        <v>2862</v>
      </c>
      <c r="Q25" t="n">
        <v>2410</v>
      </c>
      <c r="R25" t="n">
        <v>1400</v>
      </c>
      <c r="S25" t="n">
        <v>1277</v>
      </c>
      <c r="T25" t="n">
        <v>-613.3</v>
      </c>
      <c r="U25" t="n">
        <v>1346</v>
      </c>
      <c r="V25" t="n">
        <v>1748</v>
      </c>
    </row>
    <row r="26">
      <c r="A26" s="5" t="inlineStr">
        <is>
          <t>Minderheitenanteil</t>
        </is>
      </c>
      <c r="B26" s="5" t="inlineStr">
        <is>
          <t>Minority Share</t>
        </is>
      </c>
      <c r="C26" t="inlineStr">
        <is>
          <t>-</t>
        </is>
      </c>
      <c r="D26" t="n">
        <v>-189</v>
      </c>
      <c r="E26" t="n">
        <v>-185</v>
      </c>
      <c r="F26" t="n">
        <v>-158</v>
      </c>
      <c r="G26" t="n">
        <v>-229</v>
      </c>
      <c r="H26" t="n">
        <v>-182</v>
      </c>
      <c r="I26" t="n">
        <v>-227</v>
      </c>
      <c r="J26" t="n">
        <v>-277</v>
      </c>
      <c r="K26" t="n">
        <v>-296.6</v>
      </c>
      <c r="L26" t="n">
        <v>-316.4</v>
      </c>
      <c r="M26" t="n">
        <v>-457.3</v>
      </c>
      <c r="N26" t="n">
        <v>-203.1</v>
      </c>
      <c r="O26" t="n">
        <v>-459</v>
      </c>
      <c r="P26" t="n">
        <v>-457.5</v>
      </c>
      <c r="Q26" t="n">
        <v>-491.7</v>
      </c>
      <c r="R26" t="n">
        <v>-438</v>
      </c>
      <c r="S26" t="n">
        <v>-261.4</v>
      </c>
      <c r="T26" t="n">
        <v>-141.2</v>
      </c>
      <c r="U26" t="n">
        <v>-245.9</v>
      </c>
      <c r="V26" t="n">
        <v>-322.8</v>
      </c>
    </row>
    <row r="27">
      <c r="A27" s="5" t="inlineStr">
        <is>
          <t>Jahresüberschuss/-fehlbetrag</t>
        </is>
      </c>
      <c r="B27" s="5" t="inlineStr">
        <is>
          <t>Net Profit</t>
        </is>
      </c>
      <c r="C27" t="inlineStr">
        <is>
          <t>-</t>
        </is>
      </c>
      <c r="D27" t="n">
        <v>2309</v>
      </c>
      <c r="E27" t="n">
        <v>2110</v>
      </c>
      <c r="F27" t="n">
        <v>2081</v>
      </c>
      <c r="G27" t="n">
        <v>2030</v>
      </c>
      <c r="H27" t="n">
        <v>1670</v>
      </c>
      <c r="I27" t="n">
        <v>1915</v>
      </c>
      <c r="J27" t="n">
        <v>90</v>
      </c>
      <c r="K27" t="n">
        <v>856.1</v>
      </c>
      <c r="L27" t="n">
        <v>1702</v>
      </c>
      <c r="M27" t="n">
        <v>1309</v>
      </c>
      <c r="N27" t="n">
        <v>860.9</v>
      </c>
      <c r="O27" t="n">
        <v>2916</v>
      </c>
      <c r="P27" t="n">
        <v>2405</v>
      </c>
      <c r="Q27" t="n">
        <v>1919</v>
      </c>
      <c r="R27" t="n">
        <v>1315</v>
      </c>
      <c r="S27" t="n">
        <v>1015</v>
      </c>
      <c r="T27" t="n">
        <v>-754.5</v>
      </c>
      <c r="U27" t="n">
        <v>1100</v>
      </c>
      <c r="V27" t="n">
        <v>1425</v>
      </c>
    </row>
    <row r="28">
      <c r="A28" s="5" t="inlineStr">
        <is>
          <t>Summe Aktiva</t>
        </is>
      </c>
      <c r="B28" s="5" t="inlineStr">
        <is>
          <t>Total Assets</t>
        </is>
      </c>
      <c r="C28" t="inlineStr">
        <is>
          <t>-</t>
        </is>
      </c>
      <c r="D28" t="n">
        <v>515827</v>
      </c>
      <c r="E28" t="n">
        <v>537080</v>
      </c>
      <c r="F28" t="n">
        <v>521184</v>
      </c>
      <c r="G28" t="n">
        <v>500549</v>
      </c>
      <c r="H28" t="n">
        <v>501318</v>
      </c>
      <c r="I28" t="n">
        <v>449656</v>
      </c>
      <c r="J28" t="n">
        <v>441745</v>
      </c>
      <c r="K28" t="n">
        <v>423057</v>
      </c>
      <c r="L28" t="n">
        <v>422439</v>
      </c>
      <c r="M28" t="n">
        <v>423817</v>
      </c>
      <c r="N28" t="n">
        <v>383938</v>
      </c>
      <c r="O28" t="n">
        <v>382544</v>
      </c>
      <c r="P28" t="n">
        <v>377641</v>
      </c>
      <c r="Q28" t="n">
        <v>345554</v>
      </c>
      <c r="R28" t="n">
        <v>281318</v>
      </c>
      <c r="S28" t="n">
        <v>259811</v>
      </c>
      <c r="T28" t="n">
        <v>234724</v>
      </c>
      <c r="U28" t="n">
        <v>229642</v>
      </c>
      <c r="V28" t="n">
        <v>218991</v>
      </c>
    </row>
    <row r="29">
      <c r="A29" s="5" t="inlineStr">
        <is>
          <t>Summe Fremdkapital</t>
        </is>
      </c>
      <c r="B29" s="5" t="inlineStr">
        <is>
          <t>Total Liabilities</t>
        </is>
      </c>
      <c r="C29" t="inlineStr">
        <is>
          <t>-</t>
        </is>
      </c>
      <c r="D29" t="n">
        <v>491184</v>
      </c>
      <c r="E29" t="n">
        <v>510903</v>
      </c>
      <c r="F29" t="n">
        <v>495516</v>
      </c>
      <c r="G29" t="n">
        <v>475841</v>
      </c>
      <c r="H29" t="n">
        <v>477133</v>
      </c>
      <c r="I29" t="n">
        <v>428251</v>
      </c>
      <c r="J29" t="n">
        <v>419177</v>
      </c>
      <c r="K29" t="n">
        <v>404937</v>
      </c>
      <c r="L29" t="n">
        <v>402375</v>
      </c>
      <c r="M29" t="n">
        <v>403893</v>
      </c>
      <c r="N29" t="n">
        <v>368465</v>
      </c>
      <c r="O29" t="n">
        <v>364193</v>
      </c>
      <c r="P29" t="n">
        <v>358908</v>
      </c>
      <c r="Q29" t="n">
        <v>327999</v>
      </c>
      <c r="R29" t="n">
        <v>269493</v>
      </c>
      <c r="S29" t="n">
        <v>249044</v>
      </c>
      <c r="T29" t="n">
        <v>225117</v>
      </c>
      <c r="U29" t="n">
        <v>217721</v>
      </c>
      <c r="V29" t="n">
        <v>207169</v>
      </c>
    </row>
    <row r="30">
      <c r="A30" s="5" t="inlineStr">
        <is>
          <t>Minderheitenanteil</t>
        </is>
      </c>
      <c r="B30" s="5" t="inlineStr">
        <is>
          <t>Minority Share</t>
        </is>
      </c>
      <c r="C30" t="inlineStr">
        <is>
          <t>-</t>
        </is>
      </c>
      <c r="D30" t="n">
        <v>1042</v>
      </c>
      <c r="E30" t="n">
        <v>1098</v>
      </c>
      <c r="F30" t="n">
        <v>1123</v>
      </c>
      <c r="G30" t="n">
        <v>1143</v>
      </c>
      <c r="H30" t="n">
        <v>981</v>
      </c>
      <c r="I30" t="n">
        <v>1627</v>
      </c>
      <c r="J30" t="n">
        <v>2740</v>
      </c>
      <c r="K30" t="n">
        <v>2635</v>
      </c>
      <c r="L30" t="n">
        <v>2575</v>
      </c>
      <c r="M30" t="n">
        <v>3272</v>
      </c>
      <c r="N30" t="n">
        <v>4160</v>
      </c>
      <c r="O30" t="n">
        <v>3561</v>
      </c>
      <c r="P30" t="n">
        <v>3526</v>
      </c>
      <c r="Q30" t="n">
        <v>3607</v>
      </c>
      <c r="R30" t="n">
        <v>2488</v>
      </c>
      <c r="S30" t="n">
        <v>2268</v>
      </c>
      <c r="T30" t="n">
        <v>1753</v>
      </c>
      <c r="U30" t="n">
        <v>2306</v>
      </c>
      <c r="V30" t="inlineStr">
        <is>
          <t>-</t>
        </is>
      </c>
    </row>
    <row r="31">
      <c r="A31" s="5" t="inlineStr">
        <is>
          <t>Summe Eigenkapital</t>
        </is>
      </c>
      <c r="B31" s="5" t="inlineStr">
        <is>
          <t>Equity</t>
        </is>
      </c>
      <c r="C31" t="inlineStr">
        <is>
          <t>-</t>
        </is>
      </c>
      <c r="D31" t="n">
        <v>23601</v>
      </c>
      <c r="E31" t="n">
        <v>25079</v>
      </c>
      <c r="F31" t="n">
        <v>24545</v>
      </c>
      <c r="G31" t="n">
        <v>23565</v>
      </c>
      <c r="H31" t="n">
        <v>23204</v>
      </c>
      <c r="I31" t="n">
        <v>19778</v>
      </c>
      <c r="J31" t="n">
        <v>19827</v>
      </c>
      <c r="K31" t="n">
        <v>15486</v>
      </c>
      <c r="L31" t="n">
        <v>17490</v>
      </c>
      <c r="M31" t="n">
        <v>16652</v>
      </c>
      <c r="N31" t="n">
        <v>11313</v>
      </c>
      <c r="O31" t="n">
        <v>14790</v>
      </c>
      <c r="P31" t="n">
        <v>15207</v>
      </c>
      <c r="Q31" t="n">
        <v>13947</v>
      </c>
      <c r="R31" t="n">
        <v>9337</v>
      </c>
      <c r="S31" t="n">
        <v>8499</v>
      </c>
      <c r="T31" t="n">
        <v>7854</v>
      </c>
      <c r="U31" t="n">
        <v>9616</v>
      </c>
      <c r="V31" t="inlineStr">
        <is>
          <t>-</t>
        </is>
      </c>
    </row>
    <row r="32">
      <c r="A32" s="5" t="inlineStr">
        <is>
          <t>Summe Passiva</t>
        </is>
      </c>
      <c r="B32" s="5" t="inlineStr">
        <is>
          <t>Liabilities &amp; Shareholder Equity</t>
        </is>
      </c>
      <c r="C32" t="inlineStr">
        <is>
          <t>-</t>
        </is>
      </c>
      <c r="D32" t="n">
        <v>515827</v>
      </c>
      <c r="E32" t="n">
        <v>537080</v>
      </c>
      <c r="F32" t="n">
        <v>521184</v>
      </c>
      <c r="G32" t="n">
        <v>500549</v>
      </c>
      <c r="H32" t="n">
        <v>501318</v>
      </c>
      <c r="I32" t="n">
        <v>449656</v>
      </c>
      <c r="J32" t="n">
        <v>441745</v>
      </c>
      <c r="K32" t="n">
        <v>423057</v>
      </c>
      <c r="L32" t="n">
        <v>422439</v>
      </c>
      <c r="M32" t="n">
        <v>423817</v>
      </c>
      <c r="N32" t="n">
        <v>383938</v>
      </c>
      <c r="O32" t="n">
        <v>382544</v>
      </c>
      <c r="P32" t="n">
        <v>377641</v>
      </c>
      <c r="Q32" t="n">
        <v>345554</v>
      </c>
      <c r="R32" t="n">
        <v>281318</v>
      </c>
      <c r="S32" t="n">
        <v>259811</v>
      </c>
      <c r="T32" t="n">
        <v>234724</v>
      </c>
      <c r="U32" t="n">
        <v>229642</v>
      </c>
      <c r="V32" t="n">
        <v>218991</v>
      </c>
    </row>
    <row r="33">
      <c r="A33" s="5" t="inlineStr">
        <is>
          <t>Mio.Aktien im Umlauf</t>
        </is>
      </c>
      <c r="B33" s="5" t="inlineStr">
        <is>
          <t>Million shares outstanding</t>
        </is>
      </c>
      <c r="C33" t="n">
        <v>1570</v>
      </c>
      <c r="D33" t="n">
        <v>1563</v>
      </c>
      <c r="E33" t="n">
        <v>1561</v>
      </c>
      <c r="F33" t="n">
        <v>1559</v>
      </c>
      <c r="G33" t="n">
        <v>1556</v>
      </c>
      <c r="H33" t="n">
        <v>1556</v>
      </c>
      <c r="I33" t="n">
        <v>1548</v>
      </c>
      <c r="J33" t="n">
        <v>1557</v>
      </c>
      <c r="K33" t="n">
        <v>1557</v>
      </c>
      <c r="L33" t="n">
        <v>1557</v>
      </c>
      <c r="M33" t="n">
        <v>1557</v>
      </c>
      <c r="N33" t="n">
        <v>1410</v>
      </c>
      <c r="O33" t="n">
        <v>1410</v>
      </c>
      <c r="P33" t="n">
        <v>1278</v>
      </c>
      <c r="Q33" t="n">
        <v>1276</v>
      </c>
      <c r="R33" t="n">
        <v>1276</v>
      </c>
      <c r="S33" t="n">
        <v>1276</v>
      </c>
      <c r="T33" t="n">
        <v>1276</v>
      </c>
      <c r="U33" t="n">
        <v>1275</v>
      </c>
      <c r="V33" t="inlineStr">
        <is>
          <t>-</t>
        </is>
      </c>
    </row>
    <row r="34">
      <c r="A34" s="5" t="inlineStr">
        <is>
          <t>Ergebnis je Aktie (brutto)</t>
        </is>
      </c>
      <c r="B34" s="5" t="inlineStr">
        <is>
          <t>Earnings per share</t>
        </is>
      </c>
      <c r="C34" t="inlineStr">
        <is>
          <t>-</t>
        </is>
      </c>
      <c r="D34" t="n">
        <v>2.21</v>
      </c>
      <c r="E34" t="n">
        <v>2.36</v>
      </c>
      <c r="F34" t="n">
        <v>2.03</v>
      </c>
      <c r="G34" t="n">
        <v>2.19</v>
      </c>
      <c r="H34" t="n">
        <v>1.9</v>
      </c>
      <c r="I34" t="n">
        <v>1.5</v>
      </c>
      <c r="J34" t="n">
        <v>1.05</v>
      </c>
      <c r="K34" t="n">
        <v>1.16</v>
      </c>
      <c r="L34" t="n">
        <v>1.82</v>
      </c>
      <c r="M34" t="n">
        <v>1.39</v>
      </c>
      <c r="N34" t="n">
        <v>1.09</v>
      </c>
      <c r="O34" t="n">
        <v>3.35</v>
      </c>
      <c r="P34" t="n">
        <v>3.07</v>
      </c>
      <c r="Q34" t="n">
        <v>2.78</v>
      </c>
      <c r="R34" t="n">
        <v>1.73</v>
      </c>
      <c r="S34" t="n">
        <v>1.56</v>
      </c>
      <c r="T34" t="n">
        <v>-0.26</v>
      </c>
      <c r="U34" t="n">
        <v>1.56</v>
      </c>
      <c r="V34" t="inlineStr">
        <is>
          <t>-</t>
        </is>
      </c>
    </row>
    <row r="35">
      <c r="A35" s="5" t="inlineStr">
        <is>
          <t>Ergebnis je Aktie (unverwässert)</t>
        </is>
      </c>
      <c r="B35" s="5" t="inlineStr">
        <is>
          <t>Basic Earnings per share</t>
        </is>
      </c>
      <c r="C35" t="n">
        <v>1.7</v>
      </c>
      <c r="D35" t="n">
        <v>1.48</v>
      </c>
      <c r="E35" t="n">
        <v>1.35</v>
      </c>
      <c r="F35" t="n">
        <v>1.34</v>
      </c>
      <c r="G35" t="n">
        <v>1.3</v>
      </c>
      <c r="H35" t="n">
        <v>1.07</v>
      </c>
      <c r="I35" t="n">
        <v>1.24</v>
      </c>
      <c r="J35" t="n">
        <v>0.08</v>
      </c>
      <c r="K35" t="n">
        <v>0.5600000000000001</v>
      </c>
      <c r="L35" t="n">
        <v>1.1</v>
      </c>
      <c r="M35" t="n">
        <v>0.93</v>
      </c>
      <c r="N35" t="n">
        <v>0.64</v>
      </c>
      <c r="O35" t="n">
        <v>2.11</v>
      </c>
      <c r="P35" t="n">
        <v>1.9</v>
      </c>
      <c r="Q35" t="n">
        <v>1.51</v>
      </c>
      <c r="R35" t="n">
        <v>1.03</v>
      </c>
      <c r="S35" t="n">
        <v>0.8</v>
      </c>
      <c r="T35" t="n">
        <v>-0.59</v>
      </c>
      <c r="U35" t="n">
        <v>0.86</v>
      </c>
      <c r="V35" t="inlineStr">
        <is>
          <t>-</t>
        </is>
      </c>
    </row>
    <row r="36">
      <c r="A36" s="5" t="inlineStr">
        <is>
          <t>Ergebnis je Aktie (verwässert)</t>
        </is>
      </c>
      <c r="B36" s="5" t="inlineStr">
        <is>
          <t>Diluted Earnings per share</t>
        </is>
      </c>
      <c r="C36" t="n">
        <v>1.68</v>
      </c>
      <c r="D36" t="n">
        <v>1.45</v>
      </c>
      <c r="E36" t="n">
        <v>1.33</v>
      </c>
      <c r="F36" t="n">
        <v>1.32</v>
      </c>
      <c r="G36" t="n">
        <v>1.29</v>
      </c>
      <c r="H36" t="n">
        <v>1.06</v>
      </c>
      <c r="I36" t="n">
        <v>1.24</v>
      </c>
      <c r="J36" t="n">
        <v>0.08</v>
      </c>
      <c r="K36" t="n">
        <v>0.5600000000000001</v>
      </c>
      <c r="L36" t="n">
        <v>1.1</v>
      </c>
      <c r="M36" t="n">
        <v>0.93</v>
      </c>
      <c r="N36" t="n">
        <v>0.64</v>
      </c>
      <c r="O36" t="n">
        <v>2.11</v>
      </c>
      <c r="P36" t="n">
        <v>1.89</v>
      </c>
      <c r="Q36" t="n">
        <v>1.51</v>
      </c>
      <c r="R36" t="n">
        <v>1.03</v>
      </c>
      <c r="S36" t="n">
        <v>0.8</v>
      </c>
      <c r="T36" t="n">
        <v>-0.59</v>
      </c>
      <c r="U36" t="n">
        <v>0.86</v>
      </c>
      <c r="V36" t="inlineStr">
        <is>
          <t>-</t>
        </is>
      </c>
    </row>
    <row r="37">
      <c r="A37" s="5" t="inlineStr">
        <is>
          <t>Dividende je Aktie</t>
        </is>
      </c>
      <c r="B37" s="5" t="inlineStr">
        <is>
          <t>Dividend per share</t>
        </is>
      </c>
      <c r="C37" t="n">
        <v>0.96</v>
      </c>
      <c r="D37" t="n">
        <v>0.9</v>
      </c>
      <c r="E37" t="n">
        <v>0.85</v>
      </c>
      <c r="F37" t="n">
        <v>0.8</v>
      </c>
      <c r="G37" t="n">
        <v>0.72</v>
      </c>
      <c r="H37" t="n">
        <v>0.6</v>
      </c>
      <c r="I37" t="n">
        <v>0.45</v>
      </c>
      <c r="J37" t="n">
        <v>0.2</v>
      </c>
      <c r="K37" t="n">
        <v>0.2</v>
      </c>
      <c r="L37" t="n">
        <v>0.45</v>
      </c>
      <c r="M37" t="n">
        <v>0.35</v>
      </c>
      <c r="N37" t="n">
        <v>0.62</v>
      </c>
      <c r="O37" t="n">
        <v>0.9</v>
      </c>
      <c r="P37" t="n">
        <v>0.75</v>
      </c>
      <c r="Q37" t="n">
        <v>0.54</v>
      </c>
      <c r="R37" t="n">
        <v>0.43</v>
      </c>
      <c r="S37" t="n">
        <v>0.33</v>
      </c>
      <c r="T37" t="n">
        <v>0.28</v>
      </c>
      <c r="U37" t="n">
        <v>0.28</v>
      </c>
      <c r="V37" t="n">
        <v>0.26</v>
      </c>
    </row>
    <row r="38">
      <c r="A38" s="5" t="inlineStr">
        <is>
          <t>Dividendenausschüttung in Mio</t>
        </is>
      </c>
      <c r="B38" s="5" t="inlineStr">
        <is>
          <t>Dividend Payment in M</t>
        </is>
      </c>
      <c r="C38" t="n">
        <v>1513</v>
      </c>
      <c r="D38" t="n">
        <v>1413</v>
      </c>
      <c r="E38" t="n">
        <v>1330</v>
      </c>
      <c r="F38" t="n">
        <v>1249</v>
      </c>
      <c r="G38" t="n">
        <v>1123</v>
      </c>
      <c r="H38" t="n">
        <v>934</v>
      </c>
      <c r="I38" t="n">
        <v>702</v>
      </c>
      <c r="J38" t="n">
        <v>311</v>
      </c>
      <c r="K38" t="n">
        <v>311</v>
      </c>
      <c r="L38" t="n">
        <v>699</v>
      </c>
      <c r="M38" t="n">
        <v>1220</v>
      </c>
      <c r="N38" t="inlineStr">
        <is>
          <t>-</t>
        </is>
      </c>
      <c r="O38" t="inlineStr">
        <is>
          <t>-</t>
        </is>
      </c>
      <c r="P38" t="inlineStr">
        <is>
          <t>-</t>
        </is>
      </c>
      <c r="Q38" t="inlineStr">
        <is>
          <t>-</t>
        </is>
      </c>
      <c r="R38" t="inlineStr">
        <is>
          <t>-</t>
        </is>
      </c>
      <c r="S38" t="inlineStr">
        <is>
          <t>-</t>
        </is>
      </c>
      <c r="T38" t="inlineStr">
        <is>
          <t>-</t>
        </is>
      </c>
      <c r="U38" t="inlineStr">
        <is>
          <t>-</t>
        </is>
      </c>
      <c r="V38" t="inlineStr">
        <is>
          <t>-</t>
        </is>
      </c>
    </row>
    <row r="39">
      <c r="A39" s="5" t="inlineStr">
        <is>
          <t>Ertrag</t>
        </is>
      </c>
      <c r="B39" s="5" t="inlineStr">
        <is>
          <t>Income</t>
        </is>
      </c>
      <c r="C39" t="inlineStr">
        <is>
          <t>-</t>
        </is>
      </c>
      <c r="D39" t="n">
        <v>40.57</v>
      </c>
      <c r="E39" t="n">
        <v>41.39</v>
      </c>
      <c r="F39" t="n">
        <v>41.93</v>
      </c>
      <c r="G39" t="n">
        <v>44.02</v>
      </c>
      <c r="H39" t="n">
        <v>41.34</v>
      </c>
      <c r="I39" t="n">
        <v>39.27</v>
      </c>
      <c r="J39" t="n">
        <v>40.36</v>
      </c>
      <c r="K39" t="n">
        <v>40.3</v>
      </c>
      <c r="L39" t="n">
        <v>42.22</v>
      </c>
      <c r="M39" t="n">
        <v>41.13</v>
      </c>
      <c r="N39" t="n">
        <v>43.96</v>
      </c>
      <c r="O39" t="n">
        <v>43.86</v>
      </c>
      <c r="P39" t="n">
        <v>47.26</v>
      </c>
      <c r="Q39" t="n">
        <v>47.09</v>
      </c>
      <c r="R39" t="n">
        <v>42.2</v>
      </c>
      <c r="S39" t="n">
        <v>36.87</v>
      </c>
      <c r="T39" t="n">
        <v>34.64</v>
      </c>
      <c r="U39" t="n">
        <v>33.76</v>
      </c>
      <c r="V39" t="inlineStr">
        <is>
          <t>-</t>
        </is>
      </c>
    </row>
    <row r="40">
      <c r="A40" s="5" t="inlineStr">
        <is>
          <t>Buchwert je Aktie</t>
        </is>
      </c>
      <c r="B40" s="5" t="inlineStr">
        <is>
          <t>Book value per share</t>
        </is>
      </c>
      <c r="C40" t="inlineStr">
        <is>
          <t>-</t>
        </is>
      </c>
      <c r="D40" t="n">
        <v>15.77</v>
      </c>
      <c r="E40" t="n">
        <v>16.77</v>
      </c>
      <c r="F40" t="n">
        <v>16.47</v>
      </c>
      <c r="G40" t="n">
        <v>15.87</v>
      </c>
      <c r="H40" t="n">
        <v>15.54</v>
      </c>
      <c r="I40" t="n">
        <v>13.83</v>
      </c>
      <c r="J40" t="n">
        <v>14.5</v>
      </c>
      <c r="K40" t="n">
        <v>11.64</v>
      </c>
      <c r="L40" t="n">
        <v>12.89</v>
      </c>
      <c r="M40" t="n">
        <v>12.8</v>
      </c>
      <c r="N40" t="n">
        <v>10.97</v>
      </c>
      <c r="O40" t="n">
        <v>13.02</v>
      </c>
      <c r="P40" t="n">
        <v>14.66</v>
      </c>
      <c r="Q40" t="n">
        <v>13.76</v>
      </c>
      <c r="R40" t="n">
        <v>9.27</v>
      </c>
      <c r="S40" t="n">
        <v>8.44</v>
      </c>
      <c r="T40" t="n">
        <v>7.53</v>
      </c>
      <c r="U40" t="n">
        <v>9.35</v>
      </c>
      <c r="V40" t="inlineStr">
        <is>
          <t>-</t>
        </is>
      </c>
    </row>
    <row r="41">
      <c r="A41" s="5" t="inlineStr">
        <is>
          <t>Cashflow je Aktie</t>
        </is>
      </c>
      <c r="B41" s="5" t="inlineStr">
        <is>
          <t>Cashflow per share</t>
        </is>
      </c>
      <c r="C41" t="inlineStr">
        <is>
          <t>-</t>
        </is>
      </c>
      <c r="D41" t="n">
        <v>9.59</v>
      </c>
      <c r="E41" t="n">
        <v>10.53</v>
      </c>
      <c r="F41" t="n">
        <v>12.83</v>
      </c>
      <c r="G41" t="n">
        <v>11.64</v>
      </c>
      <c r="H41" t="n">
        <v>12.69</v>
      </c>
      <c r="I41" t="n">
        <v>8.6</v>
      </c>
      <c r="J41" t="n">
        <v>6.87</v>
      </c>
      <c r="K41" t="n">
        <v>8.26</v>
      </c>
      <c r="L41" t="n">
        <v>12.25</v>
      </c>
      <c r="M41" t="inlineStr">
        <is>
          <t>-</t>
        </is>
      </c>
      <c r="N41" t="inlineStr">
        <is>
          <t>-</t>
        </is>
      </c>
      <c r="O41" t="n">
        <v>10.83</v>
      </c>
      <c r="P41" t="n">
        <v>19.49</v>
      </c>
      <c r="Q41" t="n">
        <v>17.07</v>
      </c>
      <c r="R41" t="inlineStr">
        <is>
          <t>-</t>
        </is>
      </c>
      <c r="S41" t="inlineStr">
        <is>
          <t>-</t>
        </is>
      </c>
      <c r="T41" t="inlineStr">
        <is>
          <t>-</t>
        </is>
      </c>
      <c r="U41" t="inlineStr">
        <is>
          <t>-</t>
        </is>
      </c>
      <c r="V41" t="inlineStr">
        <is>
          <t>-</t>
        </is>
      </c>
    </row>
    <row r="42">
      <c r="A42" s="5" t="inlineStr">
        <is>
          <t>Bilanzsumme je Aktie</t>
        </is>
      </c>
      <c r="B42" s="5" t="inlineStr">
        <is>
          <t>Total assets per share</t>
        </is>
      </c>
      <c r="C42" t="inlineStr">
        <is>
          <t>-</t>
        </is>
      </c>
      <c r="D42" t="n">
        <v>330.07</v>
      </c>
      <c r="E42" t="n">
        <v>344.11</v>
      </c>
      <c r="F42" t="n">
        <v>334.41</v>
      </c>
      <c r="G42" t="n">
        <v>321.6</v>
      </c>
      <c r="H42" t="n">
        <v>322.18</v>
      </c>
      <c r="I42" t="n">
        <v>290.46</v>
      </c>
      <c r="J42" t="n">
        <v>283.74</v>
      </c>
      <c r="K42" t="n">
        <v>271.73</v>
      </c>
      <c r="L42" t="n">
        <v>271.33</v>
      </c>
      <c r="M42" t="n">
        <v>272.22</v>
      </c>
      <c r="N42" t="n">
        <v>272.28</v>
      </c>
      <c r="O42" t="n">
        <v>271.4</v>
      </c>
      <c r="P42" t="n">
        <v>295.54</v>
      </c>
      <c r="Q42" t="n">
        <v>270.81</v>
      </c>
      <c r="R42" t="n">
        <v>220.47</v>
      </c>
      <c r="S42" t="n">
        <v>203.68</v>
      </c>
      <c r="T42" t="n">
        <v>184</v>
      </c>
      <c r="U42" t="n">
        <v>180.07</v>
      </c>
      <c r="V42" t="inlineStr">
        <is>
          <t>-</t>
        </is>
      </c>
    </row>
    <row r="43">
      <c r="A43" s="5" t="inlineStr">
        <is>
          <t>Personal am Ende des Jahres</t>
        </is>
      </c>
      <c r="B43" s="5" t="inlineStr">
        <is>
          <t>Staff at the end of year</t>
        </is>
      </c>
      <c r="C43" t="n">
        <v>71936</v>
      </c>
      <c r="D43" t="n">
        <v>70734</v>
      </c>
      <c r="E43" t="n">
        <v>71327</v>
      </c>
      <c r="F43" t="n">
        <v>73727</v>
      </c>
      <c r="G43" t="n">
        <v>76191</v>
      </c>
      <c r="H43" t="n">
        <v>78333</v>
      </c>
      <c r="I43" t="n">
        <v>77185</v>
      </c>
      <c r="J43" t="n">
        <v>79454</v>
      </c>
      <c r="K43" t="n">
        <v>81997</v>
      </c>
      <c r="L43" t="n">
        <v>85368</v>
      </c>
      <c r="M43" t="n">
        <v>85322</v>
      </c>
      <c r="N43" t="n">
        <v>84063</v>
      </c>
      <c r="O43" t="n">
        <v>67306</v>
      </c>
      <c r="P43" t="n">
        <v>66003</v>
      </c>
      <c r="Q43" t="n">
        <v>61561</v>
      </c>
      <c r="R43" t="n">
        <v>58354</v>
      </c>
      <c r="S43" t="n">
        <v>58000</v>
      </c>
      <c r="T43" t="n">
        <v>59753</v>
      </c>
      <c r="U43" t="n">
        <v>58445</v>
      </c>
      <c r="V43" t="inlineStr">
        <is>
          <t>-</t>
        </is>
      </c>
    </row>
    <row r="44">
      <c r="A44" s="5" t="inlineStr">
        <is>
          <t>Personalaufwand in Mio. EUR</t>
        </is>
      </c>
      <c r="B44" s="5" t="inlineStr">
        <is>
          <t>Personnel expenses in M</t>
        </is>
      </c>
      <c r="C44" t="inlineStr">
        <is>
          <t>-</t>
        </is>
      </c>
      <c r="D44" t="inlineStr">
        <is>
          <t>-</t>
        </is>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c r="Q44" t="inlineStr">
        <is>
          <t>-</t>
        </is>
      </c>
      <c r="R44" t="inlineStr">
        <is>
          <t>-</t>
        </is>
      </c>
      <c r="S44" t="inlineStr">
        <is>
          <t>-</t>
        </is>
      </c>
      <c r="T44" t="inlineStr">
        <is>
          <t>-</t>
        </is>
      </c>
      <c r="U44" t="inlineStr">
        <is>
          <t>-</t>
        </is>
      </c>
      <c r="V44" t="inlineStr">
        <is>
          <t>-</t>
        </is>
      </c>
    </row>
    <row r="45">
      <c r="A45" s="5" t="inlineStr">
        <is>
          <t>Aufwand je Mitarbeiter in EUR</t>
        </is>
      </c>
      <c r="B45" s="5" t="inlineStr">
        <is>
          <t>Effort per employee</t>
        </is>
      </c>
      <c r="C45" t="inlineStr">
        <is>
          <t>-</t>
        </is>
      </c>
      <c r="D45" t="inlineStr">
        <is>
          <t>-</t>
        </is>
      </c>
      <c r="E45" t="inlineStr">
        <is>
          <t>-</t>
        </is>
      </c>
      <c r="F45" t="inlineStr">
        <is>
          <t>-</t>
        </is>
      </c>
      <c r="G45" t="inlineStr">
        <is>
          <t>-</t>
        </is>
      </c>
      <c r="H45" t="inlineStr">
        <is>
          <t>-</t>
        </is>
      </c>
      <c r="I45" t="inlineStr">
        <is>
          <t>-</t>
        </is>
      </c>
      <c r="J45" t="inlineStr">
        <is>
          <t>-</t>
        </is>
      </c>
      <c r="K45" t="inlineStr">
        <is>
          <t>-</t>
        </is>
      </c>
      <c r="L45" t="inlineStr">
        <is>
          <t>-</t>
        </is>
      </c>
      <c r="M45" t="inlineStr">
        <is>
          <t>-</t>
        </is>
      </c>
      <c r="N45" t="inlineStr">
        <is>
          <t>-</t>
        </is>
      </c>
      <c r="O45" t="inlineStr">
        <is>
          <t>-</t>
        </is>
      </c>
      <c r="P45" t="inlineStr">
        <is>
          <t>-</t>
        </is>
      </c>
      <c r="Q45" t="inlineStr">
        <is>
          <t>-</t>
        </is>
      </c>
      <c r="R45" t="inlineStr">
        <is>
          <t>-</t>
        </is>
      </c>
      <c r="S45" t="inlineStr">
        <is>
          <t>-</t>
        </is>
      </c>
      <c r="T45" t="inlineStr">
        <is>
          <t>-</t>
        </is>
      </c>
      <c r="U45" t="inlineStr">
        <is>
          <t>-</t>
        </is>
      </c>
      <c r="V45" t="inlineStr">
        <is>
          <t>-</t>
        </is>
      </c>
    </row>
    <row r="46">
      <c r="A46" s="5" t="inlineStr">
        <is>
          <t>Ertrag je Mitarbeiter in EUR</t>
        </is>
      </c>
      <c r="B46" s="5" t="inlineStr">
        <is>
          <t>Income per employee</t>
        </is>
      </c>
      <c r="C46" t="inlineStr">
        <is>
          <t>-</t>
        </is>
      </c>
      <c r="D46" t="n">
        <v>896386</v>
      </c>
      <c r="E46" t="n">
        <v>905744</v>
      </c>
      <c r="F46" t="n">
        <v>886405</v>
      </c>
      <c r="G46" t="n">
        <v>899148</v>
      </c>
      <c r="H46" t="n">
        <v>821135</v>
      </c>
      <c r="I46" t="n">
        <v>787666</v>
      </c>
      <c r="J46" t="n">
        <v>790873</v>
      </c>
      <c r="K46" t="n">
        <v>765132</v>
      </c>
      <c r="L46" t="n">
        <v>769920</v>
      </c>
      <c r="M46" t="n">
        <v>750523</v>
      </c>
      <c r="N46" t="n">
        <v>737330</v>
      </c>
      <c r="O46" t="n">
        <v>918508</v>
      </c>
      <c r="P46" t="n">
        <v>914857</v>
      </c>
      <c r="Q46" t="n">
        <v>975982</v>
      </c>
      <c r="R46" t="n">
        <v>922663</v>
      </c>
      <c r="S46" t="n">
        <v>810995</v>
      </c>
      <c r="T46" t="n">
        <v>739546</v>
      </c>
      <c r="U46" t="n">
        <v>736645</v>
      </c>
      <c r="V46" t="inlineStr">
        <is>
          <t>-</t>
        </is>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row>
    <row r="48">
      <c r="A48" s="5" t="inlineStr">
        <is>
          <t>Gewinn je Mitarbeiter in EUR</t>
        </is>
      </c>
      <c r="B48" s="5" t="inlineStr">
        <is>
          <t>Earnings per employee</t>
        </is>
      </c>
      <c r="C48" t="inlineStr">
        <is>
          <t>-</t>
        </is>
      </c>
      <c r="D48" t="n">
        <v>32643</v>
      </c>
      <c r="E48" t="n">
        <v>29582</v>
      </c>
      <c r="F48" t="n">
        <v>28226</v>
      </c>
      <c r="G48" t="n">
        <v>26644</v>
      </c>
      <c r="H48" t="n">
        <v>21319</v>
      </c>
      <c r="I48" t="n">
        <v>24811</v>
      </c>
      <c r="J48" t="n">
        <v>1133</v>
      </c>
      <c r="K48" t="n">
        <v>10441</v>
      </c>
      <c r="L48" t="n">
        <v>19936</v>
      </c>
      <c r="M48" t="n">
        <v>15343</v>
      </c>
      <c r="N48" t="n">
        <v>10241</v>
      </c>
      <c r="O48" t="n">
        <v>43319</v>
      </c>
      <c r="P48" t="n">
        <v>36435</v>
      </c>
      <c r="Q48" t="n">
        <v>31166</v>
      </c>
      <c r="R48" t="n">
        <v>22528</v>
      </c>
      <c r="S48" t="n">
        <v>17502</v>
      </c>
      <c r="T48" t="n">
        <v>-12627</v>
      </c>
      <c r="U48" t="n">
        <v>18823</v>
      </c>
      <c r="V48" t="inlineStr">
        <is>
          <t>-</t>
        </is>
      </c>
    </row>
    <row r="49">
      <c r="A49" s="5" t="inlineStr">
        <is>
          <t>KGV (Kurs/Gewinn)</t>
        </is>
      </c>
      <c r="B49" s="5" t="inlineStr">
        <is>
          <t>PE (price/earnings)</t>
        </is>
      </c>
      <c r="C49" t="n">
        <v>10.8</v>
      </c>
      <c r="D49" t="n">
        <v>9.9</v>
      </c>
      <c r="E49" t="n">
        <v>11.3</v>
      </c>
      <c r="F49" t="n">
        <v>10.5</v>
      </c>
      <c r="G49" t="n">
        <v>13</v>
      </c>
      <c r="H49" t="n">
        <v>15.9</v>
      </c>
      <c r="I49" t="n">
        <v>13.8</v>
      </c>
      <c r="J49" t="n">
        <v>171.8</v>
      </c>
      <c r="K49" t="n">
        <v>20.8</v>
      </c>
      <c r="L49" t="n">
        <v>12.9</v>
      </c>
      <c r="M49" t="n">
        <v>20.2</v>
      </c>
      <c r="N49" t="n">
        <v>30.5</v>
      </c>
      <c r="O49" t="n">
        <v>14.7</v>
      </c>
      <c r="P49" t="n">
        <v>15.9</v>
      </c>
      <c r="Q49" t="n">
        <v>17.8</v>
      </c>
      <c r="R49" t="n">
        <v>22</v>
      </c>
      <c r="S49" t="n">
        <v>23.9</v>
      </c>
      <c r="T49" t="inlineStr">
        <is>
          <t>-</t>
        </is>
      </c>
      <c r="U49" t="n">
        <v>32.6</v>
      </c>
      <c r="V49" t="inlineStr">
        <is>
          <t>-</t>
        </is>
      </c>
    </row>
    <row r="50">
      <c r="A50" s="5" t="inlineStr">
        <is>
          <t>KUV (Kurs/Umsatz)</t>
        </is>
      </c>
      <c r="B50" s="5" t="inlineStr">
        <is>
          <t>PS (price/sales)</t>
        </is>
      </c>
      <c r="C50" t="inlineStr">
        <is>
          <t>-</t>
        </is>
      </c>
      <c r="D50" t="n">
        <v>0.36</v>
      </c>
      <c r="E50" t="n">
        <v>0.37</v>
      </c>
      <c r="F50" t="n">
        <v>0.34</v>
      </c>
      <c r="G50" t="n">
        <v>0.38</v>
      </c>
      <c r="H50" t="n">
        <v>0.41</v>
      </c>
      <c r="I50" t="n">
        <v>0.44</v>
      </c>
      <c r="J50" t="n">
        <v>0.34</v>
      </c>
      <c r="K50" t="n">
        <v>0.29</v>
      </c>
      <c r="L50" t="n">
        <v>0.34</v>
      </c>
      <c r="M50" t="n">
        <v>0.46</v>
      </c>
      <c r="N50" t="n">
        <v>0.44</v>
      </c>
      <c r="O50" t="n">
        <v>0.71</v>
      </c>
      <c r="P50" t="n">
        <v>0.64</v>
      </c>
      <c r="Q50" t="n">
        <v>0.57</v>
      </c>
      <c r="R50" t="n">
        <v>0.54</v>
      </c>
      <c r="S50" t="n">
        <v>0.52</v>
      </c>
      <c r="T50" t="n">
        <v>0.51</v>
      </c>
      <c r="U50" t="n">
        <v>0.83</v>
      </c>
      <c r="V50" t="inlineStr">
        <is>
          <t>-</t>
        </is>
      </c>
    </row>
    <row r="51">
      <c r="A51" s="5" t="inlineStr">
        <is>
          <t>KBV (Kurs/Buchwert)</t>
        </is>
      </c>
      <c r="B51" s="5" t="inlineStr">
        <is>
          <t>PB (price/book value)</t>
        </is>
      </c>
      <c r="C51" t="inlineStr">
        <is>
          <t>-</t>
        </is>
      </c>
      <c r="D51" t="n">
        <v>0.97</v>
      </c>
      <c r="E51" t="n">
        <v>0.95</v>
      </c>
      <c r="F51" t="n">
        <v>0.89</v>
      </c>
      <c r="G51" t="n">
        <v>1.12</v>
      </c>
      <c r="H51" t="n">
        <v>1.14</v>
      </c>
      <c r="I51" t="n">
        <v>1.34</v>
      </c>
      <c r="J51" t="n">
        <v>1.08</v>
      </c>
      <c r="K51" t="n">
        <v>1.17</v>
      </c>
      <c r="L51" t="n">
        <v>1.26</v>
      </c>
      <c r="M51" t="n">
        <v>1.76</v>
      </c>
      <c r="N51" t="n">
        <v>2.43</v>
      </c>
      <c r="O51" t="n">
        <v>2.95</v>
      </c>
      <c r="P51" t="n">
        <v>2.54</v>
      </c>
      <c r="Q51" t="n">
        <v>2.46</v>
      </c>
      <c r="R51" t="n">
        <v>3.1</v>
      </c>
      <c r="S51" t="n">
        <v>2.87</v>
      </c>
      <c r="T51" t="n">
        <v>2.89</v>
      </c>
      <c r="U51" t="n">
        <v>3.71</v>
      </c>
      <c r="V51" t="inlineStr">
        <is>
          <t>-</t>
        </is>
      </c>
    </row>
    <row r="52">
      <c r="A52" s="5" t="inlineStr">
        <is>
          <t>KCV (Kurs/Cashflow)</t>
        </is>
      </c>
      <c r="B52" s="5" t="inlineStr">
        <is>
          <t>PC (price/cashflow)</t>
        </is>
      </c>
      <c r="C52" t="inlineStr">
        <is>
          <t>-</t>
        </is>
      </c>
      <c r="D52" t="n">
        <v>1.52</v>
      </c>
      <c r="E52" t="n">
        <v>1.44</v>
      </c>
      <c r="F52" t="n">
        <v>1.1</v>
      </c>
      <c r="G52" t="n">
        <v>1.45</v>
      </c>
      <c r="H52" t="n">
        <v>1.34</v>
      </c>
      <c r="I52" t="n">
        <v>1.99</v>
      </c>
      <c r="J52" t="n">
        <v>2</v>
      </c>
      <c r="K52" t="n">
        <v>1.41</v>
      </c>
      <c r="L52" t="n">
        <v>1.16</v>
      </c>
      <c r="M52" t="inlineStr">
        <is>
          <t>-</t>
        </is>
      </c>
      <c r="N52" t="inlineStr">
        <is>
          <t>-</t>
        </is>
      </c>
      <c r="O52" t="n">
        <v>2.86</v>
      </c>
      <c r="P52" t="n">
        <v>1.55</v>
      </c>
      <c r="Q52" t="n">
        <v>1.57</v>
      </c>
      <c r="R52" t="inlineStr">
        <is>
          <t>-</t>
        </is>
      </c>
      <c r="S52" t="inlineStr">
        <is>
          <t>-</t>
        </is>
      </c>
      <c r="T52" t="inlineStr">
        <is>
          <t>-</t>
        </is>
      </c>
      <c r="U52" t="inlineStr">
        <is>
          <t>-</t>
        </is>
      </c>
      <c r="V52" t="inlineStr">
        <is>
          <t>-</t>
        </is>
      </c>
    </row>
    <row r="53">
      <c r="A53" s="5" t="inlineStr">
        <is>
          <t>Dividendenrendite in %</t>
        </is>
      </c>
      <c r="B53" s="5" t="inlineStr">
        <is>
          <t>Dividend Yield in %</t>
        </is>
      </c>
      <c r="C53" t="n">
        <v>5.22</v>
      </c>
      <c r="D53" t="n">
        <v>6.16</v>
      </c>
      <c r="E53" t="n">
        <v>5.59</v>
      </c>
      <c r="F53" t="n">
        <v>5.69</v>
      </c>
      <c r="G53" t="n">
        <v>4.26</v>
      </c>
      <c r="H53" t="n">
        <v>3.53</v>
      </c>
      <c r="I53" t="n">
        <v>2.63</v>
      </c>
      <c r="J53" t="n">
        <v>1.46</v>
      </c>
      <c r="K53" t="n">
        <v>1.72</v>
      </c>
      <c r="L53" t="n">
        <v>3.17</v>
      </c>
      <c r="M53" t="n">
        <v>1.86</v>
      </c>
      <c r="N53" t="n">
        <v>3.18</v>
      </c>
      <c r="O53" t="n">
        <v>2.9</v>
      </c>
      <c r="P53" t="n">
        <v>2.48</v>
      </c>
      <c r="Q53" t="n">
        <v>2.01</v>
      </c>
      <c r="R53" t="n">
        <v>1.89</v>
      </c>
      <c r="S53" t="n">
        <v>1.73</v>
      </c>
      <c r="T53" t="n">
        <v>1.57</v>
      </c>
      <c r="U53" t="n">
        <v>1</v>
      </c>
      <c r="V53" t="n">
        <v>0.64</v>
      </c>
    </row>
    <row r="54">
      <c r="A54" s="5" t="inlineStr">
        <is>
          <t>Gewinnrendite in %</t>
        </is>
      </c>
      <c r="B54" s="5" t="inlineStr">
        <is>
          <t>Return on profit in %</t>
        </is>
      </c>
      <c r="C54" t="n">
        <v>9.199999999999999</v>
      </c>
      <c r="D54" t="n">
        <v>10.1</v>
      </c>
      <c r="E54" t="n">
        <v>8.9</v>
      </c>
      <c r="F54" t="n">
        <v>9.5</v>
      </c>
      <c r="G54" t="n">
        <v>7.7</v>
      </c>
      <c r="H54" t="n">
        <v>6.3</v>
      </c>
      <c r="I54" t="n">
        <v>7.3</v>
      </c>
      <c r="J54" t="n">
        <v>0.6</v>
      </c>
      <c r="K54" t="n">
        <v>4.8</v>
      </c>
      <c r="L54" t="n">
        <v>7.7</v>
      </c>
      <c r="M54" t="n">
        <v>4.9</v>
      </c>
      <c r="N54" t="n">
        <v>3.3</v>
      </c>
      <c r="O54" t="n">
        <v>6.8</v>
      </c>
      <c r="P54" t="n">
        <v>6.3</v>
      </c>
      <c r="Q54" t="n">
        <v>5.6</v>
      </c>
      <c r="R54" t="n">
        <v>4.5</v>
      </c>
      <c r="S54" t="n">
        <v>4.2</v>
      </c>
      <c r="T54" t="n">
        <v>-3.3</v>
      </c>
      <c r="U54" t="n">
        <v>3.1</v>
      </c>
      <c r="V54" t="inlineStr">
        <is>
          <t>-</t>
        </is>
      </c>
    </row>
    <row r="55">
      <c r="A55" s="5" t="inlineStr">
        <is>
          <t>Eigenkapitalrendite in %</t>
        </is>
      </c>
      <c r="B55" s="5" t="inlineStr">
        <is>
          <t>Return on Equity in %</t>
        </is>
      </c>
      <c r="C55" t="inlineStr">
        <is>
          <t>-</t>
        </is>
      </c>
      <c r="D55" t="n">
        <v>9.369999999999999</v>
      </c>
      <c r="E55" t="n">
        <v>8.06</v>
      </c>
      <c r="F55" t="n">
        <v>8.109999999999999</v>
      </c>
      <c r="G55" t="n">
        <v>8.220000000000001</v>
      </c>
      <c r="H55" t="n">
        <v>6.91</v>
      </c>
      <c r="I55" t="n">
        <v>8.949999999999999</v>
      </c>
      <c r="J55" t="n">
        <v>0.4</v>
      </c>
      <c r="K55" t="n">
        <v>4.72</v>
      </c>
      <c r="L55" t="n">
        <v>8.48</v>
      </c>
      <c r="M55" t="n">
        <v>6.57</v>
      </c>
      <c r="N55" t="n">
        <v>5.56</v>
      </c>
      <c r="O55" t="n">
        <v>15.89</v>
      </c>
      <c r="P55" t="n">
        <v>12.84</v>
      </c>
      <c r="Q55" t="n">
        <v>10.93</v>
      </c>
      <c r="R55" t="n">
        <v>11.12</v>
      </c>
      <c r="S55" t="n">
        <v>9.43</v>
      </c>
      <c r="T55" t="n">
        <v>-7.85</v>
      </c>
      <c r="U55" t="n">
        <v>9.23</v>
      </c>
      <c r="V55" t="n">
        <v>12.05</v>
      </c>
    </row>
    <row r="56">
      <c r="A56" s="5" t="inlineStr">
        <is>
          <t>Gesamtkapitalrendite in %</t>
        </is>
      </c>
      <c r="B56" s="5" t="inlineStr">
        <is>
          <t>Total Return on Investment in %</t>
        </is>
      </c>
      <c r="C56" t="inlineStr">
        <is>
          <t>-</t>
        </is>
      </c>
      <c r="D56" t="n">
        <v>0.45</v>
      </c>
      <c r="E56" t="n">
        <v>0.58</v>
      </c>
      <c r="F56" t="n">
        <v>0.61</v>
      </c>
      <c r="G56" t="n">
        <v>0.63</v>
      </c>
      <c r="H56" t="n">
        <v>0.59</v>
      </c>
      <c r="I56" t="n">
        <v>0.73</v>
      </c>
      <c r="J56" t="n">
        <v>0.33</v>
      </c>
      <c r="K56" t="n">
        <v>0.51</v>
      </c>
      <c r="L56" t="n">
        <v>0.7</v>
      </c>
      <c r="M56" t="n">
        <v>0.61</v>
      </c>
      <c r="N56" t="n">
        <v>0.62</v>
      </c>
      <c r="O56" t="n">
        <v>1.11</v>
      </c>
      <c r="P56" t="n">
        <v>0.92</v>
      </c>
      <c r="Q56" t="n">
        <v>0.5600000000000001</v>
      </c>
      <c r="R56" t="n">
        <v>0.59</v>
      </c>
      <c r="S56" t="n">
        <v>0.53</v>
      </c>
      <c r="T56" t="n">
        <v>-0.14</v>
      </c>
      <c r="U56" t="n">
        <v>0.48</v>
      </c>
      <c r="V56" t="n">
        <v>0.65</v>
      </c>
    </row>
    <row r="57">
      <c r="A57" s="5" t="inlineStr">
        <is>
          <t>Eigenkapitalquote in %</t>
        </is>
      </c>
      <c r="B57" s="5" t="inlineStr">
        <is>
          <t>Equity Ratio in %</t>
        </is>
      </c>
      <c r="C57" t="inlineStr">
        <is>
          <t>-</t>
        </is>
      </c>
      <c r="D57" t="n">
        <v>4.78</v>
      </c>
      <c r="E57" t="n">
        <v>4.87</v>
      </c>
      <c r="F57" t="n">
        <v>4.92</v>
      </c>
      <c r="G57" t="n">
        <v>4.94</v>
      </c>
      <c r="H57" t="n">
        <v>4.82</v>
      </c>
      <c r="I57" t="n">
        <v>4.76</v>
      </c>
      <c r="J57" t="n">
        <v>5.11</v>
      </c>
      <c r="K57" t="n">
        <v>4.28</v>
      </c>
      <c r="L57" t="n">
        <v>4.75</v>
      </c>
      <c r="M57" t="n">
        <v>4.7</v>
      </c>
      <c r="N57" t="n">
        <v>4.03</v>
      </c>
      <c r="O57" t="n">
        <v>4.8</v>
      </c>
      <c r="P57" t="n">
        <v>4.96</v>
      </c>
      <c r="Q57" t="n">
        <v>5.08</v>
      </c>
      <c r="R57" t="n">
        <v>4.2</v>
      </c>
      <c r="S57" t="n">
        <v>4.14</v>
      </c>
      <c r="T57" t="n">
        <v>4.09</v>
      </c>
      <c r="U57" t="n">
        <v>5.19</v>
      </c>
      <c r="V57" t="n">
        <v>5.4</v>
      </c>
    </row>
    <row r="58">
      <c r="A58" s="5" t="inlineStr">
        <is>
          <t>Fremdkapitalquote in %</t>
        </is>
      </c>
      <c r="B58" s="5" t="inlineStr">
        <is>
          <t>Debt Ratio in %</t>
        </is>
      </c>
      <c r="C58" t="inlineStr">
        <is>
          <t>-</t>
        </is>
      </c>
      <c r="D58" t="n">
        <v>95.22</v>
      </c>
      <c r="E58" t="n">
        <v>95.13</v>
      </c>
      <c r="F58" t="n">
        <v>95.08</v>
      </c>
      <c r="G58" t="n">
        <v>95.06</v>
      </c>
      <c r="H58" t="n">
        <v>95.18000000000001</v>
      </c>
      <c r="I58" t="n">
        <v>95.23999999999999</v>
      </c>
      <c r="J58" t="n">
        <v>94.89</v>
      </c>
      <c r="K58" t="n">
        <v>95.72</v>
      </c>
      <c r="L58" t="n">
        <v>95.25</v>
      </c>
      <c r="M58" t="n">
        <v>95.3</v>
      </c>
      <c r="N58" t="n">
        <v>95.97</v>
      </c>
      <c r="O58" t="n">
        <v>95.2</v>
      </c>
      <c r="P58" t="n">
        <v>95.04000000000001</v>
      </c>
      <c r="Q58" t="n">
        <v>94.92</v>
      </c>
      <c r="R58" t="n">
        <v>95.8</v>
      </c>
      <c r="S58" t="n">
        <v>95.86</v>
      </c>
      <c r="T58" t="n">
        <v>95.91</v>
      </c>
      <c r="U58" t="n">
        <v>94.81</v>
      </c>
      <c r="V58" t="n">
        <v>94.59999999999999</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inlineStr">
        <is>
          <t>-</t>
        </is>
      </c>
      <c r="D65" t="n">
        <v>0.45</v>
      </c>
      <c r="E65" t="n">
        <v>0.39</v>
      </c>
      <c r="F65" t="n">
        <v>0.4</v>
      </c>
      <c r="G65" t="n">
        <v>0.41</v>
      </c>
      <c r="H65" t="n">
        <v>0.33</v>
      </c>
      <c r="I65" t="n">
        <v>0.43</v>
      </c>
      <c r="J65" t="n">
        <v>0.02</v>
      </c>
      <c r="K65" t="n">
        <v>0.2</v>
      </c>
      <c r="L65" t="n">
        <v>0.4</v>
      </c>
      <c r="M65" t="n">
        <v>0.31</v>
      </c>
      <c r="N65" t="n">
        <v>0.22</v>
      </c>
      <c r="O65" t="n">
        <v>0.76</v>
      </c>
      <c r="P65" t="n">
        <v>0.64</v>
      </c>
      <c r="Q65" t="n">
        <v>0.5600000000000001</v>
      </c>
      <c r="R65" t="n">
        <v>0.47</v>
      </c>
      <c r="S65" t="n">
        <v>0.39</v>
      </c>
      <c r="T65" t="n">
        <v>-0.32</v>
      </c>
      <c r="U65" t="n">
        <v>0.48</v>
      </c>
    </row>
    <row r="66">
      <c r="A66" s="5" t="inlineStr">
        <is>
          <t>Ertrag des eingesetzten Kapitals</t>
        </is>
      </c>
      <c r="B66" s="5" t="inlineStr">
        <is>
          <t>ROCE Return on Cap. Empl. in %</t>
        </is>
      </c>
      <c r="C66" t="inlineStr">
        <is>
          <t>-</t>
        </is>
      </c>
      <c r="D66" t="n">
        <v>0.67</v>
      </c>
      <c r="E66" t="n">
        <v>0.88</v>
      </c>
      <c r="F66" t="n">
        <v>0.82</v>
      </c>
      <c r="G66" t="n">
        <v>0.9</v>
      </c>
      <c r="H66" t="n">
        <v>0.85</v>
      </c>
      <c r="I66" t="n">
        <v>0.83</v>
      </c>
      <c r="J66" t="n">
        <v>0.68</v>
      </c>
      <c r="K66" t="n">
        <v>0.74</v>
      </c>
      <c r="L66" t="n">
        <v>0.97</v>
      </c>
      <c r="M66" t="n">
        <v>0.8100000000000001</v>
      </c>
      <c r="N66" t="n">
        <v>0.8</v>
      </c>
      <c r="O66" t="n">
        <v>1.59</v>
      </c>
      <c r="P66" t="n">
        <v>1.32</v>
      </c>
      <c r="Q66" t="n">
        <v>1.03</v>
      </c>
      <c r="R66" t="n">
        <v>0.25</v>
      </c>
      <c r="S66" t="n">
        <v>0.1</v>
      </c>
      <c r="T66" t="n">
        <v>1.89</v>
      </c>
      <c r="U66" t="n">
        <v>1.17</v>
      </c>
    </row>
    <row r="67">
      <c r="A67" s="5" t="inlineStr"/>
      <c r="B67" s="5" t="inlineStr"/>
    </row>
    <row r="68">
      <c r="A68" s="5" t="inlineStr"/>
      <c r="B68" s="5" t="inlineStr"/>
    </row>
    <row r="69">
      <c r="A69" s="5" t="inlineStr">
        <is>
          <t>Operativer Cashflow</t>
        </is>
      </c>
      <c r="B69" s="5" t="inlineStr">
        <is>
          <t>Operating Cashflow in M</t>
        </is>
      </c>
      <c r="C69" t="inlineStr">
        <is>
          <t>-</t>
        </is>
      </c>
      <c r="D69" t="n">
        <v>2375.76</v>
      </c>
      <c r="E69" t="n">
        <v>2247.84</v>
      </c>
      <c r="F69" t="n">
        <v>1714.9</v>
      </c>
      <c r="G69" t="n">
        <v>2256.2</v>
      </c>
      <c r="H69" t="n">
        <v>2085.04</v>
      </c>
      <c r="I69" t="n">
        <v>3080.52</v>
      </c>
      <c r="J69" t="n">
        <v>3114</v>
      </c>
      <c r="K69" t="n">
        <v>2195.37</v>
      </c>
      <c r="L69" t="n">
        <v>1806.12</v>
      </c>
      <c r="M69" t="inlineStr">
        <is>
          <t>-</t>
        </is>
      </c>
      <c r="N69" t="inlineStr">
        <is>
          <t>-</t>
        </is>
      </c>
      <c r="O69" t="n">
        <v>4032.6</v>
      </c>
      <c r="P69" t="n">
        <v>1980.9</v>
      </c>
      <c r="Q69" t="n">
        <v>2003.32</v>
      </c>
      <c r="R69" t="inlineStr">
        <is>
          <t>-</t>
        </is>
      </c>
      <c r="S69" t="inlineStr">
        <is>
          <t>-</t>
        </is>
      </c>
      <c r="T69" t="inlineStr">
        <is>
          <t>-</t>
        </is>
      </c>
      <c r="U69" t="inlineStr">
        <is>
          <t>-</t>
        </is>
      </c>
    </row>
    <row r="70">
      <c r="A70" s="5" t="inlineStr">
        <is>
          <t>Aktienrückkauf</t>
        </is>
      </c>
      <c r="B70" s="5" t="inlineStr">
        <is>
          <t>Share Buyback in M</t>
        </is>
      </c>
      <c r="C70" t="n">
        <v>-7</v>
      </c>
      <c r="D70" t="n">
        <v>-2</v>
      </c>
      <c r="E70" t="n">
        <v>-2</v>
      </c>
      <c r="F70" t="n">
        <v>-3</v>
      </c>
      <c r="G70" t="n">
        <v>0</v>
      </c>
      <c r="H70" t="n">
        <v>-8</v>
      </c>
      <c r="I70" t="n">
        <v>9</v>
      </c>
      <c r="J70" t="n">
        <v>0</v>
      </c>
      <c r="K70" t="n">
        <v>0</v>
      </c>
      <c r="L70" t="n">
        <v>0</v>
      </c>
      <c r="M70" t="n">
        <v>-147</v>
      </c>
      <c r="N70" t="n">
        <v>0</v>
      </c>
      <c r="O70" t="n">
        <v>-132</v>
      </c>
      <c r="P70" t="n">
        <v>-2</v>
      </c>
      <c r="Q70" t="n">
        <v>0</v>
      </c>
      <c r="R70" t="n">
        <v>0</v>
      </c>
      <c r="S70" t="n">
        <v>0</v>
      </c>
      <c r="T70" t="n">
        <v>-1</v>
      </c>
      <c r="U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inlineStr">
        <is>
          <t>-</t>
        </is>
      </c>
      <c r="D75" t="n">
        <v>9.43</v>
      </c>
      <c r="E75" t="n">
        <v>1.39</v>
      </c>
      <c r="F75" t="n">
        <v>2.51</v>
      </c>
      <c r="G75" t="n">
        <v>21.56</v>
      </c>
      <c r="H75" t="n">
        <v>-12.79</v>
      </c>
      <c r="I75" t="n">
        <v>2027.78</v>
      </c>
      <c r="J75" t="n">
        <v>-89.48999999999999</v>
      </c>
      <c r="K75" t="n">
        <v>-49.7</v>
      </c>
      <c r="L75" t="n">
        <v>30.02</v>
      </c>
      <c r="M75" t="n">
        <v>52.05</v>
      </c>
      <c r="N75" t="n">
        <v>-70.48</v>
      </c>
      <c r="O75" t="n">
        <v>21.25</v>
      </c>
      <c r="P75" t="n">
        <v>25.33</v>
      </c>
      <c r="Q75" t="n">
        <v>45.93</v>
      </c>
      <c r="R75" t="n">
        <v>29.56</v>
      </c>
      <c r="S75" t="n">
        <v>-234.53</v>
      </c>
      <c r="T75" t="n">
        <v>-168.59</v>
      </c>
      <c r="U75" t="n">
        <v>-22.81</v>
      </c>
    </row>
    <row r="76">
      <c r="A76" s="5" t="inlineStr">
        <is>
          <t>Gewinnwachstum 3J in %</t>
        </is>
      </c>
      <c r="B76" s="5" t="inlineStr">
        <is>
          <t>Earnings Growth 3Y in %</t>
        </is>
      </c>
      <c r="C76" t="inlineStr">
        <is>
          <t>-</t>
        </is>
      </c>
      <c r="D76" t="n">
        <v>4.44</v>
      </c>
      <c r="E76" t="n">
        <v>8.49</v>
      </c>
      <c r="F76" t="n">
        <v>3.76</v>
      </c>
      <c r="G76" t="n">
        <v>678.85</v>
      </c>
      <c r="H76" t="n">
        <v>641.83</v>
      </c>
      <c r="I76" t="n">
        <v>629.53</v>
      </c>
      <c r="J76" t="n">
        <v>-36.39</v>
      </c>
      <c r="K76" t="n">
        <v>10.79</v>
      </c>
      <c r="L76" t="n">
        <v>3.86</v>
      </c>
      <c r="M76" t="n">
        <v>0.9399999999999999</v>
      </c>
      <c r="N76" t="n">
        <v>-7.97</v>
      </c>
      <c r="O76" t="n">
        <v>30.84</v>
      </c>
      <c r="P76" t="n">
        <v>33.61</v>
      </c>
      <c r="Q76" t="n">
        <v>-53.01</v>
      </c>
      <c r="R76" t="n">
        <v>-124.52</v>
      </c>
      <c r="S76" t="n">
        <v>-141.98</v>
      </c>
      <c r="T76" t="inlineStr">
        <is>
          <t>-</t>
        </is>
      </c>
      <c r="U76" t="inlineStr">
        <is>
          <t>-</t>
        </is>
      </c>
    </row>
    <row r="77">
      <c r="A77" s="5" t="inlineStr">
        <is>
          <t>Gewinnwachstum 5J in %</t>
        </is>
      </c>
      <c r="B77" s="5" t="inlineStr">
        <is>
          <t>Earnings Growth 5Y in %</t>
        </is>
      </c>
      <c r="C77" t="inlineStr">
        <is>
          <t>-</t>
        </is>
      </c>
      <c r="D77" t="n">
        <v>4.42</v>
      </c>
      <c r="E77" t="n">
        <v>408.09</v>
      </c>
      <c r="F77" t="n">
        <v>389.91</v>
      </c>
      <c r="G77" t="n">
        <v>379.47</v>
      </c>
      <c r="H77" t="n">
        <v>381.16</v>
      </c>
      <c r="I77" t="n">
        <v>394.13</v>
      </c>
      <c r="J77" t="n">
        <v>-25.52</v>
      </c>
      <c r="K77" t="n">
        <v>-3.37</v>
      </c>
      <c r="L77" t="n">
        <v>11.63</v>
      </c>
      <c r="M77" t="n">
        <v>14.82</v>
      </c>
      <c r="N77" t="n">
        <v>10.32</v>
      </c>
      <c r="O77" t="n">
        <v>-22.49</v>
      </c>
      <c r="P77" t="n">
        <v>-60.46</v>
      </c>
      <c r="Q77" t="n">
        <v>-70.09</v>
      </c>
      <c r="R77" t="inlineStr">
        <is>
          <t>-</t>
        </is>
      </c>
      <c r="S77" t="inlineStr">
        <is>
          <t>-</t>
        </is>
      </c>
      <c r="T77" t="inlineStr">
        <is>
          <t>-</t>
        </is>
      </c>
      <c r="U77" t="inlineStr">
        <is>
          <t>-</t>
        </is>
      </c>
    </row>
    <row r="78">
      <c r="A78" s="5" t="inlineStr">
        <is>
          <t>Gewinnwachstum 10J in %</t>
        </is>
      </c>
      <c r="B78" s="5" t="inlineStr">
        <is>
          <t>Earnings Growth 10Y in %</t>
        </is>
      </c>
      <c r="C78" t="inlineStr">
        <is>
          <t>-</t>
        </is>
      </c>
      <c r="D78" t="n">
        <v>199.28</v>
      </c>
      <c r="E78" t="n">
        <v>191.28</v>
      </c>
      <c r="F78" t="n">
        <v>193.27</v>
      </c>
      <c r="G78" t="n">
        <v>195.55</v>
      </c>
      <c r="H78" t="n">
        <v>197.99</v>
      </c>
      <c r="I78" t="n">
        <v>202.22</v>
      </c>
      <c r="J78" t="n">
        <v>-24.01</v>
      </c>
      <c r="K78" t="n">
        <v>-31.92</v>
      </c>
      <c r="L78" t="n">
        <v>-29.23</v>
      </c>
      <c r="M78" t="inlineStr">
        <is>
          <t>-</t>
        </is>
      </c>
      <c r="N78" t="inlineStr">
        <is>
          <t>-</t>
        </is>
      </c>
      <c r="O78" t="inlineStr">
        <is>
          <t>-</t>
        </is>
      </c>
      <c r="P78" t="inlineStr">
        <is>
          <t>-</t>
        </is>
      </c>
      <c r="Q78" t="inlineStr">
        <is>
          <t>-</t>
        </is>
      </c>
      <c r="R78" t="inlineStr">
        <is>
          <t>-</t>
        </is>
      </c>
      <c r="S78" t="inlineStr">
        <is>
          <t>-</t>
        </is>
      </c>
      <c r="T78" t="inlineStr">
        <is>
          <t>-</t>
        </is>
      </c>
      <c r="U78" t="inlineStr">
        <is>
          <t>-</t>
        </is>
      </c>
    </row>
    <row r="79">
      <c r="A79" s="5" t="inlineStr">
        <is>
          <t>PEG Ratio</t>
        </is>
      </c>
      <c r="B79" s="5" t="inlineStr">
        <is>
          <t>KGW Kurs/Gewinn/Wachstum</t>
        </is>
      </c>
      <c r="C79" t="inlineStr">
        <is>
          <t>-</t>
        </is>
      </c>
      <c r="D79" t="n">
        <v>2.24</v>
      </c>
      <c r="E79" t="n">
        <v>0.03</v>
      </c>
      <c r="F79" t="n">
        <v>0.03</v>
      </c>
      <c r="G79" t="n">
        <v>0.03</v>
      </c>
      <c r="H79" t="n">
        <v>0.04</v>
      </c>
      <c r="I79" t="n">
        <v>0.04</v>
      </c>
      <c r="J79" t="n">
        <v>-6.73</v>
      </c>
      <c r="K79" t="n">
        <v>-6.17</v>
      </c>
      <c r="L79" t="n">
        <v>1.11</v>
      </c>
      <c r="M79" t="n">
        <v>1.36</v>
      </c>
      <c r="N79" t="n">
        <v>2.96</v>
      </c>
      <c r="O79" t="n">
        <v>-0.65</v>
      </c>
      <c r="P79" t="n">
        <v>-0.26</v>
      </c>
      <c r="Q79" t="n">
        <v>-0.25</v>
      </c>
      <c r="R79" t="inlineStr">
        <is>
          <t>-</t>
        </is>
      </c>
      <c r="S79" t="inlineStr">
        <is>
          <t>-</t>
        </is>
      </c>
      <c r="T79" t="inlineStr">
        <is>
          <t>-</t>
        </is>
      </c>
      <c r="U79" t="inlineStr">
        <is>
          <t>-</t>
        </is>
      </c>
    </row>
    <row r="80">
      <c r="A80" s="5" t="inlineStr">
        <is>
          <t>EBIT-Wachstum 1J in %</t>
        </is>
      </c>
      <c r="B80" s="5" t="inlineStr">
        <is>
          <t>EBIT Growth 1Y in %</t>
        </is>
      </c>
      <c r="C80" t="inlineStr">
        <is>
          <t>-</t>
        </is>
      </c>
      <c r="D80" t="n">
        <v>-26.83</v>
      </c>
      <c r="E80" t="n">
        <v>10.5</v>
      </c>
      <c r="F80" t="n">
        <v>-5.39</v>
      </c>
      <c r="G80" t="n">
        <v>6.09</v>
      </c>
      <c r="H80" t="n">
        <v>14.89</v>
      </c>
      <c r="I80" t="n">
        <v>22.88</v>
      </c>
      <c r="J80" t="n">
        <v>-2.87</v>
      </c>
      <c r="K80" t="n">
        <v>-23.91</v>
      </c>
      <c r="L80" t="n">
        <v>18.74</v>
      </c>
      <c r="M80" t="n">
        <v>11.83</v>
      </c>
      <c r="N80" t="n">
        <v>-49.14</v>
      </c>
      <c r="O80" t="n">
        <v>21.32</v>
      </c>
      <c r="P80" t="n">
        <v>40.17</v>
      </c>
      <c r="Q80" t="n">
        <v>399.02</v>
      </c>
      <c r="R80" t="n">
        <v>173.7</v>
      </c>
      <c r="S80" t="n">
        <v>-94.09999999999999</v>
      </c>
      <c r="T80" t="n">
        <v>65.28</v>
      </c>
      <c r="U80" t="n">
        <v>-3.94</v>
      </c>
    </row>
    <row r="81">
      <c r="A81" s="5" t="inlineStr">
        <is>
          <t>EBIT-Wachstum 3J in %</t>
        </is>
      </c>
      <c r="B81" s="5" t="inlineStr">
        <is>
          <t>EBIT Growth 3Y in %</t>
        </is>
      </c>
      <c r="C81" t="inlineStr">
        <is>
          <t>-</t>
        </is>
      </c>
      <c r="D81" t="n">
        <v>-7.24</v>
      </c>
      <c r="E81" t="n">
        <v>3.73</v>
      </c>
      <c r="F81" t="n">
        <v>5.2</v>
      </c>
      <c r="G81" t="n">
        <v>14.62</v>
      </c>
      <c r="H81" t="n">
        <v>11.63</v>
      </c>
      <c r="I81" t="n">
        <v>-1.3</v>
      </c>
      <c r="J81" t="n">
        <v>-2.68</v>
      </c>
      <c r="K81" t="n">
        <v>2.22</v>
      </c>
      <c r="L81" t="n">
        <v>-6.19</v>
      </c>
      <c r="M81" t="n">
        <v>-5.33</v>
      </c>
      <c r="N81" t="n">
        <v>4.12</v>
      </c>
      <c r="O81" t="n">
        <v>153.5</v>
      </c>
      <c r="P81" t="n">
        <v>204.3</v>
      </c>
      <c r="Q81" t="n">
        <v>159.54</v>
      </c>
      <c r="R81" t="n">
        <v>48.29</v>
      </c>
      <c r="S81" t="n">
        <v>-10.92</v>
      </c>
      <c r="T81" t="inlineStr">
        <is>
          <t>-</t>
        </is>
      </c>
      <c r="U81" t="inlineStr">
        <is>
          <t>-</t>
        </is>
      </c>
    </row>
    <row r="82">
      <c r="A82" s="5" t="inlineStr">
        <is>
          <t>EBIT-Wachstum 5J in %</t>
        </is>
      </c>
      <c r="B82" s="5" t="inlineStr">
        <is>
          <t>EBIT Growth 5Y in %</t>
        </is>
      </c>
      <c r="C82" t="inlineStr">
        <is>
          <t>-</t>
        </is>
      </c>
      <c r="D82" t="n">
        <v>-0.15</v>
      </c>
      <c r="E82" t="n">
        <v>9.789999999999999</v>
      </c>
      <c r="F82" t="n">
        <v>7.12</v>
      </c>
      <c r="G82" t="n">
        <v>3.42</v>
      </c>
      <c r="H82" t="n">
        <v>5.95</v>
      </c>
      <c r="I82" t="n">
        <v>5.33</v>
      </c>
      <c r="J82" t="n">
        <v>-9.07</v>
      </c>
      <c r="K82" t="n">
        <v>-4.23</v>
      </c>
      <c r="L82" t="n">
        <v>8.58</v>
      </c>
      <c r="M82" t="n">
        <v>84.64</v>
      </c>
      <c r="N82" t="n">
        <v>117.01</v>
      </c>
      <c r="O82" t="n">
        <v>108.02</v>
      </c>
      <c r="P82" t="n">
        <v>116.81</v>
      </c>
      <c r="Q82" t="n">
        <v>107.99</v>
      </c>
      <c r="R82" t="inlineStr">
        <is>
          <t>-</t>
        </is>
      </c>
      <c r="S82" t="inlineStr">
        <is>
          <t>-</t>
        </is>
      </c>
      <c r="T82" t="inlineStr">
        <is>
          <t>-</t>
        </is>
      </c>
      <c r="U82" t="inlineStr">
        <is>
          <t>-</t>
        </is>
      </c>
    </row>
    <row r="83">
      <c r="A83" s="5" t="inlineStr">
        <is>
          <t>EBIT-Wachstum 10J in %</t>
        </is>
      </c>
      <c r="B83" s="5" t="inlineStr">
        <is>
          <t>EBIT Growth 10Y in %</t>
        </is>
      </c>
      <c r="C83" t="inlineStr">
        <is>
          <t>-</t>
        </is>
      </c>
      <c r="D83" t="n">
        <v>2.59</v>
      </c>
      <c r="E83" t="n">
        <v>0.36</v>
      </c>
      <c r="F83" t="n">
        <v>1.44</v>
      </c>
      <c r="G83" t="n">
        <v>6</v>
      </c>
      <c r="H83" t="n">
        <v>45.29</v>
      </c>
      <c r="I83" t="n">
        <v>61.17</v>
      </c>
      <c r="J83" t="n">
        <v>49.48</v>
      </c>
      <c r="K83" t="n">
        <v>56.29</v>
      </c>
      <c r="L83" t="n">
        <v>58.29</v>
      </c>
      <c r="M83" t="inlineStr">
        <is>
          <t>-</t>
        </is>
      </c>
      <c r="N83" t="inlineStr">
        <is>
          <t>-</t>
        </is>
      </c>
      <c r="O83" t="inlineStr">
        <is>
          <t>-</t>
        </is>
      </c>
      <c r="P83" t="inlineStr">
        <is>
          <t>-</t>
        </is>
      </c>
      <c r="Q83" t="inlineStr">
        <is>
          <t>-</t>
        </is>
      </c>
      <c r="R83" t="inlineStr">
        <is>
          <t>-</t>
        </is>
      </c>
      <c r="S83" t="inlineStr">
        <is>
          <t>-</t>
        </is>
      </c>
      <c r="T83" t="inlineStr">
        <is>
          <t>-</t>
        </is>
      </c>
      <c r="U83" t="inlineStr">
        <is>
          <t>-</t>
        </is>
      </c>
    </row>
    <row r="84">
      <c r="A84" s="5" t="inlineStr">
        <is>
          <t>Op.Cashflow Wachstum 1J in %</t>
        </is>
      </c>
      <c r="B84" s="5" t="inlineStr">
        <is>
          <t>Op.Cashflow Wachstum 1Y in %</t>
        </is>
      </c>
      <c r="C84" t="inlineStr">
        <is>
          <t>-</t>
        </is>
      </c>
      <c r="D84" t="n">
        <v>5.56</v>
      </c>
      <c r="E84" t="n">
        <v>30.91</v>
      </c>
      <c r="F84" t="n">
        <v>-24.14</v>
      </c>
      <c r="G84" t="n">
        <v>8.210000000000001</v>
      </c>
      <c r="H84" t="n">
        <v>-32.66</v>
      </c>
      <c r="I84" t="n">
        <v>-0.5</v>
      </c>
      <c r="J84" t="n">
        <v>41.84</v>
      </c>
      <c r="K84" t="n">
        <v>21.55</v>
      </c>
      <c r="L84" t="inlineStr">
        <is>
          <t>-</t>
        </is>
      </c>
      <c r="M84" t="inlineStr">
        <is>
          <t>-</t>
        </is>
      </c>
      <c r="N84" t="inlineStr">
        <is>
          <t>-</t>
        </is>
      </c>
      <c r="O84" t="n">
        <v>84.52</v>
      </c>
      <c r="P84" t="n">
        <v>-1.27</v>
      </c>
      <c r="Q84" t="inlineStr">
        <is>
          <t>-</t>
        </is>
      </c>
      <c r="R84" t="inlineStr">
        <is>
          <t>-</t>
        </is>
      </c>
      <c r="S84" t="inlineStr">
        <is>
          <t>-</t>
        </is>
      </c>
      <c r="T84" t="inlineStr">
        <is>
          <t>-</t>
        </is>
      </c>
      <c r="U84" t="inlineStr">
        <is>
          <t>-</t>
        </is>
      </c>
    </row>
    <row r="85">
      <c r="A85" s="5" t="inlineStr">
        <is>
          <t>Op.Cashflow Wachstum 3J in %</t>
        </is>
      </c>
      <c r="B85" s="5" t="inlineStr">
        <is>
          <t>Op.Cashflow Wachstum 3Y in %</t>
        </is>
      </c>
      <c r="C85" t="inlineStr">
        <is>
          <t>-</t>
        </is>
      </c>
      <c r="D85" t="n">
        <v>4.11</v>
      </c>
      <c r="E85" t="n">
        <v>4.99</v>
      </c>
      <c r="F85" t="n">
        <v>-16.2</v>
      </c>
      <c r="G85" t="n">
        <v>-8.32</v>
      </c>
      <c r="H85" t="n">
        <v>2.89</v>
      </c>
      <c r="I85" t="n">
        <v>20.96</v>
      </c>
      <c r="J85" t="inlineStr">
        <is>
          <t>-</t>
        </is>
      </c>
      <c r="K85" t="inlineStr">
        <is>
          <t>-</t>
        </is>
      </c>
      <c r="L85" t="inlineStr">
        <is>
          <t>-</t>
        </is>
      </c>
      <c r="M85" t="inlineStr">
        <is>
          <t>-</t>
        </is>
      </c>
      <c r="N85" t="inlineStr">
        <is>
          <t>-</t>
        </is>
      </c>
      <c r="O85" t="inlineStr">
        <is>
          <t>-</t>
        </is>
      </c>
      <c r="P85" t="inlineStr">
        <is>
          <t>-</t>
        </is>
      </c>
      <c r="Q85" t="inlineStr">
        <is>
          <t>-</t>
        </is>
      </c>
      <c r="R85" t="inlineStr">
        <is>
          <t>-</t>
        </is>
      </c>
      <c r="S85" t="inlineStr">
        <is>
          <t>-</t>
        </is>
      </c>
      <c r="T85" t="inlineStr">
        <is>
          <t>-</t>
        </is>
      </c>
      <c r="U85" t="inlineStr">
        <is>
          <t>-</t>
        </is>
      </c>
    </row>
    <row r="86">
      <c r="A86" s="5" t="inlineStr">
        <is>
          <t>Op.Cashflow Wachstum 5J in %</t>
        </is>
      </c>
      <c r="B86" s="5" t="inlineStr">
        <is>
          <t>Op.Cashflow Wachstum 5Y in %</t>
        </is>
      </c>
      <c r="C86" t="inlineStr">
        <is>
          <t>-</t>
        </is>
      </c>
      <c r="D86" t="n">
        <v>-2.42</v>
      </c>
      <c r="E86" t="n">
        <v>-3.64</v>
      </c>
      <c r="F86" t="n">
        <v>-1.45</v>
      </c>
      <c r="G86" t="n">
        <v>7.69</v>
      </c>
      <c r="H86" t="inlineStr">
        <is>
          <t>-</t>
        </is>
      </c>
      <c r="I86" t="inlineStr">
        <is>
          <t>-</t>
        </is>
      </c>
      <c r="J86" t="inlineStr">
        <is>
          <t>-</t>
        </is>
      </c>
      <c r="K86" t="inlineStr">
        <is>
          <t>-</t>
        </is>
      </c>
      <c r="L86" t="inlineStr">
        <is>
          <t>-</t>
        </is>
      </c>
      <c r="M86" t="inlineStr">
        <is>
          <t>-</t>
        </is>
      </c>
      <c r="N86" t="inlineStr">
        <is>
          <t>-</t>
        </is>
      </c>
      <c r="O86" t="inlineStr">
        <is>
          <t>-</t>
        </is>
      </c>
      <c r="P86" t="inlineStr">
        <is>
          <t>-</t>
        </is>
      </c>
      <c r="Q86" t="inlineStr">
        <is>
          <t>-</t>
        </is>
      </c>
      <c r="R86" t="inlineStr">
        <is>
          <t>-</t>
        </is>
      </c>
      <c r="S86" t="inlineStr">
        <is>
          <t>-</t>
        </is>
      </c>
      <c r="T86" t="inlineStr">
        <is>
          <t>-</t>
        </is>
      </c>
      <c r="U86" t="inlineStr">
        <is>
          <t>-</t>
        </is>
      </c>
    </row>
    <row r="87">
      <c r="A87" s="5" t="inlineStr">
        <is>
          <t>Op.Cashflow Wachstum 10J in %</t>
        </is>
      </c>
      <c r="B87" s="5" t="inlineStr">
        <is>
          <t>Op.Cashflow Wachstum 10Y in %</t>
        </is>
      </c>
      <c r="C87" t="inlineStr">
        <is>
          <t>-</t>
        </is>
      </c>
      <c r="D87" t="inlineStr">
        <is>
          <t>-</t>
        </is>
      </c>
      <c r="E87" t="inlineStr">
        <is>
          <t>-</t>
        </is>
      </c>
      <c r="F87" t="inlineStr">
        <is>
          <t>-</t>
        </is>
      </c>
      <c r="G87" t="inlineStr">
        <is>
          <t>-</t>
        </is>
      </c>
      <c r="H87" t="inlineStr">
        <is>
          <t>-</t>
        </is>
      </c>
      <c r="I87" t="inlineStr">
        <is>
          <t>-</t>
        </is>
      </c>
      <c r="J87" t="inlineStr">
        <is>
          <t>-</t>
        </is>
      </c>
      <c r="K87" t="inlineStr">
        <is>
          <t>-</t>
        </is>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row>
    <row r="88">
      <c r="A88" s="5" t="inlineStr">
        <is>
          <t>Verschuldungsgrad in %</t>
        </is>
      </c>
      <c r="B88" s="5" t="inlineStr">
        <is>
          <t>Finance Gearing in %</t>
        </is>
      </c>
      <c r="C88" t="inlineStr">
        <is>
          <t>-</t>
        </is>
      </c>
      <c r="D88" t="n">
        <v>1993</v>
      </c>
      <c r="E88" t="n">
        <v>1952</v>
      </c>
      <c r="F88" t="n">
        <v>1930</v>
      </c>
      <c r="G88" t="n">
        <v>1926</v>
      </c>
      <c r="H88" t="n">
        <v>1973</v>
      </c>
      <c r="I88" t="n">
        <v>2001</v>
      </c>
      <c r="J88" t="n">
        <v>1857</v>
      </c>
      <c r="K88" t="n">
        <v>2235</v>
      </c>
      <c r="L88" t="n">
        <v>2005</v>
      </c>
      <c r="M88" t="n">
        <v>2027</v>
      </c>
      <c r="N88" t="n">
        <v>2381</v>
      </c>
      <c r="O88" t="n">
        <v>1985</v>
      </c>
      <c r="P88" t="n">
        <v>1916</v>
      </c>
      <c r="Q88" t="n">
        <v>1869</v>
      </c>
      <c r="R88" t="n">
        <v>2279</v>
      </c>
      <c r="S88" t="n">
        <v>2313</v>
      </c>
      <c r="T88" t="n">
        <v>2343</v>
      </c>
      <c r="U88" t="n">
        <v>1826</v>
      </c>
      <c r="V88" t="n">
        <v>1752</v>
      </c>
    </row>
  </sheetData>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V8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2"/>
    <col customWidth="1" max="13" min="13" width="21"/>
    <col customWidth="1" max="14" min="14" width="10"/>
    <col customWidth="1" max="15" min="15" width="20"/>
    <col customWidth="1" max="16" min="16" width="10"/>
    <col customWidth="1" max="17" min="17" width="10"/>
    <col customWidth="1" max="18" min="18" width="10"/>
    <col customWidth="1" max="19" min="19" width="10"/>
    <col customWidth="1" max="20" min="20" width="10"/>
    <col customWidth="1" max="21" min="21" width="10"/>
    <col customWidth="1" max="22" min="22" width="10"/>
  </cols>
  <sheetData>
    <row r="1">
      <c r="A1" s="1" t="inlineStr">
        <is>
          <t xml:space="preserve">INTESA SANPAOLO </t>
        </is>
      </c>
      <c r="B1" s="2" t="inlineStr">
        <is>
          <t>WKN: 850605  ISIN: IT0000072618  US-Symbol:IITSF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1998</t>
        </is>
      </c>
      <c r="C4" s="5" t="inlineStr">
        <is>
          <t>Telefon / Phone</t>
        </is>
      </c>
      <c r="D4" s="5" t="inlineStr"/>
      <c r="E4" t="inlineStr">
        <is>
          <t>+39-011-555-1</t>
        </is>
      </c>
      <c r="G4" t="inlineStr">
        <is>
          <t>25.02.2020</t>
        </is>
      </c>
      <c r="H4" t="inlineStr">
        <is>
          <t>Preliminary Results</t>
        </is>
      </c>
      <c r="J4" t="inlineStr">
        <is>
          <t>Compagnia di San Paolo</t>
        </is>
      </c>
      <c r="L4" t="inlineStr">
        <is>
          <t>6,79%</t>
        </is>
      </c>
    </row>
    <row r="5">
      <c r="A5" s="5" t="inlineStr">
        <is>
          <t>Ticker</t>
        </is>
      </c>
      <c r="B5" t="inlineStr">
        <is>
          <t>IES</t>
        </is>
      </c>
      <c r="C5" s="5" t="inlineStr">
        <is>
          <t>Fax</t>
        </is>
      </c>
      <c r="D5" s="5" t="inlineStr"/>
      <c r="E5" t="inlineStr">
        <is>
          <t>-</t>
        </is>
      </c>
      <c r="G5" t="inlineStr">
        <is>
          <t>02.04.2020</t>
        </is>
      </c>
      <c r="H5" t="inlineStr">
        <is>
          <t>Publication Of Annual Report</t>
        </is>
      </c>
      <c r="J5" t="inlineStr">
        <is>
          <t>BlackRock Inc.</t>
        </is>
      </c>
      <c r="L5" t="inlineStr">
        <is>
          <t>5,00%</t>
        </is>
      </c>
    </row>
    <row r="6">
      <c r="A6" s="5" t="inlineStr">
        <is>
          <t>Gelistet Seit / Listed Since</t>
        </is>
      </c>
      <c r="B6" t="inlineStr">
        <is>
          <t>-</t>
        </is>
      </c>
      <c r="C6" s="5" t="inlineStr">
        <is>
          <t>Internet</t>
        </is>
      </c>
      <c r="D6" s="5" t="inlineStr"/>
      <c r="E6" t="inlineStr">
        <is>
          <t>http://www.group.intesasanpaolo.com</t>
        </is>
      </c>
      <c r="G6" t="inlineStr">
        <is>
          <t>27.04.2020</t>
        </is>
      </c>
      <c r="H6" t="inlineStr">
        <is>
          <t>Annual General Meeting</t>
        </is>
      </c>
      <c r="J6" t="inlineStr">
        <is>
          <t>Fondazione Cariplo</t>
        </is>
      </c>
      <c r="L6" t="inlineStr">
        <is>
          <t>4,38%</t>
        </is>
      </c>
    </row>
    <row r="7">
      <c r="A7" s="5" t="inlineStr">
        <is>
          <t>Nominalwert / Nominal Value</t>
        </is>
      </c>
      <c r="B7" t="inlineStr">
        <is>
          <t>0,52</t>
        </is>
      </c>
      <c r="C7" s="5" t="inlineStr">
        <is>
          <t>E-Mail</t>
        </is>
      </c>
      <c r="D7" s="5" t="inlineStr"/>
      <c r="E7" t="inlineStr">
        <is>
          <t>stampa@intesasanpaolo.com</t>
        </is>
      </c>
      <c r="G7" t="inlineStr">
        <is>
          <t>05.05.2020</t>
        </is>
      </c>
      <c r="H7" t="inlineStr">
        <is>
          <t>Result Q1</t>
        </is>
      </c>
      <c r="J7" t="inlineStr">
        <is>
          <t>Freefloat</t>
        </is>
      </c>
      <c r="L7" t="inlineStr">
        <is>
          <t>83,83%</t>
        </is>
      </c>
    </row>
    <row r="8">
      <c r="A8" s="5" t="inlineStr">
        <is>
          <t>Land / Country</t>
        </is>
      </c>
      <c r="B8" t="inlineStr">
        <is>
          <t>Italien</t>
        </is>
      </c>
      <c r="C8" s="5" t="inlineStr">
        <is>
          <t>Inv. Relations Telefon / Phone</t>
        </is>
      </c>
      <c r="D8" s="5" t="inlineStr"/>
      <c r="E8" t="inlineStr">
        <is>
          <t>+39-02-8794-3003</t>
        </is>
      </c>
      <c r="G8" t="inlineStr">
        <is>
          <t>04.08.2020</t>
        </is>
      </c>
      <c r="H8" t="inlineStr">
        <is>
          <t>Score Half Year</t>
        </is>
      </c>
    </row>
    <row r="9">
      <c r="A9" s="5" t="inlineStr">
        <is>
          <t>Währung / Currency</t>
        </is>
      </c>
      <c r="B9" t="inlineStr">
        <is>
          <t>EUR</t>
        </is>
      </c>
      <c r="C9" s="5" t="inlineStr">
        <is>
          <t>Inv. Relations E-Mail</t>
        </is>
      </c>
      <c r="D9" s="5" t="inlineStr"/>
      <c r="E9" t="inlineStr">
        <is>
          <t>investor.relations@intesasanpaolo.com</t>
        </is>
      </c>
      <c r="G9" t="inlineStr">
        <is>
          <t>03.11.2020</t>
        </is>
      </c>
      <c r="H9" t="inlineStr">
        <is>
          <t>Q3 Earnings</t>
        </is>
      </c>
    </row>
    <row r="10">
      <c r="A10" s="5" t="inlineStr">
        <is>
          <t>Branche / Industry</t>
        </is>
      </c>
      <c r="B10" t="inlineStr">
        <is>
          <t>Banks</t>
        </is>
      </c>
      <c r="C10" s="5" t="inlineStr">
        <is>
          <t>Kontaktperson / Contact Person</t>
        </is>
      </c>
      <c r="D10" s="5" t="inlineStr"/>
      <c r="E10" t="inlineStr">
        <is>
          <t>-</t>
        </is>
      </c>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Intesa Sanpaolo S.p.A.Piazza San Carlo 156  I-10121 Turin</t>
        </is>
      </c>
    </row>
    <row r="14">
      <c r="A14" s="5" t="inlineStr">
        <is>
          <t>Management</t>
        </is>
      </c>
      <c r="B14" t="inlineStr">
        <is>
          <t>Carlo Messina, Gian Maria Gros-Pietro, Paolo Andrea Colombo, Franco Ceruti, Rossella Locatelli, Luciano Nebbia, Bruno Picca, Livia Pomodoro, Maria Alessandra Stefanelli, Guglielmo Weber, Daniele Zamboni, Maria Mazzarella, Anna Gatti, Andrea Sironi, Fabrizio Mosca, Milena Teresa Motta, Maria Cristina Zoppo, Alberto Maria Pisani, Corrado Gatti</t>
        </is>
      </c>
    </row>
    <row r="15">
      <c r="A15" s="5" t="inlineStr">
        <is>
          <t>Beschreibung</t>
        </is>
      </c>
      <c r="B15" t="inlineStr">
        <is>
          <t>Intesa SanPaolo IMI S.p.A. ist ein international aktives Finanzunternehmen mit führenden Positionen in Europa. Das Unternehmen ist die größte Bank Italiens und mit Zweigstellen in Europa, Amerika, Asien und Afrika vertreten. Über Filialen, unabhängige Berater und das Internet vermarktet das Unternehmen eine Vielzahl von Finanzierungs- und Kapitalanlageprodukten. Verstärkte Präsenzen hat das Unternehmen neben Italien vor allem in Osteuropa, dem mittleren Osten und Nordafrika sowie in Ländern mit starker italienischer Aktivität wie den USA, Russland, China und Indien. Zum Unternehmen gehören zudem die beiden Tochterunternehmen Eurizon Capital und Banca Fideuram, wovon erstere das auf den Einzelhandel und Institutionen spezialisierte Asset Management verwaltet und Banca Fideuram den Sektor Finanzberatung anführt. Copyright 2014 FINANCE BASE AG</t>
        </is>
      </c>
    </row>
    <row r="16">
      <c r="A16" s="5" t="inlineStr">
        <is>
          <t>Profile</t>
        </is>
      </c>
      <c r="B16" t="inlineStr">
        <is>
          <t>Intesa SanPaolo IMI SpA is an internationally active financial company with leading positions in Europe. The company is the largest bank in Italy and offices throughout Europe, America, Asia and Africa. Through subsidiaries, independent consultants and the Internet, the company markets a variety of financial and investment products. Increased presence the company has in addition to Italy, especially in Eastern Europe, the Middle East and North Africa and in countries with strong Italian activity such as the US, Russia, China and India. The company also include the two subsidiaries Eurizon Capital and Banca Fideuram, which former, which specializes in the retail and institutional asset management manages and Banca Fideuram leading the sector financial advice. Copyright 2014 FINANCE BASE AG</t>
        </is>
      </c>
    </row>
    <row r="17">
      <c r="A17" s="3" t="inlineStr"/>
      <c r="B17" s="4" t="inlineStr"/>
      <c r="C17" s="4" t="inlineStr"/>
      <c r="D17" s="4" t="inlineStr"/>
      <c r="E17" s="4" t="inlineStr"/>
      <c r="F17" s="4" t="inlineStr"/>
      <c r="G17" s="4" t="inlineStr"/>
      <c r="H17" s="4" t="inlineStr"/>
      <c r="I17" s="4" t="inlineStr"/>
      <c r="J17" s="4" t="inlineStr"/>
      <c r="K17" s="4" t="inlineStr"/>
      <c r="L17" s="4" t="inlineStr"/>
      <c r="M17" s="4" t="inlineStr"/>
      <c r="N17" s="4" t="inlineStr"/>
      <c r="O17" s="4" t="inlineStr"/>
      <c r="P17" s="4" t="inlineStr"/>
      <c r="Q17" s="4" t="inlineStr"/>
      <c r="R17" s="4" t="inlineStr"/>
      <c r="S17" s="4" t="inlineStr"/>
      <c r="T17" s="4" t="inlineStr"/>
      <c r="U17" s="4" t="inlineStr"/>
      <c r="V17" s="4" t="inlineStr"/>
    </row>
    <row r="18">
      <c r="A18" s="5" t="inlineStr">
        <is>
          <t>Bilanz in Mio.  EUR per  31.12</t>
        </is>
      </c>
      <c r="B18" s="5" t="inlineStr">
        <is>
          <t>Balance Sheet in M  EUR per  31.12</t>
        </is>
      </c>
      <c r="C18" s="5" t="n">
        <v>2019</v>
      </c>
      <c r="D18" s="5" t="n">
        <v>2018</v>
      </c>
      <c r="E18" s="5" t="n">
        <v>2017</v>
      </c>
      <c r="F18" s="5" t="n">
        <v>2016</v>
      </c>
      <c r="G18" s="5" t="n">
        <v>2015</v>
      </c>
      <c r="H18" s="5" t="n">
        <v>2014</v>
      </c>
      <c r="I18" s="5" t="n">
        <v>2013</v>
      </c>
      <c r="J18" s="5" t="n">
        <v>2012</v>
      </c>
      <c r="K18" s="5" t="n">
        <v>2011</v>
      </c>
      <c r="L18" s="5" t="n">
        <v>2010</v>
      </c>
      <c r="M18" s="5" t="n">
        <v>2009</v>
      </c>
      <c r="N18" s="5" t="n">
        <v>2008</v>
      </c>
      <c r="O18" s="5" t="n">
        <v>2007</v>
      </c>
      <c r="P18" s="5" t="n">
        <v>2006</v>
      </c>
      <c r="Q18" s="5" t="n">
        <v>2005</v>
      </c>
      <c r="R18" s="5" t="n">
        <v>2004</v>
      </c>
      <c r="S18" s="5" t="n">
        <v>2003</v>
      </c>
      <c r="T18" s="5" t="n">
        <v>2002</v>
      </c>
      <c r="U18" s="5" t="n">
        <v>2001</v>
      </c>
      <c r="V18" s="5" t="n">
        <v>2000</v>
      </c>
    </row>
    <row r="19">
      <c r="A19" s="5" t="inlineStr">
        <is>
          <t>Gesamtertrag</t>
        </is>
      </c>
      <c r="B19" s="5" t="inlineStr">
        <is>
          <t>Total Income</t>
        </is>
      </c>
      <c r="C19" t="n">
        <v>15742</v>
      </c>
      <c r="D19" t="n">
        <v>15123</v>
      </c>
      <c r="E19" t="n">
        <v>13514</v>
      </c>
      <c r="F19" t="n">
        <v>12982</v>
      </c>
      <c r="G19" t="n">
        <v>13978</v>
      </c>
      <c r="H19" t="n">
        <v>12196</v>
      </c>
      <c r="I19" t="n">
        <v>8919</v>
      </c>
      <c r="J19" t="n">
        <v>13096</v>
      </c>
      <c r="K19" t="n">
        <v>11503</v>
      </c>
      <c r="L19" t="n">
        <v>13294</v>
      </c>
      <c r="M19" t="n">
        <v>17480</v>
      </c>
      <c r="N19" t="n">
        <v>14157</v>
      </c>
      <c r="O19" t="n">
        <v>15889</v>
      </c>
      <c r="P19" t="n">
        <v>8457</v>
      </c>
      <c r="Q19" t="n">
        <v>9045</v>
      </c>
      <c r="R19" t="n">
        <v>7710</v>
      </c>
      <c r="S19" t="n">
        <v>7682</v>
      </c>
      <c r="T19" t="n">
        <v>7423</v>
      </c>
      <c r="U19" t="n">
        <v>6070</v>
      </c>
      <c r="V19" t="n">
        <v>5780</v>
      </c>
    </row>
    <row r="20">
      <c r="A20" s="5" t="inlineStr">
        <is>
          <t>Operatives Ergebnis (EBIT)</t>
        </is>
      </c>
      <c r="B20" s="5" t="inlineStr">
        <is>
          <t>EBIT Earning Before Interest &amp; Tax</t>
        </is>
      </c>
      <c r="C20" t="n">
        <v>5536</v>
      </c>
      <c r="D20" t="n">
        <v>4838</v>
      </c>
      <c r="E20" t="n">
        <v>6592</v>
      </c>
      <c r="F20" t="n">
        <v>2735</v>
      </c>
      <c r="G20" t="n">
        <v>4381</v>
      </c>
      <c r="H20" t="n">
        <v>2555</v>
      </c>
      <c r="I20" t="n">
        <v>-2481</v>
      </c>
      <c r="J20" t="n">
        <v>3060</v>
      </c>
      <c r="K20" t="n">
        <v>832</v>
      </c>
      <c r="L20" t="n">
        <v>2936</v>
      </c>
      <c r="M20" t="n">
        <v>8021</v>
      </c>
      <c r="N20" t="n">
        <v>1743</v>
      </c>
      <c r="O20" t="n">
        <v>4735</v>
      </c>
      <c r="P20" t="n">
        <v>2920</v>
      </c>
      <c r="Q20" t="n">
        <v>2937</v>
      </c>
      <c r="R20" t="n">
        <v>1953</v>
      </c>
      <c r="S20" t="n">
        <v>1700</v>
      </c>
      <c r="T20" t="n">
        <v>691</v>
      </c>
      <c r="U20" t="n">
        <v>1232</v>
      </c>
      <c r="V20" t="n">
        <v>1789</v>
      </c>
    </row>
    <row r="21">
      <c r="A21" s="5" t="inlineStr">
        <is>
          <t>Finanzergebnis</t>
        </is>
      </c>
      <c r="B21" s="5" t="inlineStr">
        <is>
          <t>Financial Result</t>
        </is>
      </c>
      <c r="C21" t="n">
        <v>136</v>
      </c>
      <c r="D21" t="n">
        <v>620</v>
      </c>
      <c r="E21" t="n">
        <v>1226</v>
      </c>
      <c r="F21" t="n">
        <v>481</v>
      </c>
      <c r="G21" t="n">
        <v>-214</v>
      </c>
      <c r="H21" t="n">
        <v>454</v>
      </c>
      <c r="I21" t="n">
        <v>-2335</v>
      </c>
      <c r="J21" t="n">
        <v>-93</v>
      </c>
      <c r="K21" t="n">
        <v>-10374</v>
      </c>
      <c r="L21" t="n">
        <v>301</v>
      </c>
      <c r="M21" t="n">
        <v>-3693</v>
      </c>
      <c r="N21" t="n">
        <v>-686</v>
      </c>
      <c r="O21" t="n">
        <v>183</v>
      </c>
      <c r="P21" t="n">
        <v>156</v>
      </c>
      <c r="Q21" t="n">
        <v>86</v>
      </c>
      <c r="R21" t="n">
        <v>-2</v>
      </c>
      <c r="S21" t="n">
        <v>9</v>
      </c>
      <c r="T21" t="n">
        <v>364</v>
      </c>
      <c r="U21" t="n">
        <v>-1</v>
      </c>
      <c r="V21" t="n">
        <v>-14</v>
      </c>
    </row>
    <row r="22">
      <c r="A22" s="5" t="inlineStr">
        <is>
          <t>Ergebnis vor Steuer (EBT)</t>
        </is>
      </c>
      <c r="B22" s="5" t="inlineStr">
        <is>
          <t>EBT Earning Before Tax</t>
        </is>
      </c>
      <c r="C22" t="n">
        <v>5672</v>
      </c>
      <c r="D22" t="n">
        <v>5458</v>
      </c>
      <c r="E22" t="n">
        <v>7818</v>
      </c>
      <c r="F22" t="n">
        <v>3216</v>
      </c>
      <c r="G22" t="n">
        <v>4167</v>
      </c>
      <c r="H22" t="n">
        <v>3009</v>
      </c>
      <c r="I22" t="n">
        <v>-4816</v>
      </c>
      <c r="J22" t="n">
        <v>2967</v>
      </c>
      <c r="K22" t="n">
        <v>-9542</v>
      </c>
      <c r="L22" t="n">
        <v>3237</v>
      </c>
      <c r="M22" t="n">
        <v>4328</v>
      </c>
      <c r="N22" t="n">
        <v>1057</v>
      </c>
      <c r="O22" t="n">
        <v>4918</v>
      </c>
      <c r="P22" t="n">
        <v>3076</v>
      </c>
      <c r="Q22" t="n">
        <v>3023</v>
      </c>
      <c r="R22" t="n">
        <v>1951</v>
      </c>
      <c r="S22" t="n">
        <v>1709</v>
      </c>
      <c r="T22" t="n">
        <v>1055</v>
      </c>
      <c r="U22" t="n">
        <v>1231</v>
      </c>
      <c r="V22" t="n">
        <v>1775</v>
      </c>
    </row>
    <row r="23">
      <c r="A23" s="5" t="inlineStr">
        <is>
          <t>Steuern auf Einkommen und Ertrag</t>
        </is>
      </c>
      <c r="B23" s="5" t="inlineStr">
        <is>
          <t>Taxes on income and earnings</t>
        </is>
      </c>
      <c r="C23" t="n">
        <v>1564</v>
      </c>
      <c r="D23" t="n">
        <v>1386</v>
      </c>
      <c r="E23" t="n">
        <v>464</v>
      </c>
      <c r="F23" t="n">
        <v>1003</v>
      </c>
      <c r="G23" t="n">
        <v>1359</v>
      </c>
      <c r="H23" t="n">
        <v>1651</v>
      </c>
      <c r="I23" t="n">
        <v>-259</v>
      </c>
      <c r="J23" t="n">
        <v>1313</v>
      </c>
      <c r="K23" t="n">
        <v>-1415</v>
      </c>
      <c r="L23" t="n">
        <v>1155</v>
      </c>
      <c r="M23" t="n">
        <v>960</v>
      </c>
      <c r="N23" t="n">
        <v>-589</v>
      </c>
      <c r="O23" t="n">
        <v>1549</v>
      </c>
      <c r="P23" t="n">
        <v>894</v>
      </c>
      <c r="Q23" t="n">
        <v>948</v>
      </c>
      <c r="R23" t="n">
        <v>658</v>
      </c>
      <c r="S23" t="n">
        <v>657</v>
      </c>
      <c r="T23" t="n">
        <v>450</v>
      </c>
      <c r="U23" t="n">
        <v>318</v>
      </c>
      <c r="V23" t="n">
        <v>785</v>
      </c>
    </row>
    <row r="24">
      <c r="A24" s="5" t="inlineStr">
        <is>
          <t>Ergebnis nach Steuer</t>
        </is>
      </c>
      <c r="B24" s="5" t="inlineStr">
        <is>
          <t>Earnings after tax</t>
        </is>
      </c>
      <c r="C24" t="n">
        <v>4108</v>
      </c>
      <c r="D24" t="n">
        <v>4072</v>
      </c>
      <c r="E24" t="n">
        <v>7354</v>
      </c>
      <c r="F24" t="n">
        <v>2213</v>
      </c>
      <c r="G24" t="n">
        <v>2808</v>
      </c>
      <c r="H24" t="n">
        <v>1358</v>
      </c>
      <c r="I24" t="n">
        <v>-4557</v>
      </c>
      <c r="J24" t="n">
        <v>1654</v>
      </c>
      <c r="K24" t="n">
        <v>-8127</v>
      </c>
      <c r="L24" t="n">
        <v>2082</v>
      </c>
      <c r="M24" t="n">
        <v>3368</v>
      </c>
      <c r="N24" t="n">
        <v>1646</v>
      </c>
      <c r="O24" t="n">
        <v>3369</v>
      </c>
      <c r="P24" t="n">
        <v>2182</v>
      </c>
      <c r="Q24" t="n">
        <v>2075</v>
      </c>
      <c r="R24" t="n">
        <v>1293</v>
      </c>
      <c r="S24" t="n">
        <v>1052</v>
      </c>
      <c r="T24" t="n">
        <v>605</v>
      </c>
      <c r="U24" t="n">
        <v>913</v>
      </c>
      <c r="V24" t="n">
        <v>990</v>
      </c>
    </row>
    <row r="25">
      <c r="A25" s="5" t="inlineStr">
        <is>
          <t>Minderheitenanteil</t>
        </is>
      </c>
      <c r="B25" s="5" t="inlineStr">
        <is>
          <t>Minority Share</t>
        </is>
      </c>
      <c r="C25" t="n">
        <v>10</v>
      </c>
      <c r="D25" t="n">
        <v>-22</v>
      </c>
      <c r="E25" t="n">
        <v>-38</v>
      </c>
      <c r="F25" t="n">
        <v>-89</v>
      </c>
      <c r="G25" t="n">
        <v>-67</v>
      </c>
      <c r="H25" t="n">
        <v>-59</v>
      </c>
      <c r="I25" t="n">
        <v>7</v>
      </c>
      <c r="J25" t="n">
        <v>-49</v>
      </c>
      <c r="K25" t="n">
        <v>-63</v>
      </c>
      <c r="L25" t="n">
        <v>-71</v>
      </c>
      <c r="M25" t="n">
        <v>-133</v>
      </c>
      <c r="N25" t="n">
        <v>-129</v>
      </c>
      <c r="O25" t="n">
        <v>-106</v>
      </c>
      <c r="P25" t="n">
        <v>-54</v>
      </c>
      <c r="Q25" t="n">
        <v>-57</v>
      </c>
      <c r="R25" t="n">
        <v>-48</v>
      </c>
      <c r="S25" t="n">
        <v>-48</v>
      </c>
      <c r="T25" t="n">
        <v>-43</v>
      </c>
      <c r="U25" t="n">
        <v>-101</v>
      </c>
      <c r="V25" t="n">
        <v>-94</v>
      </c>
    </row>
    <row r="26">
      <c r="A26" s="5" t="inlineStr">
        <is>
          <t>Jahresüberschuss/-fehlbetrag</t>
        </is>
      </c>
      <c r="B26" s="5" t="inlineStr">
        <is>
          <t>Net Profit</t>
        </is>
      </c>
      <c r="C26" t="n">
        <v>4182</v>
      </c>
      <c r="D26" t="n">
        <v>4050</v>
      </c>
      <c r="E26" t="n">
        <v>7316</v>
      </c>
      <c r="F26" t="n">
        <v>3111</v>
      </c>
      <c r="G26" t="n">
        <v>2739</v>
      </c>
      <c r="H26" t="n">
        <v>1251</v>
      </c>
      <c r="I26" t="n">
        <v>-4550</v>
      </c>
      <c r="J26" t="n">
        <v>1605</v>
      </c>
      <c r="K26" t="n">
        <v>-8190</v>
      </c>
      <c r="L26" t="n">
        <v>2705</v>
      </c>
      <c r="M26" t="n">
        <v>2805</v>
      </c>
      <c r="N26" t="n">
        <v>2553</v>
      </c>
      <c r="O26" t="n">
        <v>7250</v>
      </c>
      <c r="P26" t="n">
        <v>2148</v>
      </c>
      <c r="Q26" t="n">
        <v>1983</v>
      </c>
      <c r="R26" t="n">
        <v>1393</v>
      </c>
      <c r="S26" t="n">
        <v>972</v>
      </c>
      <c r="T26" t="n">
        <v>889</v>
      </c>
      <c r="U26" t="n">
        <v>1203</v>
      </c>
      <c r="V26" t="n">
        <v>1292</v>
      </c>
    </row>
    <row r="27">
      <c r="A27" s="5" t="inlineStr">
        <is>
          <t>Summe Aktiva</t>
        </is>
      </c>
      <c r="B27" s="5" t="inlineStr">
        <is>
          <t>Total Assets</t>
        </is>
      </c>
      <c r="C27" t="n">
        <v>816102</v>
      </c>
      <c r="D27" t="n">
        <v>787721</v>
      </c>
      <c r="E27" t="n">
        <v>796861</v>
      </c>
      <c r="F27" t="n">
        <v>725100</v>
      </c>
      <c r="G27" t="n">
        <v>676496</v>
      </c>
      <c r="H27" t="n">
        <v>646427</v>
      </c>
      <c r="I27" t="n">
        <v>626283</v>
      </c>
      <c r="J27" t="n">
        <v>673472</v>
      </c>
      <c r="K27" t="n">
        <v>639221</v>
      </c>
      <c r="L27" t="n">
        <v>658757</v>
      </c>
      <c r="M27" t="n">
        <v>624844</v>
      </c>
      <c r="N27" t="n">
        <v>636133</v>
      </c>
      <c r="O27" t="n">
        <v>572902</v>
      </c>
      <c r="P27" t="n">
        <v>288551</v>
      </c>
      <c r="Q27" t="n">
        <v>263258</v>
      </c>
      <c r="R27" t="n">
        <v>211157</v>
      </c>
      <c r="S27" t="n">
        <v>202580</v>
      </c>
      <c r="T27" t="n">
        <v>203773</v>
      </c>
      <c r="U27" t="n">
        <v>170485</v>
      </c>
      <c r="V27" t="n">
        <v>172798</v>
      </c>
    </row>
    <row r="28">
      <c r="A28" s="5" t="inlineStr">
        <is>
          <t>Summe Fremdkapital</t>
        </is>
      </c>
      <c r="B28" s="5" t="inlineStr">
        <is>
          <t>Total Liabilities</t>
        </is>
      </c>
      <c r="C28" t="n">
        <v>670998</v>
      </c>
      <c r="D28" t="n">
        <v>652493</v>
      </c>
      <c r="E28" t="n">
        <v>657331</v>
      </c>
      <c r="F28" t="n">
        <v>675781</v>
      </c>
      <c r="G28" t="n">
        <v>543287</v>
      </c>
      <c r="H28" t="n">
        <v>521664</v>
      </c>
      <c r="I28" t="n">
        <v>518989</v>
      </c>
      <c r="J28" t="n">
        <v>623273</v>
      </c>
      <c r="K28" t="n">
        <v>588165</v>
      </c>
      <c r="L28" t="n">
        <v>603103</v>
      </c>
      <c r="M28" t="n">
        <v>571073</v>
      </c>
      <c r="N28" t="n">
        <v>584667</v>
      </c>
      <c r="O28" t="n">
        <v>521252</v>
      </c>
      <c r="P28" t="n">
        <v>275555</v>
      </c>
      <c r="Q28" t="n">
        <v>250828</v>
      </c>
      <c r="R28" t="n">
        <v>199613</v>
      </c>
      <c r="S28" t="n">
        <v>191531</v>
      </c>
      <c r="T28" t="n">
        <v>193010</v>
      </c>
      <c r="U28" t="n">
        <v>161785</v>
      </c>
      <c r="V28" t="n">
        <v>164451</v>
      </c>
    </row>
    <row r="29">
      <c r="A29" s="5" t="inlineStr">
        <is>
          <t>Minderheitenanteil</t>
        </is>
      </c>
      <c r="B29" s="5" t="inlineStr">
        <is>
          <t>Minority Share</t>
        </is>
      </c>
      <c r="C29" t="n">
        <v>247</v>
      </c>
      <c r="D29" t="n">
        <v>407</v>
      </c>
      <c r="E29" t="n">
        <v>399</v>
      </c>
      <c r="F29" t="n">
        <v>408</v>
      </c>
      <c r="G29" t="n">
        <v>817</v>
      </c>
      <c r="H29" t="n">
        <v>379</v>
      </c>
      <c r="I29" t="n">
        <v>543</v>
      </c>
      <c r="J29" t="n">
        <v>586</v>
      </c>
      <c r="K29" t="n">
        <v>718</v>
      </c>
      <c r="L29" t="n">
        <v>1067</v>
      </c>
      <c r="M29" t="n">
        <v>1090</v>
      </c>
      <c r="N29" t="n">
        <v>1100</v>
      </c>
      <c r="O29" t="n">
        <v>791</v>
      </c>
      <c r="P29" t="n">
        <v>253</v>
      </c>
      <c r="Q29" t="n">
        <v>233</v>
      </c>
      <c r="R29" t="n">
        <v>176</v>
      </c>
      <c r="S29" t="n">
        <v>271</v>
      </c>
      <c r="T29" t="n">
        <v>334</v>
      </c>
      <c r="U29" t="n">
        <v>698</v>
      </c>
      <c r="V29" t="n">
        <v>715</v>
      </c>
    </row>
    <row r="30">
      <c r="A30" s="5" t="inlineStr">
        <is>
          <t>Summe Eigenkapital</t>
        </is>
      </c>
      <c r="B30" s="5" t="inlineStr">
        <is>
          <t>Equity</t>
        </is>
      </c>
      <c r="C30" t="n">
        <v>145104</v>
      </c>
      <c r="D30" t="n">
        <v>134821</v>
      </c>
      <c r="E30" t="n">
        <v>139131</v>
      </c>
      <c r="F30" t="n">
        <v>134938</v>
      </c>
      <c r="G30" t="n">
        <v>133209</v>
      </c>
      <c r="H30" t="n">
        <v>124384</v>
      </c>
      <c r="I30" t="n">
        <v>106751</v>
      </c>
      <c r="J30" t="n">
        <v>49613</v>
      </c>
      <c r="K30" t="n">
        <v>50338</v>
      </c>
      <c r="L30" t="n">
        <v>54587</v>
      </c>
      <c r="M30" t="n">
        <v>52681</v>
      </c>
      <c r="N30" t="n">
        <v>50366</v>
      </c>
      <c r="O30" t="n">
        <v>50859</v>
      </c>
      <c r="P30" t="n">
        <v>12743</v>
      </c>
      <c r="Q30" t="n">
        <v>12197</v>
      </c>
      <c r="R30" t="n">
        <v>11368</v>
      </c>
      <c r="S30" t="n">
        <v>10778</v>
      </c>
      <c r="T30" t="n">
        <v>10429</v>
      </c>
      <c r="U30" t="n">
        <v>8002</v>
      </c>
      <c r="V30" t="n">
        <v>7632</v>
      </c>
    </row>
    <row r="31">
      <c r="A31" s="5" t="inlineStr">
        <is>
          <t>Summe Passiva</t>
        </is>
      </c>
      <c r="B31" s="5" t="inlineStr">
        <is>
          <t>Liabilities &amp; Shareholder Equity</t>
        </is>
      </c>
      <c r="C31" t="n">
        <v>816102</v>
      </c>
      <c r="D31" t="n">
        <v>787721</v>
      </c>
      <c r="E31" t="n">
        <v>796861</v>
      </c>
      <c r="F31" t="n">
        <v>725100</v>
      </c>
      <c r="G31" t="n">
        <v>676496</v>
      </c>
      <c r="H31" t="n">
        <v>646427</v>
      </c>
      <c r="I31" t="n">
        <v>626283</v>
      </c>
      <c r="J31" t="n">
        <v>673472</v>
      </c>
      <c r="K31" t="n">
        <v>639221</v>
      </c>
      <c r="L31" t="n">
        <v>658757</v>
      </c>
      <c r="M31" t="n">
        <v>624844</v>
      </c>
      <c r="N31" t="n">
        <v>636133</v>
      </c>
      <c r="O31" t="n">
        <v>572902</v>
      </c>
      <c r="P31" t="n">
        <v>288551</v>
      </c>
      <c r="Q31" t="n">
        <v>263258</v>
      </c>
      <c r="R31" t="n">
        <v>211157</v>
      </c>
      <c r="S31" t="n">
        <v>202580</v>
      </c>
      <c r="T31" t="n">
        <v>203773</v>
      </c>
      <c r="U31" t="n">
        <v>170485</v>
      </c>
      <c r="V31" t="n">
        <v>172798</v>
      </c>
    </row>
    <row r="32">
      <c r="A32" s="5" t="inlineStr">
        <is>
          <t>Mio.Aktien im Umlauf</t>
        </is>
      </c>
      <c r="B32" s="5" t="inlineStr">
        <is>
          <t>Million shares outstanding</t>
        </is>
      </c>
      <c r="C32" t="n">
        <v>17510</v>
      </c>
      <c r="D32" t="n">
        <v>17509</v>
      </c>
      <c r="E32" t="n">
        <v>15860</v>
      </c>
      <c r="F32" t="n">
        <v>15860</v>
      </c>
      <c r="G32" t="n">
        <v>15860</v>
      </c>
      <c r="H32" t="n">
        <v>15846</v>
      </c>
      <c r="I32" t="n">
        <v>15501</v>
      </c>
      <c r="J32" t="n">
        <v>15501</v>
      </c>
      <c r="K32" t="n">
        <v>15501</v>
      </c>
      <c r="L32" t="n">
        <v>11849</v>
      </c>
      <c r="M32" t="n">
        <v>11849</v>
      </c>
      <c r="N32" t="n">
        <v>11849</v>
      </c>
      <c r="O32" t="n">
        <v>11849</v>
      </c>
      <c r="P32" t="n">
        <v>1875</v>
      </c>
      <c r="Q32" t="n">
        <v>1871</v>
      </c>
      <c r="R32" t="n">
        <v>1864</v>
      </c>
      <c r="S32" t="n">
        <v>1837</v>
      </c>
      <c r="T32" t="n">
        <v>1837</v>
      </c>
      <c r="U32" t="n">
        <v>1404</v>
      </c>
      <c r="V32" t="n">
        <v>1404</v>
      </c>
    </row>
    <row r="33">
      <c r="A33" s="5" t="inlineStr">
        <is>
          <t>Ergebnis je Aktie (brutto)</t>
        </is>
      </c>
      <c r="B33" s="5" t="inlineStr">
        <is>
          <t>Earnings per share</t>
        </is>
      </c>
      <c r="C33" t="n">
        <v>0.32</v>
      </c>
      <c r="D33" t="n">
        <v>0.31</v>
      </c>
      <c r="E33" t="n">
        <v>0.49</v>
      </c>
      <c r="F33" t="n">
        <v>0.2</v>
      </c>
      <c r="G33" t="n">
        <v>0.26</v>
      </c>
      <c r="H33" t="n">
        <v>0.19</v>
      </c>
      <c r="I33" t="n">
        <v>-0.31</v>
      </c>
      <c r="J33" t="n">
        <v>0.19</v>
      </c>
      <c r="K33" t="n">
        <v>-0.62</v>
      </c>
      <c r="L33" t="n">
        <v>0.27</v>
      </c>
      <c r="M33" t="n">
        <v>0.37</v>
      </c>
      <c r="N33" t="n">
        <v>0.09</v>
      </c>
      <c r="O33" t="n">
        <v>0.42</v>
      </c>
      <c r="P33" t="n">
        <v>1.64</v>
      </c>
      <c r="Q33" t="n">
        <v>1.62</v>
      </c>
      <c r="R33" t="n">
        <v>1.05</v>
      </c>
      <c r="S33" t="n">
        <v>0.93</v>
      </c>
      <c r="T33" t="n">
        <v>0.57</v>
      </c>
      <c r="U33" t="n">
        <v>0.88</v>
      </c>
      <c r="V33" t="n">
        <v>1.26</v>
      </c>
    </row>
    <row r="34">
      <c r="A34" s="5" t="inlineStr">
        <is>
          <t>Ergebnis je Aktie (unverwässert)</t>
        </is>
      </c>
      <c r="B34" s="5" t="inlineStr">
        <is>
          <t>Basic Earnings per share</t>
        </is>
      </c>
      <c r="C34" t="n">
        <v>0.24</v>
      </c>
      <c r="D34" t="n">
        <v>0.24</v>
      </c>
      <c r="E34" t="n">
        <v>0.44</v>
      </c>
      <c r="F34" t="n">
        <v>0.18</v>
      </c>
      <c r="G34" t="n">
        <v>0.16</v>
      </c>
      <c r="H34" t="n">
        <v>0.08</v>
      </c>
      <c r="I34" t="n">
        <v>-0.28</v>
      </c>
      <c r="J34" t="n">
        <v>0.1</v>
      </c>
      <c r="K34" t="n">
        <v>-0.5600000000000001</v>
      </c>
      <c r="L34" t="n">
        <v>0.21</v>
      </c>
      <c r="M34" t="n">
        <v>0.22</v>
      </c>
      <c r="N34" t="n">
        <v>0.2</v>
      </c>
      <c r="O34" t="n">
        <v>0.57</v>
      </c>
      <c r="P34" t="n">
        <v>1.15</v>
      </c>
      <c r="Q34" t="n">
        <v>1.06</v>
      </c>
      <c r="R34" t="n">
        <v>0.76</v>
      </c>
      <c r="S34" t="n">
        <v>0.53</v>
      </c>
      <c r="T34" t="n">
        <v>0.48</v>
      </c>
      <c r="U34" t="n">
        <v>0.87</v>
      </c>
      <c r="V34" t="n">
        <v>0.93</v>
      </c>
    </row>
    <row r="35">
      <c r="A35" s="5" t="inlineStr">
        <is>
          <t>Ergebnis je Aktie (verwässert)</t>
        </is>
      </c>
      <c r="B35" s="5" t="inlineStr">
        <is>
          <t>Diluted Earnings per share</t>
        </is>
      </c>
      <c r="C35" t="n">
        <v>0.24</v>
      </c>
      <c r="D35" t="n">
        <v>0.24</v>
      </c>
      <c r="E35" t="n">
        <v>0.44</v>
      </c>
      <c r="F35" t="n">
        <v>0.18</v>
      </c>
      <c r="G35" t="n">
        <v>0.16</v>
      </c>
      <c r="H35" t="n">
        <v>0.08</v>
      </c>
      <c r="I35" t="n">
        <v>-0.28</v>
      </c>
      <c r="J35" t="n">
        <v>0.1</v>
      </c>
      <c r="K35" t="n">
        <v>-0.5600000000000001</v>
      </c>
      <c r="L35" t="n">
        <v>0.21</v>
      </c>
      <c r="M35" t="n">
        <v>0.22</v>
      </c>
      <c r="N35" t="n">
        <v>0.2</v>
      </c>
      <c r="O35" t="n">
        <v>0.57</v>
      </c>
      <c r="P35" t="n">
        <v>1.15</v>
      </c>
      <c r="Q35" t="n">
        <v>1.06</v>
      </c>
      <c r="R35" t="n">
        <v>0.76</v>
      </c>
      <c r="S35" t="n">
        <v>0.53</v>
      </c>
      <c r="T35" t="n">
        <v>0.48</v>
      </c>
      <c r="U35" t="n">
        <v>0.87</v>
      </c>
      <c r="V35" t="n">
        <v>0.93</v>
      </c>
    </row>
    <row r="36">
      <c r="A36" s="5" t="inlineStr">
        <is>
          <t>Dividende je Aktie</t>
        </is>
      </c>
      <c r="B36" s="5" t="inlineStr">
        <is>
          <t>Dividend per share</t>
        </is>
      </c>
      <c r="C36" t="inlineStr">
        <is>
          <t>-</t>
        </is>
      </c>
      <c r="D36" t="n">
        <v>0.2</v>
      </c>
      <c r="E36" t="n">
        <v>0.2</v>
      </c>
      <c r="F36" t="n">
        <v>0.18</v>
      </c>
      <c r="G36" t="n">
        <v>0.14</v>
      </c>
      <c r="H36" t="n">
        <v>0.07000000000000001</v>
      </c>
      <c r="I36" t="n">
        <v>0.05</v>
      </c>
      <c r="J36" t="n">
        <v>0.05</v>
      </c>
      <c r="K36" t="n">
        <v>0.05</v>
      </c>
      <c r="L36" t="n">
        <v>0.08</v>
      </c>
      <c r="M36" t="n">
        <v>0.08</v>
      </c>
      <c r="N36" t="inlineStr">
        <is>
          <t>-</t>
        </is>
      </c>
      <c r="O36" t="n">
        <v>0.38</v>
      </c>
      <c r="P36" t="n">
        <v>0.38</v>
      </c>
      <c r="Q36" t="n">
        <v>0.57</v>
      </c>
      <c r="R36" t="n">
        <v>0.47</v>
      </c>
      <c r="S36" t="n">
        <v>0.39</v>
      </c>
      <c r="T36" t="n">
        <v>0.3</v>
      </c>
      <c r="U36" t="n">
        <v>0.57</v>
      </c>
      <c r="V36" t="n">
        <v>0.57</v>
      </c>
    </row>
    <row r="37">
      <c r="A37" s="5" t="inlineStr">
        <is>
          <t>Dividendenausschüttung in Mio</t>
        </is>
      </c>
      <c r="B37" s="5" t="inlineStr">
        <is>
          <t>Dividend Payment in M</t>
        </is>
      </c>
      <c r="C37" t="inlineStr">
        <is>
          <t>-</t>
        </is>
      </c>
      <c r="D37" t="n">
        <v>3449</v>
      </c>
      <c r="E37" t="n">
        <v>3419</v>
      </c>
      <c r="F37" t="n">
        <v>2999</v>
      </c>
      <c r="G37" t="n">
        <v>2361</v>
      </c>
      <c r="H37" t="n">
        <v>1185</v>
      </c>
      <c r="I37" t="n">
        <v>822</v>
      </c>
      <c r="J37" t="n">
        <v>832</v>
      </c>
      <c r="K37" t="n">
        <v>822</v>
      </c>
      <c r="L37" t="n">
        <v>1033</v>
      </c>
      <c r="M37" t="n">
        <v>1033</v>
      </c>
      <c r="N37" t="n">
        <v>24</v>
      </c>
      <c r="O37" t="n">
        <v>4867</v>
      </c>
      <c r="P37" t="n">
        <v>4867</v>
      </c>
      <c r="Q37" t="n">
        <v>1532</v>
      </c>
      <c r="R37" t="n">
        <v>729</v>
      </c>
      <c r="S37" t="n">
        <v>330</v>
      </c>
      <c r="T37" t="inlineStr">
        <is>
          <t>-</t>
        </is>
      </c>
      <c r="U37" t="inlineStr">
        <is>
          <t>-</t>
        </is>
      </c>
      <c r="V37" t="inlineStr">
        <is>
          <t>-</t>
        </is>
      </c>
    </row>
    <row r="38">
      <c r="A38" s="5" t="inlineStr">
        <is>
          <t>Ertrag</t>
        </is>
      </c>
      <c r="B38" s="5" t="inlineStr">
        <is>
          <t>Income</t>
        </is>
      </c>
      <c r="C38" t="n">
        <v>0.9</v>
      </c>
      <c r="D38" t="n">
        <v>0.86</v>
      </c>
      <c r="E38" t="n">
        <v>0.85</v>
      </c>
      <c r="F38" t="n">
        <v>0.82</v>
      </c>
      <c r="G38" t="n">
        <v>0.88</v>
      </c>
      <c r="H38" t="n">
        <v>0.77</v>
      </c>
      <c r="I38" t="n">
        <v>0.58</v>
      </c>
      <c r="J38" t="n">
        <v>0.84</v>
      </c>
      <c r="K38" t="n">
        <v>0.74</v>
      </c>
      <c r="L38" t="n">
        <v>1.12</v>
      </c>
      <c r="M38" t="n">
        <v>1.48</v>
      </c>
      <c r="N38" t="n">
        <v>1.19</v>
      </c>
      <c r="O38" t="n">
        <v>1.34</v>
      </c>
      <c r="P38" t="n">
        <v>4.51</v>
      </c>
      <c r="Q38" t="n">
        <v>4.83</v>
      </c>
      <c r="R38" t="n">
        <v>4.14</v>
      </c>
      <c r="S38" t="n">
        <v>4.18</v>
      </c>
      <c r="T38" t="n">
        <v>4.04</v>
      </c>
      <c r="U38" t="n">
        <v>4.32</v>
      </c>
      <c r="V38" t="n">
        <v>4.12</v>
      </c>
    </row>
    <row r="39">
      <c r="A39" s="5" t="inlineStr">
        <is>
          <t>Buchwert je Aktie</t>
        </is>
      </c>
      <c r="B39" s="5" t="inlineStr">
        <is>
          <t>Book value per share</t>
        </is>
      </c>
      <c r="C39" t="n">
        <v>8.289999999999999</v>
      </c>
      <c r="D39" t="n">
        <v>7.7</v>
      </c>
      <c r="E39" t="n">
        <v>8.77</v>
      </c>
      <c r="F39" t="n">
        <v>8.51</v>
      </c>
      <c r="G39" t="n">
        <v>8.4</v>
      </c>
      <c r="H39" t="n">
        <v>7.85</v>
      </c>
      <c r="I39" t="n">
        <v>6.89</v>
      </c>
      <c r="J39" t="n">
        <v>3.2</v>
      </c>
      <c r="K39" t="n">
        <v>3.25</v>
      </c>
      <c r="L39" t="n">
        <v>4.61</v>
      </c>
      <c r="M39" t="n">
        <v>4.45</v>
      </c>
      <c r="N39" t="n">
        <v>4.25</v>
      </c>
      <c r="O39" t="n">
        <v>4.29</v>
      </c>
      <c r="P39" t="n">
        <v>6.8</v>
      </c>
      <c r="Q39" t="n">
        <v>6.52</v>
      </c>
      <c r="R39" t="n">
        <v>6.1</v>
      </c>
      <c r="S39" t="n">
        <v>5.87</v>
      </c>
      <c r="T39" t="n">
        <v>5.68</v>
      </c>
      <c r="U39" t="n">
        <v>5.7</v>
      </c>
      <c r="V39" t="n">
        <v>5.44</v>
      </c>
    </row>
    <row r="40">
      <c r="A40" s="5" t="inlineStr">
        <is>
          <t>Cashflow je Aktie</t>
        </is>
      </c>
      <c r="B40" s="5" t="inlineStr">
        <is>
          <t>Cashflow per share</t>
        </is>
      </c>
      <c r="C40" t="n">
        <v>0.25</v>
      </c>
      <c r="D40" t="n">
        <v>0.32</v>
      </c>
      <c r="E40" t="n">
        <v>0.13</v>
      </c>
      <c r="F40" t="n">
        <v>-0.02</v>
      </c>
      <c r="G40" t="n">
        <v>0.29</v>
      </c>
      <c r="H40" t="n">
        <v>0.01</v>
      </c>
      <c r="I40" t="n">
        <v>0.2</v>
      </c>
      <c r="J40" t="n">
        <v>0.19</v>
      </c>
      <c r="K40" t="n">
        <v>-0.34</v>
      </c>
      <c r="L40" t="n">
        <v>-0.22</v>
      </c>
      <c r="M40" t="n">
        <v>-0.3</v>
      </c>
      <c r="N40" t="n">
        <v>0.91</v>
      </c>
      <c r="O40" t="n">
        <v>0.53</v>
      </c>
      <c r="P40" t="n">
        <v>1.99</v>
      </c>
      <c r="Q40" t="n">
        <v>1.2</v>
      </c>
      <c r="R40" t="inlineStr">
        <is>
          <t>-</t>
        </is>
      </c>
      <c r="S40" t="inlineStr">
        <is>
          <t>-</t>
        </is>
      </c>
      <c r="T40" t="inlineStr">
        <is>
          <t>-</t>
        </is>
      </c>
      <c r="U40" t="inlineStr">
        <is>
          <t>-</t>
        </is>
      </c>
      <c r="V40" t="inlineStr">
        <is>
          <t>-</t>
        </is>
      </c>
    </row>
    <row r="41">
      <c r="A41" s="5" t="inlineStr">
        <is>
          <t>Bilanzsumme je Aktie</t>
        </is>
      </c>
      <c r="B41" s="5" t="inlineStr">
        <is>
          <t>Total assets per share</t>
        </is>
      </c>
      <c r="C41" t="n">
        <v>46.61</v>
      </c>
      <c r="D41" t="n">
        <v>44.99</v>
      </c>
      <c r="E41" t="n">
        <v>50.24</v>
      </c>
      <c r="F41" t="n">
        <v>45.72</v>
      </c>
      <c r="G41" t="n">
        <v>42.66</v>
      </c>
      <c r="H41" t="n">
        <v>40.79</v>
      </c>
      <c r="I41" t="n">
        <v>40.4</v>
      </c>
      <c r="J41" t="n">
        <v>43.45</v>
      </c>
      <c r="K41" t="n">
        <v>41.24</v>
      </c>
      <c r="L41" t="n">
        <v>55.59</v>
      </c>
      <c r="M41" t="n">
        <v>52.73</v>
      </c>
      <c r="N41" t="n">
        <v>53.69</v>
      </c>
      <c r="O41" t="n">
        <v>48.35</v>
      </c>
      <c r="P41" t="n">
        <v>153.89</v>
      </c>
      <c r="Q41" t="n">
        <v>140.69</v>
      </c>
      <c r="R41" t="n">
        <v>113.31</v>
      </c>
      <c r="S41" t="n">
        <v>110.28</v>
      </c>
      <c r="T41" t="n">
        <v>110.93</v>
      </c>
      <c r="U41" t="n">
        <v>121.43</v>
      </c>
      <c r="V41" t="n">
        <v>123.08</v>
      </c>
    </row>
    <row r="42">
      <c r="A42" s="5" t="inlineStr">
        <is>
          <t>Personal am Ende des Jahres</t>
        </is>
      </c>
      <c r="B42" s="5" t="inlineStr">
        <is>
          <t>Staff at the end of year</t>
        </is>
      </c>
      <c r="C42" t="n">
        <v>89102</v>
      </c>
      <c r="D42" t="n">
        <v>92117</v>
      </c>
      <c r="E42" t="n">
        <v>96892</v>
      </c>
      <c r="F42" t="n">
        <v>89126</v>
      </c>
      <c r="G42" t="n">
        <v>90807</v>
      </c>
      <c r="H42" t="n">
        <v>92763</v>
      </c>
      <c r="I42" t="n">
        <v>93845</v>
      </c>
      <c r="J42" t="n">
        <v>96170</v>
      </c>
      <c r="K42" t="n">
        <v>101199</v>
      </c>
      <c r="L42" t="n">
        <v>98796</v>
      </c>
      <c r="M42" t="n">
        <v>102934</v>
      </c>
      <c r="N42" t="n">
        <v>108310</v>
      </c>
      <c r="O42" t="n">
        <v>96198</v>
      </c>
      <c r="P42" t="n">
        <v>50071</v>
      </c>
      <c r="Q42" t="n">
        <v>43666</v>
      </c>
      <c r="R42" t="n">
        <v>42738</v>
      </c>
      <c r="S42" t="n">
        <v>43465</v>
      </c>
      <c r="T42" t="n">
        <v>45650</v>
      </c>
      <c r="U42" t="n">
        <v>35029</v>
      </c>
      <c r="V42" t="n">
        <v>35729</v>
      </c>
    </row>
    <row r="43">
      <c r="A43" s="5" t="inlineStr">
        <is>
          <t>Personalaufwand in Mio. EUR</t>
        </is>
      </c>
      <c r="B43" s="5" t="inlineStr">
        <is>
          <t>Personnel expenses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row>
    <row r="44">
      <c r="A44" s="5" t="inlineStr">
        <is>
          <t>Aufwand je Mitarbeiter in EUR</t>
        </is>
      </c>
      <c r="B44" s="5" t="inlineStr">
        <is>
          <t>Effort per employee</t>
        </is>
      </c>
      <c r="C44" t="inlineStr">
        <is>
          <t>-</t>
        </is>
      </c>
      <c r="D44" t="inlineStr">
        <is>
          <t>-</t>
        </is>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c r="Q44" t="inlineStr">
        <is>
          <t>-</t>
        </is>
      </c>
      <c r="R44" t="inlineStr">
        <is>
          <t>-</t>
        </is>
      </c>
      <c r="S44" t="inlineStr">
        <is>
          <t>-</t>
        </is>
      </c>
      <c r="T44" t="inlineStr">
        <is>
          <t>-</t>
        </is>
      </c>
      <c r="U44" t="inlineStr">
        <is>
          <t>-</t>
        </is>
      </c>
      <c r="V44" t="inlineStr">
        <is>
          <t>-</t>
        </is>
      </c>
    </row>
    <row r="45">
      <c r="A45" s="5" t="inlineStr">
        <is>
          <t>Ertrag je Mitarbeiter in EUR</t>
        </is>
      </c>
      <c r="B45" s="5" t="inlineStr">
        <is>
          <t>Income per employee</t>
        </is>
      </c>
      <c r="C45" t="n">
        <v>176674</v>
      </c>
      <c r="D45" t="n">
        <v>164172</v>
      </c>
      <c r="E45" t="n">
        <v>139475</v>
      </c>
      <c r="F45" t="n">
        <v>145659</v>
      </c>
      <c r="G45" t="n">
        <v>188851</v>
      </c>
      <c r="H45" t="n">
        <v>136289</v>
      </c>
      <c r="I45" t="n">
        <v>95040</v>
      </c>
      <c r="J45" t="n">
        <v>136176</v>
      </c>
      <c r="K45" t="n">
        <v>117931</v>
      </c>
      <c r="L45" t="n">
        <v>134560</v>
      </c>
      <c r="M45" t="n">
        <v>168533</v>
      </c>
      <c r="N45" t="n">
        <v>130708</v>
      </c>
      <c r="O45" t="n">
        <v>165169</v>
      </c>
      <c r="P45" t="n">
        <v>168900</v>
      </c>
      <c r="Q45" t="n">
        <v>207140</v>
      </c>
      <c r="R45" t="n">
        <v>180401</v>
      </c>
      <c r="S45" t="n">
        <v>176739</v>
      </c>
      <c r="T45" t="n">
        <v>162606</v>
      </c>
      <c r="U45" t="n">
        <v>173284</v>
      </c>
      <c r="V45" t="n">
        <v>161773</v>
      </c>
    </row>
    <row r="46">
      <c r="A46" s="5" t="inlineStr">
        <is>
          <t>Bruttoergebnis je Mitarbeiter in EUR</t>
        </is>
      </c>
      <c r="B46" s="5" t="inlineStr">
        <is>
          <t>Gross Profit per employee</t>
        </is>
      </c>
      <c r="C46" t="inlineStr">
        <is>
          <t>-</t>
        </is>
      </c>
      <c r="D46" t="inlineStr">
        <is>
          <t>-</t>
        </is>
      </c>
      <c r="E46" t="inlineStr">
        <is>
          <t>-</t>
        </is>
      </c>
      <c r="F46" t="inlineStr">
        <is>
          <t>-</t>
        </is>
      </c>
      <c r="G46" t="inlineStr">
        <is>
          <t>-</t>
        </is>
      </c>
      <c r="H46" t="inlineStr">
        <is>
          <t>-</t>
        </is>
      </c>
      <c r="I46" t="inlineStr">
        <is>
          <t>-</t>
        </is>
      </c>
      <c r="J46" t="inlineStr">
        <is>
          <t>-</t>
        </is>
      </c>
      <c r="K46" t="inlineStr">
        <is>
          <t>-</t>
        </is>
      </c>
      <c r="L46" t="inlineStr">
        <is>
          <t>-</t>
        </is>
      </c>
      <c r="M46" t="inlineStr">
        <is>
          <t>-</t>
        </is>
      </c>
      <c r="N46" t="inlineStr">
        <is>
          <t>-</t>
        </is>
      </c>
      <c r="O46" t="inlineStr">
        <is>
          <t>-</t>
        </is>
      </c>
      <c r="P46" t="inlineStr">
        <is>
          <t>-</t>
        </is>
      </c>
      <c r="Q46" t="inlineStr">
        <is>
          <t>-</t>
        </is>
      </c>
      <c r="R46" t="inlineStr">
        <is>
          <t>-</t>
        </is>
      </c>
      <c r="S46" t="inlineStr">
        <is>
          <t>-</t>
        </is>
      </c>
      <c r="T46" t="inlineStr">
        <is>
          <t>-</t>
        </is>
      </c>
      <c r="U46" t="inlineStr">
        <is>
          <t>-</t>
        </is>
      </c>
      <c r="V46" t="inlineStr">
        <is>
          <t>-</t>
        </is>
      </c>
    </row>
    <row r="47">
      <c r="A47" s="5" t="inlineStr">
        <is>
          <t>Gewinn je Mitarbeiter in EUR</t>
        </is>
      </c>
      <c r="B47" s="5" t="inlineStr">
        <is>
          <t>Earnings per employee</t>
        </is>
      </c>
      <c r="C47" t="n">
        <v>46935</v>
      </c>
      <c r="D47" t="n">
        <v>43966</v>
      </c>
      <c r="E47" t="n">
        <v>75507</v>
      </c>
      <c r="F47" t="n">
        <v>34906</v>
      </c>
      <c r="G47" t="n">
        <v>30163</v>
      </c>
      <c r="H47" t="n">
        <v>13486</v>
      </c>
      <c r="I47" t="n">
        <v>-48484</v>
      </c>
      <c r="J47" t="n">
        <v>16689</v>
      </c>
      <c r="K47" t="n">
        <v>-80930</v>
      </c>
      <c r="L47" t="n">
        <v>27380</v>
      </c>
      <c r="M47" t="n">
        <v>27250</v>
      </c>
      <c r="N47" t="n">
        <v>23571</v>
      </c>
      <c r="O47" t="n">
        <v>75365</v>
      </c>
      <c r="P47" t="n">
        <v>42899</v>
      </c>
      <c r="Q47" t="n">
        <v>45413</v>
      </c>
      <c r="R47" t="n">
        <v>32594</v>
      </c>
      <c r="S47" t="n">
        <v>22363</v>
      </c>
      <c r="T47" t="n">
        <v>19474</v>
      </c>
      <c r="U47" t="n">
        <v>34343</v>
      </c>
      <c r="V47" t="n">
        <v>36161</v>
      </c>
    </row>
    <row r="48">
      <c r="A48" s="5" t="inlineStr">
        <is>
          <t>KGV (Kurs/Gewinn)</t>
        </is>
      </c>
      <c r="B48" s="5" t="inlineStr">
        <is>
          <t>PE (price/earnings)</t>
        </is>
      </c>
      <c r="C48" t="n">
        <v>9.800000000000001</v>
      </c>
      <c r="D48" t="n">
        <v>8.1</v>
      </c>
      <c r="E48" t="n">
        <v>6.3</v>
      </c>
      <c r="F48" t="n">
        <v>13</v>
      </c>
      <c r="G48" t="n">
        <v>19.3</v>
      </c>
      <c r="H48" t="n">
        <v>30.3</v>
      </c>
      <c r="I48" t="inlineStr">
        <is>
          <t>-</t>
        </is>
      </c>
      <c r="J48" t="n">
        <v>13</v>
      </c>
      <c r="K48" t="inlineStr">
        <is>
          <t>-</t>
        </is>
      </c>
      <c r="L48" t="n">
        <v>9.699999999999999</v>
      </c>
      <c r="M48" t="n">
        <v>14.2</v>
      </c>
      <c r="N48" t="n">
        <v>12.7</v>
      </c>
      <c r="O48" t="n">
        <v>9.5</v>
      </c>
      <c r="P48" t="n">
        <v>5.1</v>
      </c>
      <c r="Q48" t="n">
        <v>12.5</v>
      </c>
      <c r="R48" t="n">
        <v>13.9</v>
      </c>
      <c r="S48" t="n">
        <v>19.5</v>
      </c>
      <c r="T48" t="n">
        <v>12.9</v>
      </c>
      <c r="U48" t="n">
        <v>13.8</v>
      </c>
      <c r="V48" t="n">
        <v>18.6</v>
      </c>
    </row>
    <row r="49">
      <c r="A49" s="5" t="inlineStr">
        <is>
          <t>KUV (Kurs/Umsatz)</t>
        </is>
      </c>
      <c r="B49" s="5" t="inlineStr">
        <is>
          <t>PS (price/sales)</t>
        </is>
      </c>
      <c r="C49" t="n">
        <v>2.62</v>
      </c>
      <c r="D49" t="n">
        <v>2.27</v>
      </c>
      <c r="E49" t="n">
        <v>3.25</v>
      </c>
      <c r="F49" t="n">
        <v>2.86</v>
      </c>
      <c r="G49" t="n">
        <v>3.51</v>
      </c>
      <c r="H49" t="n">
        <v>3.14</v>
      </c>
      <c r="I49" t="n">
        <v>3.11</v>
      </c>
      <c r="J49" t="n">
        <v>1.54</v>
      </c>
      <c r="K49" t="n">
        <v>1.74</v>
      </c>
      <c r="L49" t="n">
        <v>1.81</v>
      </c>
      <c r="M49" t="n">
        <v>2.12</v>
      </c>
      <c r="N49" t="n">
        <v>2.13</v>
      </c>
      <c r="O49" t="n">
        <v>4.03</v>
      </c>
      <c r="P49" t="n">
        <v>1.3</v>
      </c>
      <c r="Q49" t="n">
        <v>2.73</v>
      </c>
      <c r="R49" t="n">
        <v>2.56</v>
      </c>
      <c r="S49" t="n">
        <v>2.47</v>
      </c>
      <c r="T49" t="n">
        <v>1.53</v>
      </c>
      <c r="U49" t="n">
        <v>2.78</v>
      </c>
      <c r="V49" t="n">
        <v>4.19</v>
      </c>
    </row>
    <row r="50">
      <c r="A50" s="5" t="inlineStr">
        <is>
          <t>KBV (Kurs/Buchwert)</t>
        </is>
      </c>
      <c r="B50" s="5" t="inlineStr">
        <is>
          <t>PB (price/book value)</t>
        </is>
      </c>
      <c r="C50" t="n">
        <v>0.28</v>
      </c>
      <c r="D50" t="n">
        <v>0.25</v>
      </c>
      <c r="E50" t="n">
        <v>0.32</v>
      </c>
      <c r="F50" t="n">
        <v>0.28</v>
      </c>
      <c r="G50" t="n">
        <v>0.37</v>
      </c>
      <c r="H50" t="n">
        <v>0.31</v>
      </c>
      <c r="I50" t="n">
        <v>0.26</v>
      </c>
      <c r="J50" t="n">
        <v>0.41</v>
      </c>
      <c r="K50" t="n">
        <v>0.4</v>
      </c>
      <c r="L50" t="n">
        <v>0.44</v>
      </c>
      <c r="M50" t="n">
        <v>0.7</v>
      </c>
      <c r="N50" t="n">
        <v>0.6</v>
      </c>
      <c r="O50" t="n">
        <v>1.26</v>
      </c>
      <c r="P50" t="n">
        <v>0.86</v>
      </c>
      <c r="Q50" t="n">
        <v>2.03</v>
      </c>
      <c r="R50" t="n">
        <v>1.74</v>
      </c>
      <c r="S50" t="n">
        <v>1.76</v>
      </c>
      <c r="T50" t="n">
        <v>1.09</v>
      </c>
      <c r="U50" t="n">
        <v>2.11</v>
      </c>
      <c r="V50" t="n">
        <v>3.18</v>
      </c>
    </row>
    <row r="51">
      <c r="A51" s="5" t="inlineStr">
        <is>
          <t>KCV (Kurs/Cashflow)</t>
        </is>
      </c>
      <c r="B51" s="5" t="inlineStr">
        <is>
          <t>PC (price/cashflow)</t>
        </is>
      </c>
      <c r="C51" t="n">
        <v>9.279999999999999</v>
      </c>
      <c r="D51" t="n">
        <v>6.04</v>
      </c>
      <c r="E51" t="n">
        <v>21.77</v>
      </c>
      <c r="F51" t="n">
        <v>-96.65000000000001</v>
      </c>
      <c r="G51" t="n">
        <v>10.71</v>
      </c>
      <c r="H51" t="n">
        <v>168.19</v>
      </c>
      <c r="I51" t="n">
        <v>9.17</v>
      </c>
      <c r="J51" t="n">
        <v>6.8</v>
      </c>
      <c r="K51" t="n">
        <v>-3.74</v>
      </c>
      <c r="L51" t="n">
        <v>-9.09</v>
      </c>
      <c r="M51" t="n">
        <v>-10.45</v>
      </c>
      <c r="N51" t="n">
        <v>2.78</v>
      </c>
      <c r="O51" t="n">
        <v>10.3</v>
      </c>
      <c r="P51" t="n">
        <v>2.94</v>
      </c>
      <c r="Q51" t="n">
        <v>10.99</v>
      </c>
      <c r="R51" t="inlineStr">
        <is>
          <t>-</t>
        </is>
      </c>
      <c r="S51" t="inlineStr">
        <is>
          <t>-</t>
        </is>
      </c>
      <c r="T51" t="inlineStr">
        <is>
          <t>-</t>
        </is>
      </c>
      <c r="U51" t="inlineStr">
        <is>
          <t>-</t>
        </is>
      </c>
      <c r="V51" t="inlineStr">
        <is>
          <t>-</t>
        </is>
      </c>
    </row>
    <row r="52">
      <c r="A52" s="5" t="inlineStr">
        <is>
          <t>Dividendenrendite in %</t>
        </is>
      </c>
      <c r="B52" s="5" t="inlineStr">
        <is>
          <t>Dividend Yield in %</t>
        </is>
      </c>
      <c r="C52" t="inlineStr">
        <is>
          <t>-</t>
        </is>
      </c>
      <c r="D52" t="n">
        <v>10.15</v>
      </c>
      <c r="E52" t="n">
        <v>7.33</v>
      </c>
      <c r="F52" t="n">
        <v>7.61</v>
      </c>
      <c r="G52" t="n">
        <v>4.53</v>
      </c>
      <c r="H52" t="n">
        <v>2.89</v>
      </c>
      <c r="I52" t="n">
        <v>2.79</v>
      </c>
      <c r="J52" t="n">
        <v>3.85</v>
      </c>
      <c r="K52" t="n">
        <v>3.88</v>
      </c>
      <c r="L52" t="n">
        <v>3.94</v>
      </c>
      <c r="M52" t="n">
        <v>2.56</v>
      </c>
      <c r="N52" t="inlineStr">
        <is>
          <t>-</t>
        </is>
      </c>
      <c r="O52" t="n">
        <v>7.02</v>
      </c>
      <c r="P52" t="n">
        <v>6.5</v>
      </c>
      <c r="Q52" t="n">
        <v>4.31</v>
      </c>
      <c r="R52" t="n">
        <v>4.43</v>
      </c>
      <c r="S52" t="n">
        <v>3.77</v>
      </c>
      <c r="T52" t="n">
        <v>4.84</v>
      </c>
      <c r="U52" t="n">
        <v>4.73</v>
      </c>
      <c r="V52" t="n">
        <v>3.3</v>
      </c>
    </row>
    <row r="53">
      <c r="A53" s="5" t="inlineStr">
        <is>
          <t>Gewinnrendite in %</t>
        </is>
      </c>
      <c r="B53" s="5" t="inlineStr">
        <is>
          <t>Return on profit in %</t>
        </is>
      </c>
      <c r="C53" t="n">
        <v>10.2</v>
      </c>
      <c r="D53" t="n">
        <v>12.4</v>
      </c>
      <c r="E53" t="n">
        <v>15.9</v>
      </c>
      <c r="F53" t="n">
        <v>7.7</v>
      </c>
      <c r="G53" t="n">
        <v>5.2</v>
      </c>
      <c r="H53" t="n">
        <v>3.3</v>
      </c>
      <c r="I53" t="n">
        <v>-15.6</v>
      </c>
      <c r="J53" t="n">
        <v>7.7</v>
      </c>
      <c r="K53" t="n">
        <v>-43.4</v>
      </c>
      <c r="L53" t="n">
        <v>10.3</v>
      </c>
      <c r="M53" t="n">
        <v>7</v>
      </c>
      <c r="N53" t="n">
        <v>7.9</v>
      </c>
      <c r="O53" t="n">
        <v>10.5</v>
      </c>
      <c r="P53" t="n">
        <v>19.7</v>
      </c>
      <c r="Q53" t="n">
        <v>8</v>
      </c>
      <c r="R53" t="n">
        <v>7.2</v>
      </c>
      <c r="S53" t="n">
        <v>5.1</v>
      </c>
      <c r="T53" t="n">
        <v>7.7</v>
      </c>
      <c r="U53" t="n">
        <v>7.2</v>
      </c>
      <c r="V53" t="n">
        <v>5.4</v>
      </c>
    </row>
    <row r="54">
      <c r="A54" s="5" t="inlineStr">
        <is>
          <t>Eigenkapitalrendite in %</t>
        </is>
      </c>
      <c r="B54" s="5" t="inlineStr">
        <is>
          <t>Return on Equity in %</t>
        </is>
      </c>
      <c r="C54" t="n">
        <v>2.88</v>
      </c>
      <c r="D54" t="n">
        <v>3</v>
      </c>
      <c r="E54" t="n">
        <v>5.26</v>
      </c>
      <c r="F54" t="n">
        <v>2.31</v>
      </c>
      <c r="G54" t="n">
        <v>2.06</v>
      </c>
      <c r="H54" t="n">
        <v>1.01</v>
      </c>
      <c r="I54" t="n">
        <v>-4.26</v>
      </c>
      <c r="J54" t="n">
        <v>3.24</v>
      </c>
      <c r="K54" t="n">
        <v>-16.27</v>
      </c>
      <c r="L54" t="n">
        <v>4.96</v>
      </c>
      <c r="M54" t="n">
        <v>5.32</v>
      </c>
      <c r="N54" t="n">
        <v>5.07</v>
      </c>
      <c r="O54" t="n">
        <v>14.26</v>
      </c>
      <c r="P54" t="n">
        <v>16.86</v>
      </c>
      <c r="Q54" t="n">
        <v>16.26</v>
      </c>
      <c r="R54" t="n">
        <v>12.25</v>
      </c>
      <c r="S54" t="n">
        <v>9.02</v>
      </c>
      <c r="T54" t="n">
        <v>8.52</v>
      </c>
      <c r="U54" t="n">
        <v>15.03</v>
      </c>
      <c r="V54" t="n">
        <v>16.93</v>
      </c>
    </row>
    <row r="55">
      <c r="A55" s="5" t="inlineStr">
        <is>
          <t>Gesamtkapitalrendite in %</t>
        </is>
      </c>
      <c r="B55" s="5" t="inlineStr">
        <is>
          <t>Total Return on Investment in %</t>
        </is>
      </c>
      <c r="C55" t="n">
        <v>0.51</v>
      </c>
      <c r="D55" t="n">
        <v>0.51</v>
      </c>
      <c r="E55" t="n">
        <v>0.92</v>
      </c>
      <c r="F55" t="n">
        <v>0.43</v>
      </c>
      <c r="G55" t="n">
        <v>0.4</v>
      </c>
      <c r="H55" t="n">
        <v>0.19</v>
      </c>
      <c r="I55" t="n">
        <v>-0.73</v>
      </c>
      <c r="J55" t="n">
        <v>0.24</v>
      </c>
      <c r="K55" t="n">
        <v>-1.28</v>
      </c>
      <c r="L55" t="n">
        <v>0.41</v>
      </c>
      <c r="M55" t="n">
        <v>0.45</v>
      </c>
      <c r="N55" t="n">
        <v>0.4</v>
      </c>
      <c r="O55" t="n">
        <v>1.27</v>
      </c>
      <c r="P55" t="n">
        <v>0.74</v>
      </c>
      <c r="Q55" t="n">
        <v>0.75</v>
      </c>
      <c r="R55" t="n">
        <v>0.66</v>
      </c>
      <c r="S55" t="n">
        <v>0.48</v>
      </c>
      <c r="T55" t="n">
        <v>0.44</v>
      </c>
      <c r="U55" t="n">
        <v>0.71</v>
      </c>
      <c r="V55" t="n">
        <v>0.75</v>
      </c>
    </row>
    <row r="56">
      <c r="A56" s="5" t="inlineStr">
        <is>
          <t>Eigenkapitalquote in %</t>
        </is>
      </c>
      <c r="B56" s="5" t="inlineStr">
        <is>
          <t>Equity Ratio in %</t>
        </is>
      </c>
      <c r="C56" t="n">
        <v>17.78</v>
      </c>
      <c r="D56" t="n">
        <v>17.12</v>
      </c>
      <c r="E56" t="n">
        <v>17.46</v>
      </c>
      <c r="F56" t="n">
        <v>18.61</v>
      </c>
      <c r="G56" t="n">
        <v>19.69</v>
      </c>
      <c r="H56" t="n">
        <v>19.24</v>
      </c>
      <c r="I56" t="n">
        <v>17.05</v>
      </c>
      <c r="J56" t="n">
        <v>7.37</v>
      </c>
      <c r="K56" t="n">
        <v>7.87</v>
      </c>
      <c r="L56" t="n">
        <v>8.289999999999999</v>
      </c>
      <c r="M56" t="n">
        <v>8.43</v>
      </c>
      <c r="N56" t="n">
        <v>7.92</v>
      </c>
      <c r="O56" t="n">
        <v>8.880000000000001</v>
      </c>
      <c r="P56" t="n">
        <v>4.42</v>
      </c>
      <c r="Q56" t="n">
        <v>4.63</v>
      </c>
      <c r="R56" t="n">
        <v>5.38</v>
      </c>
      <c r="S56" t="n">
        <v>5.32</v>
      </c>
      <c r="T56" t="n">
        <v>5.12</v>
      </c>
      <c r="U56" t="n">
        <v>4.69</v>
      </c>
      <c r="V56" t="n">
        <v>4.42</v>
      </c>
    </row>
    <row r="57">
      <c r="A57" s="5" t="inlineStr">
        <is>
          <t>Fremdkapitalquote in %</t>
        </is>
      </c>
      <c r="B57" s="5" t="inlineStr">
        <is>
          <t>Debt Ratio in %</t>
        </is>
      </c>
      <c r="C57" t="n">
        <v>82.22</v>
      </c>
      <c r="D57" t="n">
        <v>82.88</v>
      </c>
      <c r="E57" t="n">
        <v>82.54000000000001</v>
      </c>
      <c r="F57" t="n">
        <v>81.39</v>
      </c>
      <c r="G57" t="n">
        <v>80.31</v>
      </c>
      <c r="H57" t="n">
        <v>80.76000000000001</v>
      </c>
      <c r="I57" t="n">
        <v>82.95</v>
      </c>
      <c r="J57" t="n">
        <v>92.63</v>
      </c>
      <c r="K57" t="n">
        <v>92.13</v>
      </c>
      <c r="L57" t="n">
        <v>91.70999999999999</v>
      </c>
      <c r="M57" t="n">
        <v>91.56999999999999</v>
      </c>
      <c r="N57" t="n">
        <v>92.08</v>
      </c>
      <c r="O57" t="n">
        <v>91.12</v>
      </c>
      <c r="P57" t="n">
        <v>95.58</v>
      </c>
      <c r="Q57" t="n">
        <v>95.37</v>
      </c>
      <c r="R57" t="n">
        <v>94.62</v>
      </c>
      <c r="S57" t="n">
        <v>94.68000000000001</v>
      </c>
      <c r="T57" t="n">
        <v>94.88</v>
      </c>
      <c r="U57" t="n">
        <v>95.31</v>
      </c>
      <c r="V57" t="n">
        <v>95.58</v>
      </c>
    </row>
    <row r="58">
      <c r="A58" s="5" t="inlineStr"/>
      <c r="B58" s="5" t="inlineStr"/>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is>
          <t>Gesamtkapitalrentabilität</t>
        </is>
      </c>
      <c r="B64" s="5" t="inlineStr">
        <is>
          <t>ROA Return on Assets in %</t>
        </is>
      </c>
      <c r="C64" t="n">
        <v>0.51</v>
      </c>
      <c r="D64" t="n">
        <v>0.51</v>
      </c>
      <c r="E64" t="n">
        <v>0.92</v>
      </c>
      <c r="F64" t="n">
        <v>0.43</v>
      </c>
      <c r="G64" t="n">
        <v>0.4</v>
      </c>
      <c r="H64" t="n">
        <v>0.19</v>
      </c>
      <c r="I64" t="n">
        <v>-0.73</v>
      </c>
      <c r="J64" t="n">
        <v>0.24</v>
      </c>
      <c r="K64" t="n">
        <v>-1.28</v>
      </c>
      <c r="L64" t="n">
        <v>0.41</v>
      </c>
      <c r="M64" t="n">
        <v>0.45</v>
      </c>
      <c r="N64" t="n">
        <v>0.4</v>
      </c>
      <c r="O64" t="n">
        <v>1.27</v>
      </c>
      <c r="P64" t="n">
        <v>0.74</v>
      </c>
      <c r="Q64" t="n">
        <v>0.75</v>
      </c>
      <c r="R64" t="n">
        <v>0.66</v>
      </c>
      <c r="S64" t="n">
        <v>0.48</v>
      </c>
      <c r="T64" t="n">
        <v>0.44</v>
      </c>
      <c r="U64" t="n">
        <v>0.71</v>
      </c>
    </row>
    <row r="65">
      <c r="A65" s="5" t="inlineStr">
        <is>
          <t>Ertrag des eingesetzten Kapitals</t>
        </is>
      </c>
      <c r="B65" s="5" t="inlineStr">
        <is>
          <t>ROCE Return on Cap. Empl. in %</t>
        </is>
      </c>
      <c r="C65" t="n">
        <v>0.68</v>
      </c>
      <c r="D65" t="n">
        <v>0.62</v>
      </c>
      <c r="E65" t="n">
        <v>0.83</v>
      </c>
      <c r="F65" t="n">
        <v>0.38</v>
      </c>
      <c r="G65" t="n">
        <v>0.65</v>
      </c>
      <c r="H65" t="n">
        <v>0.4</v>
      </c>
      <c r="I65" t="n">
        <v>-0.4</v>
      </c>
      <c r="J65" t="n">
        <v>0.46</v>
      </c>
      <c r="K65" t="n">
        <v>0.13</v>
      </c>
      <c r="L65" t="n">
        <v>0.45</v>
      </c>
      <c r="M65" t="n">
        <v>1.29</v>
      </c>
      <c r="N65" t="n">
        <v>0.27</v>
      </c>
      <c r="O65" t="n">
        <v>0.83</v>
      </c>
      <c r="P65" t="n">
        <v>1.02</v>
      </c>
      <c r="Q65" t="n">
        <v>1.12</v>
      </c>
      <c r="R65" t="n">
        <v>0.93</v>
      </c>
      <c r="S65" t="n">
        <v>0.85</v>
      </c>
      <c r="T65" t="n">
        <v>0.34</v>
      </c>
      <c r="U65" t="n">
        <v>0.73</v>
      </c>
    </row>
    <row r="66">
      <c r="A66" s="5" t="inlineStr"/>
      <c r="B66" s="5" t="inlineStr"/>
    </row>
    <row r="67">
      <c r="A67" s="5" t="inlineStr"/>
      <c r="B67" s="5" t="inlineStr"/>
    </row>
    <row r="68">
      <c r="A68" s="5" t="inlineStr">
        <is>
          <t>Operativer Cashflow</t>
        </is>
      </c>
      <c r="B68" s="5" t="inlineStr">
        <is>
          <t>Operating Cashflow in M</t>
        </is>
      </c>
      <c r="C68" t="n">
        <v>162492.8</v>
      </c>
      <c r="D68" t="n">
        <v>105754.36</v>
      </c>
      <c r="E68" t="n">
        <v>345272.2</v>
      </c>
      <c r="F68" t="n">
        <v>-1532869</v>
      </c>
      <c r="G68" t="n">
        <v>169860.6</v>
      </c>
      <c r="H68" t="n">
        <v>2665138.74</v>
      </c>
      <c r="I68" t="n">
        <v>142144.17</v>
      </c>
      <c r="J68" t="n">
        <v>105406.8</v>
      </c>
      <c r="K68" t="n">
        <v>-57973.74000000001</v>
      </c>
      <c r="L68" t="n">
        <v>-107707.41</v>
      </c>
      <c r="M68" t="n">
        <v>-123822.05</v>
      </c>
      <c r="N68" t="n">
        <v>32940.22</v>
      </c>
      <c r="O68" t="n">
        <v>122044.7</v>
      </c>
      <c r="P68" t="n">
        <v>5512.5</v>
      </c>
      <c r="Q68" t="n">
        <v>20562.29</v>
      </c>
      <c r="R68" t="inlineStr">
        <is>
          <t>-</t>
        </is>
      </c>
      <c r="S68" t="inlineStr">
        <is>
          <t>-</t>
        </is>
      </c>
      <c r="T68" t="inlineStr">
        <is>
          <t>-</t>
        </is>
      </c>
      <c r="U68" t="inlineStr">
        <is>
          <t>-</t>
        </is>
      </c>
    </row>
    <row r="69">
      <c r="A69" s="5" t="inlineStr">
        <is>
          <t>Aktienrückkauf</t>
        </is>
      </c>
      <c r="B69" s="5" t="inlineStr">
        <is>
          <t>Share Buyback in M</t>
        </is>
      </c>
      <c r="C69" t="n">
        <v>-1</v>
      </c>
      <c r="D69" t="n">
        <v>-1649</v>
      </c>
      <c r="E69" t="n">
        <v>0</v>
      </c>
      <c r="F69" t="n">
        <v>0</v>
      </c>
      <c r="G69" t="n">
        <v>-14</v>
      </c>
      <c r="H69" t="n">
        <v>-345</v>
      </c>
      <c r="I69" t="n">
        <v>0</v>
      </c>
      <c r="J69" t="n">
        <v>0</v>
      </c>
      <c r="K69" t="n">
        <v>-3652</v>
      </c>
      <c r="L69" t="n">
        <v>0</v>
      </c>
      <c r="M69" t="n">
        <v>0</v>
      </c>
      <c r="N69" t="n">
        <v>0</v>
      </c>
      <c r="O69" t="n">
        <v>-9974</v>
      </c>
      <c r="P69" t="n">
        <v>-4</v>
      </c>
      <c r="Q69" t="n">
        <v>-7</v>
      </c>
      <c r="R69" t="n">
        <v>-27</v>
      </c>
      <c r="S69" t="n">
        <v>0</v>
      </c>
      <c r="T69" t="n">
        <v>-433</v>
      </c>
      <c r="U69" t="n">
        <v>0</v>
      </c>
    </row>
    <row r="70">
      <c r="A70" s="5" t="inlineStr"/>
      <c r="B70" s="5" t="inlineStr"/>
    </row>
    <row r="71">
      <c r="A71" s="5" t="inlineStr"/>
      <c r="B71" s="5" t="inlineStr"/>
    </row>
    <row r="72">
      <c r="A72" s="5" t="inlineStr"/>
      <c r="B72" s="5" t="inlineStr"/>
    </row>
    <row r="73">
      <c r="A73" s="5" t="inlineStr"/>
      <c r="B73" s="5" t="inlineStr"/>
    </row>
    <row r="74">
      <c r="A74" s="5" t="inlineStr">
        <is>
          <t>Gewinnwachstum 1J in %</t>
        </is>
      </c>
      <c r="B74" s="5" t="inlineStr">
        <is>
          <t>Earnings Growth 1Y in %</t>
        </is>
      </c>
      <c r="C74" t="n">
        <v>3.26</v>
      </c>
      <c r="D74" t="n">
        <v>-44.64</v>
      </c>
      <c r="E74" t="n">
        <v>135.17</v>
      </c>
      <c r="F74" t="n">
        <v>13.58</v>
      </c>
      <c r="G74" t="n">
        <v>118.94</v>
      </c>
      <c r="H74" t="n">
        <v>-127.49</v>
      </c>
      <c r="I74" t="n">
        <v>-383.49</v>
      </c>
      <c r="J74" t="n">
        <v>-119.6</v>
      </c>
      <c r="K74" t="n">
        <v>-402.77</v>
      </c>
      <c r="L74" t="n">
        <v>-3.57</v>
      </c>
      <c r="M74" t="n">
        <v>9.869999999999999</v>
      </c>
      <c r="N74" t="n">
        <v>-64.79000000000001</v>
      </c>
      <c r="O74" t="n">
        <v>237.52</v>
      </c>
      <c r="P74" t="n">
        <v>8.32</v>
      </c>
      <c r="Q74" t="n">
        <v>42.35</v>
      </c>
      <c r="R74" t="n">
        <v>43.31</v>
      </c>
      <c r="S74" t="n">
        <v>9.34</v>
      </c>
      <c r="T74" t="n">
        <v>-26.1</v>
      </c>
      <c r="U74" t="n">
        <v>-6.89</v>
      </c>
    </row>
    <row r="75">
      <c r="A75" s="5" t="inlineStr">
        <is>
          <t>Gewinnwachstum 3J in %</t>
        </is>
      </c>
      <c r="B75" s="5" t="inlineStr">
        <is>
          <t>Earnings Growth 3Y in %</t>
        </is>
      </c>
      <c r="C75" t="n">
        <v>31.26</v>
      </c>
      <c r="D75" t="n">
        <v>34.7</v>
      </c>
      <c r="E75" t="n">
        <v>89.23</v>
      </c>
      <c r="F75" t="n">
        <v>1.68</v>
      </c>
      <c r="G75" t="n">
        <v>-130.68</v>
      </c>
      <c r="H75" t="n">
        <v>-210.19</v>
      </c>
      <c r="I75" t="n">
        <v>-301.95</v>
      </c>
      <c r="J75" t="n">
        <v>-175.31</v>
      </c>
      <c r="K75" t="n">
        <v>-132.16</v>
      </c>
      <c r="L75" t="n">
        <v>-19.5</v>
      </c>
      <c r="M75" t="n">
        <v>60.87</v>
      </c>
      <c r="N75" t="n">
        <v>60.35</v>
      </c>
      <c r="O75" t="n">
        <v>96.06</v>
      </c>
      <c r="P75" t="n">
        <v>31.33</v>
      </c>
      <c r="Q75" t="n">
        <v>31.67</v>
      </c>
      <c r="R75" t="n">
        <v>8.85</v>
      </c>
      <c r="S75" t="n">
        <v>-7.88</v>
      </c>
      <c r="T75" t="inlineStr">
        <is>
          <t>-</t>
        </is>
      </c>
      <c r="U75" t="inlineStr">
        <is>
          <t>-</t>
        </is>
      </c>
    </row>
    <row r="76">
      <c r="A76" s="5" t="inlineStr">
        <is>
          <t>Gewinnwachstum 5J in %</t>
        </is>
      </c>
      <c r="B76" s="5" t="inlineStr">
        <is>
          <t>Earnings Growth 5Y in %</t>
        </is>
      </c>
      <c r="C76" t="n">
        <v>45.26</v>
      </c>
      <c r="D76" t="n">
        <v>19.11</v>
      </c>
      <c r="E76" t="n">
        <v>-48.66</v>
      </c>
      <c r="F76" t="n">
        <v>-99.61</v>
      </c>
      <c r="G76" t="n">
        <v>-182.88</v>
      </c>
      <c r="H76" t="n">
        <v>-207.38</v>
      </c>
      <c r="I76" t="n">
        <v>-179.91</v>
      </c>
      <c r="J76" t="n">
        <v>-116.17</v>
      </c>
      <c r="K76" t="n">
        <v>-44.75</v>
      </c>
      <c r="L76" t="n">
        <v>37.47</v>
      </c>
      <c r="M76" t="n">
        <v>46.65</v>
      </c>
      <c r="N76" t="n">
        <v>53.34</v>
      </c>
      <c r="O76" t="n">
        <v>68.17</v>
      </c>
      <c r="P76" t="n">
        <v>15.44</v>
      </c>
      <c r="Q76" t="n">
        <v>12.4</v>
      </c>
      <c r="R76" t="inlineStr">
        <is>
          <t>-</t>
        </is>
      </c>
      <c r="S76" t="inlineStr">
        <is>
          <t>-</t>
        </is>
      </c>
      <c r="T76" t="inlineStr">
        <is>
          <t>-</t>
        </is>
      </c>
      <c r="U76" t="inlineStr">
        <is>
          <t>-</t>
        </is>
      </c>
    </row>
    <row r="77">
      <c r="A77" s="5" t="inlineStr">
        <is>
          <t>Gewinnwachstum 10J in %</t>
        </is>
      </c>
      <c r="B77" s="5" t="inlineStr">
        <is>
          <t>Earnings Growth 10Y in %</t>
        </is>
      </c>
      <c r="C77" t="n">
        <v>-81.06</v>
      </c>
      <c r="D77" t="n">
        <v>-80.40000000000001</v>
      </c>
      <c r="E77" t="n">
        <v>-82.41</v>
      </c>
      <c r="F77" t="n">
        <v>-72.18000000000001</v>
      </c>
      <c r="G77" t="n">
        <v>-72.70999999999999</v>
      </c>
      <c r="H77" t="n">
        <v>-80.36</v>
      </c>
      <c r="I77" t="n">
        <v>-63.28</v>
      </c>
      <c r="J77" t="n">
        <v>-24</v>
      </c>
      <c r="K77" t="n">
        <v>-14.65</v>
      </c>
      <c r="L77" t="n">
        <v>24.94</v>
      </c>
      <c r="M77" t="inlineStr">
        <is>
          <t>-</t>
        </is>
      </c>
      <c r="N77" t="inlineStr">
        <is>
          <t>-</t>
        </is>
      </c>
      <c r="O77" t="inlineStr">
        <is>
          <t>-</t>
        </is>
      </c>
      <c r="P77" t="inlineStr">
        <is>
          <t>-</t>
        </is>
      </c>
      <c r="Q77" t="inlineStr">
        <is>
          <t>-</t>
        </is>
      </c>
      <c r="R77" t="inlineStr">
        <is>
          <t>-</t>
        </is>
      </c>
      <c r="S77" t="inlineStr">
        <is>
          <t>-</t>
        </is>
      </c>
      <c r="T77" t="inlineStr">
        <is>
          <t>-</t>
        </is>
      </c>
      <c r="U77" t="inlineStr">
        <is>
          <t>-</t>
        </is>
      </c>
    </row>
    <row r="78">
      <c r="A78" s="5" t="inlineStr">
        <is>
          <t>PEG Ratio</t>
        </is>
      </c>
      <c r="B78" s="5" t="inlineStr">
        <is>
          <t>KGW Kurs/Gewinn/Wachstum</t>
        </is>
      </c>
      <c r="C78" t="n">
        <v>0.22</v>
      </c>
      <c r="D78" t="n">
        <v>0.42</v>
      </c>
      <c r="E78" t="n">
        <v>-0.13</v>
      </c>
      <c r="F78" t="n">
        <v>-0.13</v>
      </c>
      <c r="G78" t="n">
        <v>-0.11</v>
      </c>
      <c r="H78" t="n">
        <v>-0.15</v>
      </c>
      <c r="I78" t="inlineStr">
        <is>
          <t>-</t>
        </is>
      </c>
      <c r="J78" t="n">
        <v>-0.11</v>
      </c>
      <c r="K78" t="inlineStr">
        <is>
          <t>-</t>
        </is>
      </c>
      <c r="L78" t="n">
        <v>0.26</v>
      </c>
      <c r="M78" t="n">
        <v>0.3</v>
      </c>
      <c r="N78" t="n">
        <v>0.24</v>
      </c>
      <c r="O78" t="n">
        <v>0.14</v>
      </c>
      <c r="P78" t="n">
        <v>0.33</v>
      </c>
      <c r="Q78" t="n">
        <v>1.01</v>
      </c>
      <c r="R78" t="inlineStr">
        <is>
          <t>-</t>
        </is>
      </c>
      <c r="S78" t="inlineStr">
        <is>
          <t>-</t>
        </is>
      </c>
      <c r="T78" t="inlineStr">
        <is>
          <t>-</t>
        </is>
      </c>
      <c r="U78" t="inlineStr">
        <is>
          <t>-</t>
        </is>
      </c>
    </row>
    <row r="79">
      <c r="A79" s="5" t="inlineStr">
        <is>
          <t>EBIT-Wachstum 1J in %</t>
        </is>
      </c>
      <c r="B79" s="5" t="inlineStr">
        <is>
          <t>EBIT Growth 1Y in %</t>
        </is>
      </c>
      <c r="C79" t="n">
        <v>14.43</v>
      </c>
      <c r="D79" t="n">
        <v>-26.61</v>
      </c>
      <c r="E79" t="n">
        <v>141.02</v>
      </c>
      <c r="F79" t="n">
        <v>-37.57</v>
      </c>
      <c r="G79" t="n">
        <v>71.47</v>
      </c>
      <c r="H79" t="n">
        <v>-202.98</v>
      </c>
      <c r="I79" t="n">
        <v>-181.08</v>
      </c>
      <c r="J79" t="n">
        <v>267.79</v>
      </c>
      <c r="K79" t="n">
        <v>-71.66</v>
      </c>
      <c r="L79" t="n">
        <v>-63.4</v>
      </c>
      <c r="M79" t="n">
        <v>360.18</v>
      </c>
      <c r="N79" t="n">
        <v>-63.19</v>
      </c>
      <c r="O79" t="n">
        <v>62.16</v>
      </c>
      <c r="P79" t="n">
        <v>-0.58</v>
      </c>
      <c r="Q79" t="n">
        <v>50.38</v>
      </c>
      <c r="R79" t="n">
        <v>14.88</v>
      </c>
      <c r="S79" t="n">
        <v>146.02</v>
      </c>
      <c r="T79" t="n">
        <v>-43.91</v>
      </c>
      <c r="U79" t="n">
        <v>-31.13</v>
      </c>
    </row>
    <row r="80">
      <c r="A80" s="5" t="inlineStr">
        <is>
          <t>EBIT-Wachstum 3J in %</t>
        </is>
      </c>
      <c r="B80" s="5" t="inlineStr">
        <is>
          <t>EBIT Growth 3Y in %</t>
        </is>
      </c>
      <c r="C80" t="n">
        <v>42.95</v>
      </c>
      <c r="D80" t="n">
        <v>25.61</v>
      </c>
      <c r="E80" t="n">
        <v>58.31</v>
      </c>
      <c r="F80" t="n">
        <v>-56.36</v>
      </c>
      <c r="G80" t="n">
        <v>-104.2</v>
      </c>
      <c r="H80" t="n">
        <v>-38.76</v>
      </c>
      <c r="I80" t="n">
        <v>5.02</v>
      </c>
      <c r="J80" t="n">
        <v>44.24</v>
      </c>
      <c r="K80" t="n">
        <v>75.04000000000001</v>
      </c>
      <c r="L80" t="n">
        <v>77.86</v>
      </c>
      <c r="M80" t="n">
        <v>119.72</v>
      </c>
      <c r="N80" t="n">
        <v>-0.54</v>
      </c>
      <c r="O80" t="n">
        <v>37.32</v>
      </c>
      <c r="P80" t="n">
        <v>21.56</v>
      </c>
      <c r="Q80" t="n">
        <v>70.43000000000001</v>
      </c>
      <c r="R80" t="n">
        <v>39</v>
      </c>
      <c r="S80" t="n">
        <v>23.66</v>
      </c>
      <c r="T80" t="inlineStr">
        <is>
          <t>-</t>
        </is>
      </c>
      <c r="U80" t="inlineStr">
        <is>
          <t>-</t>
        </is>
      </c>
    </row>
    <row r="81">
      <c r="A81" s="5" t="inlineStr">
        <is>
          <t>EBIT-Wachstum 5J in %</t>
        </is>
      </c>
      <c r="B81" s="5" t="inlineStr">
        <is>
          <t>EBIT Growth 5Y in %</t>
        </is>
      </c>
      <c r="C81" t="n">
        <v>32.55</v>
      </c>
      <c r="D81" t="n">
        <v>-10.93</v>
      </c>
      <c r="E81" t="n">
        <v>-41.83</v>
      </c>
      <c r="F81" t="n">
        <v>-16.47</v>
      </c>
      <c r="G81" t="n">
        <v>-23.29</v>
      </c>
      <c r="H81" t="n">
        <v>-50.27</v>
      </c>
      <c r="I81" t="n">
        <v>62.37</v>
      </c>
      <c r="J81" t="n">
        <v>85.94</v>
      </c>
      <c r="K81" t="n">
        <v>44.82</v>
      </c>
      <c r="L81" t="n">
        <v>59.03</v>
      </c>
      <c r="M81" t="n">
        <v>81.79000000000001</v>
      </c>
      <c r="N81" t="n">
        <v>12.73</v>
      </c>
      <c r="O81" t="n">
        <v>54.57</v>
      </c>
      <c r="P81" t="n">
        <v>33.36</v>
      </c>
      <c r="Q81" t="n">
        <v>27.25</v>
      </c>
      <c r="R81" t="inlineStr">
        <is>
          <t>-</t>
        </is>
      </c>
      <c r="S81" t="inlineStr">
        <is>
          <t>-</t>
        </is>
      </c>
      <c r="T81" t="inlineStr">
        <is>
          <t>-</t>
        </is>
      </c>
      <c r="U81" t="inlineStr">
        <is>
          <t>-</t>
        </is>
      </c>
    </row>
    <row r="82">
      <c r="A82" s="5" t="inlineStr">
        <is>
          <t>EBIT-Wachstum 10J in %</t>
        </is>
      </c>
      <c r="B82" s="5" t="inlineStr">
        <is>
          <t>EBIT Growth 10Y in %</t>
        </is>
      </c>
      <c r="C82" t="n">
        <v>-8.859999999999999</v>
      </c>
      <c r="D82" t="n">
        <v>25.72</v>
      </c>
      <c r="E82" t="n">
        <v>22.06</v>
      </c>
      <c r="F82" t="n">
        <v>14.17</v>
      </c>
      <c r="G82" t="n">
        <v>17.87</v>
      </c>
      <c r="H82" t="n">
        <v>15.76</v>
      </c>
      <c r="I82" t="n">
        <v>37.55</v>
      </c>
      <c r="J82" t="n">
        <v>70.26000000000001</v>
      </c>
      <c r="K82" t="n">
        <v>39.09</v>
      </c>
      <c r="L82" t="n">
        <v>43.14</v>
      </c>
      <c r="M82" t="inlineStr">
        <is>
          <t>-</t>
        </is>
      </c>
      <c r="N82" t="inlineStr">
        <is>
          <t>-</t>
        </is>
      </c>
      <c r="O82" t="inlineStr">
        <is>
          <t>-</t>
        </is>
      </c>
      <c r="P82" t="inlineStr">
        <is>
          <t>-</t>
        </is>
      </c>
      <c r="Q82" t="inlineStr">
        <is>
          <t>-</t>
        </is>
      </c>
      <c r="R82" t="inlineStr">
        <is>
          <t>-</t>
        </is>
      </c>
      <c r="S82" t="inlineStr">
        <is>
          <t>-</t>
        </is>
      </c>
      <c r="T82" t="inlineStr">
        <is>
          <t>-</t>
        </is>
      </c>
      <c r="U82" t="inlineStr">
        <is>
          <t>-</t>
        </is>
      </c>
    </row>
    <row r="83">
      <c r="A83" s="5" t="inlineStr">
        <is>
          <t>Op.Cashflow Wachstum 1J in %</t>
        </is>
      </c>
      <c r="B83" s="5" t="inlineStr">
        <is>
          <t>Op.Cashflow Wachstum 1Y in %</t>
        </is>
      </c>
      <c r="C83" t="n">
        <v>53.64</v>
      </c>
      <c r="D83" t="n">
        <v>-72.26000000000001</v>
      </c>
      <c r="E83" t="n">
        <v>-122.52</v>
      </c>
      <c r="F83" t="n">
        <v>-1002.43</v>
      </c>
      <c r="G83" t="n">
        <v>-93.63</v>
      </c>
      <c r="H83" t="n">
        <v>1734.13</v>
      </c>
      <c r="I83" t="n">
        <v>34.85</v>
      </c>
      <c r="J83" t="n">
        <v>-281.82</v>
      </c>
      <c r="K83" t="n">
        <v>-58.86</v>
      </c>
      <c r="L83" t="n">
        <v>-13.01</v>
      </c>
      <c r="M83" t="n">
        <v>-475.9</v>
      </c>
      <c r="N83" t="n">
        <v>-73.01000000000001</v>
      </c>
      <c r="O83" t="n">
        <v>250.34</v>
      </c>
      <c r="P83" t="n">
        <v>-73.25</v>
      </c>
      <c r="Q83" t="inlineStr">
        <is>
          <t>-</t>
        </is>
      </c>
      <c r="R83" t="inlineStr">
        <is>
          <t>-</t>
        </is>
      </c>
      <c r="S83" t="inlineStr">
        <is>
          <t>-</t>
        </is>
      </c>
      <c r="T83" t="inlineStr">
        <is>
          <t>-</t>
        </is>
      </c>
      <c r="U83" t="inlineStr">
        <is>
          <t>-</t>
        </is>
      </c>
    </row>
    <row r="84">
      <c r="A84" s="5" t="inlineStr">
        <is>
          <t>Op.Cashflow Wachstum 3J in %</t>
        </is>
      </c>
      <c r="B84" s="5" t="inlineStr">
        <is>
          <t>Op.Cashflow Wachstum 3Y in %</t>
        </is>
      </c>
      <c r="C84" t="n">
        <v>-47.05</v>
      </c>
      <c r="D84" t="n">
        <v>-399.07</v>
      </c>
      <c r="E84" t="n">
        <v>-406.19</v>
      </c>
      <c r="F84" t="n">
        <v>212.69</v>
      </c>
      <c r="G84" t="n">
        <v>558.45</v>
      </c>
      <c r="H84" t="n">
        <v>495.72</v>
      </c>
      <c r="I84" t="n">
        <v>-101.94</v>
      </c>
      <c r="J84" t="n">
        <v>-117.9</v>
      </c>
      <c r="K84" t="n">
        <v>-182.59</v>
      </c>
      <c r="L84" t="n">
        <v>-187.31</v>
      </c>
      <c r="M84" t="n">
        <v>-99.52</v>
      </c>
      <c r="N84" t="n">
        <v>34.69</v>
      </c>
      <c r="O84" t="inlineStr">
        <is>
          <t>-</t>
        </is>
      </c>
      <c r="P84" t="inlineStr">
        <is>
          <t>-</t>
        </is>
      </c>
      <c r="Q84" t="inlineStr">
        <is>
          <t>-</t>
        </is>
      </c>
      <c r="R84" t="inlineStr">
        <is>
          <t>-</t>
        </is>
      </c>
      <c r="S84" t="inlineStr">
        <is>
          <t>-</t>
        </is>
      </c>
      <c r="T84" t="inlineStr">
        <is>
          <t>-</t>
        </is>
      </c>
      <c r="U84" t="inlineStr">
        <is>
          <t>-</t>
        </is>
      </c>
    </row>
    <row r="85">
      <c r="A85" s="5" t="inlineStr">
        <is>
          <t>Op.Cashflow Wachstum 5J in %</t>
        </is>
      </c>
      <c r="B85" s="5" t="inlineStr">
        <is>
          <t>Op.Cashflow Wachstum 5Y in %</t>
        </is>
      </c>
      <c r="C85" t="n">
        <v>-247.44</v>
      </c>
      <c r="D85" t="n">
        <v>88.66</v>
      </c>
      <c r="E85" t="n">
        <v>110.08</v>
      </c>
      <c r="F85" t="n">
        <v>78.22</v>
      </c>
      <c r="G85" t="n">
        <v>266.93</v>
      </c>
      <c r="H85" t="n">
        <v>283.06</v>
      </c>
      <c r="I85" t="n">
        <v>-158.95</v>
      </c>
      <c r="J85" t="n">
        <v>-180.52</v>
      </c>
      <c r="K85" t="n">
        <v>-74.09</v>
      </c>
      <c r="L85" t="n">
        <v>-76.97</v>
      </c>
      <c r="M85" t="inlineStr">
        <is>
          <t>-</t>
        </is>
      </c>
      <c r="N85" t="inlineStr">
        <is>
          <t>-</t>
        </is>
      </c>
      <c r="O85" t="inlineStr">
        <is>
          <t>-</t>
        </is>
      </c>
      <c r="P85" t="inlineStr">
        <is>
          <t>-</t>
        </is>
      </c>
      <c r="Q85" t="inlineStr">
        <is>
          <t>-</t>
        </is>
      </c>
      <c r="R85" t="inlineStr">
        <is>
          <t>-</t>
        </is>
      </c>
      <c r="S85" t="inlineStr">
        <is>
          <t>-</t>
        </is>
      </c>
      <c r="T85" t="inlineStr">
        <is>
          <t>-</t>
        </is>
      </c>
      <c r="U85" t="inlineStr">
        <is>
          <t>-</t>
        </is>
      </c>
    </row>
    <row r="86">
      <c r="A86" s="5" t="inlineStr">
        <is>
          <t>Op.Cashflow Wachstum 10J in %</t>
        </is>
      </c>
      <c r="B86" s="5" t="inlineStr">
        <is>
          <t>Op.Cashflow Wachstum 10Y in %</t>
        </is>
      </c>
      <c r="C86" t="n">
        <v>17.81</v>
      </c>
      <c r="D86" t="n">
        <v>-35.14</v>
      </c>
      <c r="E86" t="n">
        <v>-35.22</v>
      </c>
      <c r="F86" t="n">
        <v>2.07</v>
      </c>
      <c r="G86" t="n">
        <v>94.98</v>
      </c>
      <c r="H86" t="inlineStr">
        <is>
          <t>-</t>
        </is>
      </c>
      <c r="I86" t="inlineStr">
        <is>
          <t>-</t>
        </is>
      </c>
      <c r="J86" t="inlineStr">
        <is>
          <t>-</t>
        </is>
      </c>
      <c r="K86" t="inlineStr">
        <is>
          <t>-</t>
        </is>
      </c>
      <c r="L86" t="inlineStr">
        <is>
          <t>-</t>
        </is>
      </c>
      <c r="M86" t="inlineStr">
        <is>
          <t>-</t>
        </is>
      </c>
      <c r="N86" t="inlineStr">
        <is>
          <t>-</t>
        </is>
      </c>
      <c r="O86" t="inlineStr">
        <is>
          <t>-</t>
        </is>
      </c>
      <c r="P86" t="inlineStr">
        <is>
          <t>-</t>
        </is>
      </c>
      <c r="Q86" t="inlineStr">
        <is>
          <t>-</t>
        </is>
      </c>
      <c r="R86" t="inlineStr">
        <is>
          <t>-</t>
        </is>
      </c>
      <c r="S86" t="inlineStr">
        <is>
          <t>-</t>
        </is>
      </c>
      <c r="T86" t="inlineStr">
        <is>
          <t>-</t>
        </is>
      </c>
      <c r="U86" t="inlineStr">
        <is>
          <t>-</t>
        </is>
      </c>
    </row>
    <row r="87">
      <c r="A87" s="5" t="inlineStr">
        <is>
          <t>Verschuldungsgrad in %</t>
        </is>
      </c>
      <c r="B87" s="5" t="inlineStr">
        <is>
          <t>Finance Gearing in %</t>
        </is>
      </c>
      <c r="C87" t="n">
        <v>462.43</v>
      </c>
      <c r="D87" t="n">
        <v>484.27</v>
      </c>
      <c r="E87" t="n">
        <v>472.74</v>
      </c>
      <c r="F87" t="n">
        <v>437.36</v>
      </c>
      <c r="G87" t="n">
        <v>407.85</v>
      </c>
      <c r="H87" t="n">
        <v>419.7</v>
      </c>
      <c r="I87" t="n">
        <v>486.68</v>
      </c>
      <c r="J87" t="n">
        <v>1257</v>
      </c>
      <c r="K87" t="n">
        <v>1170</v>
      </c>
      <c r="L87" t="n">
        <v>1107</v>
      </c>
      <c r="M87" t="n">
        <v>1086</v>
      </c>
      <c r="N87" t="n">
        <v>1163</v>
      </c>
      <c r="O87" t="n">
        <v>1026</v>
      </c>
      <c r="P87" t="n">
        <v>2164</v>
      </c>
      <c r="Q87" t="n">
        <v>2058</v>
      </c>
      <c r="R87" t="n">
        <v>1757</v>
      </c>
      <c r="S87" t="n">
        <v>1780</v>
      </c>
      <c r="T87" t="n">
        <v>1854</v>
      </c>
      <c r="U87" t="n">
        <v>2031</v>
      </c>
      <c r="V87" t="n">
        <v>2164</v>
      </c>
    </row>
  </sheetData>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2"/>
    <col customWidth="1" max="13" min="13" width="20"/>
    <col customWidth="1" max="14" min="14" width="21"/>
    <col customWidth="1" max="15" min="15" width="10"/>
    <col customWidth="1" max="16" min="16" width="10"/>
  </cols>
  <sheetData>
    <row r="1">
      <c r="A1" s="1" t="inlineStr">
        <is>
          <t xml:space="preserve">LEONARDO </t>
        </is>
      </c>
      <c r="B1" s="2" t="inlineStr">
        <is>
          <t>WKN: A0ETQX  ISIN: IT0003856405  US-Symbol:FINMF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+39-6-324731</t>
        </is>
      </c>
      <c r="G4" t="inlineStr">
        <is>
          <t>12.03.2020</t>
        </is>
      </c>
      <c r="H4" t="inlineStr">
        <is>
          <t>Publication Of Annual Report</t>
        </is>
      </c>
      <c r="J4" t="inlineStr">
        <is>
          <t>Ministero dell'Economia e delle Finanze Italy</t>
        </is>
      </c>
      <c r="L4" t="inlineStr">
        <is>
          <t>30,20%</t>
        </is>
      </c>
    </row>
    <row r="5">
      <c r="A5" s="5" t="inlineStr">
        <is>
          <t>Ticker</t>
        </is>
      </c>
      <c r="B5" t="inlineStr">
        <is>
          <t>FMNB</t>
        </is>
      </c>
      <c r="C5" s="5" t="inlineStr">
        <is>
          <t>Fax</t>
        </is>
      </c>
      <c r="D5" s="5" t="inlineStr"/>
      <c r="E5" t="inlineStr">
        <is>
          <t>+39-6-3208621</t>
        </is>
      </c>
      <c r="G5" t="inlineStr">
        <is>
          <t>06.05.2020</t>
        </is>
      </c>
      <c r="H5" t="inlineStr">
        <is>
          <t>Annual General Meeting</t>
        </is>
      </c>
      <c r="J5" t="inlineStr">
        <is>
          <t>eigene Aktien</t>
        </is>
      </c>
      <c r="L5" t="inlineStr">
        <is>
          <t>0,60%</t>
        </is>
      </c>
    </row>
    <row r="6">
      <c r="A6" s="5" t="inlineStr">
        <is>
          <t>Gelistet Seit / Listed Since</t>
        </is>
      </c>
      <c r="B6" t="inlineStr">
        <is>
          <t>-</t>
        </is>
      </c>
      <c r="C6" s="5" t="inlineStr">
        <is>
          <t>Internet</t>
        </is>
      </c>
      <c r="D6" s="5" t="inlineStr"/>
      <c r="E6" t="inlineStr">
        <is>
          <t>http://www.leonardocompany.com/</t>
        </is>
      </c>
      <c r="G6" t="inlineStr">
        <is>
          <t>07.05.2020</t>
        </is>
      </c>
      <c r="H6" t="inlineStr">
        <is>
          <t>Result Q1</t>
        </is>
      </c>
      <c r="J6" t="inlineStr">
        <is>
          <t>Freefloat</t>
        </is>
      </c>
      <c r="L6" t="inlineStr">
        <is>
          <t>69,20%</t>
        </is>
      </c>
    </row>
    <row r="7">
      <c r="A7" s="5" t="inlineStr">
        <is>
          <t>Nominalwert / Nominal Value</t>
        </is>
      </c>
      <c r="B7" t="inlineStr">
        <is>
          <t>-</t>
        </is>
      </c>
      <c r="C7" s="5" t="inlineStr">
        <is>
          <t>E-Mail</t>
        </is>
      </c>
      <c r="D7" s="5" t="inlineStr"/>
      <c r="E7" t="inlineStr">
        <is>
          <t>info@finmeccanica.com</t>
        </is>
      </c>
      <c r="G7" t="inlineStr">
        <is>
          <t>24.05.2020</t>
        </is>
      </c>
      <c r="H7" t="inlineStr">
        <is>
          <t>Dividend Payout</t>
        </is>
      </c>
    </row>
    <row r="8">
      <c r="A8" s="5" t="inlineStr">
        <is>
          <t>Land / Country</t>
        </is>
      </c>
      <c r="B8" t="inlineStr">
        <is>
          <t>Italien</t>
        </is>
      </c>
      <c r="C8" s="5" t="inlineStr">
        <is>
          <t>Inv. Relations Telefon / Phone</t>
        </is>
      </c>
      <c r="D8" s="5" t="inlineStr"/>
      <c r="E8" t="inlineStr">
        <is>
          <t>+39-6-32473066</t>
        </is>
      </c>
      <c r="G8" t="inlineStr">
        <is>
          <t>30.07.2020</t>
        </is>
      </c>
      <c r="H8" t="inlineStr">
        <is>
          <t>Score Half Year</t>
        </is>
      </c>
    </row>
    <row r="9">
      <c r="A9" s="5" t="inlineStr">
        <is>
          <t>Währung / Currency</t>
        </is>
      </c>
      <c r="B9" t="inlineStr">
        <is>
          <t>EUR</t>
        </is>
      </c>
      <c r="C9" s="5" t="inlineStr">
        <is>
          <t>Inv. Relations E-Mail</t>
        </is>
      </c>
      <c r="D9" s="5" t="inlineStr"/>
      <c r="E9" t="inlineStr">
        <is>
          <t>ir@leonardocompany.com</t>
        </is>
      </c>
      <c r="G9" t="inlineStr">
        <is>
          <t>05.11.2020</t>
        </is>
      </c>
      <c r="H9" t="inlineStr">
        <is>
          <t>Q3 Earnings</t>
        </is>
      </c>
    </row>
    <row r="10">
      <c r="A10" s="5" t="inlineStr">
        <is>
          <t>Branche / Industry</t>
        </is>
      </c>
      <c r="B10" t="inlineStr">
        <is>
          <t>Electrotechnology</t>
        </is>
      </c>
      <c r="C10" s="5" t="inlineStr">
        <is>
          <t>Kontaktperson / Contact Person</t>
        </is>
      </c>
      <c r="D10" s="5" t="inlineStr"/>
      <c r="E10" t="inlineStr">
        <is>
          <t>Valeria Ricciotti</t>
        </is>
      </c>
    </row>
    <row r="11">
      <c r="A11" s="5" t="inlineStr">
        <is>
          <t>Sektor / Sector</t>
        </is>
      </c>
      <c r="B11" t="inlineStr">
        <is>
          <t>Technology</t>
        </is>
      </c>
    </row>
    <row r="12">
      <c r="A12" s="5" t="inlineStr">
        <is>
          <t>Typ / Genre</t>
        </is>
      </c>
      <c r="B12" t="inlineStr">
        <is>
          <t>Stammaktie</t>
        </is>
      </c>
    </row>
    <row r="13">
      <c r="A13" s="5" t="inlineStr">
        <is>
          <t>Adresse / Address</t>
        </is>
      </c>
      <c r="B13" t="inlineStr">
        <is>
          <t>Leonardo S.p.A.Piazza Monte Grappa, 4  I-00195 Roma</t>
        </is>
      </c>
    </row>
    <row r="14">
      <c r="A14" s="5" t="inlineStr">
        <is>
          <t>Management</t>
        </is>
      </c>
      <c r="B14" t="inlineStr">
        <is>
          <t>Alessandro Profumo, Giovanni De Gennaro, Guido Alpa, Luca Bader, Marina Elvira Calderone, Paolo Cantarella, Marta Dassù, Dario Frigerio, Fabrizio Landi, Silvia Merlo, Marina Rubini, Antonino Turicchi</t>
        </is>
      </c>
    </row>
    <row r="15">
      <c r="A15" s="5" t="inlineStr">
        <is>
          <t>Aufsichtsrat / Board</t>
        </is>
      </c>
      <c r="B15" t="inlineStr">
        <is>
          <t>Luca Rossi, Sara Fornasiero, Francesco Perrini, Leonardo Quagliata, Daniela Savi, Giuseppe Cerati, Marina Monassi</t>
        </is>
      </c>
    </row>
    <row r="16">
      <c r="A16" s="5" t="inlineStr">
        <is>
          <t>Beschreibung</t>
        </is>
      </c>
      <c r="B16" t="inlineStr">
        <is>
          <t>Leonardo S.p.A., vormals Leonardo - Finmeccanica S.p.A., mit Firmensitz in Rom, Italien, ist einer der grössten italienischen Industriekonzerne in den Bereichen Luft- und Raumfahrt, Verteidigung und Sicherheit sowie eine der weltweit führenden Unternehmensgruppen auf dem Gebiet der Hubschrauber- und Verteidigungstechnik. Die Geschäftsaktivitäten sind in die Divisionen Hubschrauber, Flugzeuge, Aero-Strukturen, Airborne &amp; Space Systems, Land &amp; Naval Defence Electronics, Defence Systeme und Sicherheit- und Informationssysteme strukturiert. Leonardo - Finmeccanica produziert Transportflugzeuge, Kampfflugzeuge und unbemannte Luftfahrzeuge sowohl für zivile wie auch für militärische Einsätze. Schulungsflugzeuge und die damit verbundenen Support-Dienstleistungen sowie Flugzeugumrüstungen und Wartungsdienste für Flugzeughersteller ergänzen das Angebot. Im Weiteren ist der Konzern in der Konzeption und Entwicklung von Hubschraubern und Schwenkrotorflugzeugen für zivile und militärische Nutzung aktiv. Für die Bereiche Flugverkehrskontrolle, Flugsicherungsmanagement und Wehrtechnik für militärische und zivile Zwecke werden elektronische Produkte, Systeme und Dienstleistungen offeriert. Ausserdem konstruiert und produziert Leonardo im Joint-Venture mit MBDA Schiffsgeschütze, Torpedos, Torpedoabwehrsysteme für U-Boote, Unterwasserüberwachungsgeräte und Panzer. Im Bereich Raumfahrt ist der Konzern in Kooperation mit dem französischen Unternehmen Thales (Telespazio und Thales Alenia Space) im Satellitenbau und Satellitenservices-Management aktiv. Die im Marktsegment Transport tätigen Gesellschaften AnsaldoBreda und Ansaldo STS wurden im Oktober 2015 an Hitachi verkauft. Leonardo wurde 1948 gegründet und heute ist die Unternehmensgruppe mit Niederlassungen und Produktionsstätten weltweit aktiv. Hauptaktionär des Konzerns ist der italienische Staat. Copyright 2014 FINANCE BASE AG</t>
        </is>
      </c>
    </row>
    <row r="17">
      <c r="A17" s="5" t="inlineStr">
        <is>
          <t>Profile</t>
        </is>
      </c>
      <c r="B17" t="inlineStr">
        <is>
          <t>Leonardo SpA, formerly Leonardo - Finmeccanica SpA, headquartered in Rome, Italy, is one of the largest Italian industrial groups in the fields of aerospace, defense and security, and one of the world's leading groups in the field of helicopters and defense technology. The business activities are, aero structures structured into divisions helicopter aircraft, Airborne &amp; Space Systems, Land &amp; Naval Defense Electronics, Defense Systems and Security and Information Systems. Leonardo - Finmeccanica produced transport aircraft, combat aircraft and unmanned aerial vehicles for both civil as well as military applications. Training aircraft and associated support services and aircraft conversion and maintenance services for aircraft manufacturers complete the offer. In addition, the Group in the design and development of helicopters and tiltrotor aircraft for civil and military use is active. electronic products, systems and services are offered in the areas of air traffic control, air traffic management and defense technology for military and civil purposes. Also designs and manufactures Leonardo in joint venture with MBDA naval guns, torpedoes, torpedo defense systems for submarines, underwater monitoring equipment and tanks. In the space sector, the Group is active in cooperation with the French company Thales (Telespazio and Thales Alenia Space) in satellite and satellite services management. The companies AnsaldoBreda and Ansaldo STS working in the transportation market segment were sold to Hitachi in October, 2015. Leonardo was founded in 1948 and today the group of companies with offices and production is active worldwide. Main shareholder of the Group is the Italian State.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13784</v>
      </c>
      <c r="D20" t="n">
        <v>12240</v>
      </c>
      <c r="E20" t="n">
        <v>11527</v>
      </c>
      <c r="F20" t="n">
        <v>12002</v>
      </c>
      <c r="G20" t="n">
        <v>12995</v>
      </c>
      <c r="H20" t="n">
        <v>15316</v>
      </c>
      <c r="I20" t="n">
        <v>16033</v>
      </c>
      <c r="J20" t="n">
        <v>17218</v>
      </c>
      <c r="K20" t="n">
        <v>17318</v>
      </c>
      <c r="L20" t="n">
        <v>18695</v>
      </c>
      <c r="M20" t="n">
        <v>18176</v>
      </c>
      <c r="N20" t="n">
        <v>15037</v>
      </c>
      <c r="O20" t="n">
        <v>13429</v>
      </c>
      <c r="P20" t="n">
        <v>13429</v>
      </c>
    </row>
    <row r="21">
      <c r="A21" s="5" t="inlineStr">
        <is>
          <t>Operatives Ergebnis (EBIT)</t>
        </is>
      </c>
      <c r="B21" s="5" t="inlineStr">
        <is>
          <t>EBIT Earning Before Interest &amp; Tax</t>
        </is>
      </c>
      <c r="C21" t="n">
        <v>993</v>
      </c>
      <c r="D21" t="n">
        <v>499</v>
      </c>
      <c r="E21" t="n">
        <v>562</v>
      </c>
      <c r="F21" t="n">
        <v>687</v>
      </c>
      <c r="G21" t="n">
        <v>623</v>
      </c>
      <c r="H21" t="n">
        <v>539</v>
      </c>
      <c r="I21" t="n">
        <v>46</v>
      </c>
      <c r="J21" t="n">
        <v>-457</v>
      </c>
      <c r="K21" t="n">
        <v>-2386</v>
      </c>
      <c r="L21" t="n">
        <v>1232</v>
      </c>
      <c r="M21" t="n">
        <v>1392</v>
      </c>
      <c r="N21" t="n">
        <v>1210</v>
      </c>
      <c r="O21" t="n">
        <v>1084</v>
      </c>
      <c r="P21" t="n">
        <v>1084</v>
      </c>
    </row>
    <row r="22">
      <c r="A22" s="5" t="inlineStr">
        <is>
          <t>Finanzergebnis</t>
        </is>
      </c>
      <c r="B22" s="5" t="inlineStr">
        <is>
          <t>Financial Result</t>
        </is>
      </c>
      <c r="C22" t="n">
        <v>-124</v>
      </c>
      <c r="D22" t="n">
        <v>-14</v>
      </c>
      <c r="E22" t="n">
        <v>-165</v>
      </c>
      <c r="F22" t="n">
        <v>-22</v>
      </c>
      <c r="G22" t="n">
        <v>-161</v>
      </c>
      <c r="H22" t="n">
        <v>-340</v>
      </c>
      <c r="I22" t="n">
        <v>-414</v>
      </c>
      <c r="J22" t="n">
        <v>-362</v>
      </c>
      <c r="K22" t="n">
        <v>-66</v>
      </c>
      <c r="L22" t="n">
        <v>-366</v>
      </c>
      <c r="M22" t="n">
        <v>-297</v>
      </c>
      <c r="N22" t="n">
        <v>-222</v>
      </c>
      <c r="O22" t="n">
        <v>-237</v>
      </c>
      <c r="P22" t="n">
        <v>-237</v>
      </c>
    </row>
    <row r="23">
      <c r="A23" s="5" t="inlineStr">
        <is>
          <t>Ergebnis vor Steuer (EBT)</t>
        </is>
      </c>
      <c r="B23" s="5" t="inlineStr">
        <is>
          <t>EBT Earning Before Tax</t>
        </is>
      </c>
      <c r="C23" t="n">
        <v>869</v>
      </c>
      <c r="D23" t="n">
        <v>485</v>
      </c>
      <c r="E23" t="n">
        <v>397</v>
      </c>
      <c r="F23" t="n">
        <v>665</v>
      </c>
      <c r="G23" t="n">
        <v>462</v>
      </c>
      <c r="H23" t="n">
        <v>199</v>
      </c>
      <c r="I23" t="n">
        <v>-368</v>
      </c>
      <c r="J23" t="n">
        <v>-819</v>
      </c>
      <c r="K23" t="n">
        <v>-2452</v>
      </c>
      <c r="L23" t="n">
        <v>866</v>
      </c>
      <c r="M23" t="n">
        <v>1095</v>
      </c>
      <c r="N23" t="n">
        <v>988</v>
      </c>
      <c r="O23" t="n">
        <v>847</v>
      </c>
      <c r="P23" t="n">
        <v>847</v>
      </c>
    </row>
    <row r="24">
      <c r="A24" s="5" t="inlineStr">
        <is>
          <t>Ergebnis nach Steuer</t>
        </is>
      </c>
      <c r="B24" s="5" t="inlineStr">
        <is>
          <t>Earnings after tax</t>
        </is>
      </c>
      <c r="C24" t="n">
        <v>822</v>
      </c>
      <c r="D24" t="n">
        <v>510</v>
      </c>
      <c r="E24" t="n">
        <v>274</v>
      </c>
      <c r="F24" t="n">
        <v>507</v>
      </c>
      <c r="G24" t="n">
        <v>269</v>
      </c>
      <c r="H24" t="n">
        <v>20</v>
      </c>
      <c r="I24" t="n">
        <v>74</v>
      </c>
      <c r="J24" t="n">
        <v>-786</v>
      </c>
      <c r="K24" t="n">
        <v>-2306</v>
      </c>
      <c r="L24" t="n">
        <v>557</v>
      </c>
      <c r="M24" t="n">
        <v>718</v>
      </c>
      <c r="N24" t="n">
        <v>621</v>
      </c>
      <c r="O24" t="n">
        <v>521</v>
      </c>
      <c r="P24" t="n">
        <v>521</v>
      </c>
    </row>
    <row r="25">
      <c r="A25" s="5" t="inlineStr">
        <is>
          <t>Minderheitenanteil</t>
        </is>
      </c>
      <c r="B25" s="5" t="inlineStr">
        <is>
          <t>Minority Share</t>
        </is>
      </c>
      <c r="C25" t="n">
        <v>-1</v>
      </c>
      <c r="D25" t="n">
        <v>-1</v>
      </c>
      <c r="E25" t="n">
        <v>-2</v>
      </c>
      <c r="F25" t="n">
        <v>-2</v>
      </c>
      <c r="G25" t="n">
        <v>-40</v>
      </c>
      <c r="H25" t="n">
        <v>-51</v>
      </c>
      <c r="I25" t="n">
        <v>-46</v>
      </c>
      <c r="J25" t="n">
        <v>-42</v>
      </c>
      <c r="K25" t="n">
        <v>-39</v>
      </c>
      <c r="L25" t="n">
        <v>-64</v>
      </c>
      <c r="M25" t="n">
        <v>-64</v>
      </c>
      <c r="N25" t="n">
        <v>-50</v>
      </c>
      <c r="O25" t="n">
        <v>-37</v>
      </c>
      <c r="P25" t="n">
        <v>-37</v>
      </c>
    </row>
    <row r="26">
      <c r="A26" s="5" t="inlineStr">
        <is>
          <t>Jahresüberschuss/-fehlbetrag</t>
        </is>
      </c>
      <c r="B26" s="5" t="inlineStr">
        <is>
          <t>Net Profit</t>
        </is>
      </c>
      <c r="C26" t="n">
        <v>821</v>
      </c>
      <c r="D26" t="n">
        <v>509</v>
      </c>
      <c r="E26" t="n">
        <v>272</v>
      </c>
      <c r="F26" t="n">
        <v>505</v>
      </c>
      <c r="G26" t="n">
        <v>487</v>
      </c>
      <c r="H26" t="n">
        <v>-31</v>
      </c>
      <c r="I26" t="n">
        <v>28</v>
      </c>
      <c r="J26" t="n">
        <v>-828</v>
      </c>
      <c r="K26" t="n">
        <v>-2345</v>
      </c>
      <c r="L26" t="n">
        <v>493</v>
      </c>
      <c r="M26" t="n">
        <v>654</v>
      </c>
      <c r="N26" t="n">
        <v>571</v>
      </c>
      <c r="O26" t="n">
        <v>484</v>
      </c>
      <c r="P26" t="n">
        <v>484</v>
      </c>
    </row>
    <row r="27">
      <c r="A27" s="5" t="inlineStr">
        <is>
          <t>Summe Umlaufvermögen</t>
        </is>
      </c>
      <c r="B27" s="5" t="inlineStr">
        <is>
          <t>Current Assets</t>
        </is>
      </c>
      <c r="C27" t="n">
        <v>14465</v>
      </c>
      <c r="D27" t="n">
        <v>13663</v>
      </c>
      <c r="E27" t="n">
        <v>13285</v>
      </c>
      <c r="F27" t="n">
        <v>13187</v>
      </c>
      <c r="G27" t="n">
        <v>13466</v>
      </c>
      <c r="H27" t="n">
        <v>15207</v>
      </c>
      <c r="I27" t="n">
        <v>16416</v>
      </c>
      <c r="J27" t="n">
        <v>17718</v>
      </c>
      <c r="K27" t="n">
        <v>17049</v>
      </c>
      <c r="L27" t="n">
        <v>17440</v>
      </c>
      <c r="M27" t="n">
        <v>17522</v>
      </c>
      <c r="N27" t="n">
        <v>16809</v>
      </c>
      <c r="O27" t="n">
        <v>14203</v>
      </c>
      <c r="P27" t="n">
        <v>14203</v>
      </c>
    </row>
    <row r="28">
      <c r="A28" s="5" t="inlineStr">
        <is>
          <t>Summe Anlagevermögen</t>
        </is>
      </c>
      <c r="B28" s="5" t="inlineStr">
        <is>
          <t>Fixed Assets</t>
        </is>
      </c>
      <c r="C28" t="n">
        <v>12428</v>
      </c>
      <c r="D28" t="n">
        <v>11856</v>
      </c>
      <c r="E28" t="n">
        <v>11744</v>
      </c>
      <c r="F28" t="n">
        <v>12198</v>
      </c>
      <c r="G28" t="n">
        <v>12770</v>
      </c>
      <c r="H28" t="n">
        <v>12689</v>
      </c>
      <c r="I28" t="n">
        <v>12618</v>
      </c>
      <c r="J28" t="n">
        <v>12715</v>
      </c>
      <c r="K28" t="n">
        <v>13544</v>
      </c>
      <c r="L28" t="n">
        <v>13642</v>
      </c>
      <c r="M28" t="n">
        <v>12963</v>
      </c>
      <c r="N28" t="n">
        <v>13113</v>
      </c>
      <c r="O28" t="n">
        <v>9845</v>
      </c>
      <c r="P28" t="n">
        <v>9845</v>
      </c>
    </row>
    <row r="29">
      <c r="A29" s="5" t="inlineStr">
        <is>
          <t>Summe Aktiva</t>
        </is>
      </c>
      <c r="B29" s="5" t="inlineStr">
        <is>
          <t>Total Assets</t>
        </is>
      </c>
      <c r="C29" t="n">
        <v>26893</v>
      </c>
      <c r="D29" t="n">
        <v>25519</v>
      </c>
      <c r="E29" t="n">
        <v>25029</v>
      </c>
      <c r="F29" t="n">
        <v>25385</v>
      </c>
      <c r="G29" t="n">
        <v>26236</v>
      </c>
      <c r="H29" t="n">
        <v>27896</v>
      </c>
      <c r="I29" t="n">
        <v>29034</v>
      </c>
      <c r="J29" t="n">
        <v>30433</v>
      </c>
      <c r="K29" t="n">
        <v>30593</v>
      </c>
      <c r="L29" t="n">
        <v>31082</v>
      </c>
      <c r="M29" t="n">
        <v>30485</v>
      </c>
      <c r="N29" t="n">
        <v>29922</v>
      </c>
      <c r="O29" t="n">
        <v>24048</v>
      </c>
      <c r="P29" t="n">
        <v>24048</v>
      </c>
    </row>
    <row r="30">
      <c r="A30" s="5" t="inlineStr">
        <is>
          <t>Summe kurzfristiges Fremdkapital</t>
        </is>
      </c>
      <c r="B30" s="5" t="inlineStr">
        <is>
          <t>Short-Term Debt</t>
        </is>
      </c>
      <c r="C30" t="n">
        <v>15318</v>
      </c>
      <c r="D30" t="n">
        <v>14975</v>
      </c>
      <c r="E30" t="n">
        <v>14308</v>
      </c>
      <c r="F30" t="n">
        <v>13628</v>
      </c>
      <c r="G30" t="n">
        <v>13574</v>
      </c>
      <c r="H30" t="n">
        <v>15544</v>
      </c>
      <c r="I30" t="n">
        <v>17122</v>
      </c>
      <c r="J30" t="n">
        <v>18457</v>
      </c>
      <c r="K30" t="n">
        <v>17352</v>
      </c>
      <c r="L30" t="n">
        <v>16858</v>
      </c>
      <c r="M30" t="n">
        <v>16693</v>
      </c>
      <c r="N30" t="n">
        <v>17042</v>
      </c>
      <c r="O30" t="n">
        <v>14379</v>
      </c>
      <c r="P30" t="n">
        <v>14379</v>
      </c>
    </row>
    <row r="31">
      <c r="A31" s="5" t="inlineStr">
        <is>
          <t>Summe langfristiges Fremdkapital</t>
        </is>
      </c>
      <c r="B31" s="5" t="inlineStr">
        <is>
          <t>Long-Term Debt</t>
        </is>
      </c>
      <c r="C31" t="n">
        <v>6218</v>
      </c>
      <c r="D31" t="n">
        <v>6034</v>
      </c>
      <c r="E31" t="n">
        <v>6237</v>
      </c>
      <c r="F31" t="n">
        <v>7384</v>
      </c>
      <c r="G31" t="n">
        <v>8283</v>
      </c>
      <c r="H31" t="n">
        <v>8465</v>
      </c>
      <c r="I31" t="n">
        <v>8233</v>
      </c>
      <c r="J31" t="n">
        <v>8273</v>
      </c>
      <c r="K31" t="n">
        <v>8637</v>
      </c>
      <c r="L31" t="n">
        <v>7126</v>
      </c>
      <c r="M31" t="n">
        <v>7243</v>
      </c>
      <c r="N31" t="n">
        <v>6750</v>
      </c>
      <c r="O31" t="n">
        <v>4237</v>
      </c>
      <c r="P31" t="n">
        <v>4237</v>
      </c>
    </row>
    <row r="32">
      <c r="A32" s="5" t="inlineStr">
        <is>
          <t>Summe Fremdkapital</t>
        </is>
      </c>
      <c r="B32" s="5" t="inlineStr">
        <is>
          <t>Total Liabilities</t>
        </is>
      </c>
      <c r="C32" t="n">
        <v>21559</v>
      </c>
      <c r="D32" t="n">
        <v>21009</v>
      </c>
      <c r="E32" t="n">
        <v>20545</v>
      </c>
      <c r="F32" t="n">
        <v>21012</v>
      </c>
      <c r="G32" t="n">
        <v>21934</v>
      </c>
      <c r="H32" t="n">
        <v>24042</v>
      </c>
      <c r="I32" t="n">
        <v>25355</v>
      </c>
      <c r="J32" t="n">
        <v>26730</v>
      </c>
      <c r="K32" t="n">
        <v>25989</v>
      </c>
      <c r="L32" t="n">
        <v>23984</v>
      </c>
      <c r="M32" t="n">
        <v>23936</v>
      </c>
      <c r="N32" t="n">
        <v>23792</v>
      </c>
      <c r="O32" t="n">
        <v>18616</v>
      </c>
      <c r="P32" t="n">
        <v>18616</v>
      </c>
    </row>
    <row r="33">
      <c r="A33" s="5" t="inlineStr">
        <is>
          <t>Minderheitenanteil</t>
        </is>
      </c>
      <c r="B33" s="5" t="inlineStr">
        <is>
          <t>Minority Share</t>
        </is>
      </c>
      <c r="C33" t="n">
        <v>11</v>
      </c>
      <c r="D33" t="n">
        <v>11</v>
      </c>
      <c r="E33" t="n">
        <v>16</v>
      </c>
      <c r="F33" t="n">
        <v>16</v>
      </c>
      <c r="G33" t="n">
        <v>22</v>
      </c>
      <c r="H33" t="n">
        <v>343</v>
      </c>
      <c r="I33" t="n">
        <v>398</v>
      </c>
      <c r="J33" t="n">
        <v>305</v>
      </c>
      <c r="K33" t="n">
        <v>303</v>
      </c>
      <c r="L33" t="n">
        <v>284</v>
      </c>
      <c r="M33" t="n">
        <v>198</v>
      </c>
      <c r="N33" t="n">
        <v>156</v>
      </c>
      <c r="O33" t="n">
        <v>103</v>
      </c>
      <c r="P33" t="n">
        <v>103</v>
      </c>
    </row>
    <row r="34">
      <c r="A34" s="5" t="inlineStr">
        <is>
          <t>Summe Eigenkapital</t>
        </is>
      </c>
      <c r="B34" s="5" t="inlineStr">
        <is>
          <t>Equity</t>
        </is>
      </c>
      <c r="C34" t="n">
        <v>5323</v>
      </c>
      <c r="D34" t="n">
        <v>4499</v>
      </c>
      <c r="E34" t="n">
        <v>4468</v>
      </c>
      <c r="F34" t="n">
        <v>4357</v>
      </c>
      <c r="G34" t="n">
        <v>4280</v>
      </c>
      <c r="H34" t="n">
        <v>3511</v>
      </c>
      <c r="I34" t="n">
        <v>3381</v>
      </c>
      <c r="J34" t="n">
        <v>3398</v>
      </c>
      <c r="K34" t="n">
        <v>4301</v>
      </c>
      <c r="L34" t="n">
        <v>6814</v>
      </c>
      <c r="M34" t="n">
        <v>6351</v>
      </c>
      <c r="N34" t="n">
        <v>5974</v>
      </c>
      <c r="O34" t="n">
        <v>5329</v>
      </c>
      <c r="P34" t="n">
        <v>5329</v>
      </c>
    </row>
    <row r="35">
      <c r="A35" s="5" t="inlineStr">
        <is>
          <t>Summe Passiva</t>
        </is>
      </c>
      <c r="B35" s="5" t="inlineStr">
        <is>
          <t>Liabilities &amp; Shareholder Equity</t>
        </is>
      </c>
      <c r="C35" t="n">
        <v>26893</v>
      </c>
      <c r="D35" t="n">
        <v>25519</v>
      </c>
      <c r="E35" t="n">
        <v>25029</v>
      </c>
      <c r="F35" t="n">
        <v>25385</v>
      </c>
      <c r="G35" t="n">
        <v>26236</v>
      </c>
      <c r="H35" t="n">
        <v>27896</v>
      </c>
      <c r="I35" t="n">
        <v>29034</v>
      </c>
      <c r="J35" t="n">
        <v>30433</v>
      </c>
      <c r="K35" t="n">
        <v>30593</v>
      </c>
      <c r="L35" t="n">
        <v>31082</v>
      </c>
      <c r="M35" t="n">
        <v>30485</v>
      </c>
      <c r="N35" t="n">
        <v>29922</v>
      </c>
      <c r="O35" t="n">
        <v>24048</v>
      </c>
      <c r="P35" t="n">
        <v>24048</v>
      </c>
    </row>
    <row r="36">
      <c r="A36" s="5" t="inlineStr">
        <is>
          <t>Mio.Aktien im Umlauf</t>
        </is>
      </c>
      <c r="B36" s="5" t="inlineStr">
        <is>
          <t>Million shares outstanding</t>
        </is>
      </c>
      <c r="C36" t="n">
        <v>575.01</v>
      </c>
      <c r="D36" t="n">
        <v>574.85</v>
      </c>
      <c r="E36" t="n">
        <v>574.4400000000001</v>
      </c>
      <c r="F36" t="n">
        <v>574.41</v>
      </c>
      <c r="G36" t="n">
        <v>577.92</v>
      </c>
      <c r="H36" t="n">
        <v>578.12</v>
      </c>
      <c r="I36" t="n">
        <v>578.12</v>
      </c>
      <c r="J36" t="n">
        <v>578.15</v>
      </c>
      <c r="K36" t="n">
        <v>578.1</v>
      </c>
      <c r="L36" t="n">
        <v>577.4</v>
      </c>
      <c r="M36" t="n">
        <v>577</v>
      </c>
      <c r="N36" t="n">
        <v>577.7</v>
      </c>
      <c r="O36" t="n">
        <v>424.8</v>
      </c>
      <c r="P36" t="n">
        <v>424.8</v>
      </c>
    </row>
    <row r="37">
      <c r="A37" s="5" t="inlineStr">
        <is>
          <t>Gezeichnetes Kapital (in Mio.)</t>
        </is>
      </c>
      <c r="B37" s="5" t="inlineStr">
        <is>
          <t>Subscribed Capital in M</t>
        </is>
      </c>
      <c r="C37" t="n">
        <v>2496</v>
      </c>
      <c r="D37" t="n">
        <v>2495</v>
      </c>
      <c r="E37" t="n">
        <v>2491</v>
      </c>
      <c r="F37" t="n">
        <v>2491</v>
      </c>
      <c r="G37" t="n">
        <v>2522</v>
      </c>
      <c r="H37" t="n">
        <v>2525</v>
      </c>
      <c r="I37" t="n">
        <v>2525</v>
      </c>
      <c r="J37" t="n">
        <v>2525</v>
      </c>
      <c r="K37" t="n">
        <v>2525</v>
      </c>
      <c r="L37" t="n">
        <v>2517</v>
      </c>
      <c r="M37" t="n">
        <v>2512</v>
      </c>
      <c r="N37" t="n">
        <v>2519</v>
      </c>
      <c r="O37" t="n">
        <v>1864</v>
      </c>
      <c r="P37" t="n">
        <v>1864</v>
      </c>
    </row>
    <row r="38">
      <c r="A38" s="5" t="inlineStr">
        <is>
          <t>Ergebnis je Aktie (brutto)</t>
        </is>
      </c>
      <c r="B38" s="5" t="inlineStr">
        <is>
          <t>Earnings per share</t>
        </is>
      </c>
      <c r="C38" t="n">
        <v>1.51</v>
      </c>
      <c r="D38" t="n">
        <v>0.84</v>
      </c>
      <c r="E38" t="n">
        <v>0.6899999999999999</v>
      </c>
      <c r="F38" t="n">
        <v>1.16</v>
      </c>
      <c r="G38" t="n">
        <v>0.8</v>
      </c>
      <c r="H38" t="n">
        <v>0.34</v>
      </c>
      <c r="I38" t="n">
        <v>-0.64</v>
      </c>
      <c r="J38" t="n">
        <v>-1.42</v>
      </c>
      <c r="K38" t="n">
        <v>-4.24</v>
      </c>
      <c r="L38" t="n">
        <v>1.5</v>
      </c>
      <c r="M38" t="n">
        <v>1.9</v>
      </c>
      <c r="N38" t="n">
        <v>1.71</v>
      </c>
      <c r="O38" t="n">
        <v>1.99</v>
      </c>
      <c r="P38" t="n">
        <v>1.99</v>
      </c>
    </row>
    <row r="39">
      <c r="A39" s="5" t="inlineStr">
        <is>
          <t>Ergebnis je Aktie (unverwässert)</t>
        </is>
      </c>
      <c r="B39" s="5" t="inlineStr">
        <is>
          <t>Basic Earnings per share</t>
        </is>
      </c>
      <c r="C39" t="n">
        <v>1.43</v>
      </c>
      <c r="D39" t="n">
        <v>0.89</v>
      </c>
      <c r="E39" t="n">
        <v>0.48</v>
      </c>
      <c r="F39" t="n">
        <v>0.88</v>
      </c>
      <c r="G39" t="n">
        <v>0.91</v>
      </c>
      <c r="H39" t="n">
        <v>-0.05</v>
      </c>
      <c r="I39" t="n">
        <v>0.05</v>
      </c>
      <c r="J39" t="n">
        <v>-1.43</v>
      </c>
      <c r="K39" t="n">
        <v>-4.06</v>
      </c>
      <c r="L39" t="n">
        <v>0.85</v>
      </c>
      <c r="M39" t="n">
        <v>1.13</v>
      </c>
      <c r="N39" t="n">
        <v>1.29</v>
      </c>
      <c r="O39" t="n">
        <v>1.14</v>
      </c>
      <c r="P39" t="n">
        <v>1.14</v>
      </c>
    </row>
    <row r="40">
      <c r="A40" s="5" t="inlineStr">
        <is>
          <t>Ergebnis je Aktie (verwässert)</t>
        </is>
      </c>
      <c r="B40" s="5" t="inlineStr">
        <is>
          <t>Diluted Earnings per share</t>
        </is>
      </c>
      <c r="C40" t="n">
        <v>1.43</v>
      </c>
      <c r="D40" t="n">
        <v>0.89</v>
      </c>
      <c r="E40" t="n">
        <v>0.48</v>
      </c>
      <c r="F40" t="n">
        <v>0.88</v>
      </c>
      <c r="G40" t="n">
        <v>0.91</v>
      </c>
      <c r="H40" t="n">
        <v>-0.05</v>
      </c>
      <c r="I40" t="n">
        <v>0.05</v>
      </c>
      <c r="J40" t="n">
        <v>-1.43</v>
      </c>
      <c r="K40" t="n">
        <v>-4.06</v>
      </c>
      <c r="L40" t="n">
        <v>0.85</v>
      </c>
      <c r="M40" t="n">
        <v>1.13</v>
      </c>
      <c r="N40" t="n">
        <v>1.29</v>
      </c>
      <c r="O40" t="n">
        <v>1.14</v>
      </c>
      <c r="P40" t="n">
        <v>1.14</v>
      </c>
    </row>
    <row r="41">
      <c r="A41" s="5" t="inlineStr">
        <is>
          <t>Dividende je Aktie</t>
        </is>
      </c>
      <c r="B41" s="5" t="inlineStr">
        <is>
          <t>Dividend per share</t>
        </is>
      </c>
      <c r="C41" t="n">
        <v>0.14</v>
      </c>
      <c r="D41" t="n">
        <v>0.14</v>
      </c>
      <c r="E41" t="n">
        <v>0.14</v>
      </c>
      <c r="F41" t="n">
        <v>0.14</v>
      </c>
      <c r="G41" t="inlineStr">
        <is>
          <t>-</t>
        </is>
      </c>
      <c r="H41" t="inlineStr">
        <is>
          <t>-</t>
        </is>
      </c>
      <c r="I41" t="inlineStr">
        <is>
          <t>-</t>
        </is>
      </c>
      <c r="J41" t="inlineStr">
        <is>
          <t>-</t>
        </is>
      </c>
      <c r="K41" t="inlineStr">
        <is>
          <t>-</t>
        </is>
      </c>
      <c r="L41" t="n">
        <v>0.41</v>
      </c>
      <c r="M41" t="n">
        <v>0.41</v>
      </c>
      <c r="N41" t="n">
        <v>0.41</v>
      </c>
      <c r="O41" t="n">
        <v>0.37</v>
      </c>
      <c r="P41" t="n">
        <v>0.37</v>
      </c>
    </row>
    <row r="42">
      <c r="A42" s="5" t="inlineStr">
        <is>
          <t>Dividendenausschüttung in Mio</t>
        </is>
      </c>
      <c r="B42" s="5" t="inlineStr">
        <is>
          <t>Dividend Payment in M</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row>
    <row r="43">
      <c r="A43" s="5" t="inlineStr">
        <is>
          <t>Umsatz</t>
        </is>
      </c>
      <c r="B43" s="5" t="inlineStr">
        <is>
          <t>Revenue</t>
        </is>
      </c>
      <c r="C43" t="n">
        <v>23.97</v>
      </c>
      <c r="D43" t="n">
        <v>21.29</v>
      </c>
      <c r="E43" t="n">
        <v>20.07</v>
      </c>
      <c r="F43" t="n">
        <v>20.89</v>
      </c>
      <c r="G43" t="n">
        <v>22.49</v>
      </c>
      <c r="H43" t="n">
        <v>26.49</v>
      </c>
      <c r="I43" t="n">
        <v>27.73</v>
      </c>
      <c r="J43" t="n">
        <v>29.78</v>
      </c>
      <c r="K43" t="n">
        <v>29.96</v>
      </c>
      <c r="L43" t="n">
        <v>32.38</v>
      </c>
      <c r="M43" t="n">
        <v>31.5</v>
      </c>
      <c r="N43" t="n">
        <v>26.03</v>
      </c>
      <c r="O43" t="n">
        <v>31.61</v>
      </c>
      <c r="P43" t="n">
        <v>31.61</v>
      </c>
    </row>
    <row r="44">
      <c r="A44" s="5" t="inlineStr">
        <is>
          <t>Buchwert je Aktie</t>
        </is>
      </c>
      <c r="B44" s="5" t="inlineStr">
        <is>
          <t>Book value per share</t>
        </is>
      </c>
      <c r="C44" t="n">
        <v>9.26</v>
      </c>
      <c r="D44" t="n">
        <v>7.83</v>
      </c>
      <c r="E44" t="n">
        <v>7.78</v>
      </c>
      <c r="F44" t="n">
        <v>7.59</v>
      </c>
      <c r="G44" t="n">
        <v>7.41</v>
      </c>
      <c r="H44" t="n">
        <v>6.07</v>
      </c>
      <c r="I44" t="n">
        <v>5.85</v>
      </c>
      <c r="J44" t="n">
        <v>5.88</v>
      </c>
      <c r="K44" t="n">
        <v>7.44</v>
      </c>
      <c r="L44" t="n">
        <v>11.8</v>
      </c>
      <c r="M44" t="n">
        <v>11.01</v>
      </c>
      <c r="N44" t="n">
        <v>10.34</v>
      </c>
      <c r="O44" t="n">
        <v>12.54</v>
      </c>
      <c r="P44" t="n">
        <v>12.54</v>
      </c>
    </row>
    <row r="45">
      <c r="A45" s="5" t="inlineStr">
        <is>
          <t>Cashflow je Aktie</t>
        </is>
      </c>
      <c r="B45" s="5" t="inlineStr">
        <is>
          <t>Cashflow per share</t>
        </is>
      </c>
      <c r="C45" t="n">
        <v>1.12</v>
      </c>
      <c r="D45" t="n">
        <v>1.2</v>
      </c>
      <c r="E45" t="n">
        <v>1.26</v>
      </c>
      <c r="F45" t="n">
        <v>1.44</v>
      </c>
      <c r="G45" t="n">
        <v>1.08</v>
      </c>
      <c r="H45" t="n">
        <v>0.31</v>
      </c>
      <c r="I45" t="n">
        <v>0.97</v>
      </c>
      <c r="J45" t="n">
        <v>1.45</v>
      </c>
      <c r="K45" t="n">
        <v>0.92</v>
      </c>
      <c r="L45" t="n">
        <v>2.24</v>
      </c>
      <c r="M45" t="n">
        <v>1.78</v>
      </c>
      <c r="N45" t="n">
        <v>2.46</v>
      </c>
      <c r="O45" t="n">
        <v>3.29</v>
      </c>
      <c r="P45" t="n">
        <v>3.29</v>
      </c>
    </row>
    <row r="46">
      <c r="A46" s="5" t="inlineStr">
        <is>
          <t>Bilanzsumme je Aktie</t>
        </is>
      </c>
      <c r="B46" s="5" t="inlineStr">
        <is>
          <t>Total assets per share</t>
        </is>
      </c>
      <c r="C46" t="n">
        <v>46.77</v>
      </c>
      <c r="D46" t="n">
        <v>44.39</v>
      </c>
      <c r="E46" t="n">
        <v>43.57</v>
      </c>
      <c r="F46" t="n">
        <v>44.19</v>
      </c>
      <c r="G46" t="n">
        <v>45.4</v>
      </c>
      <c r="H46" t="n">
        <v>48.25</v>
      </c>
      <c r="I46" t="n">
        <v>50.22</v>
      </c>
      <c r="J46" t="n">
        <v>52.64</v>
      </c>
      <c r="K46" t="n">
        <v>52.92</v>
      </c>
      <c r="L46" t="n">
        <v>53.83</v>
      </c>
      <c r="M46" t="n">
        <v>52.83</v>
      </c>
      <c r="N46" t="n">
        <v>51.8</v>
      </c>
      <c r="O46" t="n">
        <v>56.61</v>
      </c>
      <c r="P46" t="n">
        <v>56.61</v>
      </c>
    </row>
    <row r="47">
      <c r="A47" s="5" t="inlineStr">
        <is>
          <t>Personal am Ende des Jahres</t>
        </is>
      </c>
      <c r="B47" s="5" t="inlineStr">
        <is>
          <t>Staff at the end of year</t>
        </is>
      </c>
      <c r="C47" t="n">
        <v>49530</v>
      </c>
      <c r="D47" t="n">
        <v>46462</v>
      </c>
      <c r="E47" t="n">
        <v>45134</v>
      </c>
      <c r="F47" t="n">
        <v>45631</v>
      </c>
      <c r="G47" t="n">
        <v>47156</v>
      </c>
      <c r="H47" t="n">
        <v>54380</v>
      </c>
      <c r="I47" t="n">
        <v>63835</v>
      </c>
      <c r="J47" t="n">
        <v>67408</v>
      </c>
      <c r="K47" t="n">
        <v>70474</v>
      </c>
      <c r="L47" t="n">
        <v>75197</v>
      </c>
      <c r="M47" t="n">
        <v>73056</v>
      </c>
      <c r="N47" t="n">
        <v>73398</v>
      </c>
      <c r="O47" t="n">
        <v>60748</v>
      </c>
      <c r="P47" t="n">
        <v>60748</v>
      </c>
    </row>
    <row r="48">
      <c r="A48" s="5" t="inlineStr">
        <is>
          <t>Personalaufwand in Mio. EUR</t>
        </is>
      </c>
      <c r="B48" s="5" t="inlineStr">
        <is>
          <t>Personnel expenses in M</t>
        </is>
      </c>
      <c r="C48" t="n">
        <v>3449</v>
      </c>
      <c r="D48" t="n">
        <v>3376</v>
      </c>
      <c r="E48" t="n">
        <v>3112</v>
      </c>
      <c r="F48" t="n">
        <v>3158</v>
      </c>
      <c r="G48" t="n">
        <v>3300</v>
      </c>
      <c r="H48" t="n">
        <v>3704</v>
      </c>
      <c r="I48" t="n">
        <v>4513</v>
      </c>
      <c r="J48" t="n">
        <v>4666</v>
      </c>
      <c r="K48" t="n">
        <v>4848</v>
      </c>
      <c r="L48" t="n">
        <v>4772</v>
      </c>
      <c r="M48" t="n">
        <v>4607</v>
      </c>
      <c r="N48" t="n">
        <v>3928</v>
      </c>
      <c r="O48" t="n">
        <v>3599</v>
      </c>
      <c r="P48" t="n">
        <v>3599</v>
      </c>
    </row>
    <row r="49">
      <c r="A49" s="5" t="inlineStr">
        <is>
          <t>Aufwand je Mitarbeiter in EUR</t>
        </is>
      </c>
      <c r="B49" s="5" t="inlineStr">
        <is>
          <t>Effort per employee</t>
        </is>
      </c>
      <c r="C49" t="n">
        <v>69635</v>
      </c>
      <c r="D49" t="n">
        <v>72662</v>
      </c>
      <c r="E49" t="n">
        <v>68950</v>
      </c>
      <c r="F49" t="n">
        <v>69207</v>
      </c>
      <c r="G49" t="n">
        <v>69980</v>
      </c>
      <c r="H49" t="n">
        <v>68113</v>
      </c>
      <c r="I49" t="n">
        <v>70698</v>
      </c>
      <c r="J49" t="n">
        <v>69220</v>
      </c>
      <c r="K49" t="n">
        <v>68791</v>
      </c>
      <c r="L49" t="n">
        <v>63460</v>
      </c>
      <c r="M49" t="n">
        <v>63061</v>
      </c>
      <c r="N49" t="n">
        <v>53516</v>
      </c>
      <c r="O49" t="n">
        <v>59245</v>
      </c>
      <c r="P49" t="n">
        <v>59245</v>
      </c>
    </row>
    <row r="50">
      <c r="A50" s="5" t="inlineStr">
        <is>
          <t>Umsatz je Aktie</t>
        </is>
      </c>
      <c r="B50" s="5" t="inlineStr">
        <is>
          <t>Revenue per share</t>
        </is>
      </c>
      <c r="C50" t="n">
        <v>278296</v>
      </c>
      <c r="D50" t="n">
        <v>263441</v>
      </c>
      <c r="E50" t="n">
        <v>255395</v>
      </c>
      <c r="F50" t="n">
        <v>263023</v>
      </c>
      <c r="G50" t="n">
        <v>275575</v>
      </c>
      <c r="H50" t="n">
        <v>281648</v>
      </c>
      <c r="I50" t="n">
        <v>251163</v>
      </c>
      <c r="J50" t="n">
        <v>255430</v>
      </c>
      <c r="K50" t="n">
        <v>245736</v>
      </c>
      <c r="L50" t="n">
        <v>248614</v>
      </c>
      <c r="M50" t="n">
        <v>248795</v>
      </c>
      <c r="N50" t="n">
        <v>204869</v>
      </c>
      <c r="O50" t="n">
        <v>221061</v>
      </c>
      <c r="P50" t="n">
        <v>221061</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EUR</t>
        </is>
      </c>
      <c r="B52" s="5" t="inlineStr">
        <is>
          <t>Earnings per employee</t>
        </is>
      </c>
      <c r="C52" t="n">
        <v>16576</v>
      </c>
      <c r="D52" t="n">
        <v>10955</v>
      </c>
      <c r="E52" t="n">
        <v>6027</v>
      </c>
      <c r="F52" t="n">
        <v>11067</v>
      </c>
      <c r="G52" t="n">
        <v>10327</v>
      </c>
      <c r="H52" t="n">
        <v>-570.0599999999999</v>
      </c>
      <c r="I52" t="n">
        <v>438.63</v>
      </c>
      <c r="J52" t="n">
        <v>-12283</v>
      </c>
      <c r="K52" t="n">
        <v>-33275</v>
      </c>
      <c r="L52" t="n">
        <v>6556</v>
      </c>
      <c r="M52" t="n">
        <v>8952</v>
      </c>
      <c r="N52" t="n">
        <v>7780</v>
      </c>
      <c r="O52" t="n">
        <v>7967</v>
      </c>
      <c r="P52" t="n">
        <v>7967</v>
      </c>
    </row>
    <row r="53">
      <c r="A53" s="5" t="inlineStr">
        <is>
          <t>KGV (Kurs/Gewinn)</t>
        </is>
      </c>
      <c r="B53" s="5" t="inlineStr">
        <is>
          <t>PE (price/earnings)</t>
        </is>
      </c>
      <c r="C53" t="n">
        <v>7.3</v>
      </c>
      <c r="D53" t="n">
        <v>8.6</v>
      </c>
      <c r="E53" t="n">
        <v>20.6</v>
      </c>
      <c r="F53" t="n">
        <v>15.2</v>
      </c>
      <c r="G53" t="n">
        <v>14.2</v>
      </c>
      <c r="H53" t="inlineStr">
        <is>
          <t>-</t>
        </is>
      </c>
      <c r="I53" t="n">
        <v>110.2</v>
      </c>
      <c r="J53" t="inlineStr">
        <is>
          <t>-</t>
        </is>
      </c>
      <c r="K53" t="inlineStr">
        <is>
          <t>-</t>
        </is>
      </c>
      <c r="L53" t="n">
        <v>10</v>
      </c>
      <c r="M53" t="n">
        <v>9.9</v>
      </c>
      <c r="N53" t="n">
        <v>8.4</v>
      </c>
      <c r="O53" t="n">
        <v>19.3</v>
      </c>
      <c r="P53" t="n">
        <v>19.3</v>
      </c>
    </row>
    <row r="54">
      <c r="A54" s="5" t="inlineStr">
        <is>
          <t>KUV (Kurs/Umsatz)</t>
        </is>
      </c>
      <c r="B54" s="5" t="inlineStr">
        <is>
          <t>PS (price/sales)</t>
        </is>
      </c>
      <c r="C54" t="n">
        <v>0.44</v>
      </c>
      <c r="D54" t="n">
        <v>0.36</v>
      </c>
      <c r="E54" t="n">
        <v>0.49</v>
      </c>
      <c r="F54" t="n">
        <v>0.64</v>
      </c>
      <c r="G54" t="n">
        <v>0.57</v>
      </c>
      <c r="H54" t="n">
        <v>0.29</v>
      </c>
      <c r="I54" t="n">
        <v>0.2</v>
      </c>
      <c r="J54" t="n">
        <v>0.15</v>
      </c>
      <c r="K54" t="n">
        <v>0.1</v>
      </c>
      <c r="L54" t="n">
        <v>0.26</v>
      </c>
      <c r="M54" t="n">
        <v>0.36</v>
      </c>
      <c r="N54" t="n">
        <v>0.42</v>
      </c>
      <c r="O54" t="n">
        <v>0.6899999999999999</v>
      </c>
      <c r="P54" t="n">
        <v>0.6899999999999999</v>
      </c>
    </row>
    <row r="55">
      <c r="A55" s="5" t="inlineStr">
        <is>
          <t>KBV (Kurs/Buchwert)</t>
        </is>
      </c>
      <c r="B55" s="5" t="inlineStr">
        <is>
          <t>PB (price/book value)</t>
        </is>
      </c>
      <c r="C55" t="n">
        <v>1.13</v>
      </c>
      <c r="D55" t="n">
        <v>0.98</v>
      </c>
      <c r="E55" t="n">
        <v>1.28</v>
      </c>
      <c r="F55" t="n">
        <v>1.76</v>
      </c>
      <c r="G55" t="n">
        <v>1.74</v>
      </c>
      <c r="H55" t="n">
        <v>1.27</v>
      </c>
      <c r="I55" t="n">
        <v>0.9399999999999999</v>
      </c>
      <c r="J55" t="n">
        <v>0.74</v>
      </c>
      <c r="K55" t="n">
        <v>0.38</v>
      </c>
      <c r="L55" t="n">
        <v>0.72</v>
      </c>
      <c r="M55" t="n">
        <v>1.02</v>
      </c>
      <c r="N55" t="n">
        <v>1.05</v>
      </c>
      <c r="O55" t="n">
        <v>1.75</v>
      </c>
      <c r="P55" t="n">
        <v>1.75</v>
      </c>
    </row>
    <row r="56">
      <c r="A56" s="5" t="inlineStr">
        <is>
          <t>KCV (Kurs/Cashflow)</t>
        </is>
      </c>
      <c r="B56" s="5" t="inlineStr">
        <is>
          <t>PC (price/cashflow)</t>
        </is>
      </c>
      <c r="C56" t="n">
        <v>9.32</v>
      </c>
      <c r="D56" t="n">
        <v>6.43</v>
      </c>
      <c r="E56" t="n">
        <v>7.89</v>
      </c>
      <c r="F56" t="n">
        <v>9.289999999999999</v>
      </c>
      <c r="G56" t="n">
        <v>11.91</v>
      </c>
      <c r="H56" t="n">
        <v>25</v>
      </c>
      <c r="I56" t="n">
        <v>5.69</v>
      </c>
      <c r="J56" t="n">
        <v>2.99</v>
      </c>
      <c r="K56" t="n">
        <v>3.11</v>
      </c>
      <c r="L56" t="n">
        <v>3.79</v>
      </c>
      <c r="M56" t="n">
        <v>6.28</v>
      </c>
      <c r="N56" t="n">
        <v>4.43</v>
      </c>
      <c r="O56" t="n">
        <v>6.67</v>
      </c>
      <c r="P56" t="n">
        <v>6.67</v>
      </c>
    </row>
    <row r="57">
      <c r="A57" s="5" t="inlineStr">
        <is>
          <t>Dividendenrendite in %</t>
        </is>
      </c>
      <c r="B57" s="5" t="inlineStr">
        <is>
          <t>Dividend Yield in %</t>
        </is>
      </c>
      <c r="C57" t="n">
        <v>1.34</v>
      </c>
      <c r="D57" t="n">
        <v>1.82</v>
      </c>
      <c r="E57" t="n">
        <v>1.41</v>
      </c>
      <c r="F57" t="n">
        <v>1.05</v>
      </c>
      <c r="G57" t="inlineStr">
        <is>
          <t>-</t>
        </is>
      </c>
      <c r="H57" t="inlineStr">
        <is>
          <t>-</t>
        </is>
      </c>
      <c r="I57" t="inlineStr">
        <is>
          <t>-</t>
        </is>
      </c>
      <c r="J57" t="inlineStr">
        <is>
          <t>-</t>
        </is>
      </c>
      <c r="K57" t="inlineStr">
        <is>
          <t>-</t>
        </is>
      </c>
      <c r="L57" t="n">
        <v>4.82</v>
      </c>
      <c r="M57" t="n">
        <v>3.66</v>
      </c>
      <c r="N57" t="n">
        <v>3.76</v>
      </c>
      <c r="O57" t="n">
        <v>1.68</v>
      </c>
      <c r="P57" t="n">
        <v>1.68</v>
      </c>
    </row>
    <row r="58">
      <c r="A58" s="5" t="inlineStr">
        <is>
          <t>Gewinnrendite in %</t>
        </is>
      </c>
      <c r="B58" s="5" t="inlineStr">
        <is>
          <t>Return on profit in %</t>
        </is>
      </c>
      <c r="C58" t="n">
        <v>13.7</v>
      </c>
      <c r="D58" t="n">
        <v>11.6</v>
      </c>
      <c r="E58" t="n">
        <v>4.9</v>
      </c>
      <c r="F58" t="n">
        <v>6.6</v>
      </c>
      <c r="G58" t="n">
        <v>7.1</v>
      </c>
      <c r="H58" t="n">
        <v>-0.6</v>
      </c>
      <c r="I58" t="n">
        <v>0.9</v>
      </c>
      <c r="J58" t="n">
        <v>-32.9</v>
      </c>
      <c r="K58" t="n">
        <v>-142</v>
      </c>
      <c r="L58" t="n">
        <v>10</v>
      </c>
      <c r="M58" t="n">
        <v>10.1</v>
      </c>
      <c r="N58" t="n">
        <v>11.8</v>
      </c>
      <c r="O58" t="n">
        <v>5.2</v>
      </c>
      <c r="P58" t="n">
        <v>5.2</v>
      </c>
    </row>
    <row r="59">
      <c r="A59" s="5" t="inlineStr">
        <is>
          <t>Eigenkapitalrendite in %</t>
        </is>
      </c>
      <c r="B59" s="5" t="inlineStr">
        <is>
          <t>Return on Equity in %</t>
        </is>
      </c>
      <c r="C59" t="n">
        <v>15.42</v>
      </c>
      <c r="D59" t="n">
        <v>11.31</v>
      </c>
      <c r="E59" t="n">
        <v>6.09</v>
      </c>
      <c r="F59" t="n">
        <v>11.59</v>
      </c>
      <c r="G59" t="n">
        <v>11.38</v>
      </c>
      <c r="H59" t="n">
        <v>-0.88</v>
      </c>
      <c r="I59" t="n">
        <v>0.83</v>
      </c>
      <c r="J59" t="n">
        <v>-24.37</v>
      </c>
      <c r="K59" t="n">
        <v>-54.52</v>
      </c>
      <c r="L59" t="n">
        <v>7.24</v>
      </c>
      <c r="M59" t="n">
        <v>10.3</v>
      </c>
      <c r="N59" t="n">
        <v>9.56</v>
      </c>
      <c r="O59" t="n">
        <v>9.08</v>
      </c>
      <c r="P59" t="n">
        <v>9.08</v>
      </c>
    </row>
    <row r="60">
      <c r="A60" s="5" t="inlineStr">
        <is>
          <t>Umsatzrendite in %</t>
        </is>
      </c>
      <c r="B60" s="5" t="inlineStr">
        <is>
          <t>Return on sales in %</t>
        </is>
      </c>
      <c r="C60" t="n">
        <v>5.96</v>
      </c>
      <c r="D60" t="n">
        <v>4.16</v>
      </c>
      <c r="E60" t="n">
        <v>2.36</v>
      </c>
      <c r="F60" t="n">
        <v>4.21</v>
      </c>
      <c r="G60" t="n">
        <v>3.75</v>
      </c>
      <c r="H60" t="n">
        <v>-0.2</v>
      </c>
      <c r="I60" t="n">
        <v>0.17</v>
      </c>
      <c r="J60" t="n">
        <v>-4.81</v>
      </c>
      <c r="K60" t="n">
        <v>-13.54</v>
      </c>
      <c r="L60" t="n">
        <v>2.64</v>
      </c>
      <c r="M60" t="n">
        <v>3.6</v>
      </c>
      <c r="N60" t="n">
        <v>3.8</v>
      </c>
      <c r="O60" t="n">
        <v>3.6</v>
      </c>
      <c r="P60" t="n">
        <v>3.6</v>
      </c>
    </row>
    <row r="61">
      <c r="A61" s="5" t="inlineStr">
        <is>
          <t>Gesamtkapitalrendite in %</t>
        </is>
      </c>
      <c r="B61" s="5" t="inlineStr">
        <is>
          <t>Total Return on Investment in %</t>
        </is>
      </c>
      <c r="C61" t="n">
        <v>3.05</v>
      </c>
      <c r="D61" t="n">
        <v>1.99</v>
      </c>
      <c r="E61" t="n">
        <v>1.09</v>
      </c>
      <c r="F61" t="n">
        <v>1.99</v>
      </c>
      <c r="G61" t="n">
        <v>1.86</v>
      </c>
      <c r="H61" t="n">
        <v>-0.11</v>
      </c>
      <c r="I61" t="n">
        <v>0.1</v>
      </c>
      <c r="J61" t="n">
        <v>-2.72</v>
      </c>
      <c r="K61" t="n">
        <v>-7.67</v>
      </c>
      <c r="L61" t="n">
        <v>1.59</v>
      </c>
      <c r="M61" t="n">
        <v>2.15</v>
      </c>
      <c r="N61" t="n">
        <v>1.91</v>
      </c>
      <c r="O61" t="n">
        <v>2.01</v>
      </c>
      <c r="P61" t="n">
        <v>2.01</v>
      </c>
    </row>
    <row r="62">
      <c r="A62" s="5" t="inlineStr">
        <is>
          <t>Return on Investment in %</t>
        </is>
      </c>
      <c r="B62" s="5" t="inlineStr">
        <is>
          <t>Return on Investment in %</t>
        </is>
      </c>
      <c r="C62" t="n">
        <v>3.05</v>
      </c>
      <c r="D62" t="n">
        <v>1.99</v>
      </c>
      <c r="E62" t="n">
        <v>1.09</v>
      </c>
      <c r="F62" t="n">
        <v>1.99</v>
      </c>
      <c r="G62" t="n">
        <v>1.86</v>
      </c>
      <c r="H62" t="n">
        <v>-0.11</v>
      </c>
      <c r="I62" t="n">
        <v>0.1</v>
      </c>
      <c r="J62" t="n">
        <v>-2.72</v>
      </c>
      <c r="K62" t="n">
        <v>-7.67</v>
      </c>
      <c r="L62" t="n">
        <v>1.59</v>
      </c>
      <c r="M62" t="n">
        <v>2.15</v>
      </c>
      <c r="N62" t="n">
        <v>1.91</v>
      </c>
      <c r="O62" t="n">
        <v>2.01</v>
      </c>
      <c r="P62" t="n">
        <v>2.01</v>
      </c>
    </row>
    <row r="63">
      <c r="A63" s="5" t="inlineStr">
        <is>
          <t>Arbeitsintensität in %</t>
        </is>
      </c>
      <c r="B63" s="5" t="inlineStr">
        <is>
          <t>Work Intensity in %</t>
        </is>
      </c>
      <c r="C63" t="n">
        <v>53.79</v>
      </c>
      <c r="D63" t="n">
        <v>53.54</v>
      </c>
      <c r="E63" t="n">
        <v>53.08</v>
      </c>
      <c r="F63" t="n">
        <v>51.95</v>
      </c>
      <c r="G63" t="n">
        <v>51.33</v>
      </c>
      <c r="H63" t="n">
        <v>54.51</v>
      </c>
      <c r="I63" t="n">
        <v>56.54</v>
      </c>
      <c r="J63" t="n">
        <v>58.22</v>
      </c>
      <c r="K63" t="n">
        <v>55.73</v>
      </c>
      <c r="L63" t="n">
        <v>56.11</v>
      </c>
      <c r="M63" t="n">
        <v>57.48</v>
      </c>
      <c r="N63" t="n">
        <v>56.18</v>
      </c>
      <c r="O63" t="n">
        <v>59.06</v>
      </c>
      <c r="P63" t="n">
        <v>59.06</v>
      </c>
    </row>
    <row r="64">
      <c r="A64" s="5" t="inlineStr">
        <is>
          <t>Eigenkapitalquote in %</t>
        </is>
      </c>
      <c r="B64" s="5" t="inlineStr">
        <is>
          <t>Equity Ratio in %</t>
        </is>
      </c>
      <c r="C64" t="n">
        <v>19.79</v>
      </c>
      <c r="D64" t="n">
        <v>17.63</v>
      </c>
      <c r="E64" t="n">
        <v>17.85</v>
      </c>
      <c r="F64" t="n">
        <v>17.16</v>
      </c>
      <c r="G64" t="n">
        <v>16.31</v>
      </c>
      <c r="H64" t="n">
        <v>12.59</v>
      </c>
      <c r="I64" t="n">
        <v>11.64</v>
      </c>
      <c r="J64" t="n">
        <v>11.17</v>
      </c>
      <c r="K64" t="n">
        <v>14.06</v>
      </c>
      <c r="L64" t="n">
        <v>21.92</v>
      </c>
      <c r="M64" t="n">
        <v>20.83</v>
      </c>
      <c r="N64" t="n">
        <v>19.97</v>
      </c>
      <c r="O64" t="n">
        <v>22.16</v>
      </c>
      <c r="P64" t="n">
        <v>22.16</v>
      </c>
    </row>
    <row r="65">
      <c r="A65" s="5" t="inlineStr">
        <is>
          <t>Fremdkapitalquote in %</t>
        </is>
      </c>
      <c r="B65" s="5" t="inlineStr">
        <is>
          <t>Debt Ratio in %</t>
        </is>
      </c>
      <c r="C65" t="n">
        <v>80.20999999999999</v>
      </c>
      <c r="D65" t="n">
        <v>82.37</v>
      </c>
      <c r="E65" t="n">
        <v>82.15000000000001</v>
      </c>
      <c r="F65" t="n">
        <v>82.84</v>
      </c>
      <c r="G65" t="n">
        <v>83.69</v>
      </c>
      <c r="H65" t="n">
        <v>87.41</v>
      </c>
      <c r="I65" t="n">
        <v>88.36</v>
      </c>
      <c r="J65" t="n">
        <v>88.83</v>
      </c>
      <c r="K65" t="n">
        <v>85.94</v>
      </c>
      <c r="L65" t="n">
        <v>78.08</v>
      </c>
      <c r="M65" t="n">
        <v>79.17</v>
      </c>
      <c r="N65" t="n">
        <v>80.03</v>
      </c>
      <c r="O65" t="n">
        <v>77.84</v>
      </c>
      <c r="P65" t="n">
        <v>77.84</v>
      </c>
    </row>
    <row r="66">
      <c r="A66" s="5" t="inlineStr">
        <is>
          <t>Verschuldungsgrad in %</t>
        </is>
      </c>
      <c r="B66" s="5" t="inlineStr">
        <is>
          <t>Finance Gearing in %</t>
        </is>
      </c>
      <c r="C66" t="n">
        <v>405.22</v>
      </c>
      <c r="D66" t="n">
        <v>467.21</v>
      </c>
      <c r="E66" t="n">
        <v>460.18</v>
      </c>
      <c r="F66" t="n">
        <v>482.63</v>
      </c>
      <c r="G66" t="n">
        <v>512.99</v>
      </c>
      <c r="H66" t="n">
        <v>694.53</v>
      </c>
      <c r="I66" t="n">
        <v>758.74</v>
      </c>
      <c r="J66" t="n">
        <v>795.62</v>
      </c>
      <c r="K66" t="n">
        <v>611.3</v>
      </c>
      <c r="L66" t="n">
        <v>356.15</v>
      </c>
      <c r="M66" t="n">
        <v>380</v>
      </c>
      <c r="N66" t="n">
        <v>400.87</v>
      </c>
      <c r="O66" t="n">
        <v>351.27</v>
      </c>
      <c r="P66" t="n">
        <v>351.27</v>
      </c>
    </row>
    <row r="67">
      <c r="A67" s="5" t="inlineStr"/>
      <c r="B67" s="5" t="inlineStr"/>
    </row>
    <row r="68">
      <c r="A68" s="5" t="inlineStr">
        <is>
          <t>Kurzfristige Vermögensquote in %</t>
        </is>
      </c>
      <c r="B68" s="5" t="inlineStr">
        <is>
          <t>Current Assets Ratio in %</t>
        </is>
      </c>
      <c r="C68" t="n">
        <v>53.79</v>
      </c>
      <c r="D68" t="n">
        <v>53.54</v>
      </c>
      <c r="E68" t="n">
        <v>53.08</v>
      </c>
      <c r="F68" t="n">
        <v>51.95</v>
      </c>
      <c r="G68" t="n">
        <v>51.33</v>
      </c>
      <c r="H68" t="n">
        <v>54.51</v>
      </c>
      <c r="I68" t="n">
        <v>56.54</v>
      </c>
      <c r="J68" t="n">
        <v>58.22</v>
      </c>
      <c r="K68" t="n">
        <v>55.73</v>
      </c>
      <c r="L68" t="n">
        <v>56.11</v>
      </c>
      <c r="M68" t="n">
        <v>57.48</v>
      </c>
      <c r="N68" t="n">
        <v>56.18</v>
      </c>
      <c r="O68" t="n">
        <v>59.06</v>
      </c>
    </row>
    <row r="69">
      <c r="A69" s="5" t="inlineStr">
        <is>
          <t>Nettogewinn Marge in %</t>
        </is>
      </c>
      <c r="B69" s="5" t="inlineStr">
        <is>
          <t>Net Profit Marge in %</t>
        </is>
      </c>
      <c r="C69" t="n">
        <v>3425.11</v>
      </c>
      <c r="D69" t="n">
        <v>2390.79</v>
      </c>
      <c r="E69" t="n">
        <v>1355.26</v>
      </c>
      <c r="F69" t="n">
        <v>2417.42</v>
      </c>
      <c r="G69" t="n">
        <v>2165.41</v>
      </c>
      <c r="H69" t="n">
        <v>-117.03</v>
      </c>
      <c r="I69" t="n">
        <v>100.97</v>
      </c>
      <c r="J69" t="n">
        <v>-2780.39</v>
      </c>
      <c r="K69" t="n">
        <v>-7827.1</v>
      </c>
      <c r="L69" t="n">
        <v>1522.54</v>
      </c>
      <c r="M69" t="n">
        <v>2076.19</v>
      </c>
      <c r="N69" t="n">
        <v>2193.62</v>
      </c>
      <c r="O69" t="n">
        <v>1531.16</v>
      </c>
    </row>
    <row r="70">
      <c r="A70" s="5" t="inlineStr">
        <is>
          <t>Operative Ergebnis Marge in %</t>
        </is>
      </c>
      <c r="B70" s="5" t="inlineStr">
        <is>
          <t>EBIT Marge in %</t>
        </is>
      </c>
      <c r="C70" t="n">
        <v>4142.68</v>
      </c>
      <c r="D70" t="n">
        <v>2343.82</v>
      </c>
      <c r="E70" t="n">
        <v>2800.2</v>
      </c>
      <c r="F70" t="n">
        <v>3288.65</v>
      </c>
      <c r="G70" t="n">
        <v>2770.12</v>
      </c>
      <c r="H70" t="n">
        <v>2034.73</v>
      </c>
      <c r="I70" t="n">
        <v>165.89</v>
      </c>
      <c r="J70" t="n">
        <v>-1534.59</v>
      </c>
      <c r="K70" t="n">
        <v>-7963.95</v>
      </c>
      <c r="L70" t="n">
        <v>3804.82</v>
      </c>
      <c r="M70" t="n">
        <v>4419.05</v>
      </c>
      <c r="N70" t="n">
        <v>4648.48</v>
      </c>
      <c r="O70" t="n">
        <v>3429.29</v>
      </c>
    </row>
    <row r="71">
      <c r="A71" s="5" t="inlineStr">
        <is>
          <t>Vermögensumsschlag in %</t>
        </is>
      </c>
      <c r="B71" s="5" t="inlineStr">
        <is>
          <t>Asset Turnover in %</t>
        </is>
      </c>
      <c r="C71" t="n">
        <v>0.09</v>
      </c>
      <c r="D71" t="n">
        <v>0.08</v>
      </c>
      <c r="E71" t="n">
        <v>0.08</v>
      </c>
      <c r="F71" t="n">
        <v>0.08</v>
      </c>
      <c r="G71" t="n">
        <v>0.09</v>
      </c>
      <c r="H71" t="n">
        <v>0.09</v>
      </c>
      <c r="I71" t="n">
        <v>0.1</v>
      </c>
      <c r="J71" t="n">
        <v>0.1</v>
      </c>
      <c r="K71" t="n">
        <v>0.1</v>
      </c>
      <c r="L71" t="n">
        <v>0.1</v>
      </c>
      <c r="M71" t="n">
        <v>0.1</v>
      </c>
      <c r="N71" t="n">
        <v>0.09</v>
      </c>
      <c r="O71" t="n">
        <v>0.13</v>
      </c>
    </row>
    <row r="72">
      <c r="A72" s="5" t="inlineStr">
        <is>
          <t>Langfristige Vermögensquote in %</t>
        </is>
      </c>
      <c r="B72" s="5" t="inlineStr">
        <is>
          <t>Non-Current Assets Ratio in %</t>
        </is>
      </c>
      <c r="C72" t="n">
        <v>46.21</v>
      </c>
      <c r="D72" t="n">
        <v>46.46</v>
      </c>
      <c r="E72" t="n">
        <v>46.92</v>
      </c>
      <c r="F72" t="n">
        <v>48.05</v>
      </c>
      <c r="G72" t="n">
        <v>48.67</v>
      </c>
      <c r="H72" t="n">
        <v>45.49</v>
      </c>
      <c r="I72" t="n">
        <v>43.46</v>
      </c>
      <c r="J72" t="n">
        <v>41.78</v>
      </c>
      <c r="K72" t="n">
        <v>44.27</v>
      </c>
      <c r="L72" t="n">
        <v>43.89</v>
      </c>
      <c r="M72" t="n">
        <v>42.52</v>
      </c>
      <c r="N72" t="n">
        <v>43.82</v>
      </c>
      <c r="O72" t="n">
        <v>40.94</v>
      </c>
    </row>
    <row r="73">
      <c r="A73" s="5" t="inlineStr">
        <is>
          <t>Gesamtkapitalrentabilität</t>
        </is>
      </c>
      <c r="B73" s="5" t="inlineStr">
        <is>
          <t>ROA Return on Assets in %</t>
        </is>
      </c>
      <c r="C73" t="n">
        <v>3.05</v>
      </c>
      <c r="D73" t="n">
        <v>1.99</v>
      </c>
      <c r="E73" t="n">
        <v>1.09</v>
      </c>
      <c r="F73" t="n">
        <v>1.99</v>
      </c>
      <c r="G73" t="n">
        <v>1.86</v>
      </c>
      <c r="H73" t="n">
        <v>-0.11</v>
      </c>
      <c r="I73" t="n">
        <v>0.1</v>
      </c>
      <c r="J73" t="n">
        <v>-2.72</v>
      </c>
      <c r="K73" t="n">
        <v>-7.67</v>
      </c>
      <c r="L73" t="n">
        <v>1.59</v>
      </c>
      <c r="M73" t="n">
        <v>2.15</v>
      </c>
      <c r="N73" t="n">
        <v>1.91</v>
      </c>
      <c r="O73" t="n">
        <v>2.01</v>
      </c>
    </row>
    <row r="74">
      <c r="A74" s="5" t="inlineStr">
        <is>
          <t>Ertrag des eingesetzten Kapitals</t>
        </is>
      </c>
      <c r="B74" s="5" t="inlineStr">
        <is>
          <t>ROCE Return on Cap. Empl. in %</t>
        </is>
      </c>
      <c r="C74" t="n">
        <v>8.58</v>
      </c>
      <c r="D74" t="n">
        <v>4.73</v>
      </c>
      <c r="E74" t="n">
        <v>5.24</v>
      </c>
      <c r="F74" t="n">
        <v>5.84</v>
      </c>
      <c r="G74" t="n">
        <v>4.92</v>
      </c>
      <c r="H74" t="n">
        <v>4.36</v>
      </c>
      <c r="I74" t="n">
        <v>0.39</v>
      </c>
      <c r="J74" t="n">
        <v>-3.82</v>
      </c>
      <c r="K74" t="n">
        <v>-18.02</v>
      </c>
      <c r="L74" t="n">
        <v>8.66</v>
      </c>
      <c r="M74" t="n">
        <v>10.09</v>
      </c>
      <c r="N74" t="n">
        <v>9.390000000000001</v>
      </c>
      <c r="O74" t="n">
        <v>11.21</v>
      </c>
    </row>
    <row r="75">
      <c r="A75" s="5" t="inlineStr">
        <is>
          <t>Eigenkapital zu Anlagevermögen</t>
        </is>
      </c>
      <c r="B75" s="5" t="inlineStr">
        <is>
          <t>Equity to Fixed Assets in %</t>
        </is>
      </c>
      <c r="C75" t="n">
        <v>42.83</v>
      </c>
      <c r="D75" t="n">
        <v>37.95</v>
      </c>
      <c r="E75" t="n">
        <v>38.04</v>
      </c>
      <c r="F75" t="n">
        <v>35.72</v>
      </c>
      <c r="G75" t="n">
        <v>33.52</v>
      </c>
      <c r="H75" t="n">
        <v>27.67</v>
      </c>
      <c r="I75" t="n">
        <v>26.8</v>
      </c>
      <c r="J75" t="n">
        <v>26.72</v>
      </c>
      <c r="K75" t="n">
        <v>31.76</v>
      </c>
      <c r="L75" t="n">
        <v>49.95</v>
      </c>
      <c r="M75" t="n">
        <v>48.99</v>
      </c>
      <c r="N75" t="n">
        <v>45.56</v>
      </c>
      <c r="O75" t="n">
        <v>54.13</v>
      </c>
    </row>
    <row r="76">
      <c r="A76" s="5" t="inlineStr">
        <is>
          <t>Liquidität Dritten Grades</t>
        </is>
      </c>
      <c r="B76" s="5" t="inlineStr">
        <is>
          <t>Current Ratio in %</t>
        </is>
      </c>
      <c r="C76" t="n">
        <v>94.43000000000001</v>
      </c>
      <c r="D76" t="n">
        <v>91.23999999999999</v>
      </c>
      <c r="E76" t="n">
        <v>92.84999999999999</v>
      </c>
      <c r="F76" t="n">
        <v>96.76000000000001</v>
      </c>
      <c r="G76" t="n">
        <v>99.2</v>
      </c>
      <c r="H76" t="n">
        <v>97.83</v>
      </c>
      <c r="I76" t="n">
        <v>95.88</v>
      </c>
      <c r="J76" t="n">
        <v>96</v>
      </c>
      <c r="K76" t="n">
        <v>98.25</v>
      </c>
      <c r="L76" t="n">
        <v>103.45</v>
      </c>
      <c r="M76" t="n">
        <v>104.97</v>
      </c>
      <c r="N76" t="n">
        <v>98.63</v>
      </c>
      <c r="O76" t="n">
        <v>98.78</v>
      </c>
    </row>
    <row r="77">
      <c r="A77" s="5" t="inlineStr">
        <is>
          <t>Operativer Cashflow</t>
        </is>
      </c>
      <c r="B77" s="5" t="inlineStr">
        <is>
          <t>Operating Cashflow in M</t>
        </is>
      </c>
      <c r="C77" t="n">
        <v>5359.0932</v>
      </c>
      <c r="D77" t="n">
        <v>3696.2855</v>
      </c>
      <c r="E77" t="n">
        <v>4532.3316</v>
      </c>
      <c r="F77" t="n">
        <v>5336.268899999999</v>
      </c>
      <c r="G77" t="n">
        <v>6883.0272</v>
      </c>
      <c r="H77" t="n">
        <v>14453</v>
      </c>
      <c r="I77" t="n">
        <v>3289.5028</v>
      </c>
      <c r="J77" t="n">
        <v>1728.6685</v>
      </c>
      <c r="K77" t="n">
        <v>1797.891</v>
      </c>
      <c r="L77" t="n">
        <v>2188.346</v>
      </c>
      <c r="M77" t="n">
        <v>3623.56</v>
      </c>
      <c r="N77" t="n">
        <v>2559.211</v>
      </c>
      <c r="O77" t="n">
        <v>2833.416</v>
      </c>
    </row>
    <row r="78">
      <c r="A78" s="5" t="inlineStr">
        <is>
          <t>Aktienrückkauf</t>
        </is>
      </c>
      <c r="B78" s="5" t="inlineStr">
        <is>
          <t>Share Buyback in M</t>
        </is>
      </c>
      <c r="C78" t="n">
        <v>-0.1599999999999682</v>
      </c>
      <c r="D78" t="n">
        <v>-0.4099999999999682</v>
      </c>
      <c r="E78" t="n">
        <v>-0.0300000000000864</v>
      </c>
      <c r="F78" t="n">
        <v>3.509999999999991</v>
      </c>
      <c r="G78" t="n">
        <v>0.2000000000000455</v>
      </c>
      <c r="H78" t="n">
        <v>0</v>
      </c>
      <c r="I78" t="n">
        <v>0.02999999999997272</v>
      </c>
      <c r="J78" t="n">
        <v>-0.04999999999995453</v>
      </c>
      <c r="K78" t="n">
        <v>-0.7000000000000455</v>
      </c>
      <c r="L78" t="n">
        <v>-0.3999999999999773</v>
      </c>
      <c r="M78" t="n">
        <v>0.7000000000000455</v>
      </c>
      <c r="N78" t="n">
        <v>-152.9</v>
      </c>
      <c r="O78" t="n">
        <v>0</v>
      </c>
    </row>
    <row r="79">
      <c r="A79" s="5" t="inlineStr">
        <is>
          <t>Umsatzwachstum 1J in %</t>
        </is>
      </c>
      <c r="B79" s="5" t="inlineStr">
        <is>
          <t>Revenue Growth 1Y in %</t>
        </is>
      </c>
      <c r="C79" t="n">
        <v>12.59</v>
      </c>
      <c r="D79" t="n">
        <v>6.08</v>
      </c>
      <c r="E79" t="n">
        <v>-3.93</v>
      </c>
      <c r="F79" t="n">
        <v>-7.11</v>
      </c>
      <c r="G79" t="n">
        <v>-15.1</v>
      </c>
      <c r="H79" t="n">
        <v>-4.47</v>
      </c>
      <c r="I79" t="n">
        <v>-6.88</v>
      </c>
      <c r="J79" t="n">
        <v>-0.6</v>
      </c>
      <c r="K79" t="n">
        <v>-7.47</v>
      </c>
      <c r="L79" t="n">
        <v>2.79</v>
      </c>
      <c r="M79" t="n">
        <v>21.01</v>
      </c>
      <c r="N79" t="n">
        <v>-17.65</v>
      </c>
      <c r="O79" t="inlineStr">
        <is>
          <t>-</t>
        </is>
      </c>
    </row>
    <row r="80">
      <c r="A80" s="5" t="inlineStr">
        <is>
          <t>Umsatzwachstum 3J in %</t>
        </is>
      </c>
      <c r="B80" s="5" t="inlineStr">
        <is>
          <t>Revenue Growth 3Y in %</t>
        </is>
      </c>
      <c r="C80" t="n">
        <v>4.91</v>
      </c>
      <c r="D80" t="n">
        <v>-1.65</v>
      </c>
      <c r="E80" t="n">
        <v>-8.710000000000001</v>
      </c>
      <c r="F80" t="n">
        <v>-8.890000000000001</v>
      </c>
      <c r="G80" t="n">
        <v>-8.82</v>
      </c>
      <c r="H80" t="n">
        <v>-3.98</v>
      </c>
      <c r="I80" t="n">
        <v>-4.98</v>
      </c>
      <c r="J80" t="n">
        <v>-1.76</v>
      </c>
      <c r="K80" t="n">
        <v>5.44</v>
      </c>
      <c r="L80" t="n">
        <v>2.05</v>
      </c>
      <c r="M80" t="n">
        <v>1.12</v>
      </c>
      <c r="N80" t="inlineStr">
        <is>
          <t>-</t>
        </is>
      </c>
      <c r="O80" t="inlineStr">
        <is>
          <t>-</t>
        </is>
      </c>
    </row>
    <row r="81">
      <c r="A81" s="5" t="inlineStr">
        <is>
          <t>Umsatzwachstum 5J in %</t>
        </is>
      </c>
      <c r="B81" s="5" t="inlineStr">
        <is>
          <t>Revenue Growth 5Y in %</t>
        </is>
      </c>
      <c r="C81" t="n">
        <v>-1.49</v>
      </c>
      <c r="D81" t="n">
        <v>-4.91</v>
      </c>
      <c r="E81" t="n">
        <v>-7.5</v>
      </c>
      <c r="F81" t="n">
        <v>-6.83</v>
      </c>
      <c r="G81" t="n">
        <v>-6.9</v>
      </c>
      <c r="H81" t="n">
        <v>-3.33</v>
      </c>
      <c r="I81" t="n">
        <v>1.77</v>
      </c>
      <c r="J81" t="n">
        <v>-0.38</v>
      </c>
      <c r="K81" t="n">
        <v>-0.26</v>
      </c>
      <c r="L81" t="inlineStr">
        <is>
          <t>-</t>
        </is>
      </c>
      <c r="M81" t="inlineStr">
        <is>
          <t>-</t>
        </is>
      </c>
      <c r="N81" t="inlineStr">
        <is>
          <t>-</t>
        </is>
      </c>
      <c r="O81" t="inlineStr">
        <is>
          <t>-</t>
        </is>
      </c>
    </row>
    <row r="82">
      <c r="A82" s="5" t="inlineStr">
        <is>
          <t>Umsatzwachstum 10J in %</t>
        </is>
      </c>
      <c r="B82" s="5" t="inlineStr">
        <is>
          <t>Revenue Growth 10Y in %</t>
        </is>
      </c>
      <c r="C82" t="n">
        <v>-2.41</v>
      </c>
      <c r="D82" t="n">
        <v>-1.57</v>
      </c>
      <c r="E82" t="n">
        <v>-3.94</v>
      </c>
      <c r="F82" t="n">
        <v>-3.55</v>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n">
        <v>61.3</v>
      </c>
      <c r="D83" t="n">
        <v>87.13</v>
      </c>
      <c r="E83" t="n">
        <v>-46.14</v>
      </c>
      <c r="F83" t="n">
        <v>3.7</v>
      </c>
      <c r="G83" t="n">
        <v>-1670.97</v>
      </c>
      <c r="H83" t="n">
        <v>-210.71</v>
      </c>
      <c r="I83" t="n">
        <v>-103.38</v>
      </c>
      <c r="J83" t="n">
        <v>-64.69</v>
      </c>
      <c r="K83" t="n">
        <v>-575.66</v>
      </c>
      <c r="L83" t="n">
        <v>-24.62</v>
      </c>
      <c r="M83" t="n">
        <v>14.54</v>
      </c>
      <c r="N83" t="n">
        <v>17.98</v>
      </c>
      <c r="O83" t="inlineStr">
        <is>
          <t>-</t>
        </is>
      </c>
    </row>
    <row r="84">
      <c r="A84" s="5" t="inlineStr">
        <is>
          <t>Gewinnwachstum 3J in %</t>
        </is>
      </c>
      <c r="B84" s="5" t="inlineStr">
        <is>
          <t>Earnings Growth 3Y in %</t>
        </is>
      </c>
      <c r="C84" t="n">
        <v>34.1</v>
      </c>
      <c r="D84" t="n">
        <v>14.9</v>
      </c>
      <c r="E84" t="n">
        <v>-571.14</v>
      </c>
      <c r="F84" t="n">
        <v>-625.99</v>
      </c>
      <c r="G84" t="n">
        <v>-661.6900000000001</v>
      </c>
      <c r="H84" t="n">
        <v>-126.26</v>
      </c>
      <c r="I84" t="n">
        <v>-247.91</v>
      </c>
      <c r="J84" t="n">
        <v>-221.66</v>
      </c>
      <c r="K84" t="n">
        <v>-195.25</v>
      </c>
      <c r="L84" t="n">
        <v>2.63</v>
      </c>
      <c r="M84" t="n">
        <v>10.84</v>
      </c>
      <c r="N84" t="inlineStr">
        <is>
          <t>-</t>
        </is>
      </c>
      <c r="O84" t="inlineStr">
        <is>
          <t>-</t>
        </is>
      </c>
    </row>
    <row r="85">
      <c r="A85" s="5" t="inlineStr">
        <is>
          <t>Gewinnwachstum 5J in %</t>
        </is>
      </c>
      <c r="B85" s="5" t="inlineStr">
        <is>
          <t>Earnings Growth 5Y in %</t>
        </is>
      </c>
      <c r="C85" t="n">
        <v>-313</v>
      </c>
      <c r="D85" t="n">
        <v>-367.4</v>
      </c>
      <c r="E85" t="n">
        <v>-405.5</v>
      </c>
      <c r="F85" t="n">
        <v>-409.21</v>
      </c>
      <c r="G85" t="n">
        <v>-525.08</v>
      </c>
      <c r="H85" t="n">
        <v>-195.81</v>
      </c>
      <c r="I85" t="n">
        <v>-150.76</v>
      </c>
      <c r="J85" t="n">
        <v>-126.49</v>
      </c>
      <c r="K85" t="n">
        <v>-113.55</v>
      </c>
      <c r="L85" t="inlineStr">
        <is>
          <t>-</t>
        </is>
      </c>
      <c r="M85" t="inlineStr">
        <is>
          <t>-</t>
        </is>
      </c>
      <c r="N85" t="inlineStr">
        <is>
          <t>-</t>
        </is>
      </c>
      <c r="O85" t="inlineStr">
        <is>
          <t>-</t>
        </is>
      </c>
    </row>
    <row r="86">
      <c r="A86" s="5" t="inlineStr">
        <is>
          <t>Gewinnwachstum 10J in %</t>
        </is>
      </c>
      <c r="B86" s="5" t="inlineStr">
        <is>
          <t>Earnings Growth 10Y in %</t>
        </is>
      </c>
      <c r="C86" t="n">
        <v>-254.4</v>
      </c>
      <c r="D86" t="n">
        <v>-259.08</v>
      </c>
      <c r="E86" t="n">
        <v>-266</v>
      </c>
      <c r="F86" t="n">
        <v>-261.38</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n">
        <v>-0.02</v>
      </c>
      <c r="D87" t="n">
        <v>-0.02</v>
      </c>
      <c r="E87" t="n">
        <v>-0.05</v>
      </c>
      <c r="F87" t="n">
        <v>-0.04</v>
      </c>
      <c r="G87" t="n">
        <v>-0.03</v>
      </c>
      <c r="H87" t="inlineStr">
        <is>
          <t>-</t>
        </is>
      </c>
      <c r="I87" t="n">
        <v>-0.73</v>
      </c>
      <c r="J87" t="inlineStr">
        <is>
          <t>-</t>
        </is>
      </c>
      <c r="K87" t="inlineStr">
        <is>
          <t>-</t>
        </is>
      </c>
      <c r="L87" t="inlineStr">
        <is>
          <t>-</t>
        </is>
      </c>
      <c r="M87" t="inlineStr">
        <is>
          <t>-</t>
        </is>
      </c>
      <c r="N87" t="inlineStr">
        <is>
          <t>-</t>
        </is>
      </c>
      <c r="O87" t="inlineStr">
        <is>
          <t>-</t>
        </is>
      </c>
    </row>
    <row r="88">
      <c r="A88" s="5" t="inlineStr">
        <is>
          <t>EBIT-Wachstum 1J in %</t>
        </is>
      </c>
      <c r="B88" s="5" t="inlineStr">
        <is>
          <t>EBIT Growth 1Y in %</t>
        </is>
      </c>
      <c r="C88" t="n">
        <v>99</v>
      </c>
      <c r="D88" t="n">
        <v>-11.21</v>
      </c>
      <c r="E88" t="n">
        <v>-18.2</v>
      </c>
      <c r="F88" t="n">
        <v>10.27</v>
      </c>
      <c r="G88" t="n">
        <v>15.58</v>
      </c>
      <c r="H88" t="n">
        <v>1071.74</v>
      </c>
      <c r="I88" t="n">
        <v>-110.07</v>
      </c>
      <c r="J88" t="n">
        <v>-80.84999999999999</v>
      </c>
      <c r="K88" t="n">
        <v>-293.67</v>
      </c>
      <c r="L88" t="n">
        <v>-11.49</v>
      </c>
      <c r="M88" t="n">
        <v>15.04</v>
      </c>
      <c r="N88" t="n">
        <v>11.62</v>
      </c>
      <c r="O88" t="inlineStr">
        <is>
          <t>-</t>
        </is>
      </c>
    </row>
    <row r="89">
      <c r="A89" s="5" t="inlineStr">
        <is>
          <t>EBIT-Wachstum 3J in %</t>
        </is>
      </c>
      <c r="B89" s="5" t="inlineStr">
        <is>
          <t>EBIT Growth 3Y in %</t>
        </is>
      </c>
      <c r="C89" t="n">
        <v>23.2</v>
      </c>
      <c r="D89" t="n">
        <v>-6.38</v>
      </c>
      <c r="E89" t="n">
        <v>2.55</v>
      </c>
      <c r="F89" t="n">
        <v>365.86</v>
      </c>
      <c r="G89" t="n">
        <v>325.75</v>
      </c>
      <c r="H89" t="n">
        <v>293.61</v>
      </c>
      <c r="I89" t="n">
        <v>-161.53</v>
      </c>
      <c r="J89" t="n">
        <v>-128.67</v>
      </c>
      <c r="K89" t="n">
        <v>-96.70999999999999</v>
      </c>
      <c r="L89" t="n">
        <v>5.06</v>
      </c>
      <c r="M89" t="n">
        <v>8.890000000000001</v>
      </c>
      <c r="N89" t="inlineStr">
        <is>
          <t>-</t>
        </is>
      </c>
      <c r="O89" t="inlineStr">
        <is>
          <t>-</t>
        </is>
      </c>
    </row>
    <row r="90">
      <c r="A90" s="5" t="inlineStr">
        <is>
          <t>EBIT-Wachstum 5J in %</t>
        </is>
      </c>
      <c r="B90" s="5" t="inlineStr">
        <is>
          <t>EBIT Growth 5Y in %</t>
        </is>
      </c>
      <c r="C90" t="n">
        <v>19.09</v>
      </c>
      <c r="D90" t="n">
        <v>213.64</v>
      </c>
      <c r="E90" t="n">
        <v>193.86</v>
      </c>
      <c r="F90" t="n">
        <v>181.33</v>
      </c>
      <c r="G90" t="n">
        <v>120.55</v>
      </c>
      <c r="H90" t="n">
        <v>115.13</v>
      </c>
      <c r="I90" t="n">
        <v>-96.20999999999999</v>
      </c>
      <c r="J90" t="n">
        <v>-71.87</v>
      </c>
      <c r="K90" t="n">
        <v>-55.7</v>
      </c>
      <c r="L90" t="inlineStr">
        <is>
          <t>-</t>
        </is>
      </c>
      <c r="M90" t="inlineStr">
        <is>
          <t>-</t>
        </is>
      </c>
      <c r="N90" t="inlineStr">
        <is>
          <t>-</t>
        </is>
      </c>
      <c r="O90" t="inlineStr">
        <is>
          <t>-</t>
        </is>
      </c>
    </row>
    <row r="91">
      <c r="A91" s="5" t="inlineStr">
        <is>
          <t>EBIT-Wachstum 10J in %</t>
        </is>
      </c>
      <c r="B91" s="5" t="inlineStr">
        <is>
          <t>EBIT Growth 10Y in %</t>
        </is>
      </c>
      <c r="C91" t="n">
        <v>67.11</v>
      </c>
      <c r="D91" t="n">
        <v>58.71</v>
      </c>
      <c r="E91" t="n">
        <v>61</v>
      </c>
      <c r="F91" t="n">
        <v>62.82</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n">
        <v>44.95</v>
      </c>
      <c r="D92" t="n">
        <v>-18.5</v>
      </c>
      <c r="E92" t="n">
        <v>-15.07</v>
      </c>
      <c r="F92" t="n">
        <v>-22</v>
      </c>
      <c r="G92" t="n">
        <v>-52.36</v>
      </c>
      <c r="H92" t="n">
        <v>339.37</v>
      </c>
      <c r="I92" t="n">
        <v>90.3</v>
      </c>
      <c r="J92" t="n">
        <v>-3.86</v>
      </c>
      <c r="K92" t="n">
        <v>-17.94</v>
      </c>
      <c r="L92" t="n">
        <v>-39.65</v>
      </c>
      <c r="M92" t="n">
        <v>41.76</v>
      </c>
      <c r="N92" t="n">
        <v>-33.58</v>
      </c>
      <c r="O92" t="inlineStr">
        <is>
          <t>-</t>
        </is>
      </c>
    </row>
    <row r="93">
      <c r="A93" s="5" t="inlineStr">
        <is>
          <t>Op.Cashflow Wachstum 3J in %</t>
        </is>
      </c>
      <c r="B93" s="5" t="inlineStr">
        <is>
          <t>Op.Cashflow Wachstum 3Y in %</t>
        </is>
      </c>
      <c r="C93" t="n">
        <v>3.79</v>
      </c>
      <c r="D93" t="n">
        <v>-18.52</v>
      </c>
      <c r="E93" t="n">
        <v>-29.81</v>
      </c>
      <c r="F93" t="n">
        <v>88.34</v>
      </c>
      <c r="G93" t="n">
        <v>125.77</v>
      </c>
      <c r="H93" t="n">
        <v>141.94</v>
      </c>
      <c r="I93" t="n">
        <v>22.83</v>
      </c>
      <c r="J93" t="n">
        <v>-20.48</v>
      </c>
      <c r="K93" t="n">
        <v>-5.28</v>
      </c>
      <c r="L93" t="n">
        <v>-10.49</v>
      </c>
      <c r="M93" t="n">
        <v>2.73</v>
      </c>
      <c r="N93" t="inlineStr">
        <is>
          <t>-</t>
        </is>
      </c>
      <c r="O93" t="inlineStr">
        <is>
          <t>-</t>
        </is>
      </c>
    </row>
    <row r="94">
      <c r="A94" s="5" t="inlineStr">
        <is>
          <t>Op.Cashflow Wachstum 5J in %</t>
        </is>
      </c>
      <c r="B94" s="5" t="inlineStr">
        <is>
          <t>Op.Cashflow Wachstum 5Y in %</t>
        </is>
      </c>
      <c r="C94" t="n">
        <v>-12.6</v>
      </c>
      <c r="D94" t="n">
        <v>46.29</v>
      </c>
      <c r="E94" t="n">
        <v>68.05</v>
      </c>
      <c r="F94" t="n">
        <v>70.29000000000001</v>
      </c>
      <c r="G94" t="n">
        <v>71.09999999999999</v>
      </c>
      <c r="H94" t="n">
        <v>73.64</v>
      </c>
      <c r="I94" t="n">
        <v>14.12</v>
      </c>
      <c r="J94" t="n">
        <v>-10.65</v>
      </c>
      <c r="K94" t="n">
        <v>-9.880000000000001</v>
      </c>
      <c r="L94" t="inlineStr">
        <is>
          <t>-</t>
        </is>
      </c>
      <c r="M94" t="inlineStr">
        <is>
          <t>-</t>
        </is>
      </c>
      <c r="N94" t="inlineStr">
        <is>
          <t>-</t>
        </is>
      </c>
      <c r="O94" t="inlineStr">
        <is>
          <t>-</t>
        </is>
      </c>
    </row>
    <row r="95">
      <c r="A95" s="5" t="inlineStr">
        <is>
          <t>Op.Cashflow Wachstum 10J in %</t>
        </is>
      </c>
      <c r="B95" s="5" t="inlineStr">
        <is>
          <t>Op.Cashflow Wachstum 10Y in %</t>
        </is>
      </c>
      <c r="C95" t="n">
        <v>30.52</v>
      </c>
      <c r="D95" t="n">
        <v>30.21</v>
      </c>
      <c r="E95" t="n">
        <v>28.7</v>
      </c>
      <c r="F95" t="n">
        <v>30.2</v>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n">
        <v>-853</v>
      </c>
      <c r="D96" t="n">
        <v>-1312</v>
      </c>
      <c r="E96" t="n">
        <v>-1023</v>
      </c>
      <c r="F96" t="n">
        <v>-441</v>
      </c>
      <c r="G96" t="n">
        <v>-108</v>
      </c>
      <c r="H96" t="n">
        <v>-337</v>
      </c>
      <c r="I96" t="n">
        <v>-706</v>
      </c>
      <c r="J96" t="n">
        <v>-739</v>
      </c>
      <c r="K96" t="n">
        <v>-303</v>
      </c>
      <c r="L96" t="n">
        <v>582</v>
      </c>
      <c r="M96" t="n">
        <v>829</v>
      </c>
      <c r="N96" t="n">
        <v>-233</v>
      </c>
      <c r="O96" t="n">
        <v>-176</v>
      </c>
      <c r="P96" t="n">
        <v>-176</v>
      </c>
    </row>
  </sheetData>
  <pageMargins bottom="1" footer="0.5" header="0.5" left="0.75" right="0.75" top="1"/>
</worksheet>
</file>

<file path=xl/worksheets/sheet19.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20"/>
    <col customWidth="1" max="15" min="15" width="10"/>
    <col customWidth="1" max="16" min="16" width="10"/>
  </cols>
  <sheetData>
    <row r="1">
      <c r="A1" s="1" t="inlineStr">
        <is>
          <t xml:space="preserve">MEDIASET </t>
        </is>
      </c>
      <c r="B1" s="2" t="inlineStr">
        <is>
          <t>WKN: 901402  ISIN: IT0001063210  US-Symbol:MDIEF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+39-02-251419588</t>
        </is>
      </c>
      <c r="G4" t="inlineStr">
        <is>
          <t>09.04.2020</t>
        </is>
      </c>
      <c r="H4" t="inlineStr">
        <is>
          <t>Publication Of Annual Report</t>
        </is>
      </c>
      <c r="J4" t="inlineStr">
        <is>
          <t>Fininvest</t>
        </is>
      </c>
      <c r="L4" t="inlineStr">
        <is>
          <t>44,18%</t>
        </is>
      </c>
    </row>
    <row r="5">
      <c r="A5" s="5" t="inlineStr">
        <is>
          <t>Ticker</t>
        </is>
      </c>
      <c r="B5" t="inlineStr">
        <is>
          <t>MDS</t>
        </is>
      </c>
      <c r="C5" s="5" t="inlineStr">
        <is>
          <t>Fax</t>
        </is>
      </c>
      <c r="D5" s="5" t="inlineStr"/>
      <c r="E5" t="inlineStr">
        <is>
          <t>-</t>
        </is>
      </c>
      <c r="G5" t="inlineStr">
        <is>
          <t>14.05.2020</t>
        </is>
      </c>
      <c r="H5" t="inlineStr">
        <is>
          <t>Result 1St Quarter (Previous Year)</t>
        </is>
      </c>
      <c r="J5" t="inlineStr">
        <is>
          <t>Vivendi</t>
        </is>
      </c>
      <c r="L5" t="inlineStr">
        <is>
          <t>28,80%</t>
        </is>
      </c>
    </row>
    <row r="6">
      <c r="A6" s="5" t="inlineStr">
        <is>
          <t>Gelistet Seit / Listed Since</t>
        </is>
      </c>
      <c r="B6" t="inlineStr">
        <is>
          <t>-</t>
        </is>
      </c>
      <c r="C6" s="5" t="inlineStr">
        <is>
          <t>Internet</t>
        </is>
      </c>
      <c r="D6" s="5" t="inlineStr"/>
      <c r="E6" t="inlineStr">
        <is>
          <t>http://www.mediaset.it/corporate/home_en.shtml</t>
        </is>
      </c>
      <c r="J6" t="inlineStr">
        <is>
          <t>eigene Aktien</t>
        </is>
      </c>
      <c r="L6" t="inlineStr">
        <is>
          <t>3,73%</t>
        </is>
      </c>
    </row>
    <row r="7">
      <c r="A7" s="5" t="inlineStr">
        <is>
          <t>Nominalwert / Nominal Value</t>
        </is>
      </c>
      <c r="B7" t="inlineStr">
        <is>
          <t>0,52</t>
        </is>
      </c>
      <c r="C7" s="5" t="inlineStr">
        <is>
          <t>E-Mail</t>
        </is>
      </c>
      <c r="D7" s="5" t="inlineStr"/>
      <c r="E7" t="inlineStr">
        <is>
          <t>mediaset@mediaset.it</t>
        </is>
      </c>
      <c r="J7" t="inlineStr">
        <is>
          <t>Freefloat</t>
        </is>
      </c>
      <c r="L7" t="inlineStr">
        <is>
          <t>23,29%</t>
        </is>
      </c>
    </row>
    <row r="8">
      <c r="A8" s="5" t="inlineStr">
        <is>
          <t>Land / Country</t>
        </is>
      </c>
      <c r="B8" t="inlineStr">
        <is>
          <t>Italien</t>
        </is>
      </c>
      <c r="C8" s="5" t="inlineStr">
        <is>
          <t>Inv. Relations Telefon / Phone</t>
        </is>
      </c>
      <c r="D8" s="5" t="inlineStr"/>
      <c r="E8" t="inlineStr">
        <is>
          <t>+39-02-25147008</t>
        </is>
      </c>
    </row>
    <row r="9">
      <c r="A9" s="5" t="inlineStr">
        <is>
          <t>Währung / Currency</t>
        </is>
      </c>
      <c r="B9" t="inlineStr">
        <is>
          <t>EUR</t>
        </is>
      </c>
      <c r="C9" s="5" t="inlineStr">
        <is>
          <t>Inv. Relations E-Mail</t>
        </is>
      </c>
      <c r="D9" s="5" t="inlineStr"/>
      <c r="E9" t="inlineStr">
        <is>
          <t>investor.relations@mediaset.it</t>
        </is>
      </c>
    </row>
    <row r="10">
      <c r="A10" s="5" t="inlineStr">
        <is>
          <t>Branche / Industry</t>
        </is>
      </c>
      <c r="B10" t="inlineStr">
        <is>
          <t>Broadcasting (Tv And Radio)</t>
        </is>
      </c>
      <c r="C10" s="5" t="inlineStr">
        <is>
          <t>Kontaktperson / Contact Person</t>
        </is>
      </c>
      <c r="D10" s="5" t="inlineStr"/>
      <c r="E10" t="inlineStr">
        <is>
          <t>-</t>
        </is>
      </c>
    </row>
    <row r="11">
      <c r="A11" s="5" t="inlineStr">
        <is>
          <t>Sektor / Sector</t>
        </is>
      </c>
      <c r="B11" t="inlineStr">
        <is>
          <t>Media / Entertainment / Leisure</t>
        </is>
      </c>
    </row>
    <row r="12">
      <c r="A12" s="5" t="inlineStr">
        <is>
          <t>Typ / Genre</t>
        </is>
      </c>
      <c r="B12" t="inlineStr">
        <is>
          <t>Stammaktie</t>
        </is>
      </c>
    </row>
    <row r="13">
      <c r="A13" s="5" t="inlineStr">
        <is>
          <t>Adresse / Address</t>
        </is>
      </c>
      <c r="B13" t="inlineStr">
        <is>
          <t>MEDIASET S.P.A.Via Paleocapa 3  I-20121 Mailand</t>
        </is>
      </c>
    </row>
    <row r="14">
      <c r="A14" s="5" t="inlineStr">
        <is>
          <t>Management</t>
        </is>
      </c>
      <c r="B14" t="inlineStr">
        <is>
          <t>Pier Silvio Berlusconi, Fedele Confalonieri</t>
        </is>
      </c>
    </row>
    <row r="15">
      <c r="A15" s="5" t="inlineStr">
        <is>
          <t>Aufsichtsrat / Board</t>
        </is>
      </c>
      <c r="B15" t="inlineStr">
        <is>
          <t>Fedele Confalonieri, Pier Silvio Berlusconi, Marina Berlusconi, Marina Brogi, Andrea Giovanni Canepa, Raffaele Cappiello, Costanza Esclapon De Villeneuve, Giulio Gallazzi, Marco Giordani, Francesca Mariotti, Gina Nieri, Danilo Pellegrino, Niccolò Querci, Stefano Sala, Carlo Secchi</t>
        </is>
      </c>
    </row>
    <row r="16">
      <c r="A16" s="5" t="inlineStr">
        <is>
          <t>Beschreibung</t>
        </is>
      </c>
      <c r="B16" t="inlineStr">
        <is>
          <t>MEDIASET S.p.A. ist ein international tätiges Medienunternehmen. Die italienischen Fernsehkanäle Canale 5, Italia 1 und Retequattro sowie Boing, Cartoonito, Iris, La 5, Mediaset Extra, Italia 2, Top Crime and TgCom 24 können gebührenfrei in ganz Italien empfangen werden. Die angebotene umfangreiche Programmpalette beinhaltet alle Arten von Programmen von Unterhaltung, Schauspiel, Musik, Kindersendungen über Sport und Shows bis hin zu Nachrichten. Mit Mediaset Premium wird Pay-TV mittels einer prepaid Karte offeriert. Des Weiteren ist der Konzern durch Multimediaaktivitäten im Internet und Teletext präsent. Als eines der führenden unabhängigen TV-Produktionsunternehmen Europas, agiert der Konzern international mit Produktionen von Unterhaltungs- und Showprogrammen. Im Bereich Werbung fungiert die Gruppe in Italien über die zwei 100%igen Tochtergesellschaften Publitalia '80 und Digitalia '08, die Werbung für die Mediasetfernsehkanäle verkaufen sowie die Werbung für Sportveranstaltungen koordinieren und ausführen wie auch durch die 50%ige Beteiligung an der Mediamond S.P.A., die für den Verkauf von Werbeschaltungen auf den Internetseiten der Mediaset-Gruppe und Mondadori zuständig ist. Im Weiteren agiert die Tochtergesellschaft EI Towers im Bereich Netzwerkinfrastruktur-Management durch die Bereitstellung elektronischer Kommunikationsdienste für Fernsehen und Hörfunk sowie für Mobilfunknetzbetreiber, WLAN-Internetanbieter, öffentliche Einrichtungen und staatliche Institutionen. Zusätzlich ist der Konzern als Hauptaktionär an der Mediaset España in Spanien präsent. Die Firmengeschichte begann bereits 1978 mit der Gründung eines lokalen Senders in Mailand. Hauptaktionär der Unternehmensgruppe ist die Familie Berlusconi. Der Hauptsitz von MEDIASET S.p.A. ist Mailand, Italien. Das Unternehmen plant derzeit eine Fusion mit dem spanischen Geschäftszweig (Mediaset Espana Communication SA). Copyright 2014 FINANCE BASE AG</t>
        </is>
      </c>
    </row>
    <row r="17">
      <c r="A17" s="5" t="inlineStr">
        <is>
          <t>Profile</t>
        </is>
      </c>
      <c r="B17" t="inlineStr">
        <is>
          <t>MEDIASET SpA is an international media company. The Italian TV channels Canale 5, Italia 1 and Retequattro and Boing, Cartoonito, Iris, La 5, Mediaset Extra, Italia 2, Top Crime and tgcom 24 can be received free of charge throughout Italy. The offered extensive program range includes all kinds of programs of entertainment, drama, music, children's programs on sports and shows to news. With Mediaset Premium pay-TV will be offered by means of a prepaid card. Furthermore, the Group is present through multimedia activities on the Internet and Teletext. As one of the leading independent television production companies in Europe, the Group operates internationally with productions of entertainment and show programs. In advertising, the group operates in Italy through the two 100% subsidiaries Publitalia '80 and Digitalia '08, advertising the Mediasetfernsehkanäle sell and coordinate the advertising for sports events and run as owned by the 50% stake in Mediamond SPA, which is responsible for selling advertising on the website of Mediaset group and Mondadori. Furthermore, the subsidiary EI Towers operates in network infrastructure management by providing electronic communications services for television and radio, as well as mobile network operators, wireless ISPs, public institutions and government institutions. In addition, the Group is present as the main shareholder of Mediaset España in Spain. The company's history began in 1978 with the establishment of a local radio station in Milan. Main shareholder of the group is the family Berlusconi. The headquarters of Mediaset SpA is Milan, Italy. The company is currently planning a merger with the Spanish business sector (Mediaset Espana Communication SA).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2926</v>
      </c>
      <c r="D20" t="n">
        <v>3402</v>
      </c>
      <c r="E20" t="n">
        <v>3631</v>
      </c>
      <c r="F20" t="n">
        <v>3667</v>
      </c>
      <c r="G20" t="n">
        <v>3525</v>
      </c>
      <c r="H20" t="n">
        <v>3414</v>
      </c>
      <c r="I20" t="n">
        <v>3415</v>
      </c>
      <c r="J20" t="n">
        <v>3721</v>
      </c>
      <c r="K20" t="n">
        <v>4250</v>
      </c>
      <c r="L20" t="n">
        <v>4293</v>
      </c>
      <c r="M20" t="n">
        <v>3883</v>
      </c>
      <c r="N20" t="n">
        <v>4252</v>
      </c>
      <c r="O20" t="n">
        <v>4082</v>
      </c>
      <c r="P20" t="n">
        <v>4082</v>
      </c>
    </row>
    <row r="21">
      <c r="A21" s="5" t="inlineStr">
        <is>
          <t>Operatives Ergebnis (EBIT)</t>
        </is>
      </c>
      <c r="B21" s="5" t="inlineStr">
        <is>
          <t>EBIT Earning Before Interest &amp; Tax</t>
        </is>
      </c>
      <c r="C21" t="n">
        <v>354.6</v>
      </c>
      <c r="D21" t="n">
        <v>73.7</v>
      </c>
      <c r="E21" t="n">
        <v>316.5</v>
      </c>
      <c r="F21" t="n">
        <v>-189.2</v>
      </c>
      <c r="G21" t="n">
        <v>231.4</v>
      </c>
      <c r="H21" t="n">
        <v>248.8</v>
      </c>
      <c r="I21" t="n">
        <v>246.3</v>
      </c>
      <c r="J21" t="n">
        <v>-235.4</v>
      </c>
      <c r="K21" t="n">
        <v>538.7</v>
      </c>
      <c r="L21" t="n">
        <v>815.5</v>
      </c>
      <c r="M21" t="n">
        <v>601.5</v>
      </c>
      <c r="N21" t="n">
        <v>984.6</v>
      </c>
      <c r="O21" t="n">
        <v>1149</v>
      </c>
      <c r="P21" t="n">
        <v>1149</v>
      </c>
    </row>
    <row r="22">
      <c r="A22" s="5" t="inlineStr">
        <is>
          <t>Finanzergebnis</t>
        </is>
      </c>
      <c r="B22" s="5" t="inlineStr">
        <is>
          <t>Financial Result</t>
        </is>
      </c>
      <c r="C22" t="n">
        <v>27.1</v>
      </c>
      <c r="D22" t="n">
        <v>-6.7</v>
      </c>
      <c r="E22" t="n">
        <v>-20</v>
      </c>
      <c r="F22" t="n">
        <v>-85.2</v>
      </c>
      <c r="G22" t="n">
        <v>-34.2</v>
      </c>
      <c r="H22" t="n">
        <v>-110.1</v>
      </c>
      <c r="I22" t="n">
        <v>-146.1</v>
      </c>
      <c r="J22" t="n">
        <v>-52</v>
      </c>
      <c r="K22" t="n">
        <v>-79.5</v>
      </c>
      <c r="L22" t="n">
        <v>-215.9</v>
      </c>
      <c r="M22" t="n">
        <v>-153.1</v>
      </c>
      <c r="N22" t="n">
        <v>-291.6</v>
      </c>
      <c r="O22" t="n">
        <v>-53.5</v>
      </c>
      <c r="P22" t="n">
        <v>-53.5</v>
      </c>
    </row>
    <row r="23">
      <c r="A23" s="5" t="inlineStr">
        <is>
          <t>Ergebnis vor Steuer (EBT)</t>
        </is>
      </c>
      <c r="B23" s="5" t="inlineStr">
        <is>
          <t>EBT Earning Before Tax</t>
        </is>
      </c>
      <c r="C23" t="n">
        <v>381.7</v>
      </c>
      <c r="D23" t="n">
        <v>67</v>
      </c>
      <c r="E23" t="n">
        <v>296.5</v>
      </c>
      <c r="F23" t="n">
        <v>-274.4</v>
      </c>
      <c r="G23" t="n">
        <v>197.2</v>
      </c>
      <c r="H23" t="n">
        <v>138.7</v>
      </c>
      <c r="I23" t="n">
        <v>100.2</v>
      </c>
      <c r="J23" t="n">
        <v>-287.4</v>
      </c>
      <c r="K23" t="n">
        <v>459.2</v>
      </c>
      <c r="L23" t="n">
        <v>599.6</v>
      </c>
      <c r="M23" t="n">
        <v>448.4</v>
      </c>
      <c r="N23" t="n">
        <v>693</v>
      </c>
      <c r="O23" t="n">
        <v>1096</v>
      </c>
      <c r="P23" t="n">
        <v>1096</v>
      </c>
    </row>
    <row r="24">
      <c r="A24" s="5" t="inlineStr">
        <is>
          <t>Ergebnis nach Steuer</t>
        </is>
      </c>
      <c r="B24" s="5" t="inlineStr">
        <is>
          <t>Earnings after tax</t>
        </is>
      </c>
      <c r="C24" t="n">
        <v>287.8</v>
      </c>
      <c r="D24" t="n">
        <v>47.7</v>
      </c>
      <c r="E24" t="n">
        <v>213.9</v>
      </c>
      <c r="F24" t="n">
        <v>-226.5</v>
      </c>
      <c r="G24" t="n">
        <v>110.6</v>
      </c>
      <c r="H24" t="n">
        <v>77.09999999999999</v>
      </c>
      <c r="I24" t="n">
        <v>22.8</v>
      </c>
      <c r="J24" t="n">
        <v>-249.8</v>
      </c>
      <c r="K24" t="n">
        <v>289</v>
      </c>
      <c r="L24" t="n">
        <v>386.7</v>
      </c>
      <c r="M24" t="n">
        <v>305.8</v>
      </c>
      <c r="N24" t="n">
        <v>565.4</v>
      </c>
      <c r="O24" t="n">
        <v>681.2</v>
      </c>
      <c r="P24" t="n">
        <v>681.2</v>
      </c>
    </row>
    <row r="25">
      <c r="A25" s="5" t="inlineStr">
        <is>
          <t>Minderheitenanteil</t>
        </is>
      </c>
      <c r="B25" s="5" t="inlineStr">
        <is>
          <t>Minority Share</t>
        </is>
      </c>
      <c r="C25" t="n">
        <v>-97.5</v>
      </c>
      <c r="D25" t="n">
        <v>-126.4</v>
      </c>
      <c r="E25" t="n">
        <v>-123.3</v>
      </c>
      <c r="F25" t="n">
        <v>-68</v>
      </c>
      <c r="G25" t="n">
        <v>-106.6</v>
      </c>
      <c r="H25" t="n">
        <v>-53.4</v>
      </c>
      <c r="I25" t="n">
        <v>-13.9</v>
      </c>
      <c r="J25" t="n">
        <v>-37.3</v>
      </c>
      <c r="K25" t="n">
        <v>-64</v>
      </c>
      <c r="L25" t="n">
        <v>-34.5</v>
      </c>
      <c r="M25" t="n">
        <v>-32.8</v>
      </c>
      <c r="N25" t="n">
        <v>-106.3</v>
      </c>
      <c r="O25" t="n">
        <v>-174.4</v>
      </c>
      <c r="P25" t="n">
        <v>-174.4</v>
      </c>
    </row>
    <row r="26">
      <c r="A26" s="5" t="inlineStr">
        <is>
          <t>Jahresüberschuss/-fehlbetrag</t>
        </is>
      </c>
      <c r="B26" s="5" t="inlineStr">
        <is>
          <t>Net Profit</t>
        </is>
      </c>
      <c r="C26" t="n">
        <v>190.3</v>
      </c>
      <c r="D26" t="n">
        <v>471.3</v>
      </c>
      <c r="E26" t="n">
        <v>90.5</v>
      </c>
      <c r="F26" t="n">
        <v>-294.5</v>
      </c>
      <c r="G26" t="n">
        <v>4</v>
      </c>
      <c r="H26" t="n">
        <v>23.7</v>
      </c>
      <c r="I26" t="n">
        <v>8.9</v>
      </c>
      <c r="J26" t="n">
        <v>-287.1</v>
      </c>
      <c r="K26" t="n">
        <v>225</v>
      </c>
      <c r="L26" t="n">
        <v>352.2</v>
      </c>
      <c r="M26" t="n">
        <v>272.4</v>
      </c>
      <c r="N26" t="n">
        <v>459</v>
      </c>
      <c r="O26" t="n">
        <v>506.8</v>
      </c>
      <c r="P26" t="n">
        <v>506.8</v>
      </c>
    </row>
    <row r="27">
      <c r="A27" s="5" t="inlineStr">
        <is>
          <t>Summe Umlaufvermögen</t>
        </is>
      </c>
      <c r="B27" s="5" t="inlineStr">
        <is>
          <t>Current Assets</t>
        </is>
      </c>
      <c r="C27" t="n">
        <v>1426</v>
      </c>
      <c r="D27" t="n">
        <v>1567</v>
      </c>
      <c r="E27" t="n">
        <v>1635</v>
      </c>
      <c r="F27" t="n">
        <v>2017</v>
      </c>
      <c r="G27" t="n">
        <v>2233</v>
      </c>
      <c r="H27" t="n">
        <v>2417</v>
      </c>
      <c r="I27" t="n">
        <v>1553</v>
      </c>
      <c r="J27" t="n">
        <v>1618</v>
      </c>
      <c r="K27" t="n">
        <v>1584</v>
      </c>
      <c r="L27" t="n">
        <v>1701</v>
      </c>
      <c r="M27" t="n">
        <v>1506</v>
      </c>
      <c r="N27" t="n">
        <v>1579</v>
      </c>
      <c r="O27" t="n">
        <v>1730</v>
      </c>
      <c r="P27" t="n">
        <v>1730</v>
      </c>
    </row>
    <row r="28">
      <c r="A28" s="5" t="inlineStr">
        <is>
          <t>Summe Anlagevermögen</t>
        </is>
      </c>
      <c r="B28" s="5" t="inlineStr">
        <is>
          <t>Fixed Assets</t>
        </is>
      </c>
      <c r="C28" t="n">
        <v>4322</v>
      </c>
      <c r="D28" t="n">
        <v>3685</v>
      </c>
      <c r="E28" t="n">
        <v>4146</v>
      </c>
      <c r="F28" t="n">
        <v>4518</v>
      </c>
      <c r="G28" t="n">
        <v>4863</v>
      </c>
      <c r="H28" t="n">
        <v>5162</v>
      </c>
      <c r="I28" t="n">
        <v>4970</v>
      </c>
      <c r="J28" t="n">
        <v>5603</v>
      </c>
      <c r="K28" t="n">
        <v>6094</v>
      </c>
      <c r="L28" t="n">
        <v>5607</v>
      </c>
      <c r="M28" t="n">
        <v>4807</v>
      </c>
      <c r="N28" t="n">
        <v>4739</v>
      </c>
      <c r="O28" t="n">
        <v>4686</v>
      </c>
      <c r="P28" t="n">
        <v>4686</v>
      </c>
    </row>
    <row r="29">
      <c r="A29" s="5" t="inlineStr">
        <is>
          <t>Summe Aktiva</t>
        </is>
      </c>
      <c r="B29" s="5" t="inlineStr">
        <is>
          <t>Total Assets</t>
        </is>
      </c>
      <c r="C29" t="n">
        <v>5747</v>
      </c>
      <c r="D29" t="n">
        <v>5252</v>
      </c>
      <c r="E29" t="n">
        <v>5781</v>
      </c>
      <c r="F29" t="n">
        <v>6535</v>
      </c>
      <c r="G29" t="n">
        <v>7096</v>
      </c>
      <c r="H29" t="n">
        <v>7579</v>
      </c>
      <c r="I29" t="n">
        <v>6523</v>
      </c>
      <c r="J29" t="n">
        <v>7221</v>
      </c>
      <c r="K29" t="n">
        <v>7678</v>
      </c>
      <c r="L29" t="n">
        <v>7308</v>
      </c>
      <c r="M29" t="n">
        <v>6313</v>
      </c>
      <c r="N29" t="n">
        <v>6318</v>
      </c>
      <c r="O29" t="n">
        <v>6416</v>
      </c>
      <c r="P29" t="n">
        <v>6416</v>
      </c>
    </row>
    <row r="30">
      <c r="A30" s="5" t="inlineStr">
        <is>
          <t>Summe kurzfristiges Fremdkapital</t>
        </is>
      </c>
      <c r="B30" s="5" t="inlineStr">
        <is>
          <t>Short-Term Debt</t>
        </is>
      </c>
      <c r="C30" t="n">
        <v>1619</v>
      </c>
      <c r="D30" t="n">
        <v>1433</v>
      </c>
      <c r="E30" t="n">
        <v>1791</v>
      </c>
      <c r="F30" t="n">
        <v>2689</v>
      </c>
      <c r="G30" t="n">
        <v>2823</v>
      </c>
      <c r="H30" t="n">
        <v>3221</v>
      </c>
      <c r="I30" t="n">
        <v>1994</v>
      </c>
      <c r="J30" t="n">
        <v>2767</v>
      </c>
      <c r="K30" t="n">
        <v>2975</v>
      </c>
      <c r="L30" t="n">
        <v>2566</v>
      </c>
      <c r="M30" t="n">
        <v>2716</v>
      </c>
      <c r="N30" t="n">
        <v>2338</v>
      </c>
      <c r="O30" t="n">
        <v>2282</v>
      </c>
      <c r="P30" t="n">
        <v>2282</v>
      </c>
    </row>
    <row r="31">
      <c r="A31" s="5" t="inlineStr">
        <is>
          <t>Summe langfristiges Fremdkapital</t>
        </is>
      </c>
      <c r="B31" s="5" t="inlineStr">
        <is>
          <t>Long-Term Debt</t>
        </is>
      </c>
      <c r="C31" t="n">
        <v>1238</v>
      </c>
      <c r="D31" t="n">
        <v>962.7</v>
      </c>
      <c r="E31" t="n">
        <v>1607</v>
      </c>
      <c r="F31" t="n">
        <v>1310</v>
      </c>
      <c r="G31" t="n">
        <v>1326</v>
      </c>
      <c r="H31" t="n">
        <v>1313</v>
      </c>
      <c r="I31" t="n">
        <v>1551</v>
      </c>
      <c r="J31" t="n">
        <v>1488</v>
      </c>
      <c r="K31" t="n">
        <v>1408</v>
      </c>
      <c r="L31" t="n">
        <v>1306</v>
      </c>
      <c r="M31" t="n">
        <v>1059</v>
      </c>
      <c r="N31" t="n">
        <v>1225</v>
      </c>
      <c r="O31" t="n">
        <v>1297</v>
      </c>
      <c r="P31" t="n">
        <v>1297</v>
      </c>
    </row>
    <row r="32">
      <c r="A32" s="5" t="inlineStr">
        <is>
          <t>Summe Fremdkapital</t>
        </is>
      </c>
      <c r="B32" s="5" t="inlineStr">
        <is>
          <t>Total Liabilities</t>
        </is>
      </c>
      <c r="C32" t="n">
        <v>2857</v>
      </c>
      <c r="D32" t="n">
        <v>2396</v>
      </c>
      <c r="E32" t="n">
        <v>3398</v>
      </c>
      <c r="F32" t="n">
        <v>3999</v>
      </c>
      <c r="G32" t="n">
        <v>4149</v>
      </c>
      <c r="H32" t="n">
        <v>4534</v>
      </c>
      <c r="I32" t="n">
        <v>3545</v>
      </c>
      <c r="J32" t="n">
        <v>4255</v>
      </c>
      <c r="K32" t="n">
        <v>4383</v>
      </c>
      <c r="L32" t="n">
        <v>3873</v>
      </c>
      <c r="M32" t="n">
        <v>3775</v>
      </c>
      <c r="N32" t="n">
        <v>3563</v>
      </c>
      <c r="O32" t="n">
        <v>3579</v>
      </c>
      <c r="P32" t="n">
        <v>3579</v>
      </c>
    </row>
    <row r="33">
      <c r="A33" s="5" t="inlineStr">
        <is>
          <t>Minderheitenanteil</t>
        </is>
      </c>
      <c r="B33" s="5" t="inlineStr">
        <is>
          <t>Minority Share</t>
        </is>
      </c>
      <c r="C33" t="n">
        <v>412.5</v>
      </c>
      <c r="D33" t="n">
        <v>443.7</v>
      </c>
      <c r="E33" t="n">
        <v>465.9</v>
      </c>
      <c r="F33" t="n">
        <v>588.2</v>
      </c>
      <c r="G33" t="n">
        <v>653.8</v>
      </c>
      <c r="H33" t="n">
        <v>722.7</v>
      </c>
      <c r="I33" t="n">
        <v>857.8</v>
      </c>
      <c r="J33" t="n">
        <v>843.2</v>
      </c>
      <c r="K33" t="n">
        <v>817.4</v>
      </c>
      <c r="L33" t="n">
        <v>817.3</v>
      </c>
      <c r="M33" t="n">
        <v>206.5</v>
      </c>
      <c r="N33" t="n">
        <v>273.4</v>
      </c>
      <c r="O33" t="n">
        <v>292.9</v>
      </c>
      <c r="P33" t="n">
        <v>292.9</v>
      </c>
    </row>
    <row r="34">
      <c r="A34" s="5" t="inlineStr">
        <is>
          <t>Summe Eigenkapital</t>
        </is>
      </c>
      <c r="B34" s="5" t="inlineStr">
        <is>
          <t>Equity</t>
        </is>
      </c>
      <c r="C34" t="n">
        <v>2478</v>
      </c>
      <c r="D34" t="n">
        <v>2412</v>
      </c>
      <c r="E34" t="n">
        <v>1917</v>
      </c>
      <c r="F34" t="n">
        <v>1948</v>
      </c>
      <c r="G34" t="n">
        <v>2294</v>
      </c>
      <c r="H34" t="n">
        <v>2323</v>
      </c>
      <c r="I34" t="n">
        <v>2120</v>
      </c>
      <c r="J34" t="n">
        <v>2122</v>
      </c>
      <c r="K34" t="n">
        <v>2478</v>
      </c>
      <c r="L34" t="n">
        <v>2618</v>
      </c>
      <c r="M34" t="n">
        <v>2332</v>
      </c>
      <c r="N34" t="n">
        <v>2482</v>
      </c>
      <c r="O34" t="n">
        <v>2544</v>
      </c>
      <c r="P34" t="n">
        <v>2544</v>
      </c>
    </row>
    <row r="35">
      <c r="A35" s="5" t="inlineStr">
        <is>
          <t>Summe Passiva</t>
        </is>
      </c>
      <c r="B35" s="5" t="inlineStr">
        <is>
          <t>Liabilities &amp; Shareholder Equity</t>
        </is>
      </c>
      <c r="C35" t="n">
        <v>5747</v>
      </c>
      <c r="D35" t="n">
        <v>5252</v>
      </c>
      <c r="E35" t="n">
        <v>5781</v>
      </c>
      <c r="F35" t="n">
        <v>6535</v>
      </c>
      <c r="G35" t="n">
        <v>7096</v>
      </c>
      <c r="H35" t="n">
        <v>7579</v>
      </c>
      <c r="I35" t="n">
        <v>6523</v>
      </c>
      <c r="J35" t="n">
        <v>7221</v>
      </c>
      <c r="K35" t="n">
        <v>7678</v>
      </c>
      <c r="L35" t="n">
        <v>7308</v>
      </c>
      <c r="M35" t="n">
        <v>6313</v>
      </c>
      <c r="N35" t="n">
        <v>6318</v>
      </c>
      <c r="O35" t="n">
        <v>6416</v>
      </c>
      <c r="P35" t="n">
        <v>6416</v>
      </c>
    </row>
    <row r="36">
      <c r="A36" s="5" t="inlineStr">
        <is>
          <t>Mio.Aktien im Umlauf</t>
        </is>
      </c>
      <c r="B36" s="5" t="inlineStr">
        <is>
          <t>Million shares outstanding</t>
        </is>
      </c>
      <c r="C36" t="n">
        <v>1181</v>
      </c>
      <c r="D36" t="n">
        <v>1181</v>
      </c>
      <c r="E36" t="n">
        <v>1181</v>
      </c>
      <c r="F36" t="n">
        <v>1181</v>
      </c>
      <c r="G36" t="n">
        <v>1181</v>
      </c>
      <c r="H36" t="n">
        <v>1181</v>
      </c>
      <c r="I36" t="n">
        <v>1181</v>
      </c>
      <c r="J36" t="n">
        <v>1181</v>
      </c>
      <c r="K36" t="n">
        <v>1181</v>
      </c>
      <c r="L36" t="n">
        <v>1181</v>
      </c>
      <c r="M36" t="n">
        <v>1181</v>
      </c>
      <c r="N36" t="n">
        <v>1181</v>
      </c>
      <c r="O36" t="n">
        <v>1181</v>
      </c>
      <c r="P36" t="n">
        <v>1181</v>
      </c>
    </row>
    <row r="37">
      <c r="A37" s="5" t="inlineStr">
        <is>
          <t>Mio.Aktien im Umlauf</t>
        </is>
      </c>
      <c r="B37" s="5" t="inlineStr">
        <is>
          <t>Million shares outstanding</t>
        </is>
      </c>
      <c r="C37" t="n">
        <v>1181</v>
      </c>
      <c r="D37" t="n">
        <v>1181</v>
      </c>
      <c r="E37" t="n">
        <v>1181</v>
      </c>
      <c r="F37" t="n">
        <v>1181</v>
      </c>
      <c r="G37" t="n">
        <v>1181</v>
      </c>
      <c r="H37" t="n">
        <v>1181</v>
      </c>
      <c r="I37" t="n">
        <v>1181</v>
      </c>
      <c r="J37" t="n">
        <v>1181</v>
      </c>
      <c r="K37" t="n">
        <v>1181</v>
      </c>
      <c r="L37" t="n">
        <v>1181</v>
      </c>
      <c r="M37" t="n">
        <v>1181</v>
      </c>
      <c r="N37" t="n">
        <v>1181</v>
      </c>
      <c r="O37" t="n">
        <v>1181</v>
      </c>
      <c r="P37" t="n">
        <v>1181</v>
      </c>
    </row>
    <row r="38">
      <c r="A38" s="5" t="inlineStr">
        <is>
          <t>Gezeichnetes Kapital (in Mio.)</t>
        </is>
      </c>
      <c r="B38" s="5" t="inlineStr">
        <is>
          <t>Subscribed Capital in M</t>
        </is>
      </c>
      <c r="C38" t="n">
        <v>614.2</v>
      </c>
      <c r="D38" t="n">
        <v>614.2</v>
      </c>
      <c r="E38" t="n">
        <v>614.2</v>
      </c>
      <c r="F38" t="n">
        <v>614.2</v>
      </c>
      <c r="G38" t="n">
        <v>614.2</v>
      </c>
      <c r="H38" t="n">
        <v>614.2</v>
      </c>
      <c r="I38" t="n">
        <v>614.2</v>
      </c>
      <c r="J38" t="n">
        <v>614.2</v>
      </c>
      <c r="K38" t="n">
        <v>614.2</v>
      </c>
      <c r="L38" t="n">
        <v>614.2</v>
      </c>
      <c r="M38" t="n">
        <v>614.2</v>
      </c>
      <c r="N38" t="n">
        <v>614.2</v>
      </c>
      <c r="O38" t="n">
        <v>614.2</v>
      </c>
      <c r="P38" t="n">
        <v>614.2</v>
      </c>
    </row>
    <row r="39">
      <c r="A39" s="5" t="inlineStr">
        <is>
          <t>Ergebnis je Aktie (brutto)</t>
        </is>
      </c>
      <c r="B39" s="5" t="inlineStr">
        <is>
          <t>Earnings per share</t>
        </is>
      </c>
      <c r="C39" t="n">
        <v>0.32</v>
      </c>
      <c r="D39" t="n">
        <v>0.06</v>
      </c>
      <c r="E39" t="n">
        <v>0.25</v>
      </c>
      <c r="F39" t="n">
        <v>-0.23</v>
      </c>
      <c r="G39" t="n">
        <v>0.17</v>
      </c>
      <c r="H39" t="n">
        <v>0.12</v>
      </c>
      <c r="I39" t="n">
        <v>0.08</v>
      </c>
      <c r="J39" t="n">
        <v>-0.24</v>
      </c>
      <c r="K39" t="n">
        <v>0.39</v>
      </c>
      <c r="L39" t="n">
        <v>0.51</v>
      </c>
      <c r="M39" t="n">
        <v>0.38</v>
      </c>
      <c r="N39" t="n">
        <v>0.59</v>
      </c>
      <c r="O39" t="n">
        <v>0.93</v>
      </c>
      <c r="P39" t="n">
        <v>0.93</v>
      </c>
    </row>
    <row r="40">
      <c r="A40" s="5" t="inlineStr">
        <is>
          <t>Ergebnis je Aktie (unverwässert)</t>
        </is>
      </c>
      <c r="B40" s="5" t="inlineStr">
        <is>
          <t>Basic Earnings per share</t>
        </is>
      </c>
      <c r="C40" t="n">
        <v>0.17</v>
      </c>
      <c r="D40" t="n">
        <v>0.41</v>
      </c>
      <c r="E40" t="n">
        <v>0.08</v>
      </c>
      <c r="F40" t="n">
        <v>-0.26</v>
      </c>
      <c r="G40" t="inlineStr">
        <is>
          <t>-</t>
        </is>
      </c>
      <c r="H40" t="n">
        <v>0.02</v>
      </c>
      <c r="I40" t="n">
        <v>0.01</v>
      </c>
      <c r="J40" t="n">
        <v>-0.25</v>
      </c>
      <c r="K40" t="n">
        <v>0.2</v>
      </c>
      <c r="L40" t="n">
        <v>0.31</v>
      </c>
      <c r="M40" t="n">
        <v>0.24</v>
      </c>
      <c r="N40" t="n">
        <v>0.4</v>
      </c>
      <c r="O40" t="n">
        <v>0.45</v>
      </c>
      <c r="P40" t="n">
        <v>0.45</v>
      </c>
    </row>
    <row r="41">
      <c r="A41" s="5" t="inlineStr">
        <is>
          <t>Ergebnis je Aktie (verwässert)</t>
        </is>
      </c>
      <c r="B41" s="5" t="inlineStr">
        <is>
          <t>Diluted Earnings per share</t>
        </is>
      </c>
      <c r="C41" t="n">
        <v>0.17</v>
      </c>
      <c r="D41" t="n">
        <v>0.41</v>
      </c>
      <c r="E41" t="n">
        <v>0.08</v>
      </c>
      <c r="F41" t="n">
        <v>-0.26</v>
      </c>
      <c r="G41" t="inlineStr">
        <is>
          <t>-</t>
        </is>
      </c>
      <c r="H41" t="n">
        <v>0.02</v>
      </c>
      <c r="I41" t="n">
        <v>0.01</v>
      </c>
      <c r="J41" t="n">
        <v>-0.25</v>
      </c>
      <c r="K41" t="n">
        <v>0.2</v>
      </c>
      <c r="L41" t="n">
        <v>0.31</v>
      </c>
      <c r="M41" t="n">
        <v>0.24</v>
      </c>
      <c r="N41" t="n">
        <v>0.4</v>
      </c>
      <c r="O41" t="n">
        <v>0.45</v>
      </c>
      <c r="P41" t="n">
        <v>0.45</v>
      </c>
    </row>
    <row r="42">
      <c r="A42" s="5" t="inlineStr">
        <is>
          <t>Dividende je Aktie</t>
        </is>
      </c>
      <c r="B42" s="5" t="inlineStr">
        <is>
          <t>Dividend per share</t>
        </is>
      </c>
      <c r="C42" t="inlineStr">
        <is>
          <t>-</t>
        </is>
      </c>
      <c r="D42" t="inlineStr">
        <is>
          <t>-</t>
        </is>
      </c>
      <c r="E42" t="inlineStr">
        <is>
          <t>-</t>
        </is>
      </c>
      <c r="F42" t="inlineStr">
        <is>
          <t>-</t>
        </is>
      </c>
      <c r="G42" t="n">
        <v>0.02</v>
      </c>
      <c r="H42" t="n">
        <v>0.02</v>
      </c>
      <c r="I42" t="inlineStr">
        <is>
          <t>-</t>
        </is>
      </c>
      <c r="J42" t="inlineStr">
        <is>
          <t>-</t>
        </is>
      </c>
      <c r="K42" t="n">
        <v>0.1</v>
      </c>
      <c r="L42" t="n">
        <v>0.35</v>
      </c>
      <c r="M42" t="n">
        <v>0.22</v>
      </c>
      <c r="N42" t="n">
        <v>0.38</v>
      </c>
      <c r="O42" t="n">
        <v>0.43</v>
      </c>
      <c r="P42" t="n">
        <v>0.43</v>
      </c>
    </row>
    <row r="43">
      <c r="A43" s="5" t="inlineStr">
        <is>
          <t>Dividendenausschüttung in Mio</t>
        </is>
      </c>
      <c r="B43" s="5" t="inlineStr">
        <is>
          <t>Dividend Payment in M</t>
        </is>
      </c>
      <c r="C43" t="inlineStr">
        <is>
          <t>-</t>
        </is>
      </c>
      <c r="D43" t="inlineStr">
        <is>
          <t>-</t>
        </is>
      </c>
      <c r="E43" t="inlineStr">
        <is>
          <t>-</t>
        </is>
      </c>
      <c r="F43" t="inlineStr">
        <is>
          <t>-</t>
        </is>
      </c>
      <c r="G43" t="n">
        <v>22.7</v>
      </c>
      <c r="H43" t="n">
        <v>22.7</v>
      </c>
      <c r="I43" t="inlineStr">
        <is>
          <t>-</t>
        </is>
      </c>
      <c r="J43" t="inlineStr">
        <is>
          <t>-</t>
        </is>
      </c>
      <c r="K43" t="n">
        <v>113.6</v>
      </c>
      <c r="L43" t="n">
        <v>397.7</v>
      </c>
      <c r="M43" t="n">
        <v>250</v>
      </c>
      <c r="N43" t="n">
        <v>431.8</v>
      </c>
      <c r="O43" t="n">
        <v>488.7</v>
      </c>
      <c r="P43" t="n">
        <v>488.7</v>
      </c>
    </row>
    <row r="44">
      <c r="A44" s="5" t="inlineStr">
        <is>
          <t>Umsatz</t>
        </is>
      </c>
      <c r="B44" s="5" t="inlineStr">
        <is>
          <t>Revenue</t>
        </is>
      </c>
      <c r="C44" t="n">
        <v>2.48</v>
      </c>
      <c r="D44" t="n">
        <v>2.88</v>
      </c>
      <c r="E44" t="n">
        <v>3.07</v>
      </c>
      <c r="F44" t="n">
        <v>3.1</v>
      </c>
      <c r="G44" t="n">
        <v>2.98</v>
      </c>
      <c r="H44" t="n">
        <v>2.89</v>
      </c>
      <c r="I44" t="n">
        <v>2.89</v>
      </c>
      <c r="J44" t="n">
        <v>3.15</v>
      </c>
      <c r="K44" t="n">
        <v>3.6</v>
      </c>
      <c r="L44" t="n">
        <v>3.63</v>
      </c>
      <c r="M44" t="n">
        <v>3.29</v>
      </c>
      <c r="N44" t="n">
        <v>3.6</v>
      </c>
      <c r="O44" t="n">
        <v>3.46</v>
      </c>
      <c r="P44" t="n">
        <v>3.46</v>
      </c>
    </row>
    <row r="45">
      <c r="A45" s="5" t="inlineStr">
        <is>
          <t>Buchwert je Aktie</t>
        </is>
      </c>
      <c r="B45" s="5" t="inlineStr">
        <is>
          <t>Book value per share</t>
        </is>
      </c>
      <c r="C45" t="n">
        <v>2.1</v>
      </c>
      <c r="D45" t="n">
        <v>2.04</v>
      </c>
      <c r="E45" t="n">
        <v>1.62</v>
      </c>
      <c r="F45" t="n">
        <v>1.65</v>
      </c>
      <c r="G45" t="n">
        <v>1.94</v>
      </c>
      <c r="H45" t="n">
        <v>1.97</v>
      </c>
      <c r="I45" t="n">
        <v>1.79</v>
      </c>
      <c r="J45" t="n">
        <v>1.8</v>
      </c>
      <c r="K45" t="n">
        <v>2.1</v>
      </c>
      <c r="L45" t="n">
        <v>2.22</v>
      </c>
      <c r="M45" t="n">
        <v>1.97</v>
      </c>
      <c r="N45" t="n">
        <v>2.1</v>
      </c>
      <c r="O45" t="n">
        <v>2.15</v>
      </c>
      <c r="P45" t="n">
        <v>2.15</v>
      </c>
    </row>
    <row r="46">
      <c r="A46" s="5" t="inlineStr">
        <is>
          <t>Cashflow je Aktie</t>
        </is>
      </c>
      <c r="B46" s="5" t="inlineStr">
        <is>
          <t>Cashflow per share</t>
        </is>
      </c>
      <c r="C46" t="n">
        <v>0.8100000000000001</v>
      </c>
      <c r="D46" t="n">
        <v>1.05</v>
      </c>
      <c r="E46" t="n">
        <v>1.12</v>
      </c>
      <c r="F46" t="n">
        <v>1.21</v>
      </c>
      <c r="G46" t="n">
        <v>1.3</v>
      </c>
      <c r="H46" t="n">
        <v>1.15</v>
      </c>
      <c r="I46" t="n">
        <v>1.08</v>
      </c>
      <c r="J46" t="n">
        <v>1.1</v>
      </c>
      <c r="K46" t="n">
        <v>1.36</v>
      </c>
      <c r="L46" t="n">
        <v>1.55</v>
      </c>
      <c r="M46" t="n">
        <v>1.33</v>
      </c>
      <c r="N46" t="n">
        <v>1.76</v>
      </c>
      <c r="O46" t="n">
        <v>1.6</v>
      </c>
      <c r="P46" t="n">
        <v>1.6</v>
      </c>
    </row>
    <row r="47">
      <c r="A47" s="5" t="inlineStr">
        <is>
          <t>Bilanzsumme je Aktie</t>
        </is>
      </c>
      <c r="B47" s="5" t="inlineStr">
        <is>
          <t>Total assets per share</t>
        </is>
      </c>
      <c r="C47" t="n">
        <v>4.87</v>
      </c>
      <c r="D47" t="n">
        <v>4.45</v>
      </c>
      <c r="E47" t="n">
        <v>4.89</v>
      </c>
      <c r="F47" t="n">
        <v>5.53</v>
      </c>
      <c r="G47" t="n">
        <v>6.01</v>
      </c>
      <c r="H47" t="n">
        <v>6.42</v>
      </c>
      <c r="I47" t="n">
        <v>5.52</v>
      </c>
      <c r="J47" t="n">
        <v>6.11</v>
      </c>
      <c r="K47" t="n">
        <v>6.5</v>
      </c>
      <c r="L47" t="n">
        <v>6.19</v>
      </c>
      <c r="M47" t="n">
        <v>5.34</v>
      </c>
      <c r="N47" t="n">
        <v>5.35</v>
      </c>
      <c r="O47" t="n">
        <v>5.43</v>
      </c>
      <c r="P47" t="n">
        <v>5.43</v>
      </c>
    </row>
    <row r="48">
      <c r="A48" s="5" t="inlineStr">
        <is>
          <t>Personal am Ende des Jahres</t>
        </is>
      </c>
      <c r="B48" s="5" t="inlineStr">
        <is>
          <t>Staff at the end of year</t>
        </is>
      </c>
      <c r="C48" t="n">
        <v>4984</v>
      </c>
      <c r="D48" t="n">
        <v>4760</v>
      </c>
      <c r="E48" t="n">
        <v>5470</v>
      </c>
      <c r="F48" t="n">
        <v>5519</v>
      </c>
      <c r="G48" t="n">
        <v>5484</v>
      </c>
      <c r="H48" t="n">
        <v>5559</v>
      </c>
      <c r="I48" t="n">
        <v>5693</v>
      </c>
      <c r="J48" t="n">
        <v>5908</v>
      </c>
      <c r="K48" t="n">
        <v>6113</v>
      </c>
      <c r="L48" t="n">
        <v>6285</v>
      </c>
      <c r="M48" t="n">
        <v>5834</v>
      </c>
      <c r="N48" t="n">
        <v>6375</v>
      </c>
      <c r="O48" t="n">
        <v>6306</v>
      </c>
      <c r="P48" t="n">
        <v>6306</v>
      </c>
    </row>
    <row r="49">
      <c r="A49" s="5" t="inlineStr">
        <is>
          <t>Personalaufwand in Mio. EUR</t>
        </is>
      </c>
      <c r="B49" s="5" t="inlineStr">
        <is>
          <t>Personnel expenses in M</t>
        </is>
      </c>
      <c r="C49" t="n">
        <v>498.2</v>
      </c>
      <c r="D49" t="n">
        <v>497</v>
      </c>
      <c r="E49" t="n">
        <v>487.2</v>
      </c>
      <c r="F49" t="n">
        <v>540.2</v>
      </c>
      <c r="G49" t="n">
        <v>520.5</v>
      </c>
      <c r="H49" t="n">
        <v>537.5</v>
      </c>
      <c r="I49" t="n">
        <v>535.9</v>
      </c>
      <c r="J49" t="n">
        <v>624.3</v>
      </c>
      <c r="K49" t="n">
        <v>567.4</v>
      </c>
      <c r="L49" t="n">
        <v>542.5</v>
      </c>
      <c r="M49" t="n">
        <v>507.6</v>
      </c>
      <c r="N49" t="n">
        <v>519.1</v>
      </c>
      <c r="O49" t="n">
        <v>485.1</v>
      </c>
      <c r="P49" t="n">
        <v>485.1</v>
      </c>
    </row>
    <row r="50">
      <c r="A50" s="5" t="inlineStr">
        <is>
          <t>Aufwand je Mitarbeiter in EUR</t>
        </is>
      </c>
      <c r="B50" s="5" t="inlineStr">
        <is>
          <t>Effort per employee</t>
        </is>
      </c>
      <c r="C50" t="n">
        <v>99960</v>
      </c>
      <c r="D50" t="n">
        <v>104412</v>
      </c>
      <c r="E50" t="n">
        <v>89068</v>
      </c>
      <c r="F50" t="n">
        <v>97880</v>
      </c>
      <c r="G50" t="n">
        <v>94912</v>
      </c>
      <c r="H50" t="n">
        <v>96690</v>
      </c>
      <c r="I50" t="n">
        <v>94133</v>
      </c>
      <c r="J50" t="n">
        <v>105670</v>
      </c>
      <c r="K50" t="n">
        <v>92819</v>
      </c>
      <c r="L50" t="n">
        <v>86317</v>
      </c>
      <c r="M50" t="n">
        <v>87007</v>
      </c>
      <c r="N50" t="n">
        <v>81427</v>
      </c>
      <c r="O50" t="n">
        <v>76927</v>
      </c>
      <c r="P50" t="n">
        <v>76927</v>
      </c>
    </row>
    <row r="51">
      <c r="A51" s="5" t="inlineStr">
        <is>
          <t>Umsatz je Aktie</t>
        </is>
      </c>
      <c r="B51" s="5" t="inlineStr">
        <is>
          <t>Revenue per share</t>
        </is>
      </c>
      <c r="C51" t="n">
        <v>587018</v>
      </c>
      <c r="D51" t="n">
        <v>714601</v>
      </c>
      <c r="E51" t="n">
        <v>663803</v>
      </c>
      <c r="F51" t="n">
        <v>664432</v>
      </c>
      <c r="G51" t="n">
        <v>642743</v>
      </c>
      <c r="H51" t="n">
        <v>614211</v>
      </c>
      <c r="I51" t="n">
        <v>599807</v>
      </c>
      <c r="J51" t="n">
        <v>629773</v>
      </c>
      <c r="K51" t="n">
        <v>695272</v>
      </c>
      <c r="L51" t="n">
        <v>682975</v>
      </c>
      <c r="M51" t="n">
        <v>665564</v>
      </c>
      <c r="N51" t="n">
        <v>666949</v>
      </c>
      <c r="O51" t="n">
        <v>647336</v>
      </c>
      <c r="P51" t="n">
        <v>647336</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row>
    <row r="53">
      <c r="A53" s="5" t="inlineStr">
        <is>
          <t>Gewinn je Mitarbeiter in EUR</t>
        </is>
      </c>
      <c r="B53" s="5" t="inlineStr">
        <is>
          <t>Earnings per employee</t>
        </is>
      </c>
      <c r="C53" t="n">
        <v>38182</v>
      </c>
      <c r="D53" t="n">
        <v>99013</v>
      </c>
      <c r="E53" t="n">
        <v>16545</v>
      </c>
      <c r="F53" t="n">
        <v>-53361</v>
      </c>
      <c r="G53" t="n">
        <v>729.39</v>
      </c>
      <c r="H53" t="n">
        <v>4263</v>
      </c>
      <c r="I53" t="n">
        <v>1563</v>
      </c>
      <c r="J53" t="n">
        <v>-48595</v>
      </c>
      <c r="K53" t="n">
        <v>36807</v>
      </c>
      <c r="L53" t="n">
        <v>56038</v>
      </c>
      <c r="M53" t="n">
        <v>46692</v>
      </c>
      <c r="N53" t="n">
        <v>72000</v>
      </c>
      <c r="O53" t="n">
        <v>80368</v>
      </c>
      <c r="P53" t="n">
        <v>80368</v>
      </c>
    </row>
    <row r="54">
      <c r="A54" s="5" t="inlineStr">
        <is>
          <t>KGV (Kurs/Gewinn)</t>
        </is>
      </c>
      <c r="B54" s="5" t="inlineStr">
        <is>
          <t>PE (price/earnings)</t>
        </is>
      </c>
      <c r="C54" t="n">
        <v>15.6</v>
      </c>
      <c r="D54" t="n">
        <v>6.7</v>
      </c>
      <c r="E54" t="n">
        <v>40.4</v>
      </c>
      <c r="F54" t="inlineStr">
        <is>
          <t>-</t>
        </is>
      </c>
      <c r="G54" t="inlineStr">
        <is>
          <t>-</t>
        </is>
      </c>
      <c r="H54" t="n">
        <v>172</v>
      </c>
      <c r="I54" t="n">
        <v>345</v>
      </c>
      <c r="J54" t="inlineStr">
        <is>
          <t>-</t>
        </is>
      </c>
      <c r="K54" t="n">
        <v>10.7</v>
      </c>
      <c r="L54" t="n">
        <v>14.6</v>
      </c>
      <c r="M54" t="n">
        <v>23.9</v>
      </c>
      <c r="N54" t="n">
        <v>10.1</v>
      </c>
      <c r="O54" t="n">
        <v>15.4</v>
      </c>
      <c r="P54" t="n">
        <v>15.4</v>
      </c>
    </row>
    <row r="55">
      <c r="A55" s="5" t="inlineStr">
        <is>
          <t>KUV (Kurs/Umsatz)</t>
        </is>
      </c>
      <c r="B55" s="5" t="inlineStr">
        <is>
          <t>PS (price/sales)</t>
        </is>
      </c>
      <c r="C55" t="n">
        <v>1.07</v>
      </c>
      <c r="D55" t="n">
        <v>0.95</v>
      </c>
      <c r="E55" t="n">
        <v>1.05</v>
      </c>
      <c r="F55" t="n">
        <v>1.32</v>
      </c>
      <c r="G55" t="n">
        <v>1.28</v>
      </c>
      <c r="H55" t="n">
        <v>1.19</v>
      </c>
      <c r="I55" t="n">
        <v>1.19</v>
      </c>
      <c r="J55" t="n">
        <v>0.5</v>
      </c>
      <c r="K55" t="n">
        <v>0.59</v>
      </c>
      <c r="L55" t="n">
        <v>1.25</v>
      </c>
      <c r="M55" t="n">
        <v>1.75</v>
      </c>
      <c r="N55" t="n">
        <v>1.13</v>
      </c>
      <c r="O55" t="n">
        <v>2</v>
      </c>
      <c r="P55" t="n">
        <v>2</v>
      </c>
    </row>
    <row r="56">
      <c r="A56" s="5" t="inlineStr">
        <is>
          <t>KBV (Kurs/Buchwert)</t>
        </is>
      </c>
      <c r="B56" s="5" t="inlineStr">
        <is>
          <t>PB (price/book value)</t>
        </is>
      </c>
      <c r="C56" t="n">
        <v>1.27</v>
      </c>
      <c r="D56" t="n">
        <v>1.34</v>
      </c>
      <c r="E56" t="n">
        <v>1.99</v>
      </c>
      <c r="F56" t="n">
        <v>2.49</v>
      </c>
      <c r="G56" t="n">
        <v>1.97</v>
      </c>
      <c r="H56" t="n">
        <v>1.75</v>
      </c>
      <c r="I56" t="n">
        <v>1.92</v>
      </c>
      <c r="J56" t="n">
        <v>0.87</v>
      </c>
      <c r="K56" t="n">
        <v>1.02</v>
      </c>
      <c r="L56" t="n">
        <v>2.04</v>
      </c>
      <c r="M56" t="n">
        <v>2.91</v>
      </c>
      <c r="N56" t="n">
        <v>1.93</v>
      </c>
      <c r="O56" t="n">
        <v>3.21</v>
      </c>
      <c r="P56" t="n">
        <v>3.21</v>
      </c>
    </row>
    <row r="57">
      <c r="A57" s="5" t="inlineStr">
        <is>
          <t>KCV (Kurs/Cashflow)</t>
        </is>
      </c>
      <c r="B57" s="5" t="inlineStr">
        <is>
          <t>PC (price/cashflow)</t>
        </is>
      </c>
      <c r="C57" t="n">
        <v>3.29</v>
      </c>
      <c r="D57" t="n">
        <v>2.61</v>
      </c>
      <c r="E57" t="n">
        <v>2.88</v>
      </c>
      <c r="F57" t="n">
        <v>3.4</v>
      </c>
      <c r="G57" t="n">
        <v>2.94</v>
      </c>
      <c r="H57" t="n">
        <v>2.99</v>
      </c>
      <c r="I57" t="n">
        <v>3.2</v>
      </c>
      <c r="J57" t="n">
        <v>1.42</v>
      </c>
      <c r="K57" t="n">
        <v>1.57</v>
      </c>
      <c r="L57" t="n">
        <v>2.93</v>
      </c>
      <c r="M57" t="n">
        <v>4.31</v>
      </c>
      <c r="N57" t="n">
        <v>2.3</v>
      </c>
      <c r="O57" t="n">
        <v>4.32</v>
      </c>
      <c r="P57" t="n">
        <v>4.32</v>
      </c>
    </row>
    <row r="58">
      <c r="A58" s="5" t="inlineStr">
        <is>
          <t>Dividendenrendite in %</t>
        </is>
      </c>
      <c r="B58" s="5" t="inlineStr">
        <is>
          <t>Dividend Yield in %</t>
        </is>
      </c>
      <c r="C58" t="inlineStr">
        <is>
          <t>-</t>
        </is>
      </c>
      <c r="D58" t="inlineStr">
        <is>
          <t>-</t>
        </is>
      </c>
      <c r="E58" t="inlineStr">
        <is>
          <t>-</t>
        </is>
      </c>
      <c r="F58" t="inlineStr">
        <is>
          <t>-</t>
        </is>
      </c>
      <c r="G58" t="n">
        <v>0.52</v>
      </c>
      <c r="H58" t="n">
        <v>0.58</v>
      </c>
      <c r="I58" t="inlineStr">
        <is>
          <t>-</t>
        </is>
      </c>
      <c r="J58" t="inlineStr">
        <is>
          <t>-</t>
        </is>
      </c>
      <c r="K58" t="n">
        <v>4.67</v>
      </c>
      <c r="L58" t="n">
        <v>7.73</v>
      </c>
      <c r="M58" t="n">
        <v>3.83</v>
      </c>
      <c r="N58" t="n">
        <v>9.380000000000001</v>
      </c>
      <c r="O58" t="n">
        <v>6.22</v>
      </c>
      <c r="P58" t="n">
        <v>6.22</v>
      </c>
    </row>
    <row r="59">
      <c r="A59" s="5" t="inlineStr">
        <is>
          <t>Gewinnrendite in %</t>
        </is>
      </c>
      <c r="B59" s="5" t="inlineStr">
        <is>
          <t>Return on profit in %</t>
        </is>
      </c>
      <c r="C59" t="n">
        <v>6.4</v>
      </c>
      <c r="D59" t="n">
        <v>15</v>
      </c>
      <c r="E59" t="n">
        <v>2.5</v>
      </c>
      <c r="F59" t="n">
        <v>-6.3</v>
      </c>
      <c r="G59" t="inlineStr">
        <is>
          <t>-</t>
        </is>
      </c>
      <c r="H59" t="n">
        <v>0.6</v>
      </c>
      <c r="I59" t="n">
        <v>0.3</v>
      </c>
      <c r="J59" t="n">
        <v>-16</v>
      </c>
      <c r="K59" t="n">
        <v>9.300000000000001</v>
      </c>
      <c r="L59" t="n">
        <v>6.8</v>
      </c>
      <c r="M59" t="n">
        <v>4.2</v>
      </c>
      <c r="N59" t="n">
        <v>9.9</v>
      </c>
      <c r="O59" t="n">
        <v>6.5</v>
      </c>
      <c r="P59" t="n">
        <v>6.5</v>
      </c>
    </row>
    <row r="60">
      <c r="A60" s="5" t="inlineStr">
        <is>
          <t>Eigenkapitalrendite in %</t>
        </is>
      </c>
      <c r="B60" s="5" t="inlineStr">
        <is>
          <t>Return on Equity in %</t>
        </is>
      </c>
      <c r="C60" t="n">
        <v>7.68</v>
      </c>
      <c r="D60" t="n">
        <v>19.54</v>
      </c>
      <c r="E60" t="n">
        <v>4.72</v>
      </c>
      <c r="F60" t="n">
        <v>-15.12</v>
      </c>
      <c r="G60" t="n">
        <v>0.17</v>
      </c>
      <c r="H60" t="n">
        <v>1.02</v>
      </c>
      <c r="I60" t="n">
        <v>0.42</v>
      </c>
      <c r="J60" t="n">
        <v>-13.53</v>
      </c>
      <c r="K60" t="n">
        <v>9.08</v>
      </c>
      <c r="L60" t="n">
        <v>13.45</v>
      </c>
      <c r="M60" t="n">
        <v>11.68</v>
      </c>
      <c r="N60" t="n">
        <v>18.49</v>
      </c>
      <c r="O60" t="n">
        <v>19.92</v>
      </c>
      <c r="P60" t="n">
        <v>19.92</v>
      </c>
    </row>
    <row r="61">
      <c r="A61" s="5" t="inlineStr">
        <is>
          <t>Umsatzrendite in %</t>
        </is>
      </c>
      <c r="B61" s="5" t="inlineStr">
        <is>
          <t>Return on sales in %</t>
        </is>
      </c>
      <c r="C61" t="n">
        <v>6.5</v>
      </c>
      <c r="D61" t="n">
        <v>13.86</v>
      </c>
      <c r="E61" t="n">
        <v>2.49</v>
      </c>
      <c r="F61" t="n">
        <v>-8.029999999999999</v>
      </c>
      <c r="G61" t="n">
        <v>0.11</v>
      </c>
      <c r="H61" t="n">
        <v>0.6899999999999999</v>
      </c>
      <c r="I61" t="n">
        <v>0.26</v>
      </c>
      <c r="J61" t="n">
        <v>-7.72</v>
      </c>
      <c r="K61" t="n">
        <v>5.29</v>
      </c>
      <c r="L61" t="n">
        <v>8.210000000000001</v>
      </c>
      <c r="M61" t="n">
        <v>7.02</v>
      </c>
      <c r="N61" t="n">
        <v>10.8</v>
      </c>
      <c r="O61" t="n">
        <v>12.42</v>
      </c>
      <c r="P61" t="n">
        <v>12.42</v>
      </c>
    </row>
    <row r="62">
      <c r="A62" s="5" t="inlineStr">
        <is>
          <t>Gesamtkapitalrendite in %</t>
        </is>
      </c>
      <c r="B62" s="5" t="inlineStr">
        <is>
          <t>Total Return on Investment in %</t>
        </is>
      </c>
      <c r="C62" t="n">
        <v>3.31</v>
      </c>
      <c r="D62" t="n">
        <v>8.970000000000001</v>
      </c>
      <c r="E62" t="n">
        <v>1.57</v>
      </c>
      <c r="F62" t="n">
        <v>-4.51</v>
      </c>
      <c r="G62" t="n">
        <v>0.06</v>
      </c>
      <c r="H62" t="n">
        <v>0.31</v>
      </c>
      <c r="I62" t="n">
        <v>0.14</v>
      </c>
      <c r="J62" t="n">
        <v>-3.98</v>
      </c>
      <c r="K62" t="n">
        <v>2.93</v>
      </c>
      <c r="L62" t="n">
        <v>4.82</v>
      </c>
      <c r="M62" t="n">
        <v>4.31</v>
      </c>
      <c r="N62" t="n">
        <v>7.26</v>
      </c>
      <c r="O62" t="n">
        <v>7.9</v>
      </c>
      <c r="P62" t="n">
        <v>7.9</v>
      </c>
    </row>
    <row r="63">
      <c r="A63" s="5" t="inlineStr">
        <is>
          <t>Return on Investment in %</t>
        </is>
      </c>
      <c r="B63" s="5" t="inlineStr">
        <is>
          <t>Return on Investment in %</t>
        </is>
      </c>
      <c r="C63" t="n">
        <v>3.31</v>
      </c>
      <c r="D63" t="n">
        <v>8.970000000000001</v>
      </c>
      <c r="E63" t="n">
        <v>1.57</v>
      </c>
      <c r="F63" t="n">
        <v>-4.51</v>
      </c>
      <c r="G63" t="n">
        <v>0.06</v>
      </c>
      <c r="H63" t="n">
        <v>0.31</v>
      </c>
      <c r="I63" t="n">
        <v>0.14</v>
      </c>
      <c r="J63" t="n">
        <v>-3.98</v>
      </c>
      <c r="K63" t="n">
        <v>2.93</v>
      </c>
      <c r="L63" t="n">
        <v>4.82</v>
      </c>
      <c r="M63" t="n">
        <v>4.31</v>
      </c>
      <c r="N63" t="n">
        <v>7.26</v>
      </c>
      <c r="O63" t="n">
        <v>7.9</v>
      </c>
      <c r="P63" t="n">
        <v>7.9</v>
      </c>
    </row>
    <row r="64">
      <c r="A64" s="5" t="inlineStr">
        <is>
          <t>Arbeitsintensität in %</t>
        </is>
      </c>
      <c r="B64" s="5" t="inlineStr">
        <is>
          <t>Work Intensity in %</t>
        </is>
      </c>
      <c r="C64" t="n">
        <v>24.81</v>
      </c>
      <c r="D64" t="n">
        <v>29.84</v>
      </c>
      <c r="E64" t="n">
        <v>28.28</v>
      </c>
      <c r="F64" t="n">
        <v>30.87</v>
      </c>
      <c r="G64" t="n">
        <v>31.47</v>
      </c>
      <c r="H64" t="n">
        <v>31.89</v>
      </c>
      <c r="I64" t="n">
        <v>23.81</v>
      </c>
      <c r="J64" t="n">
        <v>22.41</v>
      </c>
      <c r="K64" t="n">
        <v>20.64</v>
      </c>
      <c r="L64" t="n">
        <v>23.28</v>
      </c>
      <c r="M64" t="n">
        <v>23.85</v>
      </c>
      <c r="N64" t="n">
        <v>24.99</v>
      </c>
      <c r="O64" t="n">
        <v>26.96</v>
      </c>
      <c r="P64" t="n">
        <v>26.96</v>
      </c>
    </row>
    <row r="65">
      <c r="A65" s="5" t="inlineStr">
        <is>
          <t>Eigenkapitalquote in %</t>
        </is>
      </c>
      <c r="B65" s="5" t="inlineStr">
        <is>
          <t>Equity Ratio in %</t>
        </is>
      </c>
      <c r="C65" t="n">
        <v>43.11</v>
      </c>
      <c r="D65" t="n">
        <v>45.93</v>
      </c>
      <c r="E65" t="n">
        <v>33.15</v>
      </c>
      <c r="F65" t="n">
        <v>29.8</v>
      </c>
      <c r="G65" t="n">
        <v>32.32</v>
      </c>
      <c r="H65" t="n">
        <v>30.65</v>
      </c>
      <c r="I65" t="n">
        <v>32.5</v>
      </c>
      <c r="J65" t="n">
        <v>29.39</v>
      </c>
      <c r="K65" t="n">
        <v>32.28</v>
      </c>
      <c r="L65" t="n">
        <v>35.82</v>
      </c>
      <c r="M65" t="n">
        <v>36.93</v>
      </c>
      <c r="N65" t="n">
        <v>39.29</v>
      </c>
      <c r="O65" t="n">
        <v>39.65</v>
      </c>
      <c r="P65" t="n">
        <v>39.65</v>
      </c>
    </row>
    <row r="66">
      <c r="A66" s="5" t="inlineStr">
        <is>
          <t>Fremdkapitalquote in %</t>
        </is>
      </c>
      <c r="B66" s="5" t="inlineStr">
        <is>
          <t>Debt Ratio in %</t>
        </is>
      </c>
      <c r="C66" t="n">
        <v>56.89</v>
      </c>
      <c r="D66" t="n">
        <v>54.07</v>
      </c>
      <c r="E66" t="n">
        <v>66.84999999999999</v>
      </c>
      <c r="F66" t="n">
        <v>70.2</v>
      </c>
      <c r="G66" t="n">
        <v>67.68000000000001</v>
      </c>
      <c r="H66" t="n">
        <v>69.34999999999999</v>
      </c>
      <c r="I66" t="n">
        <v>67.5</v>
      </c>
      <c r="J66" t="n">
        <v>70.61</v>
      </c>
      <c r="K66" t="n">
        <v>67.72</v>
      </c>
      <c r="L66" t="n">
        <v>64.18000000000001</v>
      </c>
      <c r="M66" t="n">
        <v>63.07</v>
      </c>
      <c r="N66" t="n">
        <v>60.71</v>
      </c>
      <c r="O66" t="n">
        <v>60.35</v>
      </c>
      <c r="P66" t="n">
        <v>60.35</v>
      </c>
    </row>
    <row r="67">
      <c r="A67" s="5" t="inlineStr">
        <is>
          <t>Verschuldungsgrad in %</t>
        </is>
      </c>
      <c r="B67" s="5" t="inlineStr">
        <is>
          <t>Finance Gearing in %</t>
        </is>
      </c>
      <c r="C67" t="n">
        <v>131.94</v>
      </c>
      <c r="D67" t="n">
        <v>117.71</v>
      </c>
      <c r="E67" t="n">
        <v>201.62</v>
      </c>
      <c r="F67" t="n">
        <v>235.52</v>
      </c>
      <c r="G67" t="n">
        <v>209.36</v>
      </c>
      <c r="H67" t="n">
        <v>226.3</v>
      </c>
      <c r="I67" t="n">
        <v>207.7</v>
      </c>
      <c r="J67" t="n">
        <v>240.28</v>
      </c>
      <c r="K67" t="n">
        <v>209.82</v>
      </c>
      <c r="L67" t="n">
        <v>179.16</v>
      </c>
      <c r="M67" t="n">
        <v>170.75</v>
      </c>
      <c r="N67" t="n">
        <v>154.53</v>
      </c>
      <c r="O67" t="n">
        <v>152.19</v>
      </c>
      <c r="P67" t="n">
        <v>152.19</v>
      </c>
    </row>
    <row r="68">
      <c r="A68" s="5" t="inlineStr"/>
      <c r="B68" s="5" t="inlineStr"/>
    </row>
    <row r="69">
      <c r="A69" s="5" t="inlineStr">
        <is>
          <t>Kurzfristige Vermögensquote in %</t>
        </is>
      </c>
      <c r="B69" s="5" t="inlineStr">
        <is>
          <t>Current Assets Ratio in %</t>
        </is>
      </c>
      <c r="C69" t="n">
        <v>24.81</v>
      </c>
      <c r="D69" t="n">
        <v>29.84</v>
      </c>
      <c r="E69" t="n">
        <v>28.28</v>
      </c>
      <c r="F69" t="n">
        <v>30.86</v>
      </c>
      <c r="G69" t="n">
        <v>31.47</v>
      </c>
      <c r="H69" t="n">
        <v>31.89</v>
      </c>
      <c r="I69" t="n">
        <v>23.81</v>
      </c>
      <c r="J69" t="n">
        <v>22.41</v>
      </c>
      <c r="K69" t="n">
        <v>20.63</v>
      </c>
      <c r="L69" t="n">
        <v>23.28</v>
      </c>
      <c r="M69" t="n">
        <v>23.86</v>
      </c>
      <c r="N69" t="n">
        <v>24.99</v>
      </c>
      <c r="O69" t="n">
        <v>26.96</v>
      </c>
    </row>
    <row r="70">
      <c r="A70" s="5" t="inlineStr">
        <is>
          <t>Nettogewinn Marge in %</t>
        </is>
      </c>
      <c r="B70" s="5" t="inlineStr">
        <is>
          <t>Net Profit Marge in %</t>
        </is>
      </c>
      <c r="C70" t="n">
        <v>7673.39</v>
      </c>
      <c r="D70" t="n">
        <v>16364.58</v>
      </c>
      <c r="E70" t="n">
        <v>2947.88</v>
      </c>
      <c r="F70" t="n">
        <v>-9500</v>
      </c>
      <c r="G70" t="n">
        <v>134.23</v>
      </c>
      <c r="H70" t="n">
        <v>820.0700000000001</v>
      </c>
      <c r="I70" t="n">
        <v>307.96</v>
      </c>
      <c r="J70" t="n">
        <v>-9114.290000000001</v>
      </c>
      <c r="K70" t="n">
        <v>6250</v>
      </c>
      <c r="L70" t="n">
        <v>9702.48</v>
      </c>
      <c r="M70" t="n">
        <v>8279.639999999999</v>
      </c>
      <c r="N70" t="n">
        <v>12750</v>
      </c>
      <c r="O70" t="n">
        <v>14647.4</v>
      </c>
    </row>
    <row r="71">
      <c r="A71" s="5" t="inlineStr">
        <is>
          <t>Operative Ergebnis Marge in %</t>
        </is>
      </c>
      <c r="B71" s="5" t="inlineStr">
        <is>
          <t>EBIT Marge in %</t>
        </is>
      </c>
      <c r="C71" t="n">
        <v>14298.39</v>
      </c>
      <c r="D71" t="n">
        <v>2559.03</v>
      </c>
      <c r="E71" t="n">
        <v>10309.45</v>
      </c>
      <c r="F71" t="n">
        <v>-6103.23</v>
      </c>
      <c r="G71" t="n">
        <v>7765.1</v>
      </c>
      <c r="H71" t="n">
        <v>8609</v>
      </c>
      <c r="I71" t="n">
        <v>8522.49</v>
      </c>
      <c r="J71" t="n">
        <v>-7473.02</v>
      </c>
      <c r="K71" t="n">
        <v>14963.89</v>
      </c>
      <c r="L71" t="n">
        <v>22465.56</v>
      </c>
      <c r="M71" t="n">
        <v>18282.67</v>
      </c>
      <c r="N71" t="n">
        <v>27350</v>
      </c>
      <c r="O71" t="n">
        <v>33208.09</v>
      </c>
    </row>
    <row r="72">
      <c r="A72" s="5" t="inlineStr">
        <is>
          <t>Vermögensumsschlag in %</t>
        </is>
      </c>
      <c r="B72" s="5" t="inlineStr">
        <is>
          <t>Asset Turnover in %</t>
        </is>
      </c>
      <c r="C72" t="n">
        <v>0.04</v>
      </c>
      <c r="D72" t="n">
        <v>0.05</v>
      </c>
      <c r="E72" t="n">
        <v>0.05</v>
      </c>
      <c r="F72" t="n">
        <v>0.05</v>
      </c>
      <c r="G72" t="n">
        <v>0.04</v>
      </c>
      <c r="H72" t="n">
        <v>0.04</v>
      </c>
      <c r="I72" t="n">
        <v>0.04</v>
      </c>
      <c r="J72" t="n">
        <v>0.04</v>
      </c>
      <c r="K72" t="n">
        <v>0.05</v>
      </c>
      <c r="L72" t="n">
        <v>0.05</v>
      </c>
      <c r="M72" t="n">
        <v>0.05</v>
      </c>
      <c r="N72" t="n">
        <v>0.06</v>
      </c>
      <c r="O72" t="n">
        <v>0.05</v>
      </c>
    </row>
    <row r="73">
      <c r="A73" s="5" t="inlineStr">
        <is>
          <t>Langfristige Vermögensquote in %</t>
        </is>
      </c>
      <c r="B73" s="5" t="inlineStr">
        <is>
          <t>Non-Current Assets Ratio in %</t>
        </is>
      </c>
      <c r="C73" t="n">
        <v>75.2</v>
      </c>
      <c r="D73" t="n">
        <v>70.16</v>
      </c>
      <c r="E73" t="n">
        <v>71.72</v>
      </c>
      <c r="F73" t="n">
        <v>69.14</v>
      </c>
      <c r="G73" t="n">
        <v>68.53</v>
      </c>
      <c r="H73" t="n">
        <v>68.11</v>
      </c>
      <c r="I73" t="n">
        <v>76.19</v>
      </c>
      <c r="J73" t="n">
        <v>77.59</v>
      </c>
      <c r="K73" t="n">
        <v>79.37</v>
      </c>
      <c r="L73" t="n">
        <v>76.72</v>
      </c>
      <c r="M73" t="n">
        <v>76.14</v>
      </c>
      <c r="N73" t="n">
        <v>75.01000000000001</v>
      </c>
      <c r="O73" t="n">
        <v>73.04000000000001</v>
      </c>
    </row>
    <row r="74">
      <c r="A74" s="5" t="inlineStr">
        <is>
          <t>Gesamtkapitalrentabilität</t>
        </is>
      </c>
      <c r="B74" s="5" t="inlineStr">
        <is>
          <t>ROA Return on Assets in %</t>
        </is>
      </c>
      <c r="C74" t="n">
        <v>3.31</v>
      </c>
      <c r="D74" t="n">
        <v>8.970000000000001</v>
      </c>
      <c r="E74" t="n">
        <v>1.57</v>
      </c>
      <c r="F74" t="n">
        <v>-4.51</v>
      </c>
      <c r="G74" t="n">
        <v>0.06</v>
      </c>
      <c r="H74" t="n">
        <v>0.31</v>
      </c>
      <c r="I74" t="n">
        <v>0.14</v>
      </c>
      <c r="J74" t="n">
        <v>-3.98</v>
      </c>
      <c r="K74" t="n">
        <v>2.93</v>
      </c>
      <c r="L74" t="n">
        <v>4.82</v>
      </c>
      <c r="M74" t="n">
        <v>4.31</v>
      </c>
      <c r="N74" t="n">
        <v>7.26</v>
      </c>
      <c r="O74" t="n">
        <v>7.9</v>
      </c>
    </row>
    <row r="75">
      <c r="A75" s="5" t="inlineStr">
        <is>
          <t>Ertrag des eingesetzten Kapitals</t>
        </is>
      </c>
      <c r="B75" s="5" t="inlineStr">
        <is>
          <t>ROCE Return on Cap. Empl. in %</t>
        </is>
      </c>
      <c r="C75" t="n">
        <v>8.59</v>
      </c>
      <c r="D75" t="n">
        <v>1.93</v>
      </c>
      <c r="E75" t="n">
        <v>7.93</v>
      </c>
      <c r="F75" t="n">
        <v>-4.92</v>
      </c>
      <c r="G75" t="n">
        <v>5.42</v>
      </c>
      <c r="H75" t="n">
        <v>5.71</v>
      </c>
      <c r="I75" t="n">
        <v>5.44</v>
      </c>
      <c r="J75" t="n">
        <v>-5.29</v>
      </c>
      <c r="K75" t="n">
        <v>11.45</v>
      </c>
      <c r="L75" t="n">
        <v>17.2</v>
      </c>
      <c r="M75" t="n">
        <v>16.72</v>
      </c>
      <c r="N75" t="n">
        <v>24.74</v>
      </c>
      <c r="O75" t="n">
        <v>27.79</v>
      </c>
    </row>
    <row r="76">
      <c r="A76" s="5" t="inlineStr">
        <is>
          <t>Eigenkapital zu Anlagevermögen</t>
        </is>
      </c>
      <c r="B76" s="5" t="inlineStr">
        <is>
          <t>Equity to Fixed Assets in %</t>
        </is>
      </c>
      <c r="C76" t="n">
        <v>57.33</v>
      </c>
      <c r="D76" t="n">
        <v>65.45</v>
      </c>
      <c r="E76" t="n">
        <v>46.24</v>
      </c>
      <c r="F76" t="n">
        <v>43.12</v>
      </c>
      <c r="G76" t="n">
        <v>47.17</v>
      </c>
      <c r="H76" t="n">
        <v>45</v>
      </c>
      <c r="I76" t="n">
        <v>42.66</v>
      </c>
      <c r="J76" t="n">
        <v>37.87</v>
      </c>
      <c r="K76" t="n">
        <v>40.66</v>
      </c>
      <c r="L76" t="n">
        <v>46.69</v>
      </c>
      <c r="M76" t="n">
        <v>48.51</v>
      </c>
      <c r="N76" t="n">
        <v>52.37</v>
      </c>
      <c r="O76" t="n">
        <v>54.29</v>
      </c>
    </row>
    <row r="77">
      <c r="A77" s="5" t="inlineStr">
        <is>
          <t>Liquidität Dritten Grades</t>
        </is>
      </c>
      <c r="B77" s="5" t="inlineStr">
        <is>
          <t>Current Ratio in %</t>
        </is>
      </c>
      <c r="C77" t="n">
        <v>88.08</v>
      </c>
      <c r="D77" t="n">
        <v>109.35</v>
      </c>
      <c r="E77" t="n">
        <v>91.29000000000001</v>
      </c>
      <c r="F77" t="n">
        <v>75.01000000000001</v>
      </c>
      <c r="G77" t="n">
        <v>79.09999999999999</v>
      </c>
      <c r="H77" t="n">
        <v>75.04000000000001</v>
      </c>
      <c r="I77" t="n">
        <v>77.88</v>
      </c>
      <c r="J77" t="n">
        <v>58.47</v>
      </c>
      <c r="K77" t="n">
        <v>53.24</v>
      </c>
      <c r="L77" t="n">
        <v>66.29000000000001</v>
      </c>
      <c r="M77" t="n">
        <v>55.45</v>
      </c>
      <c r="N77" t="n">
        <v>67.54000000000001</v>
      </c>
      <c r="O77" t="n">
        <v>75.81</v>
      </c>
    </row>
    <row r="78">
      <c r="A78" s="5" t="inlineStr">
        <is>
          <t>Operativer Cashflow</t>
        </is>
      </c>
      <c r="B78" s="5" t="inlineStr">
        <is>
          <t>Operating Cashflow in M</t>
        </is>
      </c>
      <c r="C78" t="n">
        <v>3885.49</v>
      </c>
      <c r="D78" t="n">
        <v>3082.41</v>
      </c>
      <c r="E78" t="n">
        <v>3401.28</v>
      </c>
      <c r="F78" t="n">
        <v>4015.4</v>
      </c>
      <c r="G78" t="n">
        <v>3472.14</v>
      </c>
      <c r="H78" t="n">
        <v>3531.19</v>
      </c>
      <c r="I78" t="n">
        <v>3779.2</v>
      </c>
      <c r="J78" t="n">
        <v>1677.02</v>
      </c>
      <c r="K78" t="n">
        <v>1854.17</v>
      </c>
      <c r="L78" t="n">
        <v>3460.33</v>
      </c>
      <c r="M78" t="n">
        <v>5090.11</v>
      </c>
      <c r="N78" t="n">
        <v>2716.3</v>
      </c>
      <c r="O78" t="n">
        <v>5101.92</v>
      </c>
    </row>
    <row r="79">
      <c r="A79" s="5" t="inlineStr">
        <is>
          <t>Aktienrückkauf</t>
        </is>
      </c>
      <c r="B79" s="5" t="inlineStr">
        <is>
          <t>Share Buyback in M</t>
        </is>
      </c>
      <c r="C79" t="n">
        <v>0</v>
      </c>
      <c r="D79" t="n">
        <v>0</v>
      </c>
      <c r="E79" t="n">
        <v>0</v>
      </c>
      <c r="F79" t="n">
        <v>0</v>
      </c>
      <c r="G79" t="n">
        <v>0</v>
      </c>
      <c r="H79" t="n">
        <v>0</v>
      </c>
      <c r="I79" t="n">
        <v>0</v>
      </c>
      <c r="J79" t="n">
        <v>0</v>
      </c>
      <c r="K79" t="n">
        <v>0</v>
      </c>
      <c r="L79" t="n">
        <v>0</v>
      </c>
      <c r="M79" t="n">
        <v>0</v>
      </c>
      <c r="N79" t="n">
        <v>0</v>
      </c>
      <c r="O79" t="n">
        <v>0</v>
      </c>
    </row>
    <row r="80">
      <c r="A80" s="5" t="inlineStr">
        <is>
          <t>Umsatzwachstum 1J in %</t>
        </is>
      </c>
      <c r="B80" s="5" t="inlineStr">
        <is>
          <t>Revenue Growth 1Y in %</t>
        </is>
      </c>
      <c r="C80" t="n">
        <v>-13.89</v>
      </c>
      <c r="D80" t="n">
        <v>-6.19</v>
      </c>
      <c r="E80" t="n">
        <v>-0.97</v>
      </c>
      <c r="F80" t="n">
        <v>4.03</v>
      </c>
      <c r="G80" t="n">
        <v>3.11</v>
      </c>
      <c r="H80" t="inlineStr">
        <is>
          <t>-</t>
        </is>
      </c>
      <c r="I80" t="n">
        <v>-8.25</v>
      </c>
      <c r="J80" t="n">
        <v>-12.5</v>
      </c>
      <c r="K80" t="n">
        <v>-0.83</v>
      </c>
      <c r="L80" t="n">
        <v>10.33</v>
      </c>
      <c r="M80" t="n">
        <v>-8.609999999999999</v>
      </c>
      <c r="N80" t="n">
        <v>4.05</v>
      </c>
      <c r="O80" t="inlineStr">
        <is>
          <t>-</t>
        </is>
      </c>
    </row>
    <row r="81">
      <c r="A81" s="5" t="inlineStr">
        <is>
          <t>Umsatzwachstum 3J in %</t>
        </is>
      </c>
      <c r="B81" s="5" t="inlineStr">
        <is>
          <t>Revenue Growth 3Y in %</t>
        </is>
      </c>
      <c r="C81" t="n">
        <v>-7.02</v>
      </c>
      <c r="D81" t="n">
        <v>-1.04</v>
      </c>
      <c r="E81" t="n">
        <v>2.06</v>
      </c>
      <c r="F81" t="n">
        <v>2.38</v>
      </c>
      <c r="G81" t="n">
        <v>-1.71</v>
      </c>
      <c r="H81" t="n">
        <v>-6.92</v>
      </c>
      <c r="I81" t="n">
        <v>-7.19</v>
      </c>
      <c r="J81" t="n">
        <v>-1</v>
      </c>
      <c r="K81" t="n">
        <v>0.3</v>
      </c>
      <c r="L81" t="n">
        <v>1.92</v>
      </c>
      <c r="M81" t="n">
        <v>-1.52</v>
      </c>
      <c r="N81" t="inlineStr">
        <is>
          <t>-</t>
        </is>
      </c>
      <c r="O81" t="inlineStr">
        <is>
          <t>-</t>
        </is>
      </c>
    </row>
    <row r="82">
      <c r="A82" s="5" t="inlineStr">
        <is>
          <t>Umsatzwachstum 5J in %</t>
        </is>
      </c>
      <c r="B82" s="5" t="inlineStr">
        <is>
          <t>Revenue Growth 5Y in %</t>
        </is>
      </c>
      <c r="C82" t="n">
        <v>-2.78</v>
      </c>
      <c r="D82" t="inlineStr">
        <is>
          <t>-</t>
        </is>
      </c>
      <c r="E82" t="n">
        <v>-0.42</v>
      </c>
      <c r="F82" t="n">
        <v>-2.72</v>
      </c>
      <c r="G82" t="n">
        <v>-3.69</v>
      </c>
      <c r="H82" t="n">
        <v>-2.25</v>
      </c>
      <c r="I82" t="n">
        <v>-3.97</v>
      </c>
      <c r="J82" t="n">
        <v>-1.51</v>
      </c>
      <c r="K82" t="n">
        <v>0.99</v>
      </c>
      <c r="L82" t="inlineStr">
        <is>
          <t>-</t>
        </is>
      </c>
      <c r="M82" t="inlineStr">
        <is>
          <t>-</t>
        </is>
      </c>
      <c r="N82" t="inlineStr">
        <is>
          <t>-</t>
        </is>
      </c>
      <c r="O82" t="inlineStr">
        <is>
          <t>-</t>
        </is>
      </c>
    </row>
    <row r="83">
      <c r="A83" s="5" t="inlineStr">
        <is>
          <t>Umsatzwachstum 10J in %</t>
        </is>
      </c>
      <c r="B83" s="5" t="inlineStr">
        <is>
          <t>Revenue Growth 10Y in %</t>
        </is>
      </c>
      <c r="C83" t="n">
        <v>-2.52</v>
      </c>
      <c r="D83" t="n">
        <v>-1.99</v>
      </c>
      <c r="E83" t="n">
        <v>-0.96</v>
      </c>
      <c r="F83" t="n">
        <v>-0.87</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-59.62</v>
      </c>
      <c r="D84" t="n">
        <v>420.77</v>
      </c>
      <c r="E84" t="n">
        <v>-130.73</v>
      </c>
      <c r="F84" t="n">
        <v>-7462.5</v>
      </c>
      <c r="G84" t="n">
        <v>-83.12</v>
      </c>
      <c r="H84" t="n">
        <v>166.29</v>
      </c>
      <c r="I84" t="n">
        <v>-103.1</v>
      </c>
      <c r="J84" t="n">
        <v>-227.6</v>
      </c>
      <c r="K84" t="n">
        <v>-36.12</v>
      </c>
      <c r="L84" t="n">
        <v>29.3</v>
      </c>
      <c r="M84" t="n">
        <v>-40.65</v>
      </c>
      <c r="N84" t="n">
        <v>-9.43</v>
      </c>
      <c r="O84" t="inlineStr">
        <is>
          <t>-</t>
        </is>
      </c>
    </row>
    <row r="85">
      <c r="A85" s="5" t="inlineStr">
        <is>
          <t>Gewinnwachstum 3J in %</t>
        </is>
      </c>
      <c r="B85" s="5" t="inlineStr">
        <is>
          <t>Earnings Growth 3Y in %</t>
        </is>
      </c>
      <c r="C85" t="n">
        <v>76.81</v>
      </c>
      <c r="D85" t="n">
        <v>-2390.82</v>
      </c>
      <c r="E85" t="n">
        <v>-2558.78</v>
      </c>
      <c r="F85" t="n">
        <v>-2459.78</v>
      </c>
      <c r="G85" t="n">
        <v>-6.64</v>
      </c>
      <c r="H85" t="n">
        <v>-54.8</v>
      </c>
      <c r="I85" t="n">
        <v>-122.27</v>
      </c>
      <c r="J85" t="n">
        <v>-78.14</v>
      </c>
      <c r="K85" t="n">
        <v>-15.82</v>
      </c>
      <c r="L85" t="n">
        <v>-6.93</v>
      </c>
      <c r="M85" t="n">
        <v>-16.69</v>
      </c>
      <c r="N85" t="inlineStr">
        <is>
          <t>-</t>
        </is>
      </c>
      <c r="O85" t="inlineStr">
        <is>
          <t>-</t>
        </is>
      </c>
    </row>
    <row r="86">
      <c r="A86" s="5" t="inlineStr">
        <is>
          <t>Gewinnwachstum 5J in %</t>
        </is>
      </c>
      <c r="B86" s="5" t="inlineStr">
        <is>
          <t>Earnings Growth 5Y in %</t>
        </is>
      </c>
      <c r="C86" t="n">
        <v>-1463.04</v>
      </c>
      <c r="D86" t="n">
        <v>-1417.86</v>
      </c>
      <c r="E86" t="n">
        <v>-1522.63</v>
      </c>
      <c r="F86" t="n">
        <v>-1542.01</v>
      </c>
      <c r="G86" t="n">
        <v>-56.73</v>
      </c>
      <c r="H86" t="n">
        <v>-34.25</v>
      </c>
      <c r="I86" t="n">
        <v>-75.63</v>
      </c>
      <c r="J86" t="n">
        <v>-56.9</v>
      </c>
      <c r="K86" t="n">
        <v>-11.38</v>
      </c>
      <c r="L86" t="inlineStr">
        <is>
          <t>-</t>
        </is>
      </c>
      <c r="M86" t="inlineStr">
        <is>
          <t>-</t>
        </is>
      </c>
      <c r="N86" t="inlineStr">
        <is>
          <t>-</t>
        </is>
      </c>
      <c r="O86" t="inlineStr">
        <is>
          <t>-</t>
        </is>
      </c>
    </row>
    <row r="87">
      <c r="A87" s="5" t="inlineStr">
        <is>
          <t>Gewinnwachstum 10J in %</t>
        </is>
      </c>
      <c r="B87" s="5" t="inlineStr">
        <is>
          <t>Earnings Growth 10Y in %</t>
        </is>
      </c>
      <c r="C87" t="n">
        <v>-748.64</v>
      </c>
      <c r="D87" t="n">
        <v>-746.75</v>
      </c>
      <c r="E87" t="n">
        <v>-789.77</v>
      </c>
      <c r="F87" t="n">
        <v>-776.6900000000001</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-0.01</v>
      </c>
      <c r="D88" t="n">
        <v>0</v>
      </c>
      <c r="E88" t="n">
        <v>-0.03</v>
      </c>
      <c r="F88" t="inlineStr">
        <is>
          <t>-</t>
        </is>
      </c>
      <c r="G88" t="inlineStr">
        <is>
          <t>-</t>
        </is>
      </c>
      <c r="H88" t="n">
        <v>-5.02</v>
      </c>
      <c r="I88" t="n">
        <v>-4.56</v>
      </c>
      <c r="J88" t="inlineStr">
        <is>
          <t>-</t>
        </is>
      </c>
      <c r="K88" t="n">
        <v>-0.9399999999999999</v>
      </c>
      <c r="L88" t="inlineStr">
        <is>
          <t>-</t>
        </is>
      </c>
      <c r="M88" t="inlineStr">
        <is>
          <t>-</t>
        </is>
      </c>
      <c r="N88" t="inlineStr">
        <is>
          <t>-</t>
        </is>
      </c>
      <c r="O88" t="inlineStr">
        <is>
          <t>-</t>
        </is>
      </c>
    </row>
    <row r="89">
      <c r="A89" s="5" t="inlineStr">
        <is>
          <t>EBIT-Wachstum 1J in %</t>
        </is>
      </c>
      <c r="B89" s="5" t="inlineStr">
        <is>
          <t>EBIT Growth 1Y in %</t>
        </is>
      </c>
      <c r="C89" t="n">
        <v>381.14</v>
      </c>
      <c r="D89" t="n">
        <v>-76.70999999999999</v>
      </c>
      <c r="E89" t="n">
        <v>-267.28</v>
      </c>
      <c r="F89" t="n">
        <v>-181.76</v>
      </c>
      <c r="G89" t="n">
        <v>-6.99</v>
      </c>
      <c r="H89" t="n">
        <v>1.02</v>
      </c>
      <c r="I89" t="n">
        <v>-204.63</v>
      </c>
      <c r="J89" t="n">
        <v>-143.7</v>
      </c>
      <c r="K89" t="n">
        <v>-33.94</v>
      </c>
      <c r="L89" t="n">
        <v>35.58</v>
      </c>
      <c r="M89" t="n">
        <v>-38.91</v>
      </c>
      <c r="N89" t="n">
        <v>-14.31</v>
      </c>
      <c r="O89" t="inlineStr">
        <is>
          <t>-</t>
        </is>
      </c>
    </row>
    <row r="90">
      <c r="A90" s="5" t="inlineStr">
        <is>
          <t>EBIT-Wachstum 3J in %</t>
        </is>
      </c>
      <c r="B90" s="5" t="inlineStr">
        <is>
          <t>EBIT Growth 3Y in %</t>
        </is>
      </c>
      <c r="C90" t="n">
        <v>12.38</v>
      </c>
      <c r="D90" t="n">
        <v>-175.25</v>
      </c>
      <c r="E90" t="n">
        <v>-152.01</v>
      </c>
      <c r="F90" t="n">
        <v>-62.58</v>
      </c>
      <c r="G90" t="n">
        <v>-70.2</v>
      </c>
      <c r="H90" t="n">
        <v>-115.77</v>
      </c>
      <c r="I90" t="n">
        <v>-127.42</v>
      </c>
      <c r="J90" t="n">
        <v>-47.35</v>
      </c>
      <c r="K90" t="n">
        <v>-12.42</v>
      </c>
      <c r="L90" t="n">
        <v>-5.88</v>
      </c>
      <c r="M90" t="n">
        <v>-17.74</v>
      </c>
      <c r="N90" t="inlineStr">
        <is>
          <t>-</t>
        </is>
      </c>
      <c r="O90" t="inlineStr">
        <is>
          <t>-</t>
        </is>
      </c>
    </row>
    <row r="91">
      <c r="A91" s="5" t="inlineStr">
        <is>
          <t>EBIT-Wachstum 5J in %</t>
        </is>
      </c>
      <c r="B91" s="5" t="inlineStr">
        <is>
          <t>EBIT Growth 5Y in %</t>
        </is>
      </c>
      <c r="C91" t="n">
        <v>-30.32</v>
      </c>
      <c r="D91" t="n">
        <v>-106.34</v>
      </c>
      <c r="E91" t="n">
        <v>-131.93</v>
      </c>
      <c r="F91" t="n">
        <v>-107.21</v>
      </c>
      <c r="G91" t="n">
        <v>-77.65000000000001</v>
      </c>
      <c r="H91" t="n">
        <v>-69.13</v>
      </c>
      <c r="I91" t="n">
        <v>-77.12</v>
      </c>
      <c r="J91" t="n">
        <v>-39.06</v>
      </c>
      <c r="K91" t="n">
        <v>-10.32</v>
      </c>
      <c r="L91" t="inlineStr">
        <is>
          <t>-</t>
        </is>
      </c>
      <c r="M91" t="inlineStr">
        <is>
          <t>-</t>
        </is>
      </c>
      <c r="N91" t="inlineStr">
        <is>
          <t>-</t>
        </is>
      </c>
      <c r="O91" t="inlineStr">
        <is>
          <t>-</t>
        </is>
      </c>
    </row>
    <row r="92">
      <c r="A92" s="5" t="inlineStr">
        <is>
          <t>EBIT-Wachstum 10J in %</t>
        </is>
      </c>
      <c r="B92" s="5" t="inlineStr">
        <is>
          <t>EBIT Growth 10Y in %</t>
        </is>
      </c>
      <c r="C92" t="n">
        <v>-49.73</v>
      </c>
      <c r="D92" t="n">
        <v>-91.73</v>
      </c>
      <c r="E92" t="n">
        <v>-85.48999999999999</v>
      </c>
      <c r="F92" t="n">
        <v>-58.76</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26.05</v>
      </c>
      <c r="D93" t="n">
        <v>-9.380000000000001</v>
      </c>
      <c r="E93" t="n">
        <v>-15.29</v>
      </c>
      <c r="F93" t="n">
        <v>15.65</v>
      </c>
      <c r="G93" t="n">
        <v>-1.67</v>
      </c>
      <c r="H93" t="n">
        <v>-6.56</v>
      </c>
      <c r="I93" t="n">
        <v>125.35</v>
      </c>
      <c r="J93" t="n">
        <v>-9.550000000000001</v>
      </c>
      <c r="K93" t="n">
        <v>-46.42</v>
      </c>
      <c r="L93" t="n">
        <v>-32.02</v>
      </c>
      <c r="M93" t="n">
        <v>87.39</v>
      </c>
      <c r="N93" t="n">
        <v>-46.76</v>
      </c>
      <c r="O93" t="inlineStr">
        <is>
          <t>-</t>
        </is>
      </c>
    </row>
    <row r="94">
      <c r="A94" s="5" t="inlineStr">
        <is>
          <t>Op.Cashflow Wachstum 3J in %</t>
        </is>
      </c>
      <c r="B94" s="5" t="inlineStr">
        <is>
          <t>Op.Cashflow Wachstum 3Y in %</t>
        </is>
      </c>
      <c r="C94" t="n">
        <v>0.46</v>
      </c>
      <c r="D94" t="n">
        <v>-3.01</v>
      </c>
      <c r="E94" t="n">
        <v>-0.44</v>
      </c>
      <c r="F94" t="n">
        <v>2.47</v>
      </c>
      <c r="G94" t="n">
        <v>39.04</v>
      </c>
      <c r="H94" t="n">
        <v>36.41</v>
      </c>
      <c r="I94" t="n">
        <v>23.13</v>
      </c>
      <c r="J94" t="n">
        <v>-29.33</v>
      </c>
      <c r="K94" t="n">
        <v>2.98</v>
      </c>
      <c r="L94" t="n">
        <v>2.87</v>
      </c>
      <c r="M94" t="n">
        <v>13.54</v>
      </c>
      <c r="N94" t="inlineStr">
        <is>
          <t>-</t>
        </is>
      </c>
      <c r="O94" t="inlineStr">
        <is>
          <t>-</t>
        </is>
      </c>
    </row>
    <row r="95">
      <c r="A95" s="5" t="inlineStr">
        <is>
          <t>Op.Cashflow Wachstum 5J in %</t>
        </is>
      </c>
      <c r="B95" s="5" t="inlineStr">
        <is>
          <t>Op.Cashflow Wachstum 5Y in %</t>
        </is>
      </c>
      <c r="C95" t="n">
        <v>3.07</v>
      </c>
      <c r="D95" t="n">
        <v>-3.45</v>
      </c>
      <c r="E95" t="n">
        <v>23.5</v>
      </c>
      <c r="F95" t="n">
        <v>24.64</v>
      </c>
      <c r="G95" t="n">
        <v>12.23</v>
      </c>
      <c r="H95" t="n">
        <v>6.16</v>
      </c>
      <c r="I95" t="n">
        <v>24.95</v>
      </c>
      <c r="J95" t="n">
        <v>-9.470000000000001</v>
      </c>
      <c r="K95" t="n">
        <v>-7.56</v>
      </c>
      <c r="L95" t="inlineStr">
        <is>
          <t>-</t>
        </is>
      </c>
      <c r="M95" t="inlineStr">
        <is>
          <t>-</t>
        </is>
      </c>
      <c r="N95" t="inlineStr">
        <is>
          <t>-</t>
        </is>
      </c>
      <c r="O95" t="inlineStr">
        <is>
          <t>-</t>
        </is>
      </c>
    </row>
    <row r="96">
      <c r="A96" s="5" t="inlineStr">
        <is>
          <t>Op.Cashflow Wachstum 10J in %</t>
        </is>
      </c>
      <c r="B96" s="5" t="inlineStr">
        <is>
          <t>Op.Cashflow Wachstum 10Y in %</t>
        </is>
      </c>
      <c r="C96" t="n">
        <v>4.62</v>
      </c>
      <c r="D96" t="n">
        <v>10.75</v>
      </c>
      <c r="E96" t="n">
        <v>7.01</v>
      </c>
      <c r="F96" t="n">
        <v>8.539999999999999</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-193.1</v>
      </c>
      <c r="D97" t="n">
        <v>133.9</v>
      </c>
      <c r="E97" t="n">
        <v>-156.5</v>
      </c>
      <c r="F97" t="n">
        <v>-672.1</v>
      </c>
      <c r="G97" t="n">
        <v>-589.5</v>
      </c>
      <c r="H97" t="n">
        <v>-803.8</v>
      </c>
      <c r="I97" t="n">
        <v>-441</v>
      </c>
      <c r="J97" t="n">
        <v>-1149</v>
      </c>
      <c r="K97" t="n">
        <v>-1391</v>
      </c>
      <c r="L97" t="n">
        <v>-865.5</v>
      </c>
      <c r="M97" t="n">
        <v>-1210</v>
      </c>
      <c r="N97" t="n">
        <v>-758.4</v>
      </c>
      <c r="O97" t="n">
        <v>-552</v>
      </c>
      <c r="P97" t="n">
        <v>-552</v>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20"/>
    <col customWidth="1" max="15" min="15" width="11"/>
    <col customWidth="1" max="16" min="16" width="11"/>
  </cols>
  <sheetData>
    <row r="1">
      <c r="A1" s="1" t="inlineStr">
        <is>
          <t xml:space="preserve">A2A </t>
        </is>
      </c>
      <c r="B1" s="2" t="inlineStr">
        <is>
          <t>WKN: 915445  ISIN: IT0001233417  US-Symbol:AEMMF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+39-30-35531</t>
        </is>
      </c>
      <c r="G4" t="inlineStr">
        <is>
          <t>19.03.2020</t>
        </is>
      </c>
      <c r="H4" t="inlineStr">
        <is>
          <t>Preliminary Results</t>
        </is>
      </c>
      <c r="J4" t="inlineStr">
        <is>
          <t>Municipality of Milan</t>
        </is>
      </c>
      <c r="L4" t="inlineStr">
        <is>
          <t>25,00%</t>
        </is>
      </c>
    </row>
    <row r="5">
      <c r="A5" s="5" t="inlineStr">
        <is>
          <t>Ticker</t>
        </is>
      </c>
      <c r="B5" t="inlineStr">
        <is>
          <t>EAM</t>
        </is>
      </c>
      <c r="C5" s="5" t="inlineStr">
        <is>
          <t>Fax</t>
        </is>
      </c>
      <c r="D5" s="5" t="inlineStr"/>
      <c r="E5" t="inlineStr">
        <is>
          <t>+39-30-3553204</t>
        </is>
      </c>
      <c r="G5" t="inlineStr">
        <is>
          <t>12.05.2020</t>
        </is>
      </c>
      <c r="H5" t="inlineStr">
        <is>
          <t>Result Q1</t>
        </is>
      </c>
      <c r="J5" t="inlineStr">
        <is>
          <t>Municipality of Brescia</t>
        </is>
      </c>
      <c r="L5" t="inlineStr">
        <is>
          <t>25,00%</t>
        </is>
      </c>
    </row>
    <row r="6">
      <c r="A6" s="5" t="inlineStr">
        <is>
          <t>Gelistet Seit / Listed Since</t>
        </is>
      </c>
      <c r="B6" t="inlineStr">
        <is>
          <t>-</t>
        </is>
      </c>
      <c r="C6" s="5" t="inlineStr">
        <is>
          <t>Internet</t>
        </is>
      </c>
      <c r="D6" s="5" t="inlineStr"/>
      <c r="E6" t="inlineStr">
        <is>
          <t>http://www.a2a.eu/gruppo/cms/a2a/en/index.html</t>
        </is>
      </c>
      <c r="G6" t="inlineStr">
        <is>
          <t>13.05.2020</t>
        </is>
      </c>
      <c r="H6" t="inlineStr">
        <is>
          <t>Publication Of Annual Report</t>
        </is>
      </c>
      <c r="J6" t="inlineStr">
        <is>
          <t>eigene Aktien</t>
        </is>
      </c>
      <c r="L6" t="inlineStr">
        <is>
          <t>0,86%</t>
        </is>
      </c>
    </row>
    <row r="7">
      <c r="A7" s="5" t="inlineStr">
        <is>
          <t>Nominalwert / Nominal Value</t>
        </is>
      </c>
      <c r="B7" t="inlineStr">
        <is>
          <t>-</t>
        </is>
      </c>
      <c r="C7" s="5" t="inlineStr">
        <is>
          <t>E-Mail</t>
        </is>
      </c>
      <c r="D7" s="5" t="inlineStr"/>
      <c r="E7" t="inlineStr">
        <is>
          <t>info@a2a.eu</t>
        </is>
      </c>
      <c r="G7" t="inlineStr">
        <is>
          <t>30.07.2020</t>
        </is>
      </c>
      <c r="H7" t="inlineStr">
        <is>
          <t>Score Half Year</t>
        </is>
      </c>
      <c r="J7" t="inlineStr">
        <is>
          <t>Freefloat</t>
        </is>
      </c>
      <c r="L7" t="inlineStr">
        <is>
          <t>49,14%</t>
        </is>
      </c>
    </row>
    <row r="8">
      <c r="A8" s="5" t="inlineStr">
        <is>
          <t>Land / Country</t>
        </is>
      </c>
      <c r="B8" t="inlineStr">
        <is>
          <t>Italien</t>
        </is>
      </c>
      <c r="C8" s="5" t="inlineStr">
        <is>
          <t>Inv. Relations Telefon / Phone</t>
        </is>
      </c>
      <c r="D8" s="5" t="inlineStr"/>
      <c r="E8" t="inlineStr">
        <is>
          <t>+39-2-77203974</t>
        </is>
      </c>
      <c r="G8" t="inlineStr">
        <is>
          <t>12.11.2020</t>
        </is>
      </c>
      <c r="H8" t="inlineStr">
        <is>
          <t>Q3 Earnings</t>
        </is>
      </c>
    </row>
    <row r="9">
      <c r="A9" s="5" t="inlineStr">
        <is>
          <t>Währung / Currency</t>
        </is>
      </c>
      <c r="B9" t="inlineStr">
        <is>
          <t>EUR</t>
        </is>
      </c>
      <c r="C9" s="5" t="inlineStr">
        <is>
          <t>Inv. Relations E-Mail</t>
        </is>
      </c>
      <c r="D9" s="5" t="inlineStr"/>
      <c r="E9" t="inlineStr">
        <is>
          <t>ir@a2a.eu</t>
        </is>
      </c>
    </row>
    <row r="10">
      <c r="A10" s="5" t="inlineStr">
        <is>
          <t>Branche / Industry</t>
        </is>
      </c>
      <c r="B10" t="inlineStr">
        <is>
          <t>Utilities</t>
        </is>
      </c>
      <c r="C10" s="5" t="inlineStr">
        <is>
          <t>Kontaktperson / Contact Person</t>
        </is>
      </c>
      <c r="D10" s="5" t="inlineStr"/>
      <c r="E10" t="inlineStr">
        <is>
          <t>-</t>
        </is>
      </c>
    </row>
    <row r="11">
      <c r="A11" s="5" t="inlineStr">
        <is>
          <t>Sektor / Sector</t>
        </is>
      </c>
      <c r="B11" t="inlineStr">
        <is>
          <t>Provider</t>
        </is>
      </c>
    </row>
    <row r="12">
      <c r="A12" s="5" t="inlineStr">
        <is>
          <t>Typ / Genre</t>
        </is>
      </c>
      <c r="B12" t="inlineStr">
        <is>
          <t>Stammaktie</t>
        </is>
      </c>
    </row>
    <row r="13">
      <c r="A13" s="5" t="inlineStr">
        <is>
          <t>Adresse / Address</t>
        </is>
      </c>
      <c r="B13" t="inlineStr">
        <is>
          <t>A2A SpAvia Lamarmora 230  I-25124 Brescia</t>
        </is>
      </c>
    </row>
    <row r="14">
      <c r="A14" s="5" t="inlineStr">
        <is>
          <t>Management</t>
        </is>
      </c>
      <c r="B14" t="inlineStr">
        <is>
          <t>Patuano Marco Emilio Angelo, Comboni Giovanni, Mazzoncini Renato, Bariatti Stefania, Cariello Vincenzo, D'Andrea Federico Maurizio, De Paoli Luigi, Giusti Gaudiana, Lavini Fabio, Perrotti Christine, Ravera Secondina Giulia, Speranza Maria Grazia</t>
        </is>
      </c>
    </row>
    <row r="15">
      <c r="A15" s="5" t="inlineStr">
        <is>
          <t>Aufsichtsrat / Board</t>
        </is>
      </c>
      <c r="B15" t="inlineStr">
        <is>
          <t>Sarubbi Giacinto, Lombardi Maurizio Leonardo, Segala Chiara, Passantino Antonio, Tettamanzi Patrizia</t>
        </is>
      </c>
    </row>
    <row r="16">
      <c r="A16" s="5" t="inlineStr">
        <is>
          <t>Beschreibung</t>
        </is>
      </c>
      <c r="B16" t="inlineStr">
        <is>
          <t>Die italienische Unternehmensgruppe A2A SpA ist in der Energieversorgung und der Abfallbewirtschaftung tätig. Die Aktivitäten im Bereich Energie umfassen die Stromerzeugung, die Verwaltung der Wasser- und Wärmekraftwerke, den Betrieb und die Wartung ihrer Kraft-Wärme-Kopplungs-Anlagen, den Verkauf von Strom, Gas und nicht gasförmigen Brennstoffen an nationale und internationale Grosshändler sowie den Handel mit Strom und Gas. Im Bereich Abfallbewirtschaftung konzentriert sich A2A auf die Abfallsammlung, -entsorgung und -verwertung zur Erzeugung von Strom und Biogas in eigenen Kraftwerken wie auch auf die endgültige Entsorgung in Verbrennungsanlagen oder Deponien. Darüber hinaus agiert der Konzern in der Übertragung und der Verteilung von Elektrizität, dem Transport und der Verteilung von Erdgas. Für die Produktion und den Verkauf von Strom in Montenegro wie auch für die operative und technische Verwaltung ihrer Energieversorgungsnetze ist die Tochtergesellschaft Elektroprivreda Crne Gore AD Nikšic (EPCG) zuständig. A2A SpA entstand am 1. Januar 2008 durch die Fusion von AEM SpA Milan und ASM SpA Brescia sowie die Übernahmen von Amsa und Ecodeco. Copyright 2014 FINANCE BASE AG</t>
        </is>
      </c>
    </row>
    <row r="17">
      <c r="A17" s="5" t="inlineStr">
        <is>
          <t>Profile</t>
        </is>
      </c>
      <c r="B17" t="inlineStr">
        <is>
          <t>The Italian group A2A SpA is active in energy supply and waste management. Activities in the field of energy include power generation, the management of hydro and thermal power plants, operation and maintenance of their combined heat and power plants, the sale of electricity, gas and non-gaseous fuels to national and international wholesalers and trading Electricity and gas. In the area of ​​waste management is focused on the A2A waste collection, disposal and recycling for the production of electricity and biogas in its own power plants as well as on the final disposal in incinerators or landfills. In addition, the Group operates in the transmission and distribution of electricity, transport and distribution of natural gas. For the production and sale of electricity in Montenegro as well as the operational and technical management of their power grids subsidiary Elektroprivreda Crne Gore AD Nikšic (EPCG) is responsible. A2A SpA was created on 1 January 2008 by the merger of AEM SpA Milan and ASM SpA Brescia as well as the acquisitions of Amsa and Ecodeco.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inlineStr">
        <is>
          <t>-</t>
        </is>
      </c>
      <c r="D20" t="n">
        <v>6494</v>
      </c>
      <c r="E20" t="n">
        <v>5796</v>
      </c>
      <c r="F20" t="n">
        <v>5093</v>
      </c>
      <c r="G20" t="n">
        <v>4921</v>
      </c>
      <c r="H20" t="n">
        <v>4984</v>
      </c>
      <c r="I20" t="n">
        <v>5604</v>
      </c>
      <c r="J20" t="n">
        <v>6480</v>
      </c>
      <c r="K20" t="n">
        <v>6198</v>
      </c>
      <c r="L20" t="n">
        <v>6041</v>
      </c>
      <c r="M20" t="n">
        <v>5910</v>
      </c>
      <c r="N20" t="n">
        <v>6094</v>
      </c>
      <c r="O20" t="n">
        <v>2814</v>
      </c>
      <c r="P20" t="n">
        <v>2814</v>
      </c>
    </row>
    <row r="21">
      <c r="A21" s="5" t="inlineStr">
        <is>
          <t>Bruttoergebnis vom Umsatz</t>
        </is>
      </c>
      <c r="B21" s="5" t="inlineStr">
        <is>
          <t>Gross Profit</t>
        </is>
      </c>
      <c r="C21" t="inlineStr">
        <is>
          <t>-</t>
        </is>
      </c>
      <c r="D21" t="n">
        <v>1896</v>
      </c>
      <c r="E21" t="n">
        <v>1834</v>
      </c>
      <c r="F21" t="n">
        <v>2125</v>
      </c>
      <c r="G21" t="n">
        <v>1929</v>
      </c>
      <c r="H21" t="n">
        <v>1935</v>
      </c>
      <c r="I21" t="n">
        <v>2037</v>
      </c>
      <c r="J21" t="n">
        <v>1921</v>
      </c>
      <c r="K21" t="n">
        <v>1802</v>
      </c>
      <c r="L21" t="n">
        <v>1912</v>
      </c>
      <c r="M21" t="n">
        <v>1792</v>
      </c>
      <c r="N21" t="n">
        <v>1802</v>
      </c>
      <c r="O21" t="n">
        <v>868</v>
      </c>
      <c r="P21" t="n">
        <v>868</v>
      </c>
    </row>
    <row r="22">
      <c r="A22" s="5" t="inlineStr">
        <is>
          <t>Operatives Ergebnis (EBIT)</t>
        </is>
      </c>
      <c r="B22" s="5" t="inlineStr">
        <is>
          <t>EBIT Earning Before Interest &amp; Tax</t>
        </is>
      </c>
      <c r="C22" t="inlineStr">
        <is>
          <t>-</t>
        </is>
      </c>
      <c r="D22" t="n">
        <v>588</v>
      </c>
      <c r="E22" t="n">
        <v>710</v>
      </c>
      <c r="F22" t="n">
        <v>456</v>
      </c>
      <c r="G22" t="n">
        <v>215</v>
      </c>
      <c r="H22" t="n">
        <v>362</v>
      </c>
      <c r="I22" t="n">
        <v>257</v>
      </c>
      <c r="J22" t="n">
        <v>501</v>
      </c>
      <c r="K22" t="n">
        <v>301</v>
      </c>
      <c r="L22" t="n">
        <v>498</v>
      </c>
      <c r="M22" t="n">
        <v>609</v>
      </c>
      <c r="N22" t="n">
        <v>699</v>
      </c>
      <c r="O22" t="n">
        <v>360</v>
      </c>
      <c r="P22" t="n">
        <v>360</v>
      </c>
    </row>
    <row r="23">
      <c r="A23" s="5" t="inlineStr">
        <is>
          <t>Finanzergebnis</t>
        </is>
      </c>
      <c r="B23" s="5" t="inlineStr">
        <is>
          <t>Financial Result</t>
        </is>
      </c>
      <c r="C23" t="inlineStr">
        <is>
          <t>-</t>
        </is>
      </c>
      <c r="D23" t="n">
        <v>-98</v>
      </c>
      <c r="E23" t="n">
        <v>-134</v>
      </c>
      <c r="F23" t="n">
        <v>-102</v>
      </c>
      <c r="G23" t="n">
        <v>-139</v>
      </c>
      <c r="H23" t="n">
        <v>-201</v>
      </c>
      <c r="I23" t="n">
        <v>-131</v>
      </c>
      <c r="J23" t="n">
        <v>-183</v>
      </c>
      <c r="K23" t="n">
        <v>-259</v>
      </c>
      <c r="L23" t="n">
        <v>-364</v>
      </c>
      <c r="M23" t="n">
        <v>-376</v>
      </c>
      <c r="N23" t="n">
        <v>-127</v>
      </c>
      <c r="O23" t="n">
        <v>61</v>
      </c>
      <c r="P23" t="n">
        <v>61</v>
      </c>
    </row>
    <row r="24">
      <c r="A24" s="5" t="inlineStr">
        <is>
          <t>Ergebnis vor Steuer (EBT)</t>
        </is>
      </c>
      <c r="B24" s="5" t="inlineStr">
        <is>
          <t>EBT Earning Before Tax</t>
        </is>
      </c>
      <c r="C24" t="inlineStr">
        <is>
          <t>-</t>
        </is>
      </c>
      <c r="D24" t="n">
        <v>490</v>
      </c>
      <c r="E24" t="n">
        <v>576</v>
      </c>
      <c r="F24" t="n">
        <v>354</v>
      </c>
      <c r="G24" t="n">
        <v>76</v>
      </c>
      <c r="H24" t="n">
        <v>161</v>
      </c>
      <c r="I24" t="n">
        <v>126</v>
      </c>
      <c r="J24" t="n">
        <v>318</v>
      </c>
      <c r="K24" t="n">
        <v>42</v>
      </c>
      <c r="L24" t="n">
        <v>134</v>
      </c>
      <c r="M24" t="n">
        <v>233</v>
      </c>
      <c r="N24" t="n">
        <v>572</v>
      </c>
      <c r="O24" t="n">
        <v>421</v>
      </c>
      <c r="P24" t="n">
        <v>421</v>
      </c>
    </row>
    <row r="25">
      <c r="A25" s="5" t="inlineStr">
        <is>
          <t>Ergebnis nach Steuer</t>
        </is>
      </c>
      <c r="B25" s="5" t="inlineStr">
        <is>
          <t>Earnings after tax</t>
        </is>
      </c>
      <c r="C25" t="inlineStr">
        <is>
          <t>-</t>
        </is>
      </c>
      <c r="D25" t="n">
        <v>333</v>
      </c>
      <c r="E25" t="n">
        <v>384</v>
      </c>
      <c r="F25" t="n">
        <v>237</v>
      </c>
      <c r="G25" t="n">
        <v>-57</v>
      </c>
      <c r="H25" t="n">
        <v>-18</v>
      </c>
      <c r="I25" t="n">
        <v>75</v>
      </c>
      <c r="J25" t="n">
        <v>190</v>
      </c>
      <c r="K25" t="n">
        <v>-106</v>
      </c>
      <c r="L25" t="n">
        <v>235</v>
      </c>
      <c r="M25" t="n">
        <v>107</v>
      </c>
      <c r="N25" t="n">
        <v>347</v>
      </c>
      <c r="O25" t="n">
        <v>368</v>
      </c>
      <c r="P25" t="n">
        <v>368</v>
      </c>
    </row>
    <row r="26">
      <c r="A26" s="5" t="inlineStr">
        <is>
          <t>Minderheitenanteil</t>
        </is>
      </c>
      <c r="B26" s="5" t="inlineStr">
        <is>
          <t>Minority Share</t>
        </is>
      </c>
      <c r="C26" t="inlineStr">
        <is>
          <t>-</t>
        </is>
      </c>
      <c r="D26" t="n">
        <v>-10</v>
      </c>
      <c r="E26" t="n">
        <v>-6</v>
      </c>
      <c r="F26" t="n">
        <v>-15</v>
      </c>
      <c r="G26" t="n">
        <v>130</v>
      </c>
      <c r="H26" t="n">
        <v>-19</v>
      </c>
      <c r="I26" t="n">
        <v>-13</v>
      </c>
      <c r="J26" t="n">
        <v>-11</v>
      </c>
      <c r="K26" t="n">
        <v>496</v>
      </c>
      <c r="L26" t="n">
        <v>112</v>
      </c>
      <c r="M26" t="n">
        <v>-27</v>
      </c>
      <c r="N26" t="n">
        <v>-31</v>
      </c>
      <c r="O26" t="n">
        <v>-76</v>
      </c>
      <c r="P26" t="n">
        <v>-76</v>
      </c>
    </row>
    <row r="27">
      <c r="A27" s="5" t="inlineStr">
        <is>
          <t>Jahresüberschuss/-fehlbetrag</t>
        </is>
      </c>
      <c r="B27" s="5" t="inlineStr">
        <is>
          <t>Net Profit</t>
        </is>
      </c>
      <c r="C27" t="inlineStr">
        <is>
          <t>-</t>
        </is>
      </c>
      <c r="D27" t="n">
        <v>344</v>
      </c>
      <c r="E27" t="n">
        <v>293</v>
      </c>
      <c r="F27" t="n">
        <v>224</v>
      </c>
      <c r="G27" t="n">
        <v>73</v>
      </c>
      <c r="H27" t="n">
        <v>-37</v>
      </c>
      <c r="I27" t="n">
        <v>62</v>
      </c>
      <c r="J27" t="n">
        <v>260</v>
      </c>
      <c r="K27" t="n">
        <v>-420</v>
      </c>
      <c r="L27" t="n">
        <v>308</v>
      </c>
      <c r="M27" t="n">
        <v>80</v>
      </c>
      <c r="N27" t="n">
        <v>316</v>
      </c>
      <c r="O27" t="n">
        <v>292</v>
      </c>
      <c r="P27" t="n">
        <v>292</v>
      </c>
    </row>
    <row r="28">
      <c r="A28" s="5" t="inlineStr">
        <is>
          <t>Summe Umlaufvermögen</t>
        </is>
      </c>
      <c r="B28" s="5" t="inlineStr">
        <is>
          <t>Current Assets</t>
        </is>
      </c>
      <c r="C28" t="inlineStr">
        <is>
          <t>-</t>
        </is>
      </c>
      <c r="D28" t="n">
        <v>2970</v>
      </c>
      <c r="E28" t="n">
        <v>2840</v>
      </c>
      <c r="F28" t="n">
        <v>3058</v>
      </c>
      <c r="G28" t="n">
        <v>2730</v>
      </c>
      <c r="H28" t="n">
        <v>2885</v>
      </c>
      <c r="I28" t="n">
        <v>3109</v>
      </c>
      <c r="J28" t="n">
        <v>3235</v>
      </c>
      <c r="K28" t="n">
        <v>3045</v>
      </c>
      <c r="L28" t="n">
        <v>2861</v>
      </c>
      <c r="M28" t="n">
        <v>2454</v>
      </c>
      <c r="N28" t="n">
        <v>2339</v>
      </c>
      <c r="O28" t="n">
        <v>1155</v>
      </c>
      <c r="P28" t="n">
        <v>1155</v>
      </c>
    </row>
    <row r="29">
      <c r="A29" s="5" t="inlineStr">
        <is>
          <t>Summe Anlagevermögen</t>
        </is>
      </c>
      <c r="B29" s="5" t="inlineStr">
        <is>
          <t>Fixed Assets</t>
        </is>
      </c>
      <c r="C29" t="inlineStr">
        <is>
          <t>-</t>
        </is>
      </c>
      <c r="D29" t="n">
        <v>7363</v>
      </c>
      <c r="E29" t="n">
        <v>7109</v>
      </c>
      <c r="F29" t="n">
        <v>7321</v>
      </c>
      <c r="G29" t="n">
        <v>7071</v>
      </c>
      <c r="H29" t="n">
        <v>7448</v>
      </c>
      <c r="I29" t="n">
        <v>7901</v>
      </c>
      <c r="J29" t="n">
        <v>8710</v>
      </c>
      <c r="K29" t="n">
        <v>7810</v>
      </c>
      <c r="L29" t="n">
        <v>9500</v>
      </c>
      <c r="M29" t="n">
        <v>9746</v>
      </c>
      <c r="N29" t="n">
        <v>8808</v>
      </c>
      <c r="O29" t="n">
        <v>5688</v>
      </c>
      <c r="P29" t="n">
        <v>5688</v>
      </c>
    </row>
    <row r="30">
      <c r="A30" s="5" t="inlineStr">
        <is>
          <t>Summe Aktiva</t>
        </is>
      </c>
      <c r="B30" s="5" t="inlineStr">
        <is>
          <t>Total Assets</t>
        </is>
      </c>
      <c r="C30" t="inlineStr">
        <is>
          <t>-</t>
        </is>
      </c>
      <c r="D30" t="n">
        <v>10333</v>
      </c>
      <c r="E30" t="n">
        <v>9949</v>
      </c>
      <c r="F30" t="n">
        <v>10379</v>
      </c>
      <c r="G30" t="n">
        <v>9801</v>
      </c>
      <c r="H30" t="n">
        <v>10333</v>
      </c>
      <c r="I30" t="n">
        <v>11010</v>
      </c>
      <c r="J30" t="n">
        <v>11945</v>
      </c>
      <c r="K30" t="n">
        <v>10855</v>
      </c>
      <c r="L30" t="n">
        <v>12361</v>
      </c>
      <c r="M30" t="n">
        <v>12200</v>
      </c>
      <c r="N30" t="n">
        <v>11147</v>
      </c>
      <c r="O30" t="n">
        <v>6843</v>
      </c>
      <c r="P30" t="n">
        <v>6843</v>
      </c>
    </row>
    <row r="31">
      <c r="A31" s="5" t="inlineStr">
        <is>
          <t>Summe kurzfristiges Fremdkapital</t>
        </is>
      </c>
      <c r="B31" s="5" t="inlineStr">
        <is>
          <t>Short-Term Debt</t>
        </is>
      </c>
      <c r="C31" t="inlineStr">
        <is>
          <t>-</t>
        </is>
      </c>
      <c r="D31" t="n">
        <v>2722</v>
      </c>
      <c r="E31" t="n">
        <v>2343</v>
      </c>
      <c r="F31" t="n">
        <v>2520</v>
      </c>
      <c r="G31" t="n">
        <v>2426</v>
      </c>
      <c r="H31" t="n">
        <v>1992</v>
      </c>
      <c r="I31" t="n">
        <v>2300</v>
      </c>
      <c r="J31" t="n">
        <v>2479</v>
      </c>
      <c r="K31" t="n">
        <v>2490</v>
      </c>
      <c r="L31" t="n">
        <v>2358</v>
      </c>
      <c r="M31" t="n">
        <v>2074</v>
      </c>
      <c r="N31" t="n">
        <v>2180</v>
      </c>
      <c r="O31" t="n">
        <v>1310</v>
      </c>
      <c r="P31" t="n">
        <v>1310</v>
      </c>
    </row>
    <row r="32">
      <c r="A32" s="5" t="inlineStr">
        <is>
          <t>Summe langfristiges Fremdkapital</t>
        </is>
      </c>
      <c r="B32" s="5" t="inlineStr">
        <is>
          <t>Long-Term Debt</t>
        </is>
      </c>
      <c r="C32" t="inlineStr">
        <is>
          <t>-</t>
        </is>
      </c>
      <c r="D32" t="n">
        <v>4088</v>
      </c>
      <c r="E32" t="n">
        <v>4593</v>
      </c>
      <c r="F32" t="n">
        <v>4581</v>
      </c>
      <c r="G32" t="n">
        <v>4096</v>
      </c>
      <c r="H32" t="n">
        <v>5162</v>
      </c>
      <c r="I32" t="n">
        <v>5362</v>
      </c>
      <c r="J32" t="n">
        <v>5720</v>
      </c>
      <c r="K32" t="n">
        <v>4772</v>
      </c>
      <c r="L32" t="n">
        <v>5142</v>
      </c>
      <c r="M32" t="n">
        <v>5520</v>
      </c>
      <c r="N32" t="n">
        <v>4242</v>
      </c>
      <c r="O32" t="n">
        <v>2475</v>
      </c>
      <c r="P32" t="n">
        <v>2475</v>
      </c>
    </row>
    <row r="33">
      <c r="A33" s="5" t="inlineStr">
        <is>
          <t>Summe Fremdkapital</t>
        </is>
      </c>
      <c r="B33" s="5" t="inlineStr">
        <is>
          <t>Total Liabilities</t>
        </is>
      </c>
      <c r="C33" t="inlineStr">
        <is>
          <t>-</t>
        </is>
      </c>
      <c r="D33" t="n">
        <v>6810</v>
      </c>
      <c r="E33" t="n">
        <v>6936</v>
      </c>
      <c r="F33" t="n">
        <v>7108</v>
      </c>
      <c r="G33" t="n">
        <v>6542</v>
      </c>
      <c r="H33" t="n">
        <v>7154</v>
      </c>
      <c r="I33" t="n">
        <v>7662</v>
      </c>
      <c r="J33" t="n">
        <v>8248</v>
      </c>
      <c r="K33" t="n">
        <v>7262</v>
      </c>
      <c r="L33" t="n">
        <v>7516</v>
      </c>
      <c r="M33" t="n">
        <v>7605</v>
      </c>
      <c r="N33" t="n">
        <v>6425</v>
      </c>
      <c r="O33" t="n">
        <v>3789</v>
      </c>
      <c r="P33" t="n">
        <v>3789</v>
      </c>
    </row>
    <row r="34">
      <c r="A34" s="5" t="inlineStr">
        <is>
          <t>Minderheitenanteil</t>
        </is>
      </c>
      <c r="B34" s="5" t="inlineStr">
        <is>
          <t>Minority Share</t>
        </is>
      </c>
      <c r="C34" t="inlineStr">
        <is>
          <t>-</t>
        </is>
      </c>
      <c r="D34" t="n">
        <v>388</v>
      </c>
      <c r="E34" t="n">
        <v>135</v>
      </c>
      <c r="F34" t="n">
        <v>554</v>
      </c>
      <c r="G34" t="n">
        <v>613</v>
      </c>
      <c r="H34" t="n">
        <v>600</v>
      </c>
      <c r="I34" t="n">
        <v>557</v>
      </c>
      <c r="J34" t="n">
        <v>851</v>
      </c>
      <c r="K34" t="n">
        <v>826</v>
      </c>
      <c r="L34" t="n">
        <v>1344</v>
      </c>
      <c r="M34" t="n">
        <v>905</v>
      </c>
      <c r="N34" t="n">
        <v>848</v>
      </c>
      <c r="O34" t="n">
        <v>794</v>
      </c>
      <c r="P34" t="n">
        <v>794</v>
      </c>
    </row>
    <row r="35">
      <c r="A35" s="5" t="inlineStr">
        <is>
          <t>Summe Eigenkapital</t>
        </is>
      </c>
      <c r="B35" s="5" t="inlineStr">
        <is>
          <t>Equity</t>
        </is>
      </c>
      <c r="C35" t="inlineStr">
        <is>
          <t>-</t>
        </is>
      </c>
      <c r="D35" t="n">
        <v>3135</v>
      </c>
      <c r="E35" t="n">
        <v>2878</v>
      </c>
      <c r="F35" t="n">
        <v>2717</v>
      </c>
      <c r="G35" t="n">
        <v>2646</v>
      </c>
      <c r="H35" t="n">
        <v>2579</v>
      </c>
      <c r="I35" t="n">
        <v>2791</v>
      </c>
      <c r="J35" t="n">
        <v>2846</v>
      </c>
      <c r="K35" t="n">
        <v>2767</v>
      </c>
      <c r="L35" t="n">
        <v>3501</v>
      </c>
      <c r="M35" t="n">
        <v>3690</v>
      </c>
      <c r="N35" t="n">
        <v>3874</v>
      </c>
      <c r="O35" t="n">
        <v>2260</v>
      </c>
      <c r="P35" t="n">
        <v>2260</v>
      </c>
    </row>
    <row r="36">
      <c r="A36" s="5" t="inlineStr">
        <is>
          <t>Summe Passiva</t>
        </is>
      </c>
      <c r="B36" s="5" t="inlineStr">
        <is>
          <t>Liabilities &amp; Shareholder Equity</t>
        </is>
      </c>
      <c r="C36" t="inlineStr">
        <is>
          <t>-</t>
        </is>
      </c>
      <c r="D36" t="n">
        <v>10333</v>
      </c>
      <c r="E36" t="n">
        <v>9949</v>
      </c>
      <c r="F36" t="n">
        <v>10379</v>
      </c>
      <c r="G36" t="n">
        <v>9801</v>
      </c>
      <c r="H36" t="n">
        <v>10333</v>
      </c>
      <c r="I36" t="n">
        <v>11010</v>
      </c>
      <c r="J36" t="n">
        <v>11945</v>
      </c>
      <c r="K36" t="n">
        <v>10855</v>
      </c>
      <c r="L36" t="n">
        <v>12361</v>
      </c>
      <c r="M36" t="n">
        <v>12200</v>
      </c>
      <c r="N36" t="n">
        <v>11147</v>
      </c>
      <c r="O36" t="n">
        <v>6843</v>
      </c>
      <c r="P36" t="n">
        <v>6843</v>
      </c>
    </row>
    <row r="37">
      <c r="A37" s="5" t="inlineStr">
        <is>
          <t>Mio.Aktien im Umlauf</t>
        </is>
      </c>
      <c r="B37" s="5" t="inlineStr">
        <is>
          <t>Million shares outstanding</t>
        </is>
      </c>
      <c r="C37" t="n">
        <v>3133</v>
      </c>
      <c r="D37" t="n">
        <v>3133</v>
      </c>
      <c r="E37" t="n">
        <v>3133</v>
      </c>
      <c r="F37" t="n">
        <v>3133</v>
      </c>
      <c r="G37" t="n">
        <v>3133</v>
      </c>
      <c r="H37" t="n">
        <v>3133</v>
      </c>
      <c r="I37" t="n">
        <v>3133</v>
      </c>
      <c r="J37" t="n">
        <v>3133</v>
      </c>
      <c r="K37" t="n">
        <v>3133</v>
      </c>
      <c r="L37" t="n">
        <v>3133</v>
      </c>
      <c r="M37" t="n">
        <v>3133</v>
      </c>
      <c r="N37" t="n">
        <v>3133</v>
      </c>
      <c r="O37" t="n">
        <v>1800</v>
      </c>
      <c r="P37" t="n">
        <v>1800</v>
      </c>
    </row>
    <row r="38">
      <c r="A38" s="5" t="inlineStr">
        <is>
          <t>Gezeichnetes Kapital (in Mio.)</t>
        </is>
      </c>
      <c r="B38" s="5" t="inlineStr">
        <is>
          <t>Subscribed Capital in M</t>
        </is>
      </c>
      <c r="C38" t="n">
        <v>1629</v>
      </c>
      <c r="D38" t="n">
        <v>1629</v>
      </c>
      <c r="E38" t="n">
        <v>1629</v>
      </c>
      <c r="F38" t="n">
        <v>1629</v>
      </c>
      <c r="G38" t="n">
        <v>1629</v>
      </c>
      <c r="H38" t="n">
        <v>1629</v>
      </c>
      <c r="I38" t="n">
        <v>1629</v>
      </c>
      <c r="J38" t="n">
        <v>1629</v>
      </c>
      <c r="K38" t="n">
        <v>1629</v>
      </c>
      <c r="L38" t="n">
        <v>1629</v>
      </c>
      <c r="M38" t="n">
        <v>1629</v>
      </c>
      <c r="N38" t="n">
        <v>1629</v>
      </c>
      <c r="O38" t="n">
        <v>936</v>
      </c>
      <c r="P38" t="n">
        <v>936</v>
      </c>
    </row>
    <row r="39">
      <c r="A39" s="5" t="inlineStr">
        <is>
          <t>Ergebnis je Aktie (brutto)</t>
        </is>
      </c>
      <c r="B39" s="5" t="inlineStr">
        <is>
          <t>Earnings per share</t>
        </is>
      </c>
      <c r="C39" t="inlineStr">
        <is>
          <t>-</t>
        </is>
      </c>
      <c r="D39" t="n">
        <v>0.16</v>
      </c>
      <c r="E39" t="n">
        <v>0.18</v>
      </c>
      <c r="F39" t="n">
        <v>0.11</v>
      </c>
      <c r="G39" t="n">
        <v>0.02</v>
      </c>
      <c r="H39" t="n">
        <v>0.05</v>
      </c>
      <c r="I39" t="n">
        <v>0.04</v>
      </c>
      <c r="J39" t="n">
        <v>0.1</v>
      </c>
      <c r="K39" t="n">
        <v>0.01</v>
      </c>
      <c r="L39" t="n">
        <v>0.04</v>
      </c>
      <c r="M39" t="n">
        <v>0.07000000000000001</v>
      </c>
      <c r="N39" t="n">
        <v>0.18</v>
      </c>
      <c r="O39" t="n">
        <v>0.23</v>
      </c>
      <c r="P39" t="n">
        <v>0.23</v>
      </c>
    </row>
    <row r="40">
      <c r="A40" s="5" t="inlineStr">
        <is>
          <t>Ergebnis je Aktie (unverwässert)</t>
        </is>
      </c>
      <c r="B40" s="5" t="inlineStr">
        <is>
          <t>Basic Earnings per share</t>
        </is>
      </c>
      <c r="C40" t="n">
        <v>0.12</v>
      </c>
      <c r="D40" t="n">
        <v>0.11</v>
      </c>
      <c r="E40" t="n">
        <v>0.094</v>
      </c>
      <c r="F40" t="n">
        <v>0.07199999999999999</v>
      </c>
      <c r="G40" t="n">
        <v>0.023</v>
      </c>
      <c r="H40" t="n">
        <v>-0.01</v>
      </c>
      <c r="I40" t="n">
        <v>0.02</v>
      </c>
      <c r="J40" t="n">
        <v>0.08</v>
      </c>
      <c r="K40" t="n">
        <v>-0.14</v>
      </c>
      <c r="L40" t="n">
        <v>0.1</v>
      </c>
      <c r="M40" t="n">
        <v>0.03</v>
      </c>
      <c r="N40" t="n">
        <v>0.1</v>
      </c>
      <c r="O40" t="n">
        <v>0.16</v>
      </c>
      <c r="P40" t="n">
        <v>0.16</v>
      </c>
    </row>
    <row r="41">
      <c r="A41" s="5" t="inlineStr">
        <is>
          <t>Ergebnis je Aktie (verwässert)</t>
        </is>
      </c>
      <c r="B41" s="5" t="inlineStr">
        <is>
          <t>Diluted Earnings per share</t>
        </is>
      </c>
      <c r="C41" t="n">
        <v>0.12</v>
      </c>
      <c r="D41" t="n">
        <v>0.11</v>
      </c>
      <c r="E41" t="n">
        <v>0.094</v>
      </c>
      <c r="F41" t="n">
        <v>0.07199999999999999</v>
      </c>
      <c r="G41" t="n">
        <v>0.023</v>
      </c>
      <c r="H41" t="n">
        <v>-0.01</v>
      </c>
      <c r="I41" t="n">
        <v>0.02</v>
      </c>
      <c r="J41" t="n">
        <v>0.08</v>
      </c>
      <c r="K41" t="n">
        <v>-0.14</v>
      </c>
      <c r="L41" t="n">
        <v>0.1</v>
      </c>
      <c r="M41" t="n">
        <v>0.03</v>
      </c>
      <c r="N41" t="n">
        <v>0.1</v>
      </c>
      <c r="O41" t="n">
        <v>0.16</v>
      </c>
      <c r="P41" t="n">
        <v>0.16</v>
      </c>
    </row>
    <row r="42">
      <c r="A42" s="5" t="inlineStr">
        <is>
          <t>Dividende je Aktie</t>
        </is>
      </c>
      <c r="B42" s="5" t="inlineStr">
        <is>
          <t>Dividend per share</t>
        </is>
      </c>
      <c r="C42" t="inlineStr">
        <is>
          <t>-</t>
        </is>
      </c>
      <c r="D42" t="inlineStr">
        <is>
          <t>-</t>
        </is>
      </c>
      <c r="E42" t="n">
        <v>0.058</v>
      </c>
      <c r="F42" t="n">
        <v>0.049</v>
      </c>
      <c r="G42" t="n">
        <v>0.04</v>
      </c>
      <c r="H42" t="n">
        <v>0.04</v>
      </c>
      <c r="I42" t="n">
        <v>0.03</v>
      </c>
      <c r="J42" t="n">
        <v>0.03</v>
      </c>
      <c r="K42" t="n">
        <v>0.01</v>
      </c>
      <c r="L42" t="n">
        <v>0.1</v>
      </c>
      <c r="M42" t="n">
        <v>0.07000000000000001</v>
      </c>
      <c r="N42" t="n">
        <v>0.1</v>
      </c>
      <c r="O42" t="n">
        <v>0.1</v>
      </c>
      <c r="P42" t="n">
        <v>0.1</v>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inlineStr">
        <is>
          <t>-</t>
        </is>
      </c>
      <c r="D44" t="n">
        <v>2.07</v>
      </c>
      <c r="E44" t="n">
        <v>1.85</v>
      </c>
      <c r="F44" t="n">
        <v>1.63</v>
      </c>
      <c r="G44" t="n">
        <v>1.57</v>
      </c>
      <c r="H44" t="n">
        <v>1.59</v>
      </c>
      <c r="I44" t="n">
        <v>1.79</v>
      </c>
      <c r="J44" t="n">
        <v>2.07</v>
      </c>
      <c r="K44" t="n">
        <v>1.98</v>
      </c>
      <c r="L44" t="n">
        <v>1.93</v>
      </c>
      <c r="M44" t="n">
        <v>1.89</v>
      </c>
      <c r="N44" t="n">
        <v>1.95</v>
      </c>
      <c r="O44" t="n">
        <v>1.56</v>
      </c>
      <c r="P44" t="n">
        <v>1.56</v>
      </c>
    </row>
    <row r="45">
      <c r="A45" s="5" t="inlineStr">
        <is>
          <t>Buchwert je Aktie</t>
        </is>
      </c>
      <c r="B45" s="5" t="inlineStr">
        <is>
          <t>Book value per share</t>
        </is>
      </c>
      <c r="C45" t="inlineStr">
        <is>
          <t>-</t>
        </is>
      </c>
      <c r="D45" t="n">
        <v>1</v>
      </c>
      <c r="E45" t="n">
        <v>0.92</v>
      </c>
      <c r="F45" t="n">
        <v>0.87</v>
      </c>
      <c r="G45" t="n">
        <v>0.84</v>
      </c>
      <c r="H45" t="n">
        <v>0.82</v>
      </c>
      <c r="I45" t="n">
        <v>0.89</v>
      </c>
      <c r="J45" t="n">
        <v>0.91</v>
      </c>
      <c r="K45" t="n">
        <v>0.88</v>
      </c>
      <c r="L45" t="n">
        <v>1.12</v>
      </c>
      <c r="M45" t="n">
        <v>1.18</v>
      </c>
      <c r="N45" t="n">
        <v>1.24</v>
      </c>
      <c r="O45" t="n">
        <v>1.26</v>
      </c>
      <c r="P45" t="n">
        <v>1.26</v>
      </c>
    </row>
    <row r="46">
      <c r="A46" s="5" t="inlineStr">
        <is>
          <t>Cashflow je Aktie</t>
        </is>
      </c>
      <c r="B46" s="5" t="inlineStr">
        <is>
          <t>Cashflow per share</t>
        </is>
      </c>
      <c r="C46" t="inlineStr">
        <is>
          <t>-</t>
        </is>
      </c>
      <c r="D46" t="n">
        <v>0.33</v>
      </c>
      <c r="E46" t="n">
        <v>0.28</v>
      </c>
      <c r="F46" t="n">
        <v>0.26</v>
      </c>
      <c r="G46" t="n">
        <v>0.29</v>
      </c>
      <c r="H46" t="n">
        <v>0.3</v>
      </c>
      <c r="I46" t="n">
        <v>0.25</v>
      </c>
      <c r="J46" t="n">
        <v>0.31</v>
      </c>
      <c r="K46" t="n">
        <v>0.13</v>
      </c>
      <c r="L46" t="n">
        <v>0.27</v>
      </c>
      <c r="M46" t="n">
        <v>0.08</v>
      </c>
      <c r="N46" t="n">
        <v>0.17</v>
      </c>
      <c r="O46" t="n">
        <v>0.05</v>
      </c>
      <c r="P46" t="n">
        <v>0.05</v>
      </c>
    </row>
    <row r="47">
      <c r="A47" s="5" t="inlineStr">
        <is>
          <t>Bilanzsumme je Aktie</t>
        </is>
      </c>
      <c r="B47" s="5" t="inlineStr">
        <is>
          <t>Total assets per share</t>
        </is>
      </c>
      <c r="C47" t="inlineStr">
        <is>
          <t>-</t>
        </is>
      </c>
      <c r="D47" t="n">
        <v>3.3</v>
      </c>
      <c r="E47" t="n">
        <v>3.18</v>
      </c>
      <c r="F47" t="n">
        <v>3.31</v>
      </c>
      <c r="G47" t="n">
        <v>3.13</v>
      </c>
      <c r="H47" t="n">
        <v>3.3</v>
      </c>
      <c r="I47" t="n">
        <v>3.51</v>
      </c>
      <c r="J47" t="n">
        <v>3.81</v>
      </c>
      <c r="K47" t="n">
        <v>3.46</v>
      </c>
      <c r="L47" t="n">
        <v>3.95</v>
      </c>
      <c r="M47" t="n">
        <v>3.89</v>
      </c>
      <c r="N47" t="n">
        <v>3.56</v>
      </c>
      <c r="O47" t="n">
        <v>3.8</v>
      </c>
      <c r="P47" t="n">
        <v>3.8</v>
      </c>
    </row>
    <row r="48">
      <c r="A48" s="5" t="inlineStr">
        <is>
          <t>Personal am Ende des Jahres</t>
        </is>
      </c>
      <c r="B48" s="5" t="inlineStr">
        <is>
          <t>Staff at the end of year</t>
        </is>
      </c>
      <c r="C48" t="n">
        <v>12186</v>
      </c>
      <c r="D48" t="n">
        <v>12080</v>
      </c>
      <c r="E48" t="n">
        <v>11436</v>
      </c>
      <c r="F48" t="n">
        <v>13494</v>
      </c>
      <c r="G48" t="n">
        <v>12298</v>
      </c>
      <c r="H48" t="n">
        <v>12212</v>
      </c>
      <c r="I48" t="n">
        <v>12626</v>
      </c>
      <c r="J48" t="n">
        <v>12771</v>
      </c>
      <c r="K48" t="n">
        <v>11960</v>
      </c>
      <c r="L48" t="n">
        <v>12171</v>
      </c>
      <c r="M48" t="n">
        <v>8930</v>
      </c>
      <c r="N48" t="n">
        <v>8645</v>
      </c>
      <c r="O48" t="n">
        <v>2765</v>
      </c>
      <c r="P48" t="n">
        <v>2765</v>
      </c>
    </row>
    <row r="49">
      <c r="A49" s="5" t="inlineStr">
        <is>
          <t>Personalaufwand in Mio. EUR</t>
        </is>
      </c>
      <c r="B49" s="5" t="inlineStr">
        <is>
          <t>Personnel expenses in M</t>
        </is>
      </c>
      <c r="C49" t="n">
        <v>779</v>
      </c>
      <c r="D49" t="n">
        <v>731</v>
      </c>
      <c r="E49" t="n">
        <v>687</v>
      </c>
      <c r="F49" t="n">
        <v>641</v>
      </c>
      <c r="G49" t="n">
        <v>629</v>
      </c>
      <c r="H49" t="n">
        <v>649</v>
      </c>
      <c r="I49" t="n">
        <v>664</v>
      </c>
      <c r="J49" t="n">
        <v>602</v>
      </c>
      <c r="K49" t="n">
        <v>558</v>
      </c>
      <c r="L49" t="n">
        <v>554</v>
      </c>
      <c r="M49" t="n">
        <v>481</v>
      </c>
      <c r="N49" t="n">
        <v>281</v>
      </c>
      <c r="O49" t="n">
        <v>90</v>
      </c>
      <c r="P49" t="n">
        <v>90</v>
      </c>
    </row>
    <row r="50">
      <c r="A50" s="5" t="inlineStr">
        <is>
          <t>Aufwand je Mitarbeiter in EUR</t>
        </is>
      </c>
      <c r="B50" s="5" t="inlineStr">
        <is>
          <t>Effort per employee</t>
        </is>
      </c>
      <c r="C50" t="n">
        <v>63926</v>
      </c>
      <c r="D50" t="n">
        <v>60513</v>
      </c>
      <c r="E50" t="n">
        <v>60073</v>
      </c>
      <c r="F50" t="n">
        <v>47503</v>
      </c>
      <c r="G50" t="n">
        <v>51147</v>
      </c>
      <c r="H50" t="n">
        <v>53144</v>
      </c>
      <c r="I50" t="n">
        <v>52590</v>
      </c>
      <c r="J50" t="n">
        <v>47138</v>
      </c>
      <c r="K50" t="n">
        <v>46656</v>
      </c>
      <c r="L50" t="n">
        <v>45518</v>
      </c>
      <c r="M50" t="n">
        <v>53863</v>
      </c>
      <c r="N50" t="n">
        <v>32504</v>
      </c>
      <c r="O50" t="n">
        <v>32550</v>
      </c>
      <c r="P50" t="n">
        <v>32550</v>
      </c>
    </row>
    <row r="51">
      <c r="A51" s="5" t="inlineStr">
        <is>
          <t>Umsatz je Mitarbeiter in EUR</t>
        </is>
      </c>
      <c r="B51" s="5" t="inlineStr">
        <is>
          <t>Turnover per employee</t>
        </is>
      </c>
      <c r="C51" t="inlineStr">
        <is>
          <t>-</t>
        </is>
      </c>
      <c r="D51" t="n">
        <v>537583</v>
      </c>
      <c r="E51" t="n">
        <v>506821</v>
      </c>
      <c r="F51" t="n">
        <v>377427</v>
      </c>
      <c r="G51" t="n">
        <v>400146</v>
      </c>
      <c r="H51" t="n">
        <v>408123</v>
      </c>
      <c r="I51" t="n">
        <v>443846</v>
      </c>
      <c r="J51" t="n">
        <v>507400</v>
      </c>
      <c r="K51" t="n">
        <v>518227</v>
      </c>
      <c r="L51" t="n">
        <v>496344</v>
      </c>
      <c r="M51" t="n">
        <v>661814</v>
      </c>
      <c r="N51" t="n">
        <v>704916</v>
      </c>
      <c r="O51" t="n">
        <v>1020000</v>
      </c>
      <c r="P51" t="n">
        <v>1020000</v>
      </c>
    </row>
    <row r="52">
      <c r="A52" s="5" t="inlineStr">
        <is>
          <t>Bruttoergebnis je Mitarbeiter in EUR</t>
        </is>
      </c>
      <c r="B52" s="5" t="inlineStr">
        <is>
          <t>Gross Profit per employee</t>
        </is>
      </c>
      <c r="C52" t="inlineStr">
        <is>
          <t>-</t>
        </is>
      </c>
      <c r="D52" t="n">
        <v>156954</v>
      </c>
      <c r="E52" t="n">
        <v>160371</v>
      </c>
      <c r="F52" t="n">
        <v>157477</v>
      </c>
      <c r="G52" t="n">
        <v>156855</v>
      </c>
      <c r="H52" t="n">
        <v>158451</v>
      </c>
      <c r="I52" t="n">
        <v>161334</v>
      </c>
      <c r="J52" t="n">
        <v>150419</v>
      </c>
      <c r="K52" t="n">
        <v>150669</v>
      </c>
      <c r="L52" t="n">
        <v>157095</v>
      </c>
      <c r="M52" t="n">
        <v>200672</v>
      </c>
      <c r="N52" t="n">
        <v>208444</v>
      </c>
      <c r="O52" t="n">
        <v>313924</v>
      </c>
      <c r="P52" t="n">
        <v>313924</v>
      </c>
    </row>
    <row r="53">
      <c r="A53" s="5" t="inlineStr">
        <is>
          <t>Gewinn je Mitarbeiter in EUR</t>
        </is>
      </c>
      <c r="B53" s="5" t="inlineStr">
        <is>
          <t>Earnings per employee</t>
        </is>
      </c>
      <c r="C53" t="inlineStr">
        <is>
          <t>-</t>
        </is>
      </c>
      <c r="D53" t="n">
        <v>28477</v>
      </c>
      <c r="E53" t="n">
        <v>25621</v>
      </c>
      <c r="F53" t="n">
        <v>16600</v>
      </c>
      <c r="G53" t="n">
        <v>5936</v>
      </c>
      <c r="H53" t="n">
        <v>-3030</v>
      </c>
      <c r="I53" t="n">
        <v>4911</v>
      </c>
      <c r="J53" t="n">
        <v>20359</v>
      </c>
      <c r="K53" t="n">
        <v>-35117</v>
      </c>
      <c r="L53" t="n">
        <v>25306</v>
      </c>
      <c r="M53" t="n">
        <v>8959</v>
      </c>
      <c r="N53" t="n">
        <v>36553</v>
      </c>
      <c r="O53" t="n">
        <v>105606</v>
      </c>
      <c r="P53" t="n">
        <v>105606</v>
      </c>
    </row>
    <row r="54">
      <c r="A54" s="5" t="inlineStr">
        <is>
          <t>KGV (Kurs/Gewinn)</t>
        </is>
      </c>
      <c r="B54" s="5" t="inlineStr">
        <is>
          <t>PE (price/earnings)</t>
        </is>
      </c>
      <c r="C54" t="n">
        <v>13.4</v>
      </c>
      <c r="D54" t="n">
        <v>14.2</v>
      </c>
      <c r="E54" t="n">
        <v>16.3</v>
      </c>
      <c r="F54" t="n">
        <v>16.4</v>
      </c>
      <c r="G54" t="n">
        <v>53.4</v>
      </c>
      <c r="H54" t="inlineStr">
        <is>
          <t>-</t>
        </is>
      </c>
      <c r="I54" t="n">
        <v>42.5</v>
      </c>
      <c r="J54" t="n">
        <v>5.5</v>
      </c>
      <c r="K54" t="inlineStr">
        <is>
          <t>-</t>
        </is>
      </c>
      <c r="L54" t="n">
        <v>10.3</v>
      </c>
      <c r="M54" t="n">
        <v>49</v>
      </c>
      <c r="N54" t="n">
        <v>12.7</v>
      </c>
      <c r="O54" t="n">
        <v>19.6</v>
      </c>
      <c r="P54" t="n">
        <v>19.6</v>
      </c>
    </row>
    <row r="55">
      <c r="A55" s="5" t="inlineStr">
        <is>
          <t>KUV (Kurs/Umsatz)</t>
        </is>
      </c>
      <c r="B55" s="5" t="inlineStr">
        <is>
          <t>PS (price/sales)</t>
        </is>
      </c>
      <c r="C55" t="inlineStr">
        <is>
          <t>-</t>
        </is>
      </c>
      <c r="D55" t="n">
        <v>0.76</v>
      </c>
      <c r="E55" t="n">
        <v>0.83</v>
      </c>
      <c r="F55" t="n">
        <v>0.73</v>
      </c>
      <c r="G55" t="n">
        <v>0.8</v>
      </c>
      <c r="H55" t="n">
        <v>0.53</v>
      </c>
      <c r="I55" t="n">
        <v>0.48</v>
      </c>
      <c r="J55" t="n">
        <v>0.21</v>
      </c>
      <c r="K55" t="n">
        <v>0.37</v>
      </c>
      <c r="L55" t="n">
        <v>0.53</v>
      </c>
      <c r="M55" t="n">
        <v>0.78</v>
      </c>
      <c r="N55" t="n">
        <v>0.65</v>
      </c>
      <c r="O55" t="n">
        <v>2.01</v>
      </c>
      <c r="P55" t="n">
        <v>2.01</v>
      </c>
    </row>
    <row r="56">
      <c r="A56" s="5" t="inlineStr">
        <is>
          <t>KBV (Kurs/Buchwert)</t>
        </is>
      </c>
      <c r="B56" s="5" t="inlineStr">
        <is>
          <t>PB (price/book value)</t>
        </is>
      </c>
      <c r="C56" t="inlineStr">
        <is>
          <t>-</t>
        </is>
      </c>
      <c r="D56" t="n">
        <v>1.57</v>
      </c>
      <c r="E56" t="n">
        <v>1.68</v>
      </c>
      <c r="F56" t="n">
        <v>1.37</v>
      </c>
      <c r="G56" t="n">
        <v>1.48</v>
      </c>
      <c r="H56" t="n">
        <v>1.02</v>
      </c>
      <c r="I56" t="n">
        <v>0.95</v>
      </c>
      <c r="J56" t="n">
        <v>0.48</v>
      </c>
      <c r="K56" t="n">
        <v>0.83</v>
      </c>
      <c r="L56" t="n">
        <v>0.92</v>
      </c>
      <c r="M56" t="n">
        <v>1.25</v>
      </c>
      <c r="N56" t="n">
        <v>1.03</v>
      </c>
      <c r="O56" t="n">
        <v>2.5</v>
      </c>
      <c r="P56" t="n">
        <v>2.5</v>
      </c>
    </row>
    <row r="57">
      <c r="A57" s="5" t="inlineStr">
        <is>
          <t>KCV (Kurs/Cashflow)</t>
        </is>
      </c>
      <c r="B57" s="5" t="inlineStr">
        <is>
          <t>PC (price/cashflow)</t>
        </is>
      </c>
      <c r="C57" t="inlineStr">
        <is>
          <t>-</t>
        </is>
      </c>
      <c r="D57" t="n">
        <v>4.81</v>
      </c>
      <c r="E57" t="n">
        <v>5.57</v>
      </c>
      <c r="F57" t="n">
        <v>4.65</v>
      </c>
      <c r="G57" t="n">
        <v>4.37</v>
      </c>
      <c r="H57" t="n">
        <v>2.8</v>
      </c>
      <c r="I57" t="n">
        <v>3.42</v>
      </c>
      <c r="J57" t="n">
        <v>1.43</v>
      </c>
      <c r="K57" t="n">
        <v>5.58</v>
      </c>
      <c r="L57" t="n">
        <v>3.83</v>
      </c>
      <c r="M57" t="n">
        <v>19.35</v>
      </c>
      <c r="N57" t="n">
        <v>7.26</v>
      </c>
      <c r="O57" t="n">
        <v>61.43</v>
      </c>
      <c r="P57" t="n">
        <v>61.43</v>
      </c>
    </row>
    <row r="58">
      <c r="A58" s="5" t="inlineStr">
        <is>
          <t>Dividendenrendite in %</t>
        </is>
      </c>
      <c r="B58" s="5" t="inlineStr">
        <is>
          <t>Dividend Yield in %</t>
        </is>
      </c>
      <c r="C58" t="inlineStr">
        <is>
          <t>-</t>
        </is>
      </c>
      <c r="D58" t="inlineStr">
        <is>
          <t>-</t>
        </is>
      </c>
      <c r="E58" t="n">
        <v>3.75</v>
      </c>
      <c r="F58" t="n">
        <v>4.13</v>
      </c>
      <c r="G58" t="n">
        <v>3.2</v>
      </c>
      <c r="H58" t="n">
        <v>4.76</v>
      </c>
      <c r="I58" t="n">
        <v>3.53</v>
      </c>
      <c r="J58" t="n">
        <v>6.82</v>
      </c>
      <c r="K58" t="n">
        <v>1.37</v>
      </c>
      <c r="L58" t="n">
        <v>9.710000000000001</v>
      </c>
      <c r="M58" t="n">
        <v>4.76</v>
      </c>
      <c r="N58" t="n">
        <v>7.87</v>
      </c>
      <c r="O58" t="n">
        <v>3.18</v>
      </c>
      <c r="P58" t="n">
        <v>3.18</v>
      </c>
    </row>
    <row r="59">
      <c r="A59" s="5" t="inlineStr">
        <is>
          <t>Gewinnrendite in %</t>
        </is>
      </c>
      <c r="B59" s="5" t="inlineStr">
        <is>
          <t>Return on profit in %</t>
        </is>
      </c>
      <c r="C59" t="n">
        <v>7.5</v>
      </c>
      <c r="D59" t="n">
        <v>7</v>
      </c>
      <c r="E59" t="n">
        <v>6.1</v>
      </c>
      <c r="F59" t="n">
        <v>6.1</v>
      </c>
      <c r="G59" t="n">
        <v>1.9</v>
      </c>
      <c r="H59" t="n">
        <v>-1.2</v>
      </c>
      <c r="I59" t="n">
        <v>2.4</v>
      </c>
      <c r="J59" t="n">
        <v>18.2</v>
      </c>
      <c r="K59" t="n">
        <v>-19.2</v>
      </c>
      <c r="L59" t="n">
        <v>9.699999999999999</v>
      </c>
      <c r="M59" t="n">
        <v>2</v>
      </c>
      <c r="N59" t="n">
        <v>7.9</v>
      </c>
      <c r="O59" t="n">
        <v>5.1</v>
      </c>
      <c r="P59" t="n">
        <v>5.1</v>
      </c>
    </row>
    <row r="60">
      <c r="A60" s="5" t="inlineStr">
        <is>
          <t>Eigenkapitalrendite in %</t>
        </is>
      </c>
      <c r="B60" s="5" t="inlineStr">
        <is>
          <t>Return on Equity in %</t>
        </is>
      </c>
      <c r="C60" t="inlineStr">
        <is>
          <t>-</t>
        </is>
      </c>
      <c r="D60" t="n">
        <v>10.97</v>
      </c>
      <c r="E60" t="n">
        <v>10.18</v>
      </c>
      <c r="F60" t="n">
        <v>8.24</v>
      </c>
      <c r="G60" t="n">
        <v>2.76</v>
      </c>
      <c r="H60" t="n">
        <v>-1.43</v>
      </c>
      <c r="I60" t="n">
        <v>2.22</v>
      </c>
      <c r="J60" t="n">
        <v>9.140000000000001</v>
      </c>
      <c r="K60" t="n">
        <v>-15.18</v>
      </c>
      <c r="L60" t="n">
        <v>8.800000000000001</v>
      </c>
      <c r="M60" t="n">
        <v>2.17</v>
      </c>
      <c r="N60" t="n">
        <v>8.16</v>
      </c>
      <c r="O60" t="n">
        <v>12.92</v>
      </c>
      <c r="P60" t="n">
        <v>12.92</v>
      </c>
    </row>
    <row r="61">
      <c r="A61" s="5" t="inlineStr">
        <is>
          <t>Umsatzrendite in %</t>
        </is>
      </c>
      <c r="B61" s="5" t="inlineStr">
        <is>
          <t>Return on sales in %</t>
        </is>
      </c>
      <c r="C61" t="inlineStr">
        <is>
          <t>-</t>
        </is>
      </c>
      <c r="D61" t="n">
        <v>5.3</v>
      </c>
      <c r="E61" t="n">
        <v>5.06</v>
      </c>
      <c r="F61" t="n">
        <v>4.4</v>
      </c>
      <c r="G61" t="n">
        <v>1.48</v>
      </c>
      <c r="H61" t="n">
        <v>-0.74</v>
      </c>
      <c r="I61" t="n">
        <v>1.11</v>
      </c>
      <c r="J61" t="n">
        <v>4.01</v>
      </c>
      <c r="K61" t="n">
        <v>-6.78</v>
      </c>
      <c r="L61" t="n">
        <v>5.1</v>
      </c>
      <c r="M61" t="n">
        <v>1.35</v>
      </c>
      <c r="N61" t="n">
        <v>5.19</v>
      </c>
      <c r="O61" t="n">
        <v>10.38</v>
      </c>
      <c r="P61" t="n">
        <v>10.38</v>
      </c>
    </row>
    <row r="62">
      <c r="A62" s="5" t="inlineStr">
        <is>
          <t>Gesamtkapitalrendite in %</t>
        </is>
      </c>
      <c r="B62" s="5" t="inlineStr">
        <is>
          <t>Total Return on Investment in %</t>
        </is>
      </c>
      <c r="C62" t="inlineStr">
        <is>
          <t>-</t>
        </is>
      </c>
      <c r="D62" t="n">
        <v>3.33</v>
      </c>
      <c r="E62" t="n">
        <v>2.95</v>
      </c>
      <c r="F62" t="n">
        <v>2.16</v>
      </c>
      <c r="G62" t="n">
        <v>0.74</v>
      </c>
      <c r="H62" t="n">
        <v>-0.36</v>
      </c>
      <c r="I62" t="n">
        <v>0.5600000000000001</v>
      </c>
      <c r="J62" t="n">
        <v>2.18</v>
      </c>
      <c r="K62" t="n">
        <v>-3.87</v>
      </c>
      <c r="L62" t="n">
        <v>2.49</v>
      </c>
      <c r="M62" t="n">
        <v>0.66</v>
      </c>
      <c r="N62" t="n">
        <v>2.83</v>
      </c>
      <c r="O62" t="n">
        <v>4.27</v>
      </c>
      <c r="P62" t="n">
        <v>4.27</v>
      </c>
    </row>
    <row r="63">
      <c r="A63" s="5" t="inlineStr">
        <is>
          <t>Return on Investment in %</t>
        </is>
      </c>
      <c r="B63" s="5" t="inlineStr">
        <is>
          <t>Return on Investment in %</t>
        </is>
      </c>
      <c r="C63" t="inlineStr">
        <is>
          <t>-</t>
        </is>
      </c>
      <c r="D63" t="n">
        <v>3.33</v>
      </c>
      <c r="E63" t="n">
        <v>2.95</v>
      </c>
      <c r="F63" t="n">
        <v>2.16</v>
      </c>
      <c r="G63" t="n">
        <v>0.74</v>
      </c>
      <c r="H63" t="n">
        <v>-0.36</v>
      </c>
      <c r="I63" t="n">
        <v>0.5600000000000001</v>
      </c>
      <c r="J63" t="n">
        <v>2.18</v>
      </c>
      <c r="K63" t="n">
        <v>-3.87</v>
      </c>
      <c r="L63" t="n">
        <v>2.49</v>
      </c>
      <c r="M63" t="n">
        <v>0.66</v>
      </c>
      <c r="N63" t="n">
        <v>2.83</v>
      </c>
      <c r="O63" t="n">
        <v>4.27</v>
      </c>
      <c r="P63" t="n">
        <v>4.27</v>
      </c>
    </row>
    <row r="64">
      <c r="A64" s="5" t="inlineStr">
        <is>
          <t>Arbeitsintensität in %</t>
        </is>
      </c>
      <c r="B64" s="5" t="inlineStr">
        <is>
          <t>Work Intensity in %</t>
        </is>
      </c>
      <c r="C64" t="inlineStr">
        <is>
          <t>-</t>
        </is>
      </c>
      <c r="D64" t="n">
        <v>28.74</v>
      </c>
      <c r="E64" t="n">
        <v>28.55</v>
      </c>
      <c r="F64" t="n">
        <v>29.46</v>
      </c>
      <c r="G64" t="n">
        <v>27.85</v>
      </c>
      <c r="H64" t="n">
        <v>27.92</v>
      </c>
      <c r="I64" t="n">
        <v>28.24</v>
      </c>
      <c r="J64" t="n">
        <v>27.08</v>
      </c>
      <c r="K64" t="n">
        <v>28.05</v>
      </c>
      <c r="L64" t="n">
        <v>23.15</v>
      </c>
      <c r="M64" t="n">
        <v>20.11</v>
      </c>
      <c r="N64" t="n">
        <v>20.98</v>
      </c>
      <c r="O64" t="n">
        <v>16.88</v>
      </c>
      <c r="P64" t="n">
        <v>16.88</v>
      </c>
    </row>
    <row r="65">
      <c r="A65" s="5" t="inlineStr">
        <is>
          <t>Eigenkapitalquote in %</t>
        </is>
      </c>
      <c r="B65" s="5" t="inlineStr">
        <is>
          <t>Equity Ratio in %</t>
        </is>
      </c>
      <c r="C65" t="inlineStr">
        <is>
          <t>-</t>
        </is>
      </c>
      <c r="D65" t="n">
        <v>30.34</v>
      </c>
      <c r="E65" t="n">
        <v>28.93</v>
      </c>
      <c r="F65" t="n">
        <v>26.18</v>
      </c>
      <c r="G65" t="n">
        <v>27</v>
      </c>
      <c r="H65" t="n">
        <v>24.96</v>
      </c>
      <c r="I65" t="n">
        <v>25.35</v>
      </c>
      <c r="J65" t="n">
        <v>23.83</v>
      </c>
      <c r="K65" t="n">
        <v>25.49</v>
      </c>
      <c r="L65" t="n">
        <v>28.32</v>
      </c>
      <c r="M65" t="n">
        <v>30.25</v>
      </c>
      <c r="N65" t="n">
        <v>34.75</v>
      </c>
      <c r="O65" t="n">
        <v>33.03</v>
      </c>
      <c r="P65" t="n">
        <v>33.03</v>
      </c>
    </row>
    <row r="66">
      <c r="A66" s="5" t="inlineStr">
        <is>
          <t>Fremdkapitalquote in %</t>
        </is>
      </c>
      <c r="B66" s="5" t="inlineStr">
        <is>
          <t>Debt Ratio in %</t>
        </is>
      </c>
      <c r="C66" t="inlineStr">
        <is>
          <t>-</t>
        </is>
      </c>
      <c r="D66" t="n">
        <v>69.66</v>
      </c>
      <c r="E66" t="n">
        <v>71.06999999999999</v>
      </c>
      <c r="F66" t="n">
        <v>73.81999999999999</v>
      </c>
      <c r="G66" t="n">
        <v>73</v>
      </c>
      <c r="H66" t="n">
        <v>75.04000000000001</v>
      </c>
      <c r="I66" t="n">
        <v>74.65000000000001</v>
      </c>
      <c r="J66" t="n">
        <v>76.17</v>
      </c>
      <c r="K66" t="n">
        <v>74.51000000000001</v>
      </c>
      <c r="L66" t="n">
        <v>71.68000000000001</v>
      </c>
      <c r="M66" t="n">
        <v>69.75</v>
      </c>
      <c r="N66" t="n">
        <v>65.25</v>
      </c>
      <c r="O66" t="n">
        <v>66.97</v>
      </c>
      <c r="P66" t="n">
        <v>66.97</v>
      </c>
    </row>
    <row r="67">
      <c r="A67" s="5" t="inlineStr">
        <is>
          <t>Verschuldungsgrad in %</t>
        </is>
      </c>
      <c r="B67" s="5" t="inlineStr">
        <is>
          <t>Finance Gearing in %</t>
        </is>
      </c>
      <c r="C67" t="inlineStr">
        <is>
          <t>-</t>
        </is>
      </c>
      <c r="D67" t="n">
        <v>229.6</v>
      </c>
      <c r="E67" t="n">
        <v>245.69</v>
      </c>
      <c r="F67" t="n">
        <v>282</v>
      </c>
      <c r="G67" t="n">
        <v>270.41</v>
      </c>
      <c r="H67" t="n">
        <v>300.66</v>
      </c>
      <c r="I67" t="n">
        <v>294.48</v>
      </c>
      <c r="J67" t="n">
        <v>319.71</v>
      </c>
      <c r="K67" t="n">
        <v>292.3</v>
      </c>
      <c r="L67" t="n">
        <v>253.07</v>
      </c>
      <c r="M67" t="n">
        <v>230.62</v>
      </c>
      <c r="N67" t="n">
        <v>187.74</v>
      </c>
      <c r="O67" t="n">
        <v>202.79</v>
      </c>
      <c r="P67" t="n">
        <v>202.79</v>
      </c>
    </row>
    <row r="68">
      <c r="A68" s="5" t="inlineStr">
        <is>
          <t>Bruttoergebnis Marge in %</t>
        </is>
      </c>
      <c r="B68" s="5" t="inlineStr">
        <is>
          <t>Gross Profit Marge in %</t>
        </is>
      </c>
      <c r="C68" t="inlineStr">
        <is>
          <t>-</t>
        </is>
      </c>
      <c r="D68" t="n">
        <v>29.2</v>
      </c>
      <c r="E68" t="n">
        <v>31.64</v>
      </c>
      <c r="F68" t="n">
        <v>41.72</v>
      </c>
      <c r="G68" t="n">
        <v>39.2</v>
      </c>
      <c r="H68" t="n">
        <v>38.82</v>
      </c>
      <c r="I68" t="n">
        <v>36.35</v>
      </c>
      <c r="J68" t="n">
        <v>29.65</v>
      </c>
      <c r="K68" t="n">
        <v>29.07</v>
      </c>
      <c r="L68" t="n">
        <v>31.65</v>
      </c>
      <c r="M68" t="n">
        <v>30.32</v>
      </c>
      <c r="N68" t="n">
        <v>29.57</v>
      </c>
      <c r="O68" t="n">
        <v>30.85</v>
      </c>
    </row>
    <row r="69">
      <c r="A69" s="5" t="inlineStr">
        <is>
          <t>Kurzfristige Vermögensquote in %</t>
        </is>
      </c>
      <c r="B69" s="5" t="inlineStr">
        <is>
          <t>Current Assets Ratio in %</t>
        </is>
      </c>
      <c r="C69" t="inlineStr">
        <is>
          <t>-</t>
        </is>
      </c>
      <c r="D69" t="n">
        <v>28.74</v>
      </c>
      <c r="E69" t="n">
        <v>28.55</v>
      </c>
      <c r="F69" t="n">
        <v>29.46</v>
      </c>
      <c r="G69" t="n">
        <v>27.85</v>
      </c>
      <c r="H69" t="n">
        <v>27.92</v>
      </c>
      <c r="I69" t="n">
        <v>28.24</v>
      </c>
      <c r="J69" t="n">
        <v>27.08</v>
      </c>
      <c r="K69" t="n">
        <v>28.05</v>
      </c>
      <c r="L69" t="n">
        <v>23.15</v>
      </c>
      <c r="M69" t="n">
        <v>20.11</v>
      </c>
      <c r="N69" t="n">
        <v>20.98</v>
      </c>
      <c r="O69" t="n">
        <v>16.88</v>
      </c>
    </row>
    <row r="70">
      <c r="A70" s="5" t="inlineStr">
        <is>
          <t>Nettogewinn Marge in %</t>
        </is>
      </c>
      <c r="B70" s="5" t="inlineStr">
        <is>
          <t>Net Profit Marge in %</t>
        </is>
      </c>
      <c r="C70" t="inlineStr">
        <is>
          <t>-</t>
        </is>
      </c>
      <c r="D70" t="n">
        <v>5.3</v>
      </c>
      <c r="E70" t="n">
        <v>5.06</v>
      </c>
      <c r="F70" t="n">
        <v>4.4</v>
      </c>
      <c r="G70" t="n">
        <v>1.48</v>
      </c>
      <c r="H70" t="n">
        <v>-0.74</v>
      </c>
      <c r="I70" t="n">
        <v>1.11</v>
      </c>
      <c r="J70" t="n">
        <v>4.01</v>
      </c>
      <c r="K70" t="n">
        <v>-6.78</v>
      </c>
      <c r="L70" t="n">
        <v>5.1</v>
      </c>
      <c r="M70" t="n">
        <v>1.35</v>
      </c>
      <c r="N70" t="n">
        <v>5.19</v>
      </c>
      <c r="O70" t="n">
        <v>10.38</v>
      </c>
    </row>
    <row r="71">
      <c r="A71" s="5" t="inlineStr">
        <is>
          <t>Operative Ergebnis Marge in %</t>
        </is>
      </c>
      <c r="B71" s="5" t="inlineStr">
        <is>
          <t>EBIT Marge in %</t>
        </is>
      </c>
      <c r="C71" t="inlineStr">
        <is>
          <t>-</t>
        </is>
      </c>
      <c r="D71" t="n">
        <v>9.050000000000001</v>
      </c>
      <c r="E71" t="n">
        <v>12.25</v>
      </c>
      <c r="F71" t="n">
        <v>8.949999999999999</v>
      </c>
      <c r="G71" t="n">
        <v>4.37</v>
      </c>
      <c r="H71" t="n">
        <v>7.26</v>
      </c>
      <c r="I71" t="n">
        <v>4.59</v>
      </c>
      <c r="J71" t="n">
        <v>7.73</v>
      </c>
      <c r="K71" t="n">
        <v>4.86</v>
      </c>
      <c r="L71" t="n">
        <v>8.24</v>
      </c>
      <c r="M71" t="n">
        <v>10.3</v>
      </c>
      <c r="N71" t="n">
        <v>11.47</v>
      </c>
      <c r="O71" t="n">
        <v>12.79</v>
      </c>
    </row>
    <row r="72">
      <c r="A72" s="5" t="inlineStr">
        <is>
          <t>Vermögensumsschlag in %</t>
        </is>
      </c>
      <c r="B72" s="5" t="inlineStr">
        <is>
          <t>Asset Turnover in %</t>
        </is>
      </c>
      <c r="C72" t="inlineStr">
        <is>
          <t>-</t>
        </is>
      </c>
      <c r="D72" t="n">
        <v>62.85</v>
      </c>
      <c r="E72" t="n">
        <v>58.26</v>
      </c>
      <c r="F72" t="n">
        <v>49.07</v>
      </c>
      <c r="G72" t="n">
        <v>50.21</v>
      </c>
      <c r="H72" t="n">
        <v>48.23</v>
      </c>
      <c r="I72" t="n">
        <v>50.9</v>
      </c>
      <c r="J72" t="n">
        <v>54.25</v>
      </c>
      <c r="K72" t="n">
        <v>57.1</v>
      </c>
      <c r="L72" t="n">
        <v>48.87</v>
      </c>
      <c r="M72" t="n">
        <v>48.44</v>
      </c>
      <c r="N72" t="n">
        <v>54.67</v>
      </c>
      <c r="O72" t="n">
        <v>41.12</v>
      </c>
    </row>
    <row r="73">
      <c r="A73" s="5" t="inlineStr">
        <is>
          <t>Langfristige Vermögensquote in %</t>
        </is>
      </c>
      <c r="B73" s="5" t="inlineStr">
        <is>
          <t>Non-Current Assets Ratio in %</t>
        </is>
      </c>
      <c r="C73" t="inlineStr">
        <is>
          <t>-</t>
        </is>
      </c>
      <c r="D73" t="n">
        <v>71.26000000000001</v>
      </c>
      <c r="E73" t="n">
        <v>71.45</v>
      </c>
      <c r="F73" t="n">
        <v>70.54000000000001</v>
      </c>
      <c r="G73" t="n">
        <v>72.15000000000001</v>
      </c>
      <c r="H73" t="n">
        <v>72.08</v>
      </c>
      <c r="I73" t="n">
        <v>71.76000000000001</v>
      </c>
      <c r="J73" t="n">
        <v>72.92</v>
      </c>
      <c r="K73" t="n">
        <v>71.95</v>
      </c>
      <c r="L73" t="n">
        <v>76.84999999999999</v>
      </c>
      <c r="M73" t="n">
        <v>79.89</v>
      </c>
      <c r="N73" t="n">
        <v>79.02</v>
      </c>
      <c r="O73" t="n">
        <v>83.12</v>
      </c>
    </row>
    <row r="74">
      <c r="A74" s="5" t="inlineStr">
        <is>
          <t>Gesamtkapitalrentabilität</t>
        </is>
      </c>
      <c r="B74" s="5" t="inlineStr">
        <is>
          <t>ROA Return on Assets in %</t>
        </is>
      </c>
      <c r="C74" t="inlineStr">
        <is>
          <t>-</t>
        </is>
      </c>
      <c r="D74" t="n">
        <v>3.33</v>
      </c>
      <c r="E74" t="n">
        <v>2.95</v>
      </c>
      <c r="F74" t="n">
        <v>2.16</v>
      </c>
      <c r="G74" t="n">
        <v>0.74</v>
      </c>
      <c r="H74" t="n">
        <v>-0.36</v>
      </c>
      <c r="I74" t="n">
        <v>0.5600000000000001</v>
      </c>
      <c r="J74" t="n">
        <v>2.18</v>
      </c>
      <c r="K74" t="n">
        <v>-3.87</v>
      </c>
      <c r="L74" t="n">
        <v>2.49</v>
      </c>
      <c r="M74" t="n">
        <v>0.66</v>
      </c>
      <c r="N74" t="n">
        <v>2.83</v>
      </c>
      <c r="O74" t="n">
        <v>4.27</v>
      </c>
    </row>
    <row r="75">
      <c r="A75" s="5" t="inlineStr">
        <is>
          <t>Ertrag des eingesetzten Kapitals</t>
        </is>
      </c>
      <c r="B75" s="5" t="inlineStr">
        <is>
          <t>ROCE Return on Cap. Empl. in %</t>
        </is>
      </c>
      <c r="C75" t="inlineStr">
        <is>
          <t>-</t>
        </is>
      </c>
      <c r="D75" t="n">
        <v>7.73</v>
      </c>
      <c r="E75" t="n">
        <v>9.33</v>
      </c>
      <c r="F75" t="n">
        <v>5.8</v>
      </c>
      <c r="G75" t="n">
        <v>2.92</v>
      </c>
      <c r="H75" t="n">
        <v>4.34</v>
      </c>
      <c r="I75" t="n">
        <v>2.95</v>
      </c>
      <c r="J75" t="n">
        <v>5.29</v>
      </c>
      <c r="K75" t="n">
        <v>3.6</v>
      </c>
      <c r="L75" t="n">
        <v>4.98</v>
      </c>
      <c r="M75" t="n">
        <v>6.01</v>
      </c>
      <c r="N75" t="n">
        <v>7.8</v>
      </c>
      <c r="O75" t="n">
        <v>6.51</v>
      </c>
    </row>
    <row r="76">
      <c r="A76" s="5" t="inlineStr">
        <is>
          <t>Eigenkapital zu Anlagevermögen</t>
        </is>
      </c>
      <c r="B76" s="5" t="inlineStr">
        <is>
          <t>Equity to Fixed Assets in %</t>
        </is>
      </c>
      <c r="C76" t="inlineStr">
        <is>
          <t>-</t>
        </is>
      </c>
      <c r="D76" t="n">
        <v>42.58</v>
      </c>
      <c r="E76" t="n">
        <v>40.48</v>
      </c>
      <c r="F76" t="n">
        <v>37.11</v>
      </c>
      <c r="G76" t="n">
        <v>37.42</v>
      </c>
      <c r="H76" t="n">
        <v>34.63</v>
      </c>
      <c r="I76" t="n">
        <v>35.32</v>
      </c>
      <c r="J76" t="n">
        <v>32.68</v>
      </c>
      <c r="K76" t="n">
        <v>35.43</v>
      </c>
      <c r="L76" t="n">
        <v>36.85</v>
      </c>
      <c r="M76" t="n">
        <v>37.86</v>
      </c>
      <c r="N76" t="n">
        <v>43.98</v>
      </c>
      <c r="O76" t="n">
        <v>39.73</v>
      </c>
    </row>
    <row r="77">
      <c r="A77" s="5" t="inlineStr">
        <is>
          <t>Liquidität Dritten Grades</t>
        </is>
      </c>
      <c r="B77" s="5" t="inlineStr">
        <is>
          <t>Current Ratio in %</t>
        </is>
      </c>
      <c r="C77" t="inlineStr">
        <is>
          <t>-</t>
        </is>
      </c>
      <c r="D77" t="n">
        <v>109.11</v>
      </c>
      <c r="E77" t="n">
        <v>121.21</v>
      </c>
      <c r="F77" t="n">
        <v>121.35</v>
      </c>
      <c r="G77" t="n">
        <v>112.53</v>
      </c>
      <c r="H77" t="n">
        <v>144.83</v>
      </c>
      <c r="I77" t="n">
        <v>135.17</v>
      </c>
      <c r="J77" t="n">
        <v>130.5</v>
      </c>
      <c r="K77" t="n">
        <v>122.29</v>
      </c>
      <c r="L77" t="n">
        <v>121.33</v>
      </c>
      <c r="M77" t="n">
        <v>118.32</v>
      </c>
      <c r="N77" t="n">
        <v>107.29</v>
      </c>
      <c r="O77" t="n">
        <v>88.17</v>
      </c>
    </row>
    <row r="78">
      <c r="A78" s="5" t="inlineStr">
        <is>
          <t>Operativer Cashflow</t>
        </is>
      </c>
      <c r="B78" s="5" t="inlineStr">
        <is>
          <t>Operating Cashflow in M</t>
        </is>
      </c>
      <c r="C78" t="inlineStr">
        <is>
          <t>-</t>
        </is>
      </c>
      <c r="D78" t="n">
        <v>15069.73</v>
      </c>
      <c r="E78" t="n">
        <v>17450.81</v>
      </c>
      <c r="F78" t="n">
        <v>14568.45</v>
      </c>
      <c r="G78" t="n">
        <v>13691.21</v>
      </c>
      <c r="H78" t="n">
        <v>8772.4</v>
      </c>
      <c r="I78" t="n">
        <v>10714.86</v>
      </c>
      <c r="J78" t="n">
        <v>4480.19</v>
      </c>
      <c r="K78" t="n">
        <v>17482.14</v>
      </c>
      <c r="L78" t="n">
        <v>11999.39</v>
      </c>
      <c r="M78" t="n">
        <v>60623.55</v>
      </c>
      <c r="N78" t="n">
        <v>22745.58</v>
      </c>
      <c r="O78" t="n">
        <v>110574</v>
      </c>
    </row>
    <row r="79">
      <c r="A79" s="5" t="inlineStr">
        <is>
          <t>Aktienrückkauf</t>
        </is>
      </c>
      <c r="B79" s="5" t="inlineStr">
        <is>
          <t>Share Buyback in M</t>
        </is>
      </c>
      <c r="C79" t="n">
        <v>0</v>
      </c>
      <c r="D79" t="n">
        <v>0</v>
      </c>
      <c r="E79" t="n">
        <v>0</v>
      </c>
      <c r="F79" t="n">
        <v>0</v>
      </c>
      <c r="G79" t="n">
        <v>0</v>
      </c>
      <c r="H79" t="n">
        <v>0</v>
      </c>
      <c r="I79" t="n">
        <v>0</v>
      </c>
      <c r="J79" t="n">
        <v>0</v>
      </c>
      <c r="K79" t="n">
        <v>0</v>
      </c>
      <c r="L79" t="n">
        <v>0</v>
      </c>
      <c r="M79" t="n">
        <v>0</v>
      </c>
      <c r="N79" t="n">
        <v>-1333</v>
      </c>
      <c r="O79" t="n">
        <v>0</v>
      </c>
    </row>
    <row r="80">
      <c r="A80" s="5" t="inlineStr">
        <is>
          <t>Umsatzwachstum 1J in %</t>
        </is>
      </c>
      <c r="B80" s="5" t="inlineStr">
        <is>
          <t>Revenue Growth 1Y in %</t>
        </is>
      </c>
      <c r="C80" t="inlineStr">
        <is>
          <t>-</t>
        </is>
      </c>
      <c r="D80" t="n">
        <v>12.04</v>
      </c>
      <c r="E80" t="n">
        <v>13.8</v>
      </c>
      <c r="F80" t="n">
        <v>3.5</v>
      </c>
      <c r="G80" t="n">
        <v>-1.26</v>
      </c>
      <c r="H80" t="n">
        <v>-11.06</v>
      </c>
      <c r="I80" t="n">
        <v>-13.52</v>
      </c>
      <c r="J80" t="n">
        <v>4.55</v>
      </c>
      <c r="K80" t="n">
        <v>2.6</v>
      </c>
      <c r="L80" t="n">
        <v>2.22</v>
      </c>
      <c r="M80" t="n">
        <v>-3.02</v>
      </c>
      <c r="N80" t="n">
        <v>116.56</v>
      </c>
      <c r="O80" t="inlineStr">
        <is>
          <t>-</t>
        </is>
      </c>
    </row>
    <row r="81">
      <c r="A81" s="5" t="inlineStr">
        <is>
          <t>Umsatzwachstum 3J in %</t>
        </is>
      </c>
      <c r="B81" s="5" t="inlineStr">
        <is>
          <t>Revenue Growth 3Y in %</t>
        </is>
      </c>
      <c r="C81" t="inlineStr">
        <is>
          <t>-</t>
        </is>
      </c>
      <c r="D81" t="n">
        <v>9.779999999999999</v>
      </c>
      <c r="E81" t="n">
        <v>5.35</v>
      </c>
      <c r="F81" t="n">
        <v>-2.94</v>
      </c>
      <c r="G81" t="n">
        <v>-8.609999999999999</v>
      </c>
      <c r="H81" t="n">
        <v>-6.68</v>
      </c>
      <c r="I81" t="n">
        <v>-2.12</v>
      </c>
      <c r="J81" t="n">
        <v>3.12</v>
      </c>
      <c r="K81" t="n">
        <v>0.6</v>
      </c>
      <c r="L81" t="n">
        <v>38.59</v>
      </c>
      <c r="M81" t="n">
        <v>37.85</v>
      </c>
      <c r="N81" t="inlineStr">
        <is>
          <t>-</t>
        </is>
      </c>
      <c r="O81" t="inlineStr">
        <is>
          <t>-</t>
        </is>
      </c>
    </row>
    <row r="82">
      <c r="A82" s="5" t="inlineStr">
        <is>
          <t>Umsatzwachstum 5J in %</t>
        </is>
      </c>
      <c r="B82" s="5" t="inlineStr">
        <is>
          <t>Revenue Growth 5Y in %</t>
        </is>
      </c>
      <c r="C82" t="inlineStr">
        <is>
          <t>-</t>
        </is>
      </c>
      <c r="D82" t="n">
        <v>3.4</v>
      </c>
      <c r="E82" t="n">
        <v>-1.71</v>
      </c>
      <c r="F82" t="n">
        <v>-3.56</v>
      </c>
      <c r="G82" t="n">
        <v>-3.74</v>
      </c>
      <c r="H82" t="n">
        <v>-3.04</v>
      </c>
      <c r="I82" t="n">
        <v>-1.43</v>
      </c>
      <c r="J82" t="n">
        <v>24.58</v>
      </c>
      <c r="K82" t="n">
        <v>23.67</v>
      </c>
      <c r="L82" t="inlineStr">
        <is>
          <t>-</t>
        </is>
      </c>
      <c r="M82" t="inlineStr">
        <is>
          <t>-</t>
        </is>
      </c>
      <c r="N82" t="inlineStr">
        <is>
          <t>-</t>
        </is>
      </c>
      <c r="O82" t="inlineStr">
        <is>
          <t>-</t>
        </is>
      </c>
    </row>
    <row r="83">
      <c r="A83" s="5" t="inlineStr">
        <is>
          <t>Umsatzwachstum 10J in %</t>
        </is>
      </c>
      <c r="B83" s="5" t="inlineStr">
        <is>
          <t>Revenue Growth 10Y in %</t>
        </is>
      </c>
      <c r="C83" t="inlineStr">
        <is>
          <t>-</t>
        </is>
      </c>
      <c r="D83" t="n">
        <v>0.98</v>
      </c>
      <c r="E83" t="n">
        <v>11.44</v>
      </c>
      <c r="F83" t="n">
        <v>10.06</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inlineStr">
        <is>
          <t>-</t>
        </is>
      </c>
      <c r="D84" t="n">
        <v>17.41</v>
      </c>
      <c r="E84" t="n">
        <v>30.8</v>
      </c>
      <c r="F84" t="n">
        <v>206.85</v>
      </c>
      <c r="G84" t="n">
        <v>-297.3</v>
      </c>
      <c r="H84" t="n">
        <v>-159.68</v>
      </c>
      <c r="I84" t="n">
        <v>-76.15000000000001</v>
      </c>
      <c r="J84" t="n">
        <v>-161.9</v>
      </c>
      <c r="K84" t="n">
        <v>-236.36</v>
      </c>
      <c r="L84" t="n">
        <v>285</v>
      </c>
      <c r="M84" t="n">
        <v>-74.68000000000001</v>
      </c>
      <c r="N84" t="n">
        <v>8.220000000000001</v>
      </c>
      <c r="O84" t="inlineStr">
        <is>
          <t>-</t>
        </is>
      </c>
    </row>
    <row r="85">
      <c r="A85" s="5" t="inlineStr">
        <is>
          <t>Gewinnwachstum 3J in %</t>
        </is>
      </c>
      <c r="B85" s="5" t="inlineStr">
        <is>
          <t>Earnings Growth 3Y in %</t>
        </is>
      </c>
      <c r="C85" t="inlineStr">
        <is>
          <t>-</t>
        </is>
      </c>
      <c r="D85" t="n">
        <v>85.02</v>
      </c>
      <c r="E85" t="n">
        <v>-19.88</v>
      </c>
      <c r="F85" t="n">
        <v>-83.38</v>
      </c>
      <c r="G85" t="n">
        <v>-177.71</v>
      </c>
      <c r="H85" t="n">
        <v>-132.58</v>
      </c>
      <c r="I85" t="n">
        <v>-158.14</v>
      </c>
      <c r="J85" t="n">
        <v>-37.75</v>
      </c>
      <c r="K85" t="n">
        <v>-8.68</v>
      </c>
      <c r="L85" t="n">
        <v>72.84999999999999</v>
      </c>
      <c r="M85" t="n">
        <v>-22.15</v>
      </c>
      <c r="N85" t="inlineStr">
        <is>
          <t>-</t>
        </is>
      </c>
      <c r="O85" t="inlineStr">
        <is>
          <t>-</t>
        </is>
      </c>
    </row>
    <row r="86">
      <c r="A86" s="5" t="inlineStr">
        <is>
          <t>Gewinnwachstum 5J in %</t>
        </is>
      </c>
      <c r="B86" s="5" t="inlineStr">
        <is>
          <t>Earnings Growth 5Y in %</t>
        </is>
      </c>
      <c r="C86" t="inlineStr">
        <is>
          <t>-</t>
        </is>
      </c>
      <c r="D86" t="n">
        <v>-40.38</v>
      </c>
      <c r="E86" t="n">
        <v>-59.1</v>
      </c>
      <c r="F86" t="n">
        <v>-97.64</v>
      </c>
      <c r="G86" t="n">
        <v>-186.28</v>
      </c>
      <c r="H86" t="n">
        <v>-69.81999999999999</v>
      </c>
      <c r="I86" t="n">
        <v>-52.82</v>
      </c>
      <c r="J86" t="n">
        <v>-35.94</v>
      </c>
      <c r="K86" t="n">
        <v>-3.56</v>
      </c>
      <c r="L86" t="inlineStr">
        <is>
          <t>-</t>
        </is>
      </c>
      <c r="M86" t="inlineStr">
        <is>
          <t>-</t>
        </is>
      </c>
      <c r="N86" t="inlineStr">
        <is>
          <t>-</t>
        </is>
      </c>
      <c r="O86" t="inlineStr">
        <is>
          <t>-</t>
        </is>
      </c>
    </row>
    <row r="87">
      <c r="A87" s="5" t="inlineStr">
        <is>
          <t>Gewinnwachstum 10J in %</t>
        </is>
      </c>
      <c r="B87" s="5" t="inlineStr">
        <is>
          <t>Earnings Growth 10Y in %</t>
        </is>
      </c>
      <c r="C87" t="inlineStr">
        <is>
          <t>-</t>
        </is>
      </c>
      <c r="D87" t="n">
        <v>-46.6</v>
      </c>
      <c r="E87" t="n">
        <v>-47.52</v>
      </c>
      <c r="F87" t="n">
        <v>-50.6</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inlineStr">
        <is>
          <t>-</t>
        </is>
      </c>
      <c r="D88" t="n">
        <v>-0.35</v>
      </c>
      <c r="E88" t="n">
        <v>-0.28</v>
      </c>
      <c r="F88" t="n">
        <v>-0.17</v>
      </c>
      <c r="G88" t="n">
        <v>-0.29</v>
      </c>
      <c r="H88" t="inlineStr">
        <is>
          <t>-</t>
        </is>
      </c>
      <c r="I88" t="n">
        <v>-0.8</v>
      </c>
      <c r="J88" t="n">
        <v>-0.15</v>
      </c>
      <c r="K88" t="inlineStr">
        <is>
          <t>-</t>
        </is>
      </c>
      <c r="L88" t="inlineStr">
        <is>
          <t>-</t>
        </is>
      </c>
      <c r="M88" t="inlineStr">
        <is>
          <t>-</t>
        </is>
      </c>
      <c r="N88" t="inlineStr">
        <is>
          <t>-</t>
        </is>
      </c>
      <c r="O88" t="inlineStr">
        <is>
          <t>-</t>
        </is>
      </c>
    </row>
    <row r="89">
      <c r="A89" s="5" t="inlineStr">
        <is>
          <t>EBIT-Wachstum 1J in %</t>
        </is>
      </c>
      <c r="B89" s="5" t="inlineStr">
        <is>
          <t>EBIT Growth 1Y in %</t>
        </is>
      </c>
      <c r="C89" t="inlineStr">
        <is>
          <t>-</t>
        </is>
      </c>
      <c r="D89" t="n">
        <v>-17.18</v>
      </c>
      <c r="E89" t="n">
        <v>55.7</v>
      </c>
      <c r="F89" t="n">
        <v>112.09</v>
      </c>
      <c r="G89" t="n">
        <v>-40.61</v>
      </c>
      <c r="H89" t="n">
        <v>40.86</v>
      </c>
      <c r="I89" t="n">
        <v>-48.7</v>
      </c>
      <c r="J89" t="n">
        <v>66.45</v>
      </c>
      <c r="K89" t="n">
        <v>-39.56</v>
      </c>
      <c r="L89" t="n">
        <v>-18.23</v>
      </c>
      <c r="M89" t="n">
        <v>-12.88</v>
      </c>
      <c r="N89" t="n">
        <v>94.17</v>
      </c>
      <c r="O89" t="inlineStr">
        <is>
          <t>-</t>
        </is>
      </c>
    </row>
    <row r="90">
      <c r="A90" s="5" t="inlineStr">
        <is>
          <t>EBIT-Wachstum 3J in %</t>
        </is>
      </c>
      <c r="B90" s="5" t="inlineStr">
        <is>
          <t>EBIT Growth 3Y in %</t>
        </is>
      </c>
      <c r="C90" t="inlineStr">
        <is>
          <t>-</t>
        </is>
      </c>
      <c r="D90" t="n">
        <v>50.2</v>
      </c>
      <c r="E90" t="n">
        <v>42.39</v>
      </c>
      <c r="F90" t="n">
        <v>37.45</v>
      </c>
      <c r="G90" t="n">
        <v>-16.15</v>
      </c>
      <c r="H90" t="n">
        <v>19.54</v>
      </c>
      <c r="I90" t="n">
        <v>-7.27</v>
      </c>
      <c r="J90" t="n">
        <v>2.89</v>
      </c>
      <c r="K90" t="n">
        <v>-23.56</v>
      </c>
      <c r="L90" t="n">
        <v>21.02</v>
      </c>
      <c r="M90" t="n">
        <v>27.1</v>
      </c>
      <c r="N90" t="inlineStr">
        <is>
          <t>-</t>
        </is>
      </c>
      <c r="O90" t="inlineStr">
        <is>
          <t>-</t>
        </is>
      </c>
    </row>
    <row r="91">
      <c r="A91" s="5" t="inlineStr">
        <is>
          <t>EBIT-Wachstum 5J in %</t>
        </is>
      </c>
      <c r="B91" s="5" t="inlineStr">
        <is>
          <t>EBIT Growth 5Y in %</t>
        </is>
      </c>
      <c r="C91" t="inlineStr">
        <is>
          <t>-</t>
        </is>
      </c>
      <c r="D91" t="n">
        <v>30.17</v>
      </c>
      <c r="E91" t="n">
        <v>23.87</v>
      </c>
      <c r="F91" t="n">
        <v>26.02</v>
      </c>
      <c r="G91" t="n">
        <v>-4.31</v>
      </c>
      <c r="H91" t="n">
        <v>0.16</v>
      </c>
      <c r="I91" t="n">
        <v>-10.58</v>
      </c>
      <c r="J91" t="n">
        <v>17.99</v>
      </c>
      <c r="K91" t="n">
        <v>4.7</v>
      </c>
      <c r="L91" t="inlineStr">
        <is>
          <t>-</t>
        </is>
      </c>
      <c r="M91" t="inlineStr">
        <is>
          <t>-</t>
        </is>
      </c>
      <c r="N91" t="inlineStr">
        <is>
          <t>-</t>
        </is>
      </c>
      <c r="O91" t="inlineStr">
        <is>
          <t>-</t>
        </is>
      </c>
    </row>
    <row r="92">
      <c r="A92" s="5" t="inlineStr">
        <is>
          <t>EBIT-Wachstum 10J in %</t>
        </is>
      </c>
      <c r="B92" s="5" t="inlineStr">
        <is>
          <t>EBIT Growth 10Y in %</t>
        </is>
      </c>
      <c r="C92" t="inlineStr">
        <is>
          <t>-</t>
        </is>
      </c>
      <c r="D92" t="n">
        <v>9.789999999999999</v>
      </c>
      <c r="E92" t="n">
        <v>20.93</v>
      </c>
      <c r="F92" t="n">
        <v>15.36</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inlineStr">
        <is>
          <t>-</t>
        </is>
      </c>
      <c r="D93" t="n">
        <v>-13.64</v>
      </c>
      <c r="E93" t="n">
        <v>19.78</v>
      </c>
      <c r="F93" t="n">
        <v>6.41</v>
      </c>
      <c r="G93" t="n">
        <v>56.07</v>
      </c>
      <c r="H93" t="n">
        <v>-18.13</v>
      </c>
      <c r="I93" t="n">
        <v>139.16</v>
      </c>
      <c r="J93" t="n">
        <v>-74.37</v>
      </c>
      <c r="K93" t="n">
        <v>45.69</v>
      </c>
      <c r="L93" t="n">
        <v>-80.20999999999999</v>
      </c>
      <c r="M93" t="n">
        <v>166.53</v>
      </c>
      <c r="N93" t="n">
        <v>-88.18000000000001</v>
      </c>
      <c r="O93" t="inlineStr">
        <is>
          <t>-</t>
        </is>
      </c>
    </row>
    <row r="94">
      <c r="A94" s="5" t="inlineStr">
        <is>
          <t>Op.Cashflow Wachstum 3J in %</t>
        </is>
      </c>
      <c r="B94" s="5" t="inlineStr">
        <is>
          <t>Op.Cashflow Wachstum 3Y in %</t>
        </is>
      </c>
      <c r="C94" t="inlineStr">
        <is>
          <t>-</t>
        </is>
      </c>
      <c r="D94" t="n">
        <v>4.18</v>
      </c>
      <c r="E94" t="n">
        <v>27.42</v>
      </c>
      <c r="F94" t="n">
        <v>14.78</v>
      </c>
      <c r="G94" t="n">
        <v>59.03</v>
      </c>
      <c r="H94" t="n">
        <v>15.55</v>
      </c>
      <c r="I94" t="n">
        <v>36.83</v>
      </c>
      <c r="J94" t="n">
        <v>-36.3</v>
      </c>
      <c r="K94" t="n">
        <v>44</v>
      </c>
      <c r="L94" t="n">
        <v>-0.62</v>
      </c>
      <c r="M94" t="n">
        <v>26.12</v>
      </c>
      <c r="N94" t="inlineStr">
        <is>
          <t>-</t>
        </is>
      </c>
      <c r="O94" t="inlineStr">
        <is>
          <t>-</t>
        </is>
      </c>
    </row>
    <row r="95">
      <c r="A95" s="5" t="inlineStr">
        <is>
          <t>Op.Cashflow Wachstum 5J in %</t>
        </is>
      </c>
      <c r="B95" s="5" t="inlineStr">
        <is>
          <t>Op.Cashflow Wachstum 5Y in %</t>
        </is>
      </c>
      <c r="C95" t="inlineStr">
        <is>
          <t>-</t>
        </is>
      </c>
      <c r="D95" t="n">
        <v>10.1</v>
      </c>
      <c r="E95" t="n">
        <v>40.66</v>
      </c>
      <c r="F95" t="n">
        <v>21.83</v>
      </c>
      <c r="G95" t="n">
        <v>29.68</v>
      </c>
      <c r="H95" t="n">
        <v>2.43</v>
      </c>
      <c r="I95" t="n">
        <v>39.36</v>
      </c>
      <c r="J95" t="n">
        <v>-6.11</v>
      </c>
      <c r="K95" t="n">
        <v>8.77</v>
      </c>
      <c r="L95" t="inlineStr">
        <is>
          <t>-</t>
        </is>
      </c>
      <c r="M95" t="inlineStr">
        <is>
          <t>-</t>
        </is>
      </c>
      <c r="N95" t="inlineStr">
        <is>
          <t>-</t>
        </is>
      </c>
      <c r="O95" t="inlineStr">
        <is>
          <t>-</t>
        </is>
      </c>
    </row>
    <row r="96">
      <c r="A96" s="5" t="inlineStr">
        <is>
          <t>Op.Cashflow Wachstum 10J in %</t>
        </is>
      </c>
      <c r="B96" s="5" t="inlineStr">
        <is>
          <t>Op.Cashflow Wachstum 10Y in %</t>
        </is>
      </c>
      <c r="C96" t="inlineStr">
        <is>
          <t>-</t>
        </is>
      </c>
      <c r="D96" t="n">
        <v>24.73</v>
      </c>
      <c r="E96" t="n">
        <v>17.27</v>
      </c>
      <c r="F96" t="n">
        <v>15.3</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inlineStr">
        <is>
          <t>-</t>
        </is>
      </c>
      <c r="D97" t="n">
        <v>248</v>
      </c>
      <c r="E97" t="n">
        <v>497</v>
      </c>
      <c r="F97" t="n">
        <v>538</v>
      </c>
      <c r="G97" t="n">
        <v>304</v>
      </c>
      <c r="H97" t="n">
        <v>893</v>
      </c>
      <c r="I97" t="n">
        <v>809</v>
      </c>
      <c r="J97" t="n">
        <v>756</v>
      </c>
      <c r="K97" t="n">
        <v>555</v>
      </c>
      <c r="L97" t="n">
        <v>503</v>
      </c>
      <c r="M97" t="n">
        <v>380</v>
      </c>
      <c r="N97" t="n">
        <v>159</v>
      </c>
      <c r="O97" t="n">
        <v>-155</v>
      </c>
      <c r="P97" t="n">
        <v>-155</v>
      </c>
    </row>
  </sheetData>
  <pageMargins bottom="1" footer="0.5" header="0.5" left="0.75" right="0.75" top="1"/>
</worksheet>
</file>

<file path=xl/worksheets/sheet20.xml><?xml version="1.0" encoding="utf-8"?>
<worksheet xmlns="http://schemas.openxmlformats.org/spreadsheetml/2006/main">
  <sheetPr>
    <outlinePr summaryBelow="1" summaryRight="1"/>
    <pageSetUpPr/>
  </sheetPr>
  <dimension ref="A1:N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s>
  <sheetData>
    <row r="1">
      <c r="A1" s="1" t="inlineStr">
        <is>
          <t xml:space="preserve">MEDIOBANCA </t>
        </is>
      </c>
      <c r="B1" s="2" t="inlineStr">
        <is>
          <t>WKN: 851715  ISIN: IT0000062957  US-Symbol:MDIBF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+39-02-88291</t>
        </is>
      </c>
      <c r="G4" t="inlineStr">
        <is>
          <t>06.02.2020</t>
        </is>
      </c>
      <c r="H4" t="inlineStr">
        <is>
          <t>Score Half Year</t>
        </is>
      </c>
      <c r="J4" t="inlineStr">
        <is>
          <t>Leonardo del Vecchio</t>
        </is>
      </c>
      <c r="L4" t="inlineStr">
        <is>
          <t>9,89%</t>
        </is>
      </c>
    </row>
    <row r="5">
      <c r="A5" s="5" t="inlineStr">
        <is>
          <t>Ticker</t>
        </is>
      </c>
      <c r="B5" t="inlineStr">
        <is>
          <t>ME9</t>
        </is>
      </c>
      <c r="C5" s="5" t="inlineStr">
        <is>
          <t>Fax</t>
        </is>
      </c>
      <c r="D5" s="5" t="inlineStr"/>
      <c r="E5" t="inlineStr">
        <is>
          <t>+39-02-8829367</t>
        </is>
      </c>
      <c r="G5" t="inlineStr">
        <is>
          <t>07.05.2020</t>
        </is>
      </c>
      <c r="H5" t="inlineStr">
        <is>
          <t>Q3 Earnings</t>
        </is>
      </c>
      <c r="J5" t="inlineStr">
        <is>
          <t>Bolloré Group</t>
        </is>
      </c>
      <c r="L5" t="inlineStr">
        <is>
          <t>6,73%</t>
        </is>
      </c>
    </row>
    <row r="6">
      <c r="A6" s="5" t="inlineStr">
        <is>
          <t>Gelistet Seit / Listed Since</t>
        </is>
      </c>
      <c r="B6" t="inlineStr">
        <is>
          <t>-</t>
        </is>
      </c>
      <c r="C6" s="5" t="inlineStr">
        <is>
          <t>Internet</t>
        </is>
      </c>
      <c r="D6" s="5" t="inlineStr"/>
      <c r="E6" t="inlineStr">
        <is>
          <t>http://www.mediobanca.it</t>
        </is>
      </c>
      <c r="G6" t="inlineStr">
        <is>
          <t>30.07.2020</t>
        </is>
      </c>
      <c r="H6" t="inlineStr">
        <is>
          <t>Q4 Result</t>
        </is>
      </c>
      <c r="J6" t="inlineStr">
        <is>
          <t>BlackRock</t>
        </is>
      </c>
      <c r="L6" t="inlineStr">
        <is>
          <t>4,98%</t>
        </is>
      </c>
    </row>
    <row r="7">
      <c r="A7" s="5" t="inlineStr">
        <is>
          <t>Nominalwert / Nominal Value</t>
        </is>
      </c>
      <c r="B7" t="inlineStr">
        <is>
          <t>-</t>
        </is>
      </c>
      <c r="C7" s="5" t="inlineStr">
        <is>
          <t>E-Mail</t>
        </is>
      </c>
      <c r="D7" s="5" t="inlineStr"/>
      <c r="E7" t="inlineStr">
        <is>
          <t>info@mediobanca.it</t>
        </is>
      </c>
      <c r="J7" t="inlineStr">
        <is>
          <t>Mediolanum Group</t>
        </is>
      </c>
      <c r="L7" t="inlineStr">
        <is>
          <t>3,28%</t>
        </is>
      </c>
    </row>
    <row r="8">
      <c r="A8" s="5" t="inlineStr">
        <is>
          <t>Land / Country</t>
        </is>
      </c>
      <c r="B8" t="inlineStr">
        <is>
          <t>Italien</t>
        </is>
      </c>
      <c r="C8" s="5" t="inlineStr">
        <is>
          <t>Inv. Relations Telefon / Phone</t>
        </is>
      </c>
      <c r="D8" s="5" t="inlineStr"/>
      <c r="E8" t="inlineStr">
        <is>
          <t>+39-02-8829860</t>
        </is>
      </c>
      <c r="J8" t="inlineStr">
        <is>
          <t>Freefloat</t>
        </is>
      </c>
      <c r="L8" t="inlineStr">
        <is>
          <t>75,12%</t>
        </is>
      </c>
    </row>
    <row r="9">
      <c r="A9" s="5" t="inlineStr">
        <is>
          <t>Währung / Currency</t>
        </is>
      </c>
      <c r="B9" t="inlineStr">
        <is>
          <t>EUR</t>
        </is>
      </c>
      <c r="C9" s="5" t="inlineStr">
        <is>
          <t>Inv. Relations E-Mail</t>
        </is>
      </c>
      <c r="D9" s="5" t="inlineStr"/>
      <c r="E9" t="inlineStr">
        <is>
          <t>Investor.relations@mediobanca.com</t>
        </is>
      </c>
    </row>
    <row r="10">
      <c r="A10" s="5" t="inlineStr">
        <is>
          <t>Branche / Industry</t>
        </is>
      </c>
      <c r="B10" t="inlineStr">
        <is>
          <t>Banks</t>
        </is>
      </c>
      <c r="C10" s="5" t="inlineStr">
        <is>
          <t>Kontaktperson / Contact Person</t>
        </is>
      </c>
      <c r="D10" s="5" t="inlineStr"/>
      <c r="E10" t="inlineStr">
        <is>
          <t>Jessica Spina</t>
        </is>
      </c>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Mediobanca Banca di Credito Finanziario S.p.A.Piazzetta E. Cuccia, 1  I-20121 Milano</t>
        </is>
      </c>
    </row>
    <row r="14">
      <c r="A14" s="5" t="inlineStr">
        <is>
          <t>Management</t>
        </is>
      </c>
      <c r="B14" t="inlineStr">
        <is>
          <t>Alberto Nagel, Renato Pagliaro, Francesco Saverio Vinci, Maurizia Angelo Comneno, Alberto Pecci, Marie Bolloré, Maurizio Carfagna, Maurizio Costa, Angela Gamba, Valérie Hortefeux, Maximo Ibarra, Alberto Lupoi, Elisabetta Magistretti, Vittorio Pignatti-Morano Campori, Gabriele Villa</t>
        </is>
      </c>
    </row>
    <row r="15">
      <c r="A15" s="5" t="inlineStr">
        <is>
          <t>Aufsichtsrat / Board</t>
        </is>
      </c>
      <c r="B15" t="inlineStr">
        <is>
          <t>Natale Freddi, Laura Gualtieri, Francesco Di Carlo, Alessandro Trotter, Barbara Negri, Stefano Sarubbi</t>
        </is>
      </c>
    </row>
    <row r="16">
      <c r="A16" s="5" t="inlineStr">
        <is>
          <t>Beschreibung</t>
        </is>
      </c>
      <c r="B16" t="inlineStr">
        <is>
          <t>Mediobanca Banca di Credito Finanziario S.p.A. ist eine italienische Unternehmensgruppe, die im Bereich Finanzdienstleistungen international tätig ist. Seit 2014 vereinfacht die Gruppe ihre Konzernstruktur, um sich auf spezialisierte Bankdienstleistungen zu konzentrieren und verkaufte deshalb fast alle nicht-strategischen Beteiligungen. Die neuen Kern-Geschäftssegmente des Konzerns sind in Corporate &amp; InvestmentBanking (CIB), Consumer Banking (RCB) und wealth management (WM) strukturiert. Das Leistungsspektrum der Mediobanca Gruppe umfasst unter anderem traditionelle Bankdienstleitungen, online-Banking, Verbraucherkredite, Kreditkarten und Hausratversicherung sowie strukturierte Finanzierungen, Factoring und Kreditmanagement, Unternehmensberatungsdienstleistungen, Vermögensverwaltung und Investmentbanking. Gegründet wurde die Mediobanca im Jahr 1946 von drei staatlichen Banken (Comit, Credit und Banco di Roma) um den Wiederaufbau der italienischen Industrie zu unterstützen. Copyright 2014 FINANCE BASE AG</t>
        </is>
      </c>
    </row>
    <row r="17">
      <c r="A17" s="5" t="inlineStr">
        <is>
          <t>Profile</t>
        </is>
      </c>
      <c r="B17" t="inlineStr">
        <is>
          <t>Mediobanca Banca di Credito Finanziario SpA is an Italian group that operates internationally in the field of financial services. Since 2014, the group simplified its corporate structure to focus on specialized banking services and therefore sold almost all non-strategic investments. The new core business segments of the Group are structured in Corporate &amp; Investment Banking (CIB), Consumer Banking (RCB) and wealth management (WM). The business activities of Mediobanca group includes, among other traditional banking services, online banking, consumer credit, credit cards and home insurance and structured finance, factoring and credit management, corporate advisory services, asset management and investment banking. the Mediobanca in 1946 by three state-owned banks (Comit, Credit and Banco di Roma) was established to rebuild to support the Italian industry.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row>
    <row r="19">
      <c r="A19" s="5" t="inlineStr">
        <is>
          <t>Bilanz in Mio.  EUR per  30.06</t>
        </is>
      </c>
      <c r="B19" s="5" t="inlineStr">
        <is>
          <t>Balance Sheet in M  EUR per  30.06</t>
        </is>
      </c>
      <c r="C19" s="5" t="n">
        <v>2019</v>
      </c>
      <c r="D19" s="5" t="n">
        <v>2018</v>
      </c>
      <c r="E19" s="5" t="n">
        <v>2017</v>
      </c>
      <c r="F19" s="5" t="n">
        <v>2016</v>
      </c>
      <c r="G19" s="5" t="n">
        <v>2015</v>
      </c>
      <c r="H19" s="5" t="n">
        <v>2014</v>
      </c>
      <c r="I19" s="5" t="n">
        <v>2013</v>
      </c>
      <c r="J19" s="5" t="n">
        <v>2012</v>
      </c>
      <c r="K19" s="5" t="n">
        <v>2011</v>
      </c>
      <c r="L19" s="5" t="n">
        <v>2010</v>
      </c>
      <c r="M19" s="5" t="n">
        <v>2009</v>
      </c>
      <c r="N19" s="5" t="n">
        <v>2008</v>
      </c>
    </row>
    <row r="20">
      <c r="A20" s="5" t="inlineStr">
        <is>
          <t>Gesamtertrag</t>
        </is>
      </c>
      <c r="B20" s="5" t="inlineStr">
        <is>
          <t>Total Income</t>
        </is>
      </c>
      <c r="C20" t="n">
        <v>2040</v>
      </c>
      <c r="D20" t="n">
        <v>2053</v>
      </c>
      <c r="E20" t="n">
        <v>1943</v>
      </c>
      <c r="F20" t="n">
        <v>2047</v>
      </c>
      <c r="G20" t="n">
        <v>2045</v>
      </c>
      <c r="H20" t="n">
        <v>1663</v>
      </c>
      <c r="I20" t="n">
        <v>1558</v>
      </c>
      <c r="J20" t="n">
        <v>1761</v>
      </c>
      <c r="K20" t="n">
        <v>1716</v>
      </c>
      <c r="L20" t="n">
        <v>1732</v>
      </c>
      <c r="M20" t="n">
        <v>1716</v>
      </c>
      <c r="N20" t="n">
        <v>1379</v>
      </c>
    </row>
    <row r="21">
      <c r="A21" s="5" t="inlineStr">
        <is>
          <t>Operatives Ergebnis (EBIT)</t>
        </is>
      </c>
      <c r="B21" s="5" t="inlineStr">
        <is>
          <t>EBIT Earning Before Interest &amp; Tax</t>
        </is>
      </c>
      <c r="C21" t="n">
        <v>1083</v>
      </c>
      <c r="D21" t="n">
        <v>1096</v>
      </c>
      <c r="E21" t="n">
        <v>914</v>
      </c>
      <c r="F21" t="n">
        <v>736.3</v>
      </c>
      <c r="G21" t="n">
        <v>757.1</v>
      </c>
      <c r="H21" t="n">
        <v>501</v>
      </c>
      <c r="I21" t="n">
        <v>-27.3</v>
      </c>
      <c r="J21" t="n">
        <v>205.9</v>
      </c>
      <c r="K21" t="n">
        <v>554.2</v>
      </c>
      <c r="L21" t="n">
        <v>583.3</v>
      </c>
      <c r="M21" t="n">
        <v>90.7</v>
      </c>
      <c r="N21" t="n">
        <v>1128</v>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inlineStr">
        <is>
          <t>-</t>
        </is>
      </c>
      <c r="K22" t="inlineStr">
        <is>
          <t>-</t>
        </is>
      </c>
      <c r="L22" t="inlineStr">
        <is>
          <t>-</t>
        </is>
      </c>
      <c r="M22" t="inlineStr">
        <is>
          <t>-</t>
        </is>
      </c>
      <c r="N22" t="inlineStr">
        <is>
          <t>-</t>
        </is>
      </c>
    </row>
    <row r="23">
      <c r="A23" s="5" t="inlineStr">
        <is>
          <t>Ergebnis vor Steuer (EBT)</t>
        </is>
      </c>
      <c r="B23" s="5" t="inlineStr">
        <is>
          <t>EBT Earning Before Tax</t>
        </is>
      </c>
      <c r="C23" t="n">
        <v>1083</v>
      </c>
      <c r="D23" t="n">
        <v>1096</v>
      </c>
      <c r="E23" t="n">
        <v>914</v>
      </c>
      <c r="F23" t="n">
        <v>736.3</v>
      </c>
      <c r="G23" t="n">
        <v>757.1</v>
      </c>
      <c r="H23" t="n">
        <v>501</v>
      </c>
      <c r="I23" t="n">
        <v>-27.3</v>
      </c>
      <c r="J23" t="n">
        <v>205.9</v>
      </c>
      <c r="K23" t="n">
        <v>554.2</v>
      </c>
      <c r="L23" t="n">
        <v>583.3</v>
      </c>
      <c r="M23" t="n">
        <v>90.7</v>
      </c>
      <c r="N23" t="n">
        <v>1128</v>
      </c>
    </row>
    <row r="24">
      <c r="A24" s="5" t="inlineStr">
        <is>
          <t>Ergebnis nach Steuer</t>
        </is>
      </c>
      <c r="B24" s="5" t="inlineStr">
        <is>
          <t>Earnings after tax</t>
        </is>
      </c>
      <c r="C24" t="n">
        <v>826.2</v>
      </c>
      <c r="D24" t="n">
        <v>867.7</v>
      </c>
      <c r="E24" t="n">
        <v>742.2</v>
      </c>
      <c r="F24" t="n">
        <v>607.6</v>
      </c>
      <c r="G24" t="n">
        <v>592.9</v>
      </c>
      <c r="H24" t="n">
        <v>461.4</v>
      </c>
      <c r="I24" t="n">
        <v>-184.1</v>
      </c>
      <c r="J24" t="n">
        <v>80.40000000000001</v>
      </c>
      <c r="K24" t="n">
        <v>373.6</v>
      </c>
      <c r="L24" t="n">
        <v>402.1</v>
      </c>
      <c r="M24" t="n">
        <v>2</v>
      </c>
      <c r="N24" t="n">
        <v>1024</v>
      </c>
    </row>
    <row r="25">
      <c r="A25" s="5" t="inlineStr">
        <is>
          <t>Minderheitenanteil</t>
        </is>
      </c>
      <c r="B25" s="5" t="inlineStr">
        <is>
          <t>Minority Share</t>
        </is>
      </c>
      <c r="C25" t="n">
        <v>-3.2</v>
      </c>
      <c r="D25" t="n">
        <v>-3.8</v>
      </c>
      <c r="E25" t="n">
        <v>8</v>
      </c>
      <c r="F25" t="n">
        <v>-3.1</v>
      </c>
      <c r="G25" t="n">
        <v>-3.1</v>
      </c>
      <c r="H25" t="n">
        <v>3.4</v>
      </c>
      <c r="I25" t="n">
        <v>4.3</v>
      </c>
      <c r="J25" t="n">
        <v>0.5</v>
      </c>
      <c r="K25" t="n">
        <v>-5</v>
      </c>
      <c r="L25" t="n">
        <v>-1.3</v>
      </c>
      <c r="M25" t="n">
        <v>0.5</v>
      </c>
      <c r="N25" t="n">
        <v>-9.5</v>
      </c>
    </row>
    <row r="26">
      <c r="A26" s="5" t="inlineStr">
        <is>
          <t>Jahresüberschuss/-fehlbetrag</t>
        </is>
      </c>
      <c r="B26" s="5" t="inlineStr">
        <is>
          <t>Net Profit</t>
        </is>
      </c>
      <c r="C26" t="n">
        <v>823</v>
      </c>
      <c r="D26" t="n">
        <v>863.9</v>
      </c>
      <c r="E26" t="n">
        <v>750.2</v>
      </c>
      <c r="F26" t="n">
        <v>604.5</v>
      </c>
      <c r="G26" t="n">
        <v>589.8</v>
      </c>
      <c r="H26" t="n">
        <v>464.8</v>
      </c>
      <c r="I26" t="n">
        <v>-179.8</v>
      </c>
      <c r="J26" t="n">
        <v>80.90000000000001</v>
      </c>
      <c r="K26" t="n">
        <v>368.6</v>
      </c>
      <c r="L26" t="n">
        <v>400.9</v>
      </c>
      <c r="M26" t="n">
        <v>2.4</v>
      </c>
      <c r="N26" t="n">
        <v>1015</v>
      </c>
    </row>
    <row r="27">
      <c r="A27" s="5" t="inlineStr">
        <is>
          <t>Summe Aktiva</t>
        </is>
      </c>
      <c r="B27" s="5" t="inlineStr">
        <is>
          <t>Total Assets</t>
        </is>
      </c>
      <c r="C27" t="n">
        <v>78245</v>
      </c>
      <c r="D27" t="n">
        <v>72301</v>
      </c>
      <c r="E27" t="n">
        <v>70446</v>
      </c>
      <c r="F27" t="n">
        <v>69819</v>
      </c>
      <c r="G27" t="n">
        <v>70711</v>
      </c>
      <c r="H27" t="n">
        <v>70464</v>
      </c>
      <c r="I27" t="n">
        <v>72841</v>
      </c>
      <c r="J27" t="n">
        <v>78679</v>
      </c>
      <c r="K27" t="n">
        <v>75392</v>
      </c>
      <c r="L27" t="n">
        <v>76501</v>
      </c>
      <c r="M27" t="n">
        <v>73891</v>
      </c>
      <c r="N27" t="n">
        <v>64468</v>
      </c>
    </row>
    <row r="28">
      <c r="A28" s="5" t="inlineStr">
        <is>
          <t>Summe Fremdkapital</t>
        </is>
      </c>
      <c r="B28" s="5" t="inlineStr">
        <is>
          <t>Total Liabilities</t>
        </is>
      </c>
      <c r="C28" t="n">
        <v>68175</v>
      </c>
      <c r="D28" t="n">
        <v>63333</v>
      </c>
      <c r="E28" t="n">
        <v>62125</v>
      </c>
      <c r="F28" t="n">
        <v>60897</v>
      </c>
      <c r="G28" t="n">
        <v>61844</v>
      </c>
      <c r="H28" t="n">
        <v>62521</v>
      </c>
      <c r="I28" t="n">
        <v>65893</v>
      </c>
      <c r="J28" t="n">
        <v>72070</v>
      </c>
      <c r="K28" t="n">
        <v>68364</v>
      </c>
      <c r="L28" t="n">
        <v>69667</v>
      </c>
      <c r="M28" t="n">
        <v>68081</v>
      </c>
      <c r="N28" t="n">
        <v>57604</v>
      </c>
    </row>
    <row r="29">
      <c r="A29" s="5" t="inlineStr">
        <is>
          <t>Minderheitenanteil</t>
        </is>
      </c>
      <c r="B29" s="5" t="inlineStr">
        <is>
          <t>Minority Share</t>
        </is>
      </c>
      <c r="C29" t="n">
        <v>89.7</v>
      </c>
      <c r="D29" t="n">
        <v>87.90000000000001</v>
      </c>
      <c r="E29" t="n">
        <v>82.7</v>
      </c>
      <c r="F29" t="n">
        <v>89.2</v>
      </c>
      <c r="G29" t="n">
        <v>108</v>
      </c>
      <c r="H29" t="n">
        <v>104.5</v>
      </c>
      <c r="I29" t="n">
        <v>107.5</v>
      </c>
      <c r="J29" t="n">
        <v>109.4</v>
      </c>
      <c r="K29" t="n">
        <v>114.7</v>
      </c>
      <c r="L29" t="n">
        <v>103.3</v>
      </c>
      <c r="M29" t="n">
        <v>103.3</v>
      </c>
      <c r="N29" t="n">
        <v>119.8</v>
      </c>
    </row>
    <row r="30">
      <c r="A30" s="5" t="inlineStr">
        <is>
          <t>Summe Eigenkapital</t>
        </is>
      </c>
      <c r="B30" s="5" t="inlineStr">
        <is>
          <t>Equity</t>
        </is>
      </c>
      <c r="C30" t="n">
        <v>9980</v>
      </c>
      <c r="D30" t="n">
        <v>8880</v>
      </c>
      <c r="E30" t="n">
        <v>8238</v>
      </c>
      <c r="F30" t="n">
        <v>8833</v>
      </c>
      <c r="G30" t="n">
        <v>8759</v>
      </c>
      <c r="H30" t="n">
        <v>7838</v>
      </c>
      <c r="I30" t="n">
        <v>6841</v>
      </c>
      <c r="J30" t="n">
        <v>6500</v>
      </c>
      <c r="K30" t="n">
        <v>6913</v>
      </c>
      <c r="L30" t="n">
        <v>6731</v>
      </c>
      <c r="M30" t="n">
        <v>5706</v>
      </c>
      <c r="N30" t="n">
        <v>6744</v>
      </c>
    </row>
    <row r="31">
      <c r="A31" s="5" t="inlineStr">
        <is>
          <t>Summe Passiva</t>
        </is>
      </c>
      <c r="B31" s="5" t="inlineStr">
        <is>
          <t>Liabilities &amp; Shareholder Equity</t>
        </is>
      </c>
      <c r="C31" t="n">
        <v>78245</v>
      </c>
      <c r="D31" t="n">
        <v>72301</v>
      </c>
      <c r="E31" t="n">
        <v>70446</v>
      </c>
      <c r="F31" t="n">
        <v>69819</v>
      </c>
      <c r="G31" t="n">
        <v>70711</v>
      </c>
      <c r="H31" t="n">
        <v>70464</v>
      </c>
      <c r="I31" t="n">
        <v>72841</v>
      </c>
      <c r="J31" t="n">
        <v>78679</v>
      </c>
      <c r="K31" t="n">
        <v>75392</v>
      </c>
      <c r="L31" t="n">
        <v>76501</v>
      </c>
      <c r="M31" t="n">
        <v>73891</v>
      </c>
      <c r="N31" t="n">
        <v>64468</v>
      </c>
    </row>
    <row r="32">
      <c r="A32" s="5" t="inlineStr">
        <is>
          <t>Mio.Aktien im Umlauf</t>
        </is>
      </c>
      <c r="B32" s="5" t="inlineStr">
        <is>
          <t>Million shares outstanding</t>
        </is>
      </c>
      <c r="C32" t="n">
        <v>887.2</v>
      </c>
      <c r="D32" t="n">
        <v>886.6</v>
      </c>
      <c r="E32" t="n">
        <v>881.2</v>
      </c>
      <c r="F32" t="n">
        <v>871</v>
      </c>
      <c r="G32" t="n">
        <v>867.2</v>
      </c>
      <c r="H32" t="n">
        <v>845.4</v>
      </c>
      <c r="I32" t="n">
        <v>844.1</v>
      </c>
      <c r="J32" t="n">
        <v>844.1</v>
      </c>
      <c r="K32" t="n">
        <v>844.1</v>
      </c>
      <c r="L32" t="n">
        <v>861.1</v>
      </c>
      <c r="M32" t="n">
        <v>820.1</v>
      </c>
      <c r="N32" t="n">
        <v>820.1</v>
      </c>
    </row>
    <row r="33">
      <c r="A33" s="5" t="inlineStr">
        <is>
          <t>Gezeichnetes Kapital (in Mio.)</t>
        </is>
      </c>
      <c r="B33" s="5" t="inlineStr">
        <is>
          <t>Subscribed Capital in M</t>
        </is>
      </c>
      <c r="C33" t="n">
        <v>443.6</v>
      </c>
      <c r="D33" t="n">
        <v>443.3</v>
      </c>
      <c r="E33" t="n">
        <v>440.6</v>
      </c>
      <c r="F33" t="n">
        <v>435.5</v>
      </c>
      <c r="G33" t="n">
        <v>433.6</v>
      </c>
      <c r="H33" t="n">
        <v>430.7</v>
      </c>
      <c r="I33" t="n">
        <v>430.6</v>
      </c>
      <c r="J33" t="n">
        <v>430.6</v>
      </c>
      <c r="K33" t="n">
        <v>430.6</v>
      </c>
      <c r="L33" t="n">
        <v>430.6</v>
      </c>
      <c r="M33" t="n">
        <v>410</v>
      </c>
      <c r="N33" t="n">
        <v>410</v>
      </c>
    </row>
    <row r="34">
      <c r="A34" s="5" t="inlineStr">
        <is>
          <t>Ergebnis je Aktie (brutto)</t>
        </is>
      </c>
      <c r="B34" s="5" t="inlineStr">
        <is>
          <t>Earnings per share</t>
        </is>
      </c>
      <c r="C34" t="n">
        <v>1.22</v>
      </c>
      <c r="D34" t="n">
        <v>1.24</v>
      </c>
      <c r="E34" t="n">
        <v>1.04</v>
      </c>
      <c r="F34" t="n">
        <v>0.85</v>
      </c>
      <c r="G34" t="n">
        <v>0.87</v>
      </c>
      <c r="H34" t="n">
        <v>0.59</v>
      </c>
      <c r="I34" t="n">
        <v>-0.03</v>
      </c>
      <c r="J34" t="n">
        <v>0.24</v>
      </c>
      <c r="K34" t="n">
        <v>0.66</v>
      </c>
      <c r="L34" t="n">
        <v>0.68</v>
      </c>
      <c r="M34" t="n">
        <v>0.11</v>
      </c>
      <c r="N34" t="n">
        <v>1.38</v>
      </c>
    </row>
    <row r="35">
      <c r="A35" s="5" t="inlineStr">
        <is>
          <t>Ergebnis je Aktie (unverwässert)</t>
        </is>
      </c>
      <c r="B35" s="5" t="inlineStr">
        <is>
          <t>Basic Earnings per share</t>
        </is>
      </c>
      <c r="C35" t="n">
        <v>0.9399999999999999</v>
      </c>
      <c r="D35" t="n">
        <v>1</v>
      </c>
      <c r="E35" t="n">
        <v>0.88</v>
      </c>
      <c r="F35" t="n">
        <v>0.71</v>
      </c>
      <c r="G35" t="n">
        <v>0.7</v>
      </c>
      <c r="H35" t="n">
        <v>0.5</v>
      </c>
      <c r="I35" t="n">
        <v>-0.21</v>
      </c>
      <c r="J35" t="n">
        <v>0.09</v>
      </c>
      <c r="K35" t="n">
        <v>0.43</v>
      </c>
      <c r="L35" t="n">
        <v>0.48</v>
      </c>
      <c r="M35" t="inlineStr">
        <is>
          <t>-</t>
        </is>
      </c>
      <c r="N35" t="n">
        <v>1.25</v>
      </c>
    </row>
    <row r="36">
      <c r="A36" s="5" t="inlineStr">
        <is>
          <t>Ergebnis je Aktie (verwässert)</t>
        </is>
      </c>
      <c r="B36" s="5" t="inlineStr">
        <is>
          <t>Diluted Earnings per share</t>
        </is>
      </c>
      <c r="C36" t="n">
        <v>0.9399999999999999</v>
      </c>
      <c r="D36" t="n">
        <v>1</v>
      </c>
      <c r="E36" t="n">
        <v>0.87</v>
      </c>
      <c r="F36" t="n">
        <v>0.7</v>
      </c>
      <c r="G36" t="n">
        <v>0.67</v>
      </c>
      <c r="H36" t="n">
        <v>0.53</v>
      </c>
      <c r="I36" t="n">
        <v>-0.2</v>
      </c>
      <c r="J36" t="n">
        <v>0.1</v>
      </c>
      <c r="K36" t="n">
        <v>0.41</v>
      </c>
      <c r="L36" t="n">
        <v>0.41</v>
      </c>
      <c r="M36" t="inlineStr">
        <is>
          <t>-</t>
        </is>
      </c>
      <c r="N36" t="n">
        <v>1.24</v>
      </c>
    </row>
    <row r="37">
      <c r="A37" s="5" t="inlineStr">
        <is>
          <t>Dividende je Aktie</t>
        </is>
      </c>
      <c r="B37" s="5" t="inlineStr">
        <is>
          <t>Dividend per share</t>
        </is>
      </c>
      <c r="C37" t="n">
        <v>0.47</v>
      </c>
      <c r="D37" t="n">
        <v>0.47</v>
      </c>
      <c r="E37" t="n">
        <v>0.37</v>
      </c>
      <c r="F37" t="n">
        <v>0.27</v>
      </c>
      <c r="G37" t="n">
        <v>0.25</v>
      </c>
      <c r="H37" t="n">
        <v>0.15</v>
      </c>
      <c r="I37" t="inlineStr">
        <is>
          <t>-</t>
        </is>
      </c>
      <c r="J37" t="n">
        <v>0.05</v>
      </c>
      <c r="K37" t="n">
        <v>0.17</v>
      </c>
      <c r="L37" t="n">
        <v>0.17</v>
      </c>
      <c r="M37" t="n">
        <v>0.65</v>
      </c>
      <c r="N37" t="n">
        <v>0.65</v>
      </c>
    </row>
    <row r="38">
      <c r="A38" s="5" t="inlineStr">
        <is>
          <t>Dividendenausschüttung in Mio</t>
        </is>
      </c>
      <c r="B38" s="5" t="inlineStr">
        <is>
          <t>Dividend Payment in M</t>
        </is>
      </c>
      <c r="C38" t="inlineStr">
        <is>
          <t>-</t>
        </is>
      </c>
      <c r="D38" t="inlineStr">
        <is>
          <t>-</t>
        </is>
      </c>
      <c r="E38" t="inlineStr">
        <is>
          <t>-</t>
        </is>
      </c>
      <c r="F38" t="inlineStr">
        <is>
          <t>-</t>
        </is>
      </c>
      <c r="G38" t="inlineStr">
        <is>
          <t>-</t>
        </is>
      </c>
      <c r="H38" t="inlineStr">
        <is>
          <t>-</t>
        </is>
      </c>
      <c r="I38" t="inlineStr">
        <is>
          <t>-</t>
        </is>
      </c>
      <c r="J38" t="inlineStr">
        <is>
          <t>-</t>
        </is>
      </c>
      <c r="K38" t="inlineStr">
        <is>
          <t>-</t>
        </is>
      </c>
      <c r="L38" t="inlineStr">
        <is>
          <t>-</t>
        </is>
      </c>
      <c r="M38" t="inlineStr">
        <is>
          <t>-</t>
        </is>
      </c>
      <c r="N38" t="inlineStr">
        <is>
          <t>-</t>
        </is>
      </c>
    </row>
    <row r="39">
      <c r="A39" s="5" t="inlineStr">
        <is>
          <t>Ertrag</t>
        </is>
      </c>
      <c r="B39" s="5" t="inlineStr">
        <is>
          <t>Income</t>
        </is>
      </c>
      <c r="C39" t="n">
        <v>2.3</v>
      </c>
      <c r="D39" t="n">
        <v>2.32</v>
      </c>
      <c r="E39" t="n">
        <v>2.21</v>
      </c>
      <c r="F39" t="n">
        <v>2.35</v>
      </c>
      <c r="G39" t="n">
        <v>2.36</v>
      </c>
      <c r="H39" t="n">
        <v>1.97</v>
      </c>
      <c r="I39" t="n">
        <v>1.85</v>
      </c>
      <c r="J39" t="n">
        <v>2.09</v>
      </c>
      <c r="K39" t="n">
        <v>2.03</v>
      </c>
      <c r="L39" t="n">
        <v>2.01</v>
      </c>
      <c r="M39" t="n">
        <v>2.09</v>
      </c>
      <c r="N39" t="n">
        <v>1.68</v>
      </c>
    </row>
    <row r="40">
      <c r="A40" s="5" t="inlineStr">
        <is>
          <t>Buchwert je Aktie</t>
        </is>
      </c>
      <c r="B40" s="5" t="inlineStr">
        <is>
          <t>Book value per share</t>
        </is>
      </c>
      <c r="C40" t="n">
        <v>11.25</v>
      </c>
      <c r="D40" t="n">
        <v>10.02</v>
      </c>
      <c r="E40" t="n">
        <v>9.35</v>
      </c>
      <c r="F40" t="n">
        <v>10.14</v>
      </c>
      <c r="G40" t="n">
        <v>10.1</v>
      </c>
      <c r="H40" t="n">
        <v>9.27</v>
      </c>
      <c r="I40" t="n">
        <v>8.1</v>
      </c>
      <c r="J40" t="n">
        <v>7.7</v>
      </c>
      <c r="K40" t="n">
        <v>8.19</v>
      </c>
      <c r="L40" t="n">
        <v>7.82</v>
      </c>
      <c r="M40" t="n">
        <v>6.96</v>
      </c>
      <c r="N40" t="n">
        <v>8.220000000000001</v>
      </c>
    </row>
    <row r="41">
      <c r="A41" s="5" t="inlineStr">
        <is>
          <t>Cashflow je Aktie</t>
        </is>
      </c>
      <c r="B41" s="5" t="inlineStr">
        <is>
          <t>Cashflow per share</t>
        </is>
      </c>
      <c r="C41" t="inlineStr">
        <is>
          <t>-</t>
        </is>
      </c>
      <c r="D41" t="inlineStr">
        <is>
          <t>-</t>
        </is>
      </c>
      <c r="E41" t="inlineStr">
        <is>
          <t>-</t>
        </is>
      </c>
      <c r="F41" t="inlineStr">
        <is>
          <t>-</t>
        </is>
      </c>
      <c r="G41" t="inlineStr">
        <is>
          <t>-</t>
        </is>
      </c>
      <c r="H41" t="inlineStr">
        <is>
          <t>-</t>
        </is>
      </c>
      <c r="I41" t="inlineStr">
        <is>
          <t>-</t>
        </is>
      </c>
      <c r="J41" t="inlineStr">
        <is>
          <t>-</t>
        </is>
      </c>
      <c r="K41" t="inlineStr">
        <is>
          <t>-</t>
        </is>
      </c>
      <c r="L41" t="inlineStr">
        <is>
          <t>-</t>
        </is>
      </c>
      <c r="M41" t="inlineStr">
        <is>
          <t>-</t>
        </is>
      </c>
      <c r="N41" t="inlineStr">
        <is>
          <t>-</t>
        </is>
      </c>
    </row>
    <row r="42">
      <c r="A42" s="5" t="inlineStr">
        <is>
          <t>Bilanzsumme je Aktie</t>
        </is>
      </c>
      <c r="B42" s="5" t="inlineStr">
        <is>
          <t>Total assets per share</t>
        </is>
      </c>
      <c r="C42" t="n">
        <v>88.19</v>
      </c>
      <c r="D42" t="n">
        <v>81.55</v>
      </c>
      <c r="E42" t="n">
        <v>79.94</v>
      </c>
      <c r="F42" t="n">
        <v>80.16</v>
      </c>
      <c r="G42" t="n">
        <v>81.54000000000001</v>
      </c>
      <c r="H42" t="n">
        <v>83.34999999999999</v>
      </c>
      <c r="I42" t="n">
        <v>86.29000000000001</v>
      </c>
      <c r="J42" t="n">
        <v>93.20999999999999</v>
      </c>
      <c r="K42" t="n">
        <v>89.31999999999999</v>
      </c>
      <c r="L42" t="n">
        <v>88.84</v>
      </c>
      <c r="M42" t="n">
        <v>90.09999999999999</v>
      </c>
      <c r="N42" t="n">
        <v>78.61</v>
      </c>
    </row>
    <row r="43">
      <c r="A43" s="5" t="inlineStr">
        <is>
          <t>Personal am Ende des Jahres</t>
        </is>
      </c>
      <c r="B43" s="5" t="inlineStr">
        <is>
          <t>Staff at the end of year</t>
        </is>
      </c>
      <c r="C43" t="n">
        <v>4805</v>
      </c>
      <c r="D43" t="n">
        <v>4717</v>
      </c>
      <c r="E43" t="n">
        <v>4798</v>
      </c>
      <c r="F43" t="n">
        <v>4036</v>
      </c>
      <c r="G43" t="n">
        <v>3790</v>
      </c>
      <c r="H43" t="n">
        <v>3570</v>
      </c>
      <c r="I43" t="n">
        <v>3673</v>
      </c>
      <c r="J43" t="n">
        <v>3652</v>
      </c>
      <c r="K43" t="n">
        <v>3571</v>
      </c>
      <c r="L43" t="n">
        <v>3399</v>
      </c>
      <c r="M43" t="n">
        <v>3244</v>
      </c>
      <c r="N43" t="n">
        <v>3003</v>
      </c>
    </row>
    <row r="44">
      <c r="A44" s="5" t="inlineStr">
        <is>
          <t>Personalaufwand in Mio. EUR</t>
        </is>
      </c>
      <c r="B44" s="5" t="inlineStr">
        <is>
          <t>Personnel expenses in M</t>
        </is>
      </c>
      <c r="C44" t="n">
        <v>581.1</v>
      </c>
      <c r="D44" t="n">
        <v>557.8</v>
      </c>
      <c r="E44" t="n">
        <v>516</v>
      </c>
      <c r="F44" t="n">
        <v>440.8</v>
      </c>
      <c r="G44" t="n">
        <v>419.3</v>
      </c>
      <c r="H44" t="n">
        <v>379</v>
      </c>
      <c r="I44" t="n">
        <v>384</v>
      </c>
      <c r="J44" t="n">
        <v>393.3</v>
      </c>
      <c r="K44" t="n">
        <v>418.8</v>
      </c>
      <c r="L44" t="n">
        <v>379.6</v>
      </c>
      <c r="M44" t="n">
        <v>360.1</v>
      </c>
      <c r="N44" t="n">
        <v>280.2</v>
      </c>
    </row>
    <row r="45">
      <c r="A45" s="5" t="inlineStr">
        <is>
          <t>Aufwand je Mitarbeiter in EUR</t>
        </is>
      </c>
      <c r="B45" s="5" t="inlineStr">
        <is>
          <t>Effort per employee</t>
        </is>
      </c>
      <c r="C45" t="n">
        <v>120937</v>
      </c>
      <c r="D45" t="n">
        <v>118253</v>
      </c>
      <c r="E45" t="n">
        <v>107545</v>
      </c>
      <c r="F45" t="n">
        <v>109217</v>
      </c>
      <c r="G45" t="n">
        <v>110633</v>
      </c>
      <c r="H45" t="n">
        <v>106162</v>
      </c>
      <c r="I45" t="n">
        <v>104547</v>
      </c>
      <c r="J45" t="n">
        <v>107694</v>
      </c>
      <c r="K45" t="n">
        <v>117278</v>
      </c>
      <c r="L45" t="n">
        <v>111680</v>
      </c>
      <c r="M45" t="n">
        <v>111005</v>
      </c>
      <c r="N45" t="n">
        <v>93307</v>
      </c>
    </row>
    <row r="46">
      <c r="A46" s="5" t="inlineStr">
        <is>
          <t>Ertrag je Mitarbeiter in EUR</t>
        </is>
      </c>
      <c r="B46" s="5" t="inlineStr">
        <is>
          <t>Income per employee</t>
        </is>
      </c>
      <c r="C46" t="n">
        <v>424454</v>
      </c>
      <c r="D46" t="n">
        <v>435298</v>
      </c>
      <c r="E46" t="n">
        <v>405017</v>
      </c>
      <c r="F46" t="n">
        <v>507086</v>
      </c>
      <c r="G46" t="n">
        <v>539683</v>
      </c>
      <c r="H46" t="n">
        <v>465854</v>
      </c>
      <c r="I46" t="n">
        <v>424095</v>
      </c>
      <c r="J46" t="n">
        <v>482202</v>
      </c>
      <c r="K46" t="n">
        <v>480510</v>
      </c>
      <c r="L46" t="n">
        <v>509620</v>
      </c>
      <c r="M46" t="n">
        <v>528977</v>
      </c>
      <c r="N46" t="n">
        <v>459108</v>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row>
    <row r="48">
      <c r="A48" s="5" t="inlineStr">
        <is>
          <t>Gewinn je Mitarbeiter in EUR</t>
        </is>
      </c>
      <c r="B48" s="5" t="inlineStr">
        <is>
          <t>Earnings per employee</t>
        </is>
      </c>
      <c r="C48" t="n">
        <v>171280</v>
      </c>
      <c r="D48" t="n">
        <v>183146</v>
      </c>
      <c r="E48" t="n">
        <v>156357</v>
      </c>
      <c r="F48" t="n">
        <v>149777</v>
      </c>
      <c r="G48" t="n">
        <v>155620</v>
      </c>
      <c r="H48" t="n">
        <v>130196</v>
      </c>
      <c r="I48" t="n">
        <v>-48952</v>
      </c>
      <c r="J48" t="n">
        <v>22152</v>
      </c>
      <c r="K48" t="n">
        <v>103220</v>
      </c>
      <c r="L48" t="n">
        <v>117946</v>
      </c>
      <c r="M48" t="n">
        <v>739.83</v>
      </c>
      <c r="N48" t="n">
        <v>337929</v>
      </c>
    </row>
    <row r="49">
      <c r="A49" s="5" t="inlineStr">
        <is>
          <t>KGV (Kurs/Gewinn)</t>
        </is>
      </c>
      <c r="B49" s="5" t="inlineStr">
        <is>
          <t>PE (price/earnings)</t>
        </is>
      </c>
      <c r="C49" t="n">
        <v>9.6</v>
      </c>
      <c r="D49" t="n">
        <v>8</v>
      </c>
      <c r="E49" t="n">
        <v>9.800000000000001</v>
      </c>
      <c r="F49" t="n">
        <v>7.3</v>
      </c>
      <c r="G49" t="n">
        <v>12.9</v>
      </c>
      <c r="H49" t="n">
        <v>14.7</v>
      </c>
      <c r="I49" t="inlineStr">
        <is>
          <t>-</t>
        </is>
      </c>
      <c r="J49" t="n">
        <v>38.6</v>
      </c>
      <c r="K49" t="n">
        <v>16.3</v>
      </c>
      <c r="L49" t="n">
        <v>12.8</v>
      </c>
      <c r="M49" t="inlineStr">
        <is>
          <t>-</t>
        </is>
      </c>
      <c r="N49" t="n">
        <v>8.6</v>
      </c>
    </row>
    <row r="50">
      <c r="A50" s="5" t="inlineStr">
        <is>
          <t>KUV (Kurs/Umsatz)</t>
        </is>
      </c>
      <c r="B50" s="5" t="inlineStr">
        <is>
          <t>PS (price/sales)</t>
        </is>
      </c>
      <c r="C50" t="inlineStr">
        <is>
          <t>-</t>
        </is>
      </c>
      <c r="D50" t="inlineStr">
        <is>
          <t>-</t>
        </is>
      </c>
      <c r="E50" t="n">
        <v>3.92</v>
      </c>
      <c r="F50" t="n">
        <v>2.22</v>
      </c>
      <c r="G50" t="n">
        <v>3.83</v>
      </c>
      <c r="H50" t="n">
        <v>3.74</v>
      </c>
      <c r="I50" t="n">
        <v>2.28</v>
      </c>
      <c r="J50" t="n">
        <v>1.66</v>
      </c>
      <c r="K50" t="n">
        <v>3.44</v>
      </c>
      <c r="L50" t="n">
        <v>3.06</v>
      </c>
      <c r="M50" t="n">
        <v>4.05</v>
      </c>
      <c r="N50" t="n">
        <v>6.42</v>
      </c>
    </row>
    <row r="51">
      <c r="A51" s="5" t="inlineStr">
        <is>
          <t>KBV (Kurs/Buchwert)</t>
        </is>
      </c>
      <c r="B51" s="5" t="inlineStr">
        <is>
          <t>PB (price/book value)</t>
        </is>
      </c>
      <c r="C51" t="n">
        <v>0.8100000000000001</v>
      </c>
      <c r="D51" t="n">
        <v>0.79</v>
      </c>
      <c r="E51" t="n">
        <v>0.92</v>
      </c>
      <c r="F51" t="n">
        <v>0.51</v>
      </c>
      <c r="G51" t="n">
        <v>0.89</v>
      </c>
      <c r="H51" t="n">
        <v>0.79</v>
      </c>
      <c r="I51" t="n">
        <v>0.52</v>
      </c>
      <c r="J51" t="n">
        <v>0.45</v>
      </c>
      <c r="K51" t="n">
        <v>0.85</v>
      </c>
      <c r="L51" t="n">
        <v>0.79</v>
      </c>
      <c r="M51" t="n">
        <v>1.22</v>
      </c>
      <c r="N51" t="n">
        <v>1.31</v>
      </c>
    </row>
    <row r="52">
      <c r="A52" s="5" t="inlineStr">
        <is>
          <t>KCV (Kurs/Cashflow)</t>
        </is>
      </c>
      <c r="B52" s="5" t="inlineStr">
        <is>
          <t>PC (price/cashflow)</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row>
    <row r="53">
      <c r="A53" s="5" t="inlineStr">
        <is>
          <t>Dividendenrendite in %</t>
        </is>
      </c>
      <c r="B53" s="5" t="inlineStr">
        <is>
          <t>Dividend Yield in %</t>
        </is>
      </c>
      <c r="C53" t="n">
        <v>5.18</v>
      </c>
      <c r="D53" t="n">
        <v>5.9</v>
      </c>
      <c r="E53" t="n">
        <v>4.28</v>
      </c>
      <c r="F53" t="n">
        <v>5.18</v>
      </c>
      <c r="G53" t="n">
        <v>2.77</v>
      </c>
      <c r="H53" t="n">
        <v>2.04</v>
      </c>
      <c r="I53" t="inlineStr">
        <is>
          <t>-</t>
        </is>
      </c>
      <c r="J53" t="n">
        <v>1.44</v>
      </c>
      <c r="K53" t="n">
        <v>2.43</v>
      </c>
      <c r="L53" t="n">
        <v>2.76</v>
      </c>
      <c r="M53" t="n">
        <v>7.67</v>
      </c>
      <c r="N53" t="n">
        <v>6.02</v>
      </c>
    </row>
    <row r="54">
      <c r="A54" s="5" t="inlineStr">
        <is>
          <t>Gewinnrendite in %</t>
        </is>
      </c>
      <c r="B54" s="5" t="inlineStr">
        <is>
          <t>Return on profit in %</t>
        </is>
      </c>
      <c r="C54" t="n">
        <v>10.4</v>
      </c>
      <c r="D54" t="n">
        <v>12.6</v>
      </c>
      <c r="E54" t="n">
        <v>10.2</v>
      </c>
      <c r="F54" t="n">
        <v>13.6</v>
      </c>
      <c r="G54" t="n">
        <v>7.8</v>
      </c>
      <c r="H54" t="n">
        <v>6.8</v>
      </c>
      <c r="I54" t="n">
        <v>-5</v>
      </c>
      <c r="J54" t="n">
        <v>2.6</v>
      </c>
      <c r="K54" t="n">
        <v>6.2</v>
      </c>
      <c r="L54" t="n">
        <v>7.8</v>
      </c>
      <c r="M54" t="inlineStr">
        <is>
          <t>-</t>
        </is>
      </c>
      <c r="N54" t="n">
        <v>11.6</v>
      </c>
    </row>
    <row r="55">
      <c r="A55" s="5" t="inlineStr">
        <is>
          <t>Eigenkapitalrendite in %</t>
        </is>
      </c>
      <c r="B55" s="5" t="inlineStr">
        <is>
          <t>Return on Equity in %</t>
        </is>
      </c>
      <c r="C55" t="n">
        <v>8.25</v>
      </c>
      <c r="D55" t="n">
        <v>9.73</v>
      </c>
      <c r="E55" t="n">
        <v>9.109999999999999</v>
      </c>
      <c r="F55" t="n">
        <v>6.84</v>
      </c>
      <c r="G55" t="n">
        <v>6.73</v>
      </c>
      <c r="H55" t="n">
        <v>5.93</v>
      </c>
      <c r="I55" t="n">
        <v>-2.63</v>
      </c>
      <c r="J55" t="n">
        <v>1.24</v>
      </c>
      <c r="K55" t="n">
        <v>5.33</v>
      </c>
      <c r="L55" t="n">
        <v>5.96</v>
      </c>
      <c r="M55" t="n">
        <v>0.04</v>
      </c>
      <c r="N55" t="n">
        <v>15.05</v>
      </c>
    </row>
    <row r="56">
      <c r="A56" s="5" t="inlineStr">
        <is>
          <t>Gesamtkapitalrendite in %</t>
        </is>
      </c>
      <c r="B56" s="5" t="inlineStr">
        <is>
          <t>Total Return on Investment in %</t>
        </is>
      </c>
      <c r="C56" t="n">
        <v>1.05</v>
      </c>
      <c r="D56" t="n">
        <v>1.19</v>
      </c>
      <c r="E56" t="n">
        <v>1.06</v>
      </c>
      <c r="F56" t="n">
        <v>0.87</v>
      </c>
      <c r="G56" t="n">
        <v>0.83</v>
      </c>
      <c r="H56" t="n">
        <v>0.66</v>
      </c>
      <c r="I56" t="n">
        <v>-0.25</v>
      </c>
      <c r="J56" t="n">
        <v>0.1</v>
      </c>
      <c r="K56" t="n">
        <v>0.49</v>
      </c>
      <c r="L56" t="n">
        <v>0.52</v>
      </c>
      <c r="M56" t="inlineStr">
        <is>
          <t>-</t>
        </is>
      </c>
      <c r="N56" t="n">
        <v>1.57</v>
      </c>
    </row>
    <row r="57">
      <c r="A57" s="5" t="inlineStr">
        <is>
          <t>Eigenkapitalquote in %</t>
        </is>
      </c>
      <c r="B57" s="5" t="inlineStr">
        <is>
          <t>Equity Ratio in %</t>
        </is>
      </c>
      <c r="C57" t="n">
        <v>12.75</v>
      </c>
      <c r="D57" t="n">
        <v>12.28</v>
      </c>
      <c r="E57" t="n">
        <v>11.69</v>
      </c>
      <c r="F57" t="n">
        <v>12.65</v>
      </c>
      <c r="G57" t="n">
        <v>12.39</v>
      </c>
      <c r="H57" t="n">
        <v>11.12</v>
      </c>
      <c r="I57" t="n">
        <v>9.390000000000001</v>
      </c>
      <c r="J57" t="n">
        <v>8.26</v>
      </c>
      <c r="K57" t="n">
        <v>9.17</v>
      </c>
      <c r="L57" t="n">
        <v>8.800000000000001</v>
      </c>
      <c r="M57" t="n">
        <v>7.72</v>
      </c>
      <c r="N57" t="n">
        <v>10.46</v>
      </c>
    </row>
    <row r="58">
      <c r="A58" s="5" t="inlineStr">
        <is>
          <t>Fremdkapitalquote in %</t>
        </is>
      </c>
      <c r="B58" s="5" t="inlineStr">
        <is>
          <t>Debt Ratio in %</t>
        </is>
      </c>
      <c r="C58" t="n">
        <v>87.25</v>
      </c>
      <c r="D58" t="n">
        <v>87.72</v>
      </c>
      <c r="E58" t="n">
        <v>88.31</v>
      </c>
      <c r="F58" t="n">
        <v>87.34999999999999</v>
      </c>
      <c r="G58" t="n">
        <v>87.61</v>
      </c>
      <c r="H58" t="n">
        <v>88.88</v>
      </c>
      <c r="I58" t="n">
        <v>90.61</v>
      </c>
      <c r="J58" t="n">
        <v>91.73999999999999</v>
      </c>
      <c r="K58" t="n">
        <v>90.83</v>
      </c>
      <c r="L58" t="n">
        <v>91.2</v>
      </c>
      <c r="M58" t="n">
        <v>92.28</v>
      </c>
      <c r="N58" t="n">
        <v>89.54000000000001</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1.05</v>
      </c>
      <c r="D65" t="n">
        <v>1.19</v>
      </c>
      <c r="E65" t="n">
        <v>1.06</v>
      </c>
      <c r="F65" t="n">
        <v>0.87</v>
      </c>
      <c r="G65" t="n">
        <v>0.83</v>
      </c>
      <c r="H65" t="n">
        <v>0.66</v>
      </c>
      <c r="I65" t="n">
        <v>-0.25</v>
      </c>
      <c r="J65" t="n">
        <v>0.1</v>
      </c>
      <c r="K65" t="n">
        <v>0.49</v>
      </c>
      <c r="L65" t="n">
        <v>0.52</v>
      </c>
      <c r="M65" t="n">
        <v>0</v>
      </c>
    </row>
    <row r="66">
      <c r="A66" s="5" t="inlineStr">
        <is>
          <t>Ertrag des eingesetzten Kapitals</t>
        </is>
      </c>
      <c r="B66" s="5" t="inlineStr">
        <is>
          <t>ROCE Return on Cap. Empl. in %</t>
        </is>
      </c>
      <c r="C66" t="n">
        <v>1.42</v>
      </c>
      <c r="D66" t="n">
        <v>1.56</v>
      </c>
      <c r="E66" t="n">
        <v>1.34</v>
      </c>
      <c r="F66" t="n">
        <v>1.09</v>
      </c>
      <c r="G66" t="n">
        <v>1.1</v>
      </c>
      <c r="H66" t="n">
        <v>0.73</v>
      </c>
      <c r="I66" t="n">
        <v>-0.04</v>
      </c>
      <c r="J66" t="n">
        <v>0.27</v>
      </c>
      <c r="K66" t="n">
        <v>0.76</v>
      </c>
      <c r="L66" t="n">
        <v>0.78</v>
      </c>
      <c r="M66" t="n">
        <v>0.13</v>
      </c>
    </row>
    <row r="67">
      <c r="A67" s="5" t="inlineStr"/>
      <c r="B67" s="5" t="inlineStr"/>
    </row>
    <row r="68">
      <c r="A68" s="5" t="inlineStr"/>
      <c r="B68" s="5" t="inlineStr"/>
    </row>
    <row r="69">
      <c r="A69" s="5" t="inlineStr">
        <is>
          <t>Operativer Cashflow</t>
        </is>
      </c>
      <c r="B69" s="5" t="inlineStr">
        <is>
          <t>Operating Cashflow in M</t>
        </is>
      </c>
      <c r="C69" t="inlineStr">
        <is>
          <t>-</t>
        </is>
      </c>
      <c r="D69" t="inlineStr">
        <is>
          <t>-</t>
        </is>
      </c>
      <c r="E69" t="inlineStr">
        <is>
          <t>-</t>
        </is>
      </c>
      <c r="F69" t="inlineStr">
        <is>
          <t>-</t>
        </is>
      </c>
      <c r="G69" t="inlineStr">
        <is>
          <t>-</t>
        </is>
      </c>
      <c r="H69" t="inlineStr">
        <is>
          <t>-</t>
        </is>
      </c>
      <c r="I69" t="inlineStr">
        <is>
          <t>-</t>
        </is>
      </c>
      <c r="J69" t="inlineStr">
        <is>
          <t>-</t>
        </is>
      </c>
      <c r="K69" t="inlineStr">
        <is>
          <t>-</t>
        </is>
      </c>
      <c r="L69" t="inlineStr">
        <is>
          <t>-</t>
        </is>
      </c>
      <c r="M69" t="inlineStr">
        <is>
          <t>-</t>
        </is>
      </c>
    </row>
    <row r="70">
      <c r="A70" s="5" t="inlineStr">
        <is>
          <t>Aktienrückkauf</t>
        </is>
      </c>
      <c r="B70" s="5" t="inlineStr">
        <is>
          <t>Share Buyback in M</t>
        </is>
      </c>
      <c r="C70" t="n">
        <v>-0.6000000000000227</v>
      </c>
      <c r="D70" t="n">
        <v>-5.399999999999977</v>
      </c>
      <c r="E70" t="n">
        <v>-10.20000000000005</v>
      </c>
      <c r="F70" t="n">
        <v>-3.799999999999955</v>
      </c>
      <c r="G70" t="n">
        <v>-21.80000000000007</v>
      </c>
      <c r="H70" t="n">
        <v>-1.299999999999955</v>
      </c>
      <c r="I70" t="n">
        <v>0</v>
      </c>
      <c r="J70" t="n">
        <v>0</v>
      </c>
      <c r="K70" t="n">
        <v>17</v>
      </c>
      <c r="L70" t="n">
        <v>-41</v>
      </c>
      <c r="M70" t="n">
        <v>0</v>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-4.73</v>
      </c>
      <c r="D75" t="n">
        <v>15.16</v>
      </c>
      <c r="E75" t="n">
        <v>24.1</v>
      </c>
      <c r="F75" t="n">
        <v>2.49</v>
      </c>
      <c r="G75" t="n">
        <v>26.89</v>
      </c>
      <c r="H75" t="n">
        <v>-358.51</v>
      </c>
      <c r="I75" t="n">
        <v>-322.25</v>
      </c>
      <c r="J75" t="n">
        <v>-78.05</v>
      </c>
      <c r="K75" t="n">
        <v>-8.06</v>
      </c>
      <c r="L75" t="n">
        <v>16604.17</v>
      </c>
      <c r="M75" t="n">
        <v>-99.76000000000001</v>
      </c>
    </row>
    <row r="76">
      <c r="A76" s="5" t="inlineStr">
        <is>
          <t>Gewinnwachstum 3J in %</t>
        </is>
      </c>
      <c r="B76" s="5" t="inlineStr">
        <is>
          <t>Earnings Growth 3Y in %</t>
        </is>
      </c>
      <c r="C76" t="n">
        <v>11.51</v>
      </c>
      <c r="D76" t="n">
        <v>13.92</v>
      </c>
      <c r="E76" t="n">
        <v>17.83</v>
      </c>
      <c r="F76" t="n">
        <v>-109.71</v>
      </c>
      <c r="G76" t="n">
        <v>-217.96</v>
      </c>
      <c r="H76" t="n">
        <v>-252.94</v>
      </c>
      <c r="I76" t="n">
        <v>-136.12</v>
      </c>
      <c r="J76" t="n">
        <v>5506.02</v>
      </c>
      <c r="K76" t="n">
        <v>5498.78</v>
      </c>
      <c r="L76" t="inlineStr">
        <is>
          <t>-</t>
        </is>
      </c>
      <c r="M76" t="inlineStr">
        <is>
          <t>-</t>
        </is>
      </c>
    </row>
    <row r="77">
      <c r="A77" s="5" t="inlineStr">
        <is>
          <t>Gewinnwachstum 5J in %</t>
        </is>
      </c>
      <c r="B77" s="5" t="inlineStr">
        <is>
          <t>Earnings Growth 5Y in %</t>
        </is>
      </c>
      <c r="C77" t="n">
        <v>12.78</v>
      </c>
      <c r="D77" t="n">
        <v>-57.97</v>
      </c>
      <c r="E77" t="n">
        <v>-125.46</v>
      </c>
      <c r="F77" t="n">
        <v>-145.89</v>
      </c>
      <c r="G77" t="n">
        <v>-148</v>
      </c>
      <c r="H77" t="n">
        <v>3167.46</v>
      </c>
      <c r="I77" t="n">
        <v>3219.21</v>
      </c>
      <c r="J77" t="inlineStr">
        <is>
          <t>-</t>
        </is>
      </c>
      <c r="K77" t="inlineStr">
        <is>
          <t>-</t>
        </is>
      </c>
      <c r="L77" t="inlineStr">
        <is>
          <t>-</t>
        </is>
      </c>
      <c r="M77" t="inlineStr">
        <is>
          <t>-</t>
        </is>
      </c>
    </row>
    <row r="78">
      <c r="A78" s="5" t="inlineStr">
        <is>
          <t>Gewinnwachstum 10J in %</t>
        </is>
      </c>
      <c r="B78" s="5" t="inlineStr">
        <is>
          <t>Earnings Growth 10Y in %</t>
        </is>
      </c>
      <c r="C78" t="n">
        <v>1590.12</v>
      </c>
      <c r="D78" t="n">
        <v>1580.62</v>
      </c>
      <c r="E78" t="inlineStr">
        <is>
          <t>-</t>
        </is>
      </c>
      <c r="F78" t="inlineStr">
        <is>
          <t>-</t>
        </is>
      </c>
      <c r="G78" t="inlineStr">
        <is>
          <t>-</t>
        </is>
      </c>
      <c r="H78" t="inlineStr">
        <is>
          <t>-</t>
        </is>
      </c>
      <c r="I78" t="inlineStr">
        <is>
          <t>-</t>
        </is>
      </c>
      <c r="J78" t="inlineStr">
        <is>
          <t>-</t>
        </is>
      </c>
      <c r="K78" t="inlineStr">
        <is>
          <t>-</t>
        </is>
      </c>
      <c r="L78" t="inlineStr">
        <is>
          <t>-</t>
        </is>
      </c>
      <c r="M78" t="inlineStr">
        <is>
          <t>-</t>
        </is>
      </c>
    </row>
    <row r="79">
      <c r="A79" s="5" t="inlineStr">
        <is>
          <t>PEG Ratio</t>
        </is>
      </c>
      <c r="B79" s="5" t="inlineStr">
        <is>
          <t>KGW Kurs/Gewinn/Wachstum</t>
        </is>
      </c>
      <c r="C79" t="n">
        <v>0.75</v>
      </c>
      <c r="D79" t="n">
        <v>-0.14</v>
      </c>
      <c r="E79" t="n">
        <v>-0.08</v>
      </c>
      <c r="F79" t="n">
        <v>-0.05</v>
      </c>
      <c r="G79" t="n">
        <v>-0.09</v>
      </c>
      <c r="H79" t="n">
        <v>0</v>
      </c>
      <c r="I79" t="inlineStr">
        <is>
          <t>-</t>
        </is>
      </c>
      <c r="J79" t="inlineStr">
        <is>
          <t>-</t>
        </is>
      </c>
      <c r="K79" t="inlineStr">
        <is>
          <t>-</t>
        </is>
      </c>
      <c r="L79" t="inlineStr">
        <is>
          <t>-</t>
        </is>
      </c>
      <c r="M79" t="inlineStr">
        <is>
          <t>-</t>
        </is>
      </c>
    </row>
    <row r="80">
      <c r="A80" s="5" t="inlineStr">
        <is>
          <t>EBIT-Wachstum 1J in %</t>
        </is>
      </c>
      <c r="B80" s="5" t="inlineStr">
        <is>
          <t>EBIT Growth 1Y in %</t>
        </is>
      </c>
      <c r="C80" t="n">
        <v>-1.19</v>
      </c>
      <c r="D80" t="n">
        <v>19.91</v>
      </c>
      <c r="E80" t="n">
        <v>24.13</v>
      </c>
      <c r="F80" t="n">
        <v>-2.75</v>
      </c>
      <c r="G80" t="n">
        <v>51.12</v>
      </c>
      <c r="H80" t="n">
        <v>-1935.16</v>
      </c>
      <c r="I80" t="n">
        <v>-113.26</v>
      </c>
      <c r="J80" t="n">
        <v>-62.85</v>
      </c>
      <c r="K80" t="n">
        <v>-4.99</v>
      </c>
      <c r="L80" t="n">
        <v>543.11</v>
      </c>
      <c r="M80" t="n">
        <v>-91.95999999999999</v>
      </c>
    </row>
    <row r="81">
      <c r="A81" s="5" t="inlineStr">
        <is>
          <t>EBIT-Wachstum 3J in %</t>
        </is>
      </c>
      <c r="B81" s="5" t="inlineStr">
        <is>
          <t>EBIT Growth 3Y in %</t>
        </is>
      </c>
      <c r="C81" t="n">
        <v>14.28</v>
      </c>
      <c r="D81" t="n">
        <v>13.76</v>
      </c>
      <c r="E81" t="n">
        <v>24.17</v>
      </c>
      <c r="F81" t="n">
        <v>-628.9299999999999</v>
      </c>
      <c r="G81" t="n">
        <v>-665.77</v>
      </c>
      <c r="H81" t="n">
        <v>-703.76</v>
      </c>
      <c r="I81" t="n">
        <v>-60.37</v>
      </c>
      <c r="J81" t="n">
        <v>158.42</v>
      </c>
      <c r="K81" t="n">
        <v>148.72</v>
      </c>
      <c r="L81" t="inlineStr">
        <is>
          <t>-</t>
        </is>
      </c>
      <c r="M81" t="inlineStr">
        <is>
          <t>-</t>
        </is>
      </c>
    </row>
    <row r="82">
      <c r="A82" s="5" t="inlineStr">
        <is>
          <t>EBIT-Wachstum 5J in %</t>
        </is>
      </c>
      <c r="B82" s="5" t="inlineStr">
        <is>
          <t>EBIT Growth 5Y in %</t>
        </is>
      </c>
      <c r="C82" t="n">
        <v>18.24</v>
      </c>
      <c r="D82" t="n">
        <v>-368.55</v>
      </c>
      <c r="E82" t="n">
        <v>-395.18</v>
      </c>
      <c r="F82" t="n">
        <v>-412.58</v>
      </c>
      <c r="G82" t="n">
        <v>-413.03</v>
      </c>
      <c r="H82" t="n">
        <v>-314.63</v>
      </c>
      <c r="I82" t="n">
        <v>54.01</v>
      </c>
      <c r="J82" t="inlineStr">
        <is>
          <t>-</t>
        </is>
      </c>
      <c r="K82" t="inlineStr">
        <is>
          <t>-</t>
        </is>
      </c>
      <c r="L82" t="inlineStr">
        <is>
          <t>-</t>
        </is>
      </c>
      <c r="M82" t="inlineStr">
        <is>
          <t>-</t>
        </is>
      </c>
    </row>
    <row r="83">
      <c r="A83" s="5" t="inlineStr">
        <is>
          <t>EBIT-Wachstum 10J in %</t>
        </is>
      </c>
      <c r="B83" s="5" t="inlineStr">
        <is>
          <t>EBIT Growth 10Y in %</t>
        </is>
      </c>
      <c r="C83" t="n">
        <v>-148.19</v>
      </c>
      <c r="D83" t="n">
        <v>-157.27</v>
      </c>
      <c r="E83" t="inlineStr">
        <is>
          <t>-</t>
        </is>
      </c>
      <c r="F83" t="inlineStr">
        <is>
          <t>-</t>
        </is>
      </c>
      <c r="G83" t="inlineStr">
        <is>
          <t>-</t>
        </is>
      </c>
      <c r="H83" t="inlineStr">
        <is>
          <t>-</t>
        </is>
      </c>
      <c r="I83" t="inlineStr">
        <is>
          <t>-</t>
        </is>
      </c>
      <c r="J83" t="inlineStr">
        <is>
          <t>-</t>
        </is>
      </c>
      <c r="K83" t="inlineStr">
        <is>
          <t>-</t>
        </is>
      </c>
      <c r="L83" t="inlineStr">
        <is>
          <t>-</t>
        </is>
      </c>
      <c r="M83" t="inlineStr">
        <is>
          <t>-</t>
        </is>
      </c>
    </row>
    <row r="84">
      <c r="A84" s="5" t="inlineStr">
        <is>
          <t>Op.Cashflow Wachstum 1J in %</t>
        </is>
      </c>
      <c r="B84" s="5" t="inlineStr">
        <is>
          <t>Op.Cashflow Wachstum 1Y in %</t>
        </is>
      </c>
      <c r="C84" t="inlineStr">
        <is>
          <t>-</t>
        </is>
      </c>
      <c r="D84" t="inlineStr">
        <is>
          <t>-</t>
        </is>
      </c>
      <c r="E84" t="inlineStr">
        <is>
          <t>-</t>
        </is>
      </c>
      <c r="F84" t="inlineStr">
        <is>
          <t>-</t>
        </is>
      </c>
      <c r="G84" t="inlineStr">
        <is>
          <t>-</t>
        </is>
      </c>
      <c r="H84" t="inlineStr">
        <is>
          <t>-</t>
        </is>
      </c>
      <c r="I84" t="inlineStr">
        <is>
          <t>-</t>
        </is>
      </c>
      <c r="J84" t="inlineStr">
        <is>
          <t>-</t>
        </is>
      </c>
      <c r="K84" t="inlineStr">
        <is>
          <t>-</t>
        </is>
      </c>
      <c r="L84" t="inlineStr">
        <is>
          <t>-</t>
        </is>
      </c>
      <c r="M84" t="inlineStr">
        <is>
          <t>-</t>
        </is>
      </c>
    </row>
    <row r="85">
      <c r="A85" s="5" t="inlineStr">
        <is>
          <t>Op.Cashflow Wachstum 3J in %</t>
        </is>
      </c>
      <c r="B85" s="5" t="inlineStr">
        <is>
          <t>Op.Cashflow Wachstum 3Y in %</t>
        </is>
      </c>
      <c r="C85" t="inlineStr">
        <is>
          <t>-</t>
        </is>
      </c>
      <c r="D85" t="inlineStr">
        <is>
          <t>-</t>
        </is>
      </c>
      <c r="E85" t="inlineStr">
        <is>
          <t>-</t>
        </is>
      </c>
      <c r="F85" t="inlineStr">
        <is>
          <t>-</t>
        </is>
      </c>
      <c r="G85" t="inlineStr">
        <is>
          <t>-</t>
        </is>
      </c>
      <c r="H85" t="inlineStr">
        <is>
          <t>-</t>
        </is>
      </c>
      <c r="I85" t="inlineStr">
        <is>
          <t>-</t>
        </is>
      </c>
      <c r="J85" t="inlineStr">
        <is>
          <t>-</t>
        </is>
      </c>
      <c r="K85" t="inlineStr">
        <is>
          <t>-</t>
        </is>
      </c>
      <c r="L85" t="inlineStr">
        <is>
          <t>-</t>
        </is>
      </c>
      <c r="M85" t="inlineStr">
        <is>
          <t>-</t>
        </is>
      </c>
    </row>
    <row r="86">
      <c r="A86" s="5" t="inlineStr">
        <is>
          <t>Op.Cashflow Wachstum 5J in %</t>
        </is>
      </c>
      <c r="B86" s="5" t="inlineStr">
        <is>
          <t>Op.Cashflow Wachstum 5Y in %</t>
        </is>
      </c>
      <c r="C86" t="inlineStr">
        <is>
          <t>-</t>
        </is>
      </c>
      <c r="D86" t="inlineStr">
        <is>
          <t>-</t>
        </is>
      </c>
      <c r="E86" t="inlineStr">
        <is>
          <t>-</t>
        </is>
      </c>
      <c r="F86" t="inlineStr">
        <is>
          <t>-</t>
        </is>
      </c>
      <c r="G86" t="inlineStr">
        <is>
          <t>-</t>
        </is>
      </c>
      <c r="H86" t="inlineStr">
        <is>
          <t>-</t>
        </is>
      </c>
      <c r="I86" t="inlineStr">
        <is>
          <t>-</t>
        </is>
      </c>
      <c r="J86" t="inlineStr">
        <is>
          <t>-</t>
        </is>
      </c>
      <c r="K86" t="inlineStr">
        <is>
          <t>-</t>
        </is>
      </c>
      <c r="L86" t="inlineStr">
        <is>
          <t>-</t>
        </is>
      </c>
      <c r="M86" t="inlineStr">
        <is>
          <t>-</t>
        </is>
      </c>
    </row>
    <row r="87">
      <c r="A87" s="5" t="inlineStr">
        <is>
          <t>Op.Cashflow Wachstum 10J in %</t>
        </is>
      </c>
      <c r="B87" s="5" t="inlineStr">
        <is>
          <t>Op.Cashflow Wachstum 10Y in %</t>
        </is>
      </c>
      <c r="C87" t="inlineStr">
        <is>
          <t>-</t>
        </is>
      </c>
      <c r="D87" t="inlineStr">
        <is>
          <t>-</t>
        </is>
      </c>
      <c r="E87" t="inlineStr">
        <is>
          <t>-</t>
        </is>
      </c>
      <c r="F87" t="inlineStr">
        <is>
          <t>-</t>
        </is>
      </c>
      <c r="G87" t="inlineStr">
        <is>
          <t>-</t>
        </is>
      </c>
      <c r="H87" t="inlineStr">
        <is>
          <t>-</t>
        </is>
      </c>
      <c r="I87" t="inlineStr">
        <is>
          <t>-</t>
        </is>
      </c>
      <c r="J87" t="inlineStr">
        <is>
          <t>-</t>
        </is>
      </c>
      <c r="K87" t="inlineStr">
        <is>
          <t>-</t>
        </is>
      </c>
      <c r="L87" t="inlineStr">
        <is>
          <t>-</t>
        </is>
      </c>
      <c r="M87" t="inlineStr">
        <is>
          <t>-</t>
        </is>
      </c>
    </row>
    <row r="88">
      <c r="A88" s="5" t="inlineStr">
        <is>
          <t>Verschuldungsgrad in %</t>
        </is>
      </c>
      <c r="B88" s="5" t="inlineStr">
        <is>
          <t>Finance Gearing in %</t>
        </is>
      </c>
      <c r="C88" t="n">
        <v>684.01</v>
      </c>
      <c r="D88" t="n">
        <v>714.1900000000001</v>
      </c>
      <c r="E88" t="n">
        <v>755.1799999999999</v>
      </c>
      <c r="F88" t="n">
        <v>690.46</v>
      </c>
      <c r="G88" t="n">
        <v>707.28</v>
      </c>
      <c r="H88" t="n">
        <v>798.99</v>
      </c>
      <c r="I88" t="n">
        <v>964.8200000000001</v>
      </c>
      <c r="J88" t="n">
        <v>1111</v>
      </c>
      <c r="K88" t="n">
        <v>990.5599999999999</v>
      </c>
      <c r="L88" t="n">
        <v>1037</v>
      </c>
      <c r="M88" t="n">
        <v>1195</v>
      </c>
      <c r="N88" t="n">
        <v>855.9299999999999</v>
      </c>
    </row>
  </sheetData>
  <pageMargins bottom="1" footer="0.5" header="0.5" left="0.75" right="0.75" top="1"/>
</worksheet>
</file>

<file path=xl/worksheets/sheet21.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10"/>
    <col customWidth="1" max="15" min="15" width="10"/>
    <col customWidth="1" max="16" min="16" width="10"/>
  </cols>
  <sheetData>
    <row r="1">
      <c r="A1" s="1" t="inlineStr">
        <is>
          <t xml:space="preserve">PRYSMIAN </t>
        </is>
      </c>
      <c r="B1" s="2" t="inlineStr">
        <is>
          <t>WKN: A0MP84  ISIN: IT0004176001  US-Symbol:PRYMF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+39-02-6449-1</t>
        </is>
      </c>
      <c r="G4" t="inlineStr">
        <is>
          <t>05.03.2020</t>
        </is>
      </c>
      <c r="H4" t="inlineStr">
        <is>
          <t>Preliminary Results</t>
        </is>
      </c>
      <c r="J4" t="inlineStr">
        <is>
          <t>Freefloat</t>
        </is>
      </c>
      <c r="K4" t="inlineStr">
        <is>
          <t>-</t>
        </is>
      </c>
    </row>
    <row r="5">
      <c r="A5" s="5" t="inlineStr">
        <is>
          <t>Ticker</t>
        </is>
      </c>
      <c r="B5" t="inlineStr">
        <is>
          <t>AEU</t>
        </is>
      </c>
      <c r="C5" s="5" t="inlineStr">
        <is>
          <t>Fax</t>
        </is>
      </c>
      <c r="D5" s="5" t="inlineStr"/>
      <c r="E5" t="inlineStr">
        <is>
          <t>-</t>
        </is>
      </c>
      <c r="G5" t="inlineStr">
        <is>
          <t>23.03.2020</t>
        </is>
      </c>
      <c r="H5" t="inlineStr">
        <is>
          <t>Publication Of Annual Report</t>
        </is>
      </c>
    </row>
    <row r="6">
      <c r="A6" s="5" t="inlineStr">
        <is>
          <t>Gelistet Seit / Listed Since</t>
        </is>
      </c>
      <c r="B6" t="inlineStr">
        <is>
          <t>-</t>
        </is>
      </c>
      <c r="C6" s="5" t="inlineStr">
        <is>
          <t>Internet</t>
        </is>
      </c>
      <c r="D6" s="5" t="inlineStr"/>
      <c r="E6" t="inlineStr">
        <is>
          <t>http://www.prysmian.com/</t>
        </is>
      </c>
      <c r="G6" t="inlineStr">
        <is>
          <t>28.04.2020</t>
        </is>
      </c>
      <c r="H6" t="inlineStr">
        <is>
          <t>Annual General Meeting</t>
        </is>
      </c>
    </row>
    <row r="7">
      <c r="A7" s="5" t="inlineStr">
        <is>
          <t>Nominalwert / Nominal Value</t>
        </is>
      </c>
      <c r="B7" t="inlineStr">
        <is>
          <t>-</t>
        </is>
      </c>
      <c r="C7" s="5" t="inlineStr">
        <is>
          <t>Inv. Relations Telefon / Phone</t>
        </is>
      </c>
      <c r="D7" s="5" t="inlineStr"/>
      <c r="E7" t="inlineStr">
        <is>
          <t>+39-02-6449-51400</t>
        </is>
      </c>
      <c r="G7" t="inlineStr">
        <is>
          <t>12.05.2020</t>
        </is>
      </c>
      <c r="H7" t="inlineStr">
        <is>
          <t>Result Q1</t>
        </is>
      </c>
    </row>
    <row r="8">
      <c r="A8" s="5" t="inlineStr">
        <is>
          <t>Land / Country</t>
        </is>
      </c>
      <c r="B8" t="inlineStr">
        <is>
          <t>Italien</t>
        </is>
      </c>
      <c r="C8" s="5" t="inlineStr">
        <is>
          <t>Inv. Relations E-Mail</t>
        </is>
      </c>
      <c r="D8" s="5" t="inlineStr"/>
      <c r="E8" t="inlineStr">
        <is>
          <t>investor.relations@prysmian.com</t>
        </is>
      </c>
      <c r="G8" t="inlineStr">
        <is>
          <t>18.05.2020</t>
        </is>
      </c>
      <c r="H8" t="inlineStr">
        <is>
          <t>Ex Dividend</t>
        </is>
      </c>
    </row>
    <row r="9">
      <c r="A9" s="5" t="inlineStr">
        <is>
          <t>Währung / Currency</t>
        </is>
      </c>
      <c r="B9" t="inlineStr">
        <is>
          <t>EUR</t>
        </is>
      </c>
      <c r="C9" s="5" t="inlineStr">
        <is>
          <t>Kontaktperson / Contact Person</t>
        </is>
      </c>
      <c r="D9" s="5" t="inlineStr"/>
      <c r="E9" t="inlineStr">
        <is>
          <t>Maria Cristina Bifulco</t>
        </is>
      </c>
      <c r="G9" t="inlineStr">
        <is>
          <t>20.05.2020</t>
        </is>
      </c>
      <c r="H9" t="inlineStr">
        <is>
          <t>Dividend Payout</t>
        </is>
      </c>
    </row>
    <row r="10">
      <c r="A10" s="5" t="inlineStr">
        <is>
          <t>Branche / Industry</t>
        </is>
      </c>
      <c r="B10" t="inlineStr">
        <is>
          <t>Electrical Equipment And Distribution</t>
        </is>
      </c>
      <c r="C10" s="5" t="inlineStr">
        <is>
          <t>30.07.2020</t>
        </is>
      </c>
      <c r="D10" s="5" t="inlineStr">
        <is>
          <t>Score Half Year</t>
        </is>
      </c>
    </row>
    <row r="11">
      <c r="A11" s="5" t="inlineStr">
        <is>
          <t>Sektor / Sector</t>
        </is>
      </c>
      <c r="B11" t="inlineStr">
        <is>
          <t>Technology</t>
        </is>
      </c>
      <c r="C11" t="inlineStr">
        <is>
          <t>29.10.2020</t>
        </is>
      </c>
      <c r="D11" t="inlineStr">
        <is>
          <t>Q3 Earnings</t>
        </is>
      </c>
    </row>
    <row r="12">
      <c r="A12" s="5" t="inlineStr">
        <is>
          <t>Typ / Genre</t>
        </is>
      </c>
      <c r="B12" t="inlineStr">
        <is>
          <t>Stammaktie</t>
        </is>
      </c>
    </row>
    <row r="13">
      <c r="A13" s="5" t="inlineStr">
        <is>
          <t>Adresse / Address</t>
        </is>
      </c>
      <c r="B13" t="inlineStr">
        <is>
          <t>Prysmian S.p.A.Viale Sarca 222  I-20126 Milano</t>
        </is>
      </c>
    </row>
    <row r="14">
      <c r="A14" s="5" t="inlineStr">
        <is>
          <t>Management</t>
        </is>
      </c>
      <c r="B14" t="inlineStr">
        <is>
          <t>Claudio De Conto, Valerio Battista, Paolo Amato, Massimo Battaini, Joyce Victoria Bigio, Maria Elena Cappello, Monica De Virgiliis, Pier Francesco Facchini, Francesco Gori, Mimi Kung, Maria Letizia Mariani, Fabio Romeo</t>
        </is>
      </c>
    </row>
    <row r="15">
      <c r="A15" s="5" t="inlineStr">
        <is>
          <t>Aufsichtsrat / Board</t>
        </is>
      </c>
      <c r="B15" t="inlineStr">
        <is>
          <t>Pellegrino Libroia, Laura Gualtieri, Paolo Francesco Lazzati, Claudia Mezzabotta, Michele Milano</t>
        </is>
      </c>
    </row>
    <row r="16">
      <c r="A16" s="5" t="inlineStr">
        <is>
          <t>Beschreibung</t>
        </is>
      </c>
      <c r="B16" t="inlineStr">
        <is>
          <t>Prysmian S.p.A. ist eine international tätige Unternehmensgruppe, die hochwertige Kabel und Kabelsysteme herstellt. Die Geschäftsbereiche sind in die Divisionen Energieprojekte, Energieprodukte und Telekommunikation strukturiert. Das Segment Energieprojekte umfasst die Entwicklung, Konstruktion, Herstellung, Lieferung und Installation eines breiten Spektrums von Kabeln und Leitungen für die Übertragung und Verteilung von Energie im Nieder-, Mittel-, Hoch- und Höchstspannungsbereich aktiv. Diese sind sowohl für die Verlegung in der Erde als auch als Seekabel und für spezielle Industrieanwendungen geeignet. Im Bereich Energieprodukte werden Kabelprodukte für Energie und Infrastruktur wie auch für Industrie- und Netzwerkkomponenten angeboten. Im Bereich Telekommunikation beinhaltet das umfassende Produktportfolio unter anderem Lichtwellenleiter und Lichtwellenkabel, Kupferkabel für Video-, Daten- und Sprachübertragung sowie Verbindungskomponenten und Zubehör. Mit über 80 Produktionsstätten, 17 Research &amp; Development-Zentren und weltweiten Niederlassungen ist die Unternehmensgruppe global präsent und nach der Übernahme von DRAKA einer der grössten Energie- und Telekommunikationskabelhersteller weltweit. Copyright 2014 FINANCE BASE AG</t>
        </is>
      </c>
    </row>
    <row r="17">
      <c r="A17" s="5" t="inlineStr">
        <is>
          <t>Profile</t>
        </is>
      </c>
      <c r="B17" t="inlineStr">
        <is>
          <t>Prysmian SpA is a group of companies internationally active, high-quality cables and cable systems is prepared. The divisions are structured into divisions energy projects, energy products and telecommunications. The segment energy projects involves the development, design, manufacturing, delivery and installation of a wide range of cables and lines for the transmission and distribution of energy in the low, medium, high and very high voltage range active. These are suitable for laying in the ground as well as submarine cables and for specific industrial applications. In the field of energy products cable products for energy and infrastructure as well as for industrial and network components. In the telecommunications sector, the comprehensive product portfolio also includes optical fibers and fiber optic cables, copper cables includes for video, data and voice transmission and connectivity components and accessories. With more than 80 production sites, 17 Research &amp; Development centers and offices worldwide, the Group global presence and worldwide after the acquisition of Draka one of the largest energy and telecommunications cable manufacturer.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11599</v>
      </c>
      <c r="D20" t="n">
        <v>10158</v>
      </c>
      <c r="E20" t="n">
        <v>7901</v>
      </c>
      <c r="F20" t="n">
        <v>7567</v>
      </c>
      <c r="G20" t="n">
        <v>7361</v>
      </c>
      <c r="H20" t="n">
        <v>6840</v>
      </c>
      <c r="I20" t="n">
        <v>7273</v>
      </c>
      <c r="J20" t="n">
        <v>7848</v>
      </c>
      <c r="K20" t="n">
        <v>7583</v>
      </c>
      <c r="L20" t="n">
        <v>4571</v>
      </c>
      <c r="M20" t="n">
        <v>3731</v>
      </c>
      <c r="N20" t="n">
        <v>5144</v>
      </c>
      <c r="O20" t="n">
        <v>5118</v>
      </c>
      <c r="P20" t="n">
        <v>5118</v>
      </c>
    </row>
    <row r="21">
      <c r="A21" s="5" t="inlineStr">
        <is>
          <t>Bruttoergebnis vom Umsatz</t>
        </is>
      </c>
      <c r="B21" s="5" t="inlineStr">
        <is>
          <t>Gross Profit</t>
        </is>
      </c>
      <c r="C21" t="n">
        <v>4381</v>
      </c>
      <c r="D21" t="n">
        <v>3622</v>
      </c>
      <c r="E21" t="n">
        <v>3139</v>
      </c>
      <c r="F21" t="n">
        <v>3132</v>
      </c>
      <c r="G21" t="n">
        <v>2833</v>
      </c>
      <c r="H21" t="n">
        <v>2537</v>
      </c>
      <c r="I21" t="n">
        <v>2702</v>
      </c>
      <c r="J21" t="n">
        <v>2748</v>
      </c>
      <c r="K21" t="n">
        <v>2559</v>
      </c>
      <c r="L21" t="n">
        <v>1682</v>
      </c>
      <c r="M21" t="n">
        <v>1621</v>
      </c>
      <c r="N21" t="n">
        <v>1966</v>
      </c>
      <c r="O21" t="n">
        <v>1947</v>
      </c>
      <c r="P21" t="n">
        <v>1947</v>
      </c>
    </row>
    <row r="22">
      <c r="A22" s="5" t="inlineStr">
        <is>
          <t>Operatives Ergebnis (EBIT)</t>
        </is>
      </c>
      <c r="B22" s="5" t="inlineStr">
        <is>
          <t>EBIT Earning Before Interest &amp; Tax</t>
        </is>
      </c>
      <c r="C22" t="n">
        <v>569</v>
      </c>
      <c r="D22" t="n">
        <v>310</v>
      </c>
      <c r="E22" t="n">
        <v>421</v>
      </c>
      <c r="F22" t="n">
        <v>447</v>
      </c>
      <c r="G22" t="n">
        <v>399</v>
      </c>
      <c r="H22" t="n">
        <v>312</v>
      </c>
      <c r="I22" t="n">
        <v>360</v>
      </c>
      <c r="J22" t="n">
        <v>362</v>
      </c>
      <c r="K22" t="n">
        <v>19</v>
      </c>
      <c r="L22" t="n">
        <v>307</v>
      </c>
      <c r="M22" t="n">
        <v>386</v>
      </c>
      <c r="N22" t="n">
        <v>380</v>
      </c>
      <c r="O22" t="n">
        <v>508</v>
      </c>
      <c r="P22" t="n">
        <v>508</v>
      </c>
    </row>
    <row r="23">
      <c r="A23" s="5" t="inlineStr">
        <is>
          <t>Finanzergebnis</t>
        </is>
      </c>
      <c r="B23" s="5" t="inlineStr">
        <is>
          <t>Financial Result</t>
        </is>
      </c>
      <c r="C23" t="n">
        <v>-125</v>
      </c>
      <c r="D23" t="n">
        <v>-112</v>
      </c>
      <c r="E23" t="n">
        <v>-116</v>
      </c>
      <c r="F23" t="n">
        <v>-79</v>
      </c>
      <c r="G23" t="n">
        <v>-89</v>
      </c>
      <c r="H23" t="n">
        <v>-140</v>
      </c>
      <c r="I23" t="n">
        <v>-138</v>
      </c>
      <c r="J23" t="n">
        <v>-118</v>
      </c>
      <c r="K23" t="n">
        <v>-120</v>
      </c>
      <c r="L23" t="n">
        <v>-94</v>
      </c>
      <c r="M23" t="n">
        <v>-49</v>
      </c>
      <c r="N23" t="n">
        <v>-94</v>
      </c>
      <c r="O23" t="n">
        <v>-121</v>
      </c>
      <c r="P23" t="n">
        <v>-121</v>
      </c>
    </row>
    <row r="24">
      <c r="A24" s="5" t="inlineStr">
        <is>
          <t>Ergebnis vor Steuer (EBT)</t>
        </is>
      </c>
      <c r="B24" s="5" t="inlineStr">
        <is>
          <t>EBT Earning Before Tax</t>
        </is>
      </c>
      <c r="C24" t="n">
        <v>444</v>
      </c>
      <c r="D24" t="n">
        <v>198</v>
      </c>
      <c r="E24" t="n">
        <v>305</v>
      </c>
      <c r="F24" t="n">
        <v>368</v>
      </c>
      <c r="G24" t="n">
        <v>310</v>
      </c>
      <c r="H24" t="n">
        <v>172</v>
      </c>
      <c r="I24" t="n">
        <v>222</v>
      </c>
      <c r="J24" t="n">
        <v>244</v>
      </c>
      <c r="K24" t="n">
        <v>-101</v>
      </c>
      <c r="L24" t="n">
        <v>213</v>
      </c>
      <c r="M24" t="n">
        <v>337</v>
      </c>
      <c r="N24" t="n">
        <v>286</v>
      </c>
      <c r="O24" t="n">
        <v>387</v>
      </c>
      <c r="P24" t="n">
        <v>387</v>
      </c>
    </row>
    <row r="25">
      <c r="A25" s="5" t="inlineStr">
        <is>
          <t>Ergebnis nach Steuer</t>
        </is>
      </c>
      <c r="B25" s="5" t="inlineStr">
        <is>
          <t>Earnings after tax</t>
        </is>
      </c>
      <c r="C25" t="n">
        <v>296</v>
      </c>
      <c r="D25" t="n">
        <v>130</v>
      </c>
      <c r="E25" t="n">
        <v>223</v>
      </c>
      <c r="F25" t="n">
        <v>262</v>
      </c>
      <c r="G25" t="n">
        <v>214</v>
      </c>
      <c r="H25" t="n">
        <v>115</v>
      </c>
      <c r="I25" t="n">
        <v>154</v>
      </c>
      <c r="J25" t="n">
        <v>171</v>
      </c>
      <c r="K25" t="n">
        <v>-145</v>
      </c>
      <c r="L25" t="n">
        <v>150</v>
      </c>
      <c r="M25" t="n">
        <v>252</v>
      </c>
      <c r="N25" t="n">
        <v>235</v>
      </c>
      <c r="O25" t="n">
        <v>302</v>
      </c>
      <c r="P25" t="n">
        <v>302</v>
      </c>
    </row>
    <row r="26">
      <c r="A26" s="5" t="inlineStr">
        <is>
          <t>Minderheitenanteil</t>
        </is>
      </c>
      <c r="B26" s="5" t="inlineStr">
        <is>
          <t>Minority Share</t>
        </is>
      </c>
      <c r="C26" t="inlineStr">
        <is>
          <t>-</t>
        </is>
      </c>
      <c r="D26" t="inlineStr">
        <is>
          <t>-</t>
        </is>
      </c>
      <c r="E26" t="inlineStr">
        <is>
          <t>-</t>
        </is>
      </c>
      <c r="F26" t="inlineStr">
        <is>
          <t>-</t>
        </is>
      </c>
      <c r="G26" t="inlineStr">
        <is>
          <t>-</t>
        </is>
      </c>
      <c r="H26" t="inlineStr">
        <is>
          <t>-</t>
        </is>
      </c>
      <c r="I26" t="n">
        <v>-5</v>
      </c>
      <c r="J26" t="n">
        <v>-3</v>
      </c>
      <c r="K26" t="n">
        <v>9</v>
      </c>
      <c r="L26" t="n">
        <v>-2</v>
      </c>
      <c r="M26" t="n">
        <v>-4</v>
      </c>
      <c r="N26" t="n">
        <v>2</v>
      </c>
      <c r="O26" t="n">
        <v>-2</v>
      </c>
      <c r="P26" t="n">
        <v>-2</v>
      </c>
    </row>
    <row r="27">
      <c r="A27" s="5" t="inlineStr">
        <is>
          <t>Jahresüberschuss/-fehlbetrag</t>
        </is>
      </c>
      <c r="B27" s="5" t="inlineStr">
        <is>
          <t>Net Profit</t>
        </is>
      </c>
      <c r="C27" t="n">
        <v>292</v>
      </c>
      <c r="D27" t="n">
        <v>130</v>
      </c>
      <c r="E27" t="n">
        <v>223</v>
      </c>
      <c r="F27" t="n">
        <v>262</v>
      </c>
      <c r="G27" t="n">
        <v>214</v>
      </c>
      <c r="H27" t="n">
        <v>115</v>
      </c>
      <c r="I27" t="n">
        <v>149</v>
      </c>
      <c r="J27" t="n">
        <v>168</v>
      </c>
      <c r="K27" t="n">
        <v>-136</v>
      </c>
      <c r="L27" t="n">
        <v>148</v>
      </c>
      <c r="M27" t="n">
        <v>248</v>
      </c>
      <c r="N27" t="n">
        <v>237</v>
      </c>
      <c r="O27" t="n">
        <v>300</v>
      </c>
      <c r="P27" t="n">
        <v>300</v>
      </c>
    </row>
    <row r="28">
      <c r="A28" s="5" t="inlineStr">
        <is>
          <t>Summe Umlaufvermögen</t>
        </is>
      </c>
      <c r="B28" s="5" t="inlineStr">
        <is>
          <t>Current Assets</t>
        </is>
      </c>
      <c r="C28" t="n">
        <v>4955</v>
      </c>
      <c r="D28" t="n">
        <v>4871</v>
      </c>
      <c r="E28" t="n">
        <v>3964</v>
      </c>
      <c r="F28" t="n">
        <v>3527</v>
      </c>
      <c r="G28" t="n">
        <v>3424</v>
      </c>
      <c r="H28" t="n">
        <v>3298</v>
      </c>
      <c r="I28" t="n">
        <v>3347</v>
      </c>
      <c r="J28" t="n">
        <v>3536</v>
      </c>
      <c r="K28" t="n">
        <v>3477</v>
      </c>
      <c r="L28" t="n">
        <v>2651</v>
      </c>
      <c r="M28" t="n">
        <v>2002</v>
      </c>
      <c r="N28" t="n">
        <v>2123</v>
      </c>
      <c r="O28" t="n">
        <v>2006</v>
      </c>
      <c r="P28" t="n">
        <v>2006</v>
      </c>
    </row>
    <row r="29">
      <c r="A29" s="5" t="inlineStr">
        <is>
          <t>Summe Anlagevermögen</t>
        </is>
      </c>
      <c r="B29" s="5" t="inlineStr">
        <is>
          <t>Fixed Assets</t>
        </is>
      </c>
      <c r="C29" t="n">
        <v>5531</v>
      </c>
      <c r="D29" t="n">
        <v>5272</v>
      </c>
      <c r="E29" t="n">
        <v>2779</v>
      </c>
      <c r="F29" t="n">
        <v>2784</v>
      </c>
      <c r="G29" t="n">
        <v>2691</v>
      </c>
      <c r="H29" t="n">
        <v>2362</v>
      </c>
      <c r="I29" t="n">
        <v>2355</v>
      </c>
      <c r="J29" t="n">
        <v>2482</v>
      </c>
      <c r="K29" t="n">
        <v>2406</v>
      </c>
      <c r="L29" t="n">
        <v>1114</v>
      </c>
      <c r="M29" t="n">
        <v>1042</v>
      </c>
      <c r="N29" t="n">
        <v>975</v>
      </c>
      <c r="O29" t="n">
        <v>978</v>
      </c>
      <c r="P29" t="n">
        <v>978</v>
      </c>
    </row>
    <row r="30">
      <c r="A30" s="5" t="inlineStr">
        <is>
          <t>Summe Aktiva</t>
        </is>
      </c>
      <c r="B30" s="5" t="inlineStr">
        <is>
          <t>Total Assets</t>
        </is>
      </c>
      <c r="C30" t="n">
        <v>10486</v>
      </c>
      <c r="D30" t="n">
        <v>10143</v>
      </c>
      <c r="E30" t="n">
        <v>6743</v>
      </c>
      <c r="F30" t="n">
        <v>6311</v>
      </c>
      <c r="G30" t="n">
        <v>6115</v>
      </c>
      <c r="H30" t="n">
        <v>5660</v>
      </c>
      <c r="I30" t="n">
        <v>5702</v>
      </c>
      <c r="J30" t="n">
        <v>6018</v>
      </c>
      <c r="K30" t="n">
        <v>5883</v>
      </c>
      <c r="L30" t="n">
        <v>3765</v>
      </c>
      <c r="M30" t="n">
        <v>3044</v>
      </c>
      <c r="N30" t="n">
        <v>3098</v>
      </c>
      <c r="O30" t="n">
        <v>2984</v>
      </c>
      <c r="P30" t="n">
        <v>2984</v>
      </c>
    </row>
    <row r="31">
      <c r="A31" s="5" t="inlineStr">
        <is>
          <t>Summe kurzfristiges Fremdkapital</t>
        </is>
      </c>
      <c r="B31" s="5" t="inlineStr">
        <is>
          <t>Short-Term Debt</t>
        </is>
      </c>
      <c r="C31" t="n">
        <v>4046</v>
      </c>
      <c r="D31" t="n">
        <v>3763</v>
      </c>
      <c r="E31" t="n">
        <v>3101</v>
      </c>
      <c r="F31" t="n">
        <v>2958</v>
      </c>
      <c r="G31" t="n">
        <v>3057</v>
      </c>
      <c r="H31" t="n">
        <v>3155</v>
      </c>
      <c r="I31" t="n">
        <v>2862</v>
      </c>
      <c r="J31" t="n">
        <v>2843</v>
      </c>
      <c r="K31" t="n">
        <v>3390</v>
      </c>
      <c r="L31" t="n">
        <v>1554</v>
      </c>
      <c r="M31" t="n">
        <v>1192</v>
      </c>
      <c r="N31" t="n">
        <v>1414</v>
      </c>
      <c r="O31" t="n">
        <v>1293</v>
      </c>
      <c r="P31" t="n">
        <v>1293</v>
      </c>
    </row>
    <row r="32">
      <c r="A32" s="5" t="inlineStr">
        <is>
          <t>Summe langfristiges Fremdkapital</t>
        </is>
      </c>
      <c r="B32" s="5" t="inlineStr">
        <is>
          <t>Long-Term Debt</t>
        </is>
      </c>
      <c r="C32" t="n">
        <v>3828</v>
      </c>
      <c r="D32" t="n">
        <v>3934</v>
      </c>
      <c r="E32" t="n">
        <v>1967</v>
      </c>
      <c r="F32" t="n">
        <v>1678</v>
      </c>
      <c r="G32" t="n">
        <v>1634</v>
      </c>
      <c r="H32" t="n">
        <v>1322</v>
      </c>
      <c r="I32" t="n">
        <v>1645</v>
      </c>
      <c r="J32" t="n">
        <v>2016</v>
      </c>
      <c r="K32" t="n">
        <v>1389</v>
      </c>
      <c r="L32" t="n">
        <v>1412</v>
      </c>
      <c r="M32" t="n">
        <v>1154</v>
      </c>
      <c r="N32" t="n">
        <v>1221</v>
      </c>
      <c r="O32" t="n">
        <v>1237</v>
      </c>
      <c r="P32" t="n">
        <v>1237</v>
      </c>
    </row>
    <row r="33">
      <c r="A33" s="5" t="inlineStr">
        <is>
          <t>Summe Fremdkapital</t>
        </is>
      </c>
      <c r="B33" s="5" t="inlineStr">
        <is>
          <t>Total Liabilities</t>
        </is>
      </c>
      <c r="C33" t="n">
        <v>7884</v>
      </c>
      <c r="D33" t="n">
        <v>7697</v>
      </c>
      <c r="E33" t="n">
        <v>5068</v>
      </c>
      <c r="F33" t="n">
        <v>4636</v>
      </c>
      <c r="G33" t="n">
        <v>4691</v>
      </c>
      <c r="H33" t="n">
        <v>4477</v>
      </c>
      <c r="I33" t="n">
        <v>4507</v>
      </c>
      <c r="J33" t="n">
        <v>4859</v>
      </c>
      <c r="K33" t="n">
        <v>4779</v>
      </c>
      <c r="L33" t="n">
        <v>2966</v>
      </c>
      <c r="M33" t="n">
        <v>2346</v>
      </c>
      <c r="N33" t="n">
        <v>2635</v>
      </c>
      <c r="O33" t="n">
        <v>2530</v>
      </c>
      <c r="P33" t="n">
        <v>2530</v>
      </c>
    </row>
    <row r="34">
      <c r="A34" s="5" t="inlineStr">
        <is>
          <t>Minderheitenanteil</t>
        </is>
      </c>
      <c r="B34" s="5" t="inlineStr">
        <is>
          <t>Minority Share</t>
        </is>
      </c>
      <c r="C34" t="n">
        <v>187</v>
      </c>
      <c r="D34" t="n">
        <v>188</v>
      </c>
      <c r="E34" t="n">
        <v>188</v>
      </c>
      <c r="F34" t="n">
        <v>227</v>
      </c>
      <c r="G34" t="n">
        <v>146</v>
      </c>
      <c r="H34" t="n">
        <v>33</v>
      </c>
      <c r="I34" t="n">
        <v>48</v>
      </c>
      <c r="J34" t="n">
        <v>47</v>
      </c>
      <c r="K34" t="n">
        <v>62</v>
      </c>
      <c r="L34" t="n">
        <v>43</v>
      </c>
      <c r="M34" t="n">
        <v>21</v>
      </c>
      <c r="N34" t="n">
        <v>16</v>
      </c>
      <c r="O34" t="n">
        <v>21</v>
      </c>
      <c r="P34" t="n">
        <v>21</v>
      </c>
    </row>
    <row r="35">
      <c r="A35" s="5" t="inlineStr">
        <is>
          <t>Summe Eigenkapital</t>
        </is>
      </c>
      <c r="B35" s="5" t="inlineStr">
        <is>
          <t>Equity</t>
        </is>
      </c>
      <c r="C35" t="n">
        <v>2602</v>
      </c>
      <c r="D35" t="n">
        <v>2258</v>
      </c>
      <c r="E35" t="n">
        <v>1487</v>
      </c>
      <c r="F35" t="n">
        <v>1448</v>
      </c>
      <c r="G35" t="n">
        <v>1278</v>
      </c>
      <c r="H35" t="n">
        <v>1150</v>
      </c>
      <c r="I35" t="n">
        <v>1147</v>
      </c>
      <c r="J35" t="n">
        <v>1112</v>
      </c>
      <c r="K35" t="n">
        <v>1042</v>
      </c>
      <c r="L35" t="n">
        <v>756</v>
      </c>
      <c r="M35" t="n">
        <v>677</v>
      </c>
      <c r="N35" t="n">
        <v>447</v>
      </c>
      <c r="O35" t="n">
        <v>433</v>
      </c>
      <c r="P35" t="n">
        <v>433</v>
      </c>
    </row>
    <row r="36">
      <c r="A36" s="5" t="inlineStr">
        <is>
          <t>Summe Passiva</t>
        </is>
      </c>
      <c r="B36" s="5" t="inlineStr">
        <is>
          <t>Liabilities &amp; Shareholder Equity</t>
        </is>
      </c>
      <c r="C36" t="n">
        <v>10486</v>
      </c>
      <c r="D36" t="n">
        <v>10143</v>
      </c>
      <c r="E36" t="n">
        <v>6743</v>
      </c>
      <c r="F36" t="n">
        <v>6311</v>
      </c>
      <c r="G36" t="n">
        <v>6115</v>
      </c>
      <c r="H36" t="n">
        <v>5660</v>
      </c>
      <c r="I36" t="n">
        <v>5702</v>
      </c>
      <c r="J36" t="n">
        <v>6018</v>
      </c>
      <c r="K36" t="n">
        <v>5883</v>
      </c>
      <c r="L36" t="n">
        <v>3765</v>
      </c>
      <c r="M36" t="n">
        <v>3044</v>
      </c>
      <c r="N36" t="n">
        <v>3098</v>
      </c>
      <c r="O36" t="n">
        <v>2984</v>
      </c>
      <c r="P36" t="n">
        <v>2984</v>
      </c>
    </row>
    <row r="37">
      <c r="A37" s="5" t="inlineStr">
        <is>
          <t>Mio.Aktien im Umlauf</t>
        </is>
      </c>
      <c r="B37" s="5" t="inlineStr">
        <is>
          <t>Million shares outstanding</t>
        </is>
      </c>
      <c r="C37" t="n">
        <v>268.14</v>
      </c>
      <c r="D37" t="n">
        <v>268.14</v>
      </c>
      <c r="E37" t="n">
        <v>217.48</v>
      </c>
      <c r="F37" t="n">
        <v>216.72</v>
      </c>
      <c r="G37" t="n">
        <v>216.72</v>
      </c>
      <c r="H37" t="n">
        <v>216.71</v>
      </c>
      <c r="I37" t="n">
        <v>214.59</v>
      </c>
      <c r="J37" t="n">
        <v>214.5</v>
      </c>
      <c r="K37" t="n">
        <v>214.4</v>
      </c>
      <c r="L37" t="n">
        <v>182</v>
      </c>
      <c r="M37" t="n">
        <v>181.2</v>
      </c>
      <c r="N37" t="n">
        <v>180.5</v>
      </c>
      <c r="O37" t="n">
        <v>180</v>
      </c>
      <c r="P37" t="n">
        <v>180</v>
      </c>
    </row>
    <row r="38">
      <c r="A38" s="5" t="inlineStr">
        <is>
          <t>Gezeichnetes Kapital (in Mio.)</t>
        </is>
      </c>
      <c r="B38" s="5" t="inlineStr">
        <is>
          <t>Subscribed Capital in M</t>
        </is>
      </c>
      <c r="C38" t="n">
        <v>26.81</v>
      </c>
      <c r="D38" t="n">
        <v>27</v>
      </c>
      <c r="E38" t="n">
        <v>21.7</v>
      </c>
      <c r="F38" t="n">
        <v>21.7</v>
      </c>
      <c r="G38" t="n">
        <v>21.7</v>
      </c>
      <c r="H38" t="n">
        <v>21.7</v>
      </c>
      <c r="I38" t="n">
        <v>21.5</v>
      </c>
      <c r="J38" t="n">
        <v>21.5</v>
      </c>
      <c r="K38" t="n">
        <v>21.4</v>
      </c>
      <c r="L38" t="n">
        <v>18.2</v>
      </c>
      <c r="M38" t="n">
        <v>18.1</v>
      </c>
      <c r="N38" t="n">
        <v>18.1</v>
      </c>
      <c r="O38" t="n">
        <v>18</v>
      </c>
      <c r="P38" t="n">
        <v>18</v>
      </c>
    </row>
    <row r="39">
      <c r="A39" s="5" t="inlineStr">
        <is>
          <t>Ergebnis je Aktie (brutto)</t>
        </is>
      </c>
      <c r="B39" s="5" t="inlineStr">
        <is>
          <t>Earnings per share</t>
        </is>
      </c>
      <c r="C39" t="n">
        <v>1.66</v>
      </c>
      <c r="D39" t="n">
        <v>0.74</v>
      </c>
      <c r="E39" t="n">
        <v>1.4</v>
      </c>
      <c r="F39" t="n">
        <v>1.7</v>
      </c>
      <c r="G39" t="n">
        <v>1.43</v>
      </c>
      <c r="H39" t="n">
        <v>0.79</v>
      </c>
      <c r="I39" t="n">
        <v>1.03</v>
      </c>
      <c r="J39" t="n">
        <v>1.14</v>
      </c>
      <c r="K39" t="n">
        <v>-0.47</v>
      </c>
      <c r="L39" t="n">
        <v>1.17</v>
      </c>
      <c r="M39" t="n">
        <v>1.86</v>
      </c>
      <c r="N39" t="n">
        <v>1.58</v>
      </c>
      <c r="O39" t="n">
        <v>2.15</v>
      </c>
      <c r="P39" t="n">
        <v>2.15</v>
      </c>
    </row>
    <row r="40">
      <c r="A40" s="5" t="inlineStr">
        <is>
          <t>Ergebnis je Aktie (unverwässert)</t>
        </is>
      </c>
      <c r="B40" s="5" t="inlineStr">
        <is>
          <t>Basic Earnings per share</t>
        </is>
      </c>
      <c r="C40" t="n">
        <v>1.11</v>
      </c>
      <c r="D40" t="n">
        <v>0.53</v>
      </c>
      <c r="E40" t="n">
        <v>1.07</v>
      </c>
      <c r="F40" t="n">
        <v>1.15</v>
      </c>
      <c r="G40" t="n">
        <v>1</v>
      </c>
      <c r="H40" t="n">
        <v>0.54</v>
      </c>
      <c r="I40" t="n">
        <v>0.71</v>
      </c>
      <c r="J40" t="n">
        <v>0.79</v>
      </c>
      <c r="K40" t="n">
        <v>-0.65</v>
      </c>
      <c r="L40" t="n">
        <v>0.82</v>
      </c>
      <c r="M40" t="n">
        <v>1.4</v>
      </c>
      <c r="N40" t="n">
        <v>1.32</v>
      </c>
      <c r="O40" t="n">
        <v>1.67</v>
      </c>
      <c r="P40" t="n">
        <v>1.67</v>
      </c>
    </row>
    <row r="41">
      <c r="A41" s="5" t="inlineStr">
        <is>
          <t>Ergebnis je Aktie (verwässert)</t>
        </is>
      </c>
      <c r="B41" s="5" t="inlineStr">
        <is>
          <t>Diluted Earnings per share</t>
        </is>
      </c>
      <c r="C41" t="n">
        <v>1.11</v>
      </c>
      <c r="D41" t="n">
        <v>0.53</v>
      </c>
      <c r="E41" t="n">
        <v>1.05</v>
      </c>
      <c r="F41" t="n">
        <v>1.09</v>
      </c>
      <c r="G41" t="n">
        <v>1</v>
      </c>
      <c r="H41" t="n">
        <v>0.54</v>
      </c>
      <c r="I41" t="n">
        <v>0.71</v>
      </c>
      <c r="J41" t="n">
        <v>0.79</v>
      </c>
      <c r="K41" t="n">
        <v>-0.65</v>
      </c>
      <c r="L41" t="n">
        <v>0.82</v>
      </c>
      <c r="M41" t="n">
        <v>1.39</v>
      </c>
      <c r="N41" t="n">
        <v>1.31</v>
      </c>
      <c r="O41" t="n">
        <v>1.65</v>
      </c>
      <c r="P41" t="n">
        <v>1.65</v>
      </c>
    </row>
    <row r="42">
      <c r="A42" s="5" t="inlineStr">
        <is>
          <t>Dividende je Aktie</t>
        </is>
      </c>
      <c r="B42" s="5" t="inlineStr">
        <is>
          <t>Dividend per share</t>
        </is>
      </c>
      <c r="C42" t="n">
        <v>0.5</v>
      </c>
      <c r="D42" t="n">
        <v>0.43</v>
      </c>
      <c r="E42" t="n">
        <v>0.43</v>
      </c>
      <c r="F42" t="n">
        <v>0.43</v>
      </c>
      <c r="G42" t="n">
        <v>0.42</v>
      </c>
      <c r="H42" t="n">
        <v>0.42</v>
      </c>
      <c r="I42" t="n">
        <v>0.42</v>
      </c>
      <c r="J42" t="n">
        <v>0.42</v>
      </c>
      <c r="K42" t="n">
        <v>0.21</v>
      </c>
      <c r="L42" t="n">
        <v>0.17</v>
      </c>
      <c r="M42" t="n">
        <v>0.42</v>
      </c>
      <c r="N42" t="n">
        <v>0.42</v>
      </c>
      <c r="O42" t="n">
        <v>0.42</v>
      </c>
      <c r="P42" t="n">
        <v>0.42</v>
      </c>
    </row>
    <row r="43">
      <c r="A43" s="5" t="inlineStr">
        <is>
          <t>Dividendenausschüttung in Mio</t>
        </is>
      </c>
      <c r="B43" s="5" t="inlineStr">
        <is>
          <t>Dividend Payment in M</t>
        </is>
      </c>
      <c r="C43" t="inlineStr">
        <is>
          <t>-</t>
        </is>
      </c>
      <c r="D43" t="n">
        <v>113</v>
      </c>
      <c r="E43" t="n">
        <v>96</v>
      </c>
      <c r="F43" t="n">
        <v>91</v>
      </c>
      <c r="G43" t="n">
        <v>90</v>
      </c>
      <c r="H43" t="n">
        <v>90</v>
      </c>
      <c r="I43" t="n">
        <v>89</v>
      </c>
      <c r="J43" t="n">
        <v>89</v>
      </c>
      <c r="K43" t="n">
        <v>44</v>
      </c>
      <c r="L43" t="n">
        <v>35</v>
      </c>
      <c r="M43" t="n">
        <v>74</v>
      </c>
      <c r="N43" t="n">
        <v>74</v>
      </c>
      <c r="O43" t="n">
        <v>75</v>
      </c>
      <c r="P43" t="n">
        <v>75</v>
      </c>
    </row>
    <row r="44">
      <c r="A44" s="5" t="inlineStr">
        <is>
          <t>Umsatz je Aktie</t>
        </is>
      </c>
      <c r="B44" s="5" t="inlineStr">
        <is>
          <t>Revenue per share</t>
        </is>
      </c>
      <c r="C44" t="n">
        <v>43.26</v>
      </c>
      <c r="D44" t="n">
        <v>37.88</v>
      </c>
      <c r="E44" t="n">
        <v>36.33</v>
      </c>
      <c r="F44" t="n">
        <v>34.92</v>
      </c>
      <c r="G44" t="n">
        <v>33.97</v>
      </c>
      <c r="H44" t="n">
        <v>31.56</v>
      </c>
      <c r="I44" t="n">
        <v>33.89</v>
      </c>
      <c r="J44" t="n">
        <v>36.59</v>
      </c>
      <c r="K44" t="n">
        <v>35.37</v>
      </c>
      <c r="L44" t="n">
        <v>25.12</v>
      </c>
      <c r="M44" t="n">
        <v>20.59</v>
      </c>
      <c r="N44" t="n">
        <v>28.5</v>
      </c>
      <c r="O44" t="n">
        <v>28.43</v>
      </c>
      <c r="P44" t="n">
        <v>28.43</v>
      </c>
    </row>
    <row r="45">
      <c r="A45" s="5" t="inlineStr">
        <is>
          <t>Buchwert je Aktie</t>
        </is>
      </c>
      <c r="B45" s="5" t="inlineStr">
        <is>
          <t>Book value per share</t>
        </is>
      </c>
      <c r="C45" t="n">
        <v>9.699999999999999</v>
      </c>
      <c r="D45" t="n">
        <v>8.42</v>
      </c>
      <c r="E45" t="n">
        <v>6.84</v>
      </c>
      <c r="F45" t="n">
        <v>6.68</v>
      </c>
      <c r="G45" t="n">
        <v>5.9</v>
      </c>
      <c r="H45" t="n">
        <v>5.31</v>
      </c>
      <c r="I45" t="n">
        <v>5.35</v>
      </c>
      <c r="J45" t="n">
        <v>5.18</v>
      </c>
      <c r="K45" t="n">
        <v>4.86</v>
      </c>
      <c r="L45" t="n">
        <v>4.15</v>
      </c>
      <c r="M45" t="n">
        <v>3.74</v>
      </c>
      <c r="N45" t="n">
        <v>2.48</v>
      </c>
      <c r="O45" t="n">
        <v>2.41</v>
      </c>
      <c r="P45" t="n">
        <v>2.41</v>
      </c>
    </row>
    <row r="46">
      <c r="A46" s="5" t="inlineStr">
        <is>
          <t>Cashflow je Aktie</t>
        </is>
      </c>
      <c r="B46" s="5" t="inlineStr">
        <is>
          <t>Cashflow per share</t>
        </is>
      </c>
      <c r="C46" t="n">
        <v>2.89</v>
      </c>
      <c r="D46" t="n">
        <v>1.72</v>
      </c>
      <c r="E46" t="n">
        <v>2.79</v>
      </c>
      <c r="F46" t="n">
        <v>2.84</v>
      </c>
      <c r="G46" t="n">
        <v>3.22</v>
      </c>
      <c r="H46" t="n">
        <v>1.68</v>
      </c>
      <c r="I46" t="n">
        <v>1.86</v>
      </c>
      <c r="J46" t="n">
        <v>2.55</v>
      </c>
      <c r="K46" t="n">
        <v>2.64</v>
      </c>
      <c r="L46" t="n">
        <v>1.55</v>
      </c>
      <c r="M46" t="n">
        <v>1.82</v>
      </c>
      <c r="N46" t="n">
        <v>2.78</v>
      </c>
      <c r="O46" t="n">
        <v>2.03</v>
      </c>
      <c r="P46" t="n">
        <v>2.03</v>
      </c>
    </row>
    <row r="47">
      <c r="A47" s="5" t="inlineStr">
        <is>
          <t>Bilanzsumme je Aktie</t>
        </is>
      </c>
      <c r="B47" s="5" t="inlineStr">
        <is>
          <t>Total assets per share</t>
        </is>
      </c>
      <c r="C47" t="n">
        <v>39.11</v>
      </c>
      <c r="D47" t="n">
        <v>37.83</v>
      </c>
      <c r="E47" t="n">
        <v>31</v>
      </c>
      <c r="F47" t="n">
        <v>29.12</v>
      </c>
      <c r="G47" t="n">
        <v>28.22</v>
      </c>
      <c r="H47" t="n">
        <v>26.12</v>
      </c>
      <c r="I47" t="n">
        <v>26.57</v>
      </c>
      <c r="J47" t="n">
        <v>28.06</v>
      </c>
      <c r="K47" t="n">
        <v>27.44</v>
      </c>
      <c r="L47" t="n">
        <v>20.69</v>
      </c>
      <c r="M47" t="n">
        <v>16.8</v>
      </c>
      <c r="N47" t="n">
        <v>17.16</v>
      </c>
      <c r="O47" t="n">
        <v>16.58</v>
      </c>
      <c r="P47" t="n">
        <v>16.58</v>
      </c>
    </row>
    <row r="48">
      <c r="A48" s="5" t="inlineStr">
        <is>
          <t>Personal am Ende des Jahres</t>
        </is>
      </c>
      <c r="B48" s="5" t="inlineStr">
        <is>
          <t>Staff at the end of year</t>
        </is>
      </c>
      <c r="C48" t="n">
        <v>29000</v>
      </c>
      <c r="D48" t="n">
        <v>29000</v>
      </c>
      <c r="E48" t="n">
        <v>21000</v>
      </c>
      <c r="F48" t="n">
        <v>21000</v>
      </c>
      <c r="G48" t="n">
        <v>19600</v>
      </c>
      <c r="H48" t="n">
        <v>19436</v>
      </c>
      <c r="I48" t="n">
        <v>19374</v>
      </c>
      <c r="J48" t="n">
        <v>19896</v>
      </c>
      <c r="K48" t="n">
        <v>21547</v>
      </c>
      <c r="L48" t="n">
        <v>12372</v>
      </c>
      <c r="M48" t="n">
        <v>11704</v>
      </c>
      <c r="N48" t="n">
        <v>12372</v>
      </c>
      <c r="O48" t="n">
        <v>12243</v>
      </c>
      <c r="P48" t="n">
        <v>12243</v>
      </c>
    </row>
    <row r="49">
      <c r="A49" s="5" t="inlineStr">
        <is>
          <t>Personalaufwand in Mio. EUR</t>
        </is>
      </c>
      <c r="B49" s="5" t="inlineStr">
        <is>
          <t>Personnel expenses in M</t>
        </is>
      </c>
      <c r="C49" t="n">
        <v>1539</v>
      </c>
      <c r="D49" t="n">
        <v>1260</v>
      </c>
      <c r="E49" t="n">
        <v>1086</v>
      </c>
      <c r="F49" t="n">
        <v>1056</v>
      </c>
      <c r="G49" t="n">
        <v>1001</v>
      </c>
      <c r="H49" t="n">
        <v>948</v>
      </c>
      <c r="I49" t="n">
        <v>965</v>
      </c>
      <c r="J49" t="n">
        <v>1041</v>
      </c>
      <c r="K49" t="n">
        <v>916</v>
      </c>
      <c r="L49" t="n">
        <v>544</v>
      </c>
      <c r="M49" t="n">
        <v>517</v>
      </c>
      <c r="N49" t="n">
        <v>551</v>
      </c>
      <c r="O49" t="n">
        <v>548</v>
      </c>
      <c r="P49" t="n">
        <v>548</v>
      </c>
    </row>
    <row r="50">
      <c r="A50" s="5" t="inlineStr">
        <is>
          <t>Aufwand je Mitarbeiter in EUR</t>
        </is>
      </c>
      <c r="B50" s="5" t="inlineStr">
        <is>
          <t>Effort per employee</t>
        </is>
      </c>
      <c r="C50" t="n">
        <v>53069</v>
      </c>
      <c r="D50" t="n">
        <v>43448</v>
      </c>
      <c r="E50" t="n">
        <v>51714</v>
      </c>
      <c r="F50" t="n">
        <v>50286</v>
      </c>
      <c r="G50" t="n">
        <v>51071</v>
      </c>
      <c r="H50" t="n">
        <v>48775</v>
      </c>
      <c r="I50" t="n">
        <v>49809</v>
      </c>
      <c r="J50" t="n">
        <v>52322</v>
      </c>
      <c r="K50" t="n">
        <v>42512</v>
      </c>
      <c r="L50" t="n">
        <v>43970</v>
      </c>
      <c r="M50" t="n">
        <v>44173</v>
      </c>
      <c r="N50" t="n">
        <v>44536</v>
      </c>
      <c r="O50" t="n">
        <v>44760</v>
      </c>
      <c r="P50" t="n">
        <v>44760</v>
      </c>
    </row>
    <row r="51">
      <c r="A51" s="5" t="inlineStr">
        <is>
          <t>Umsatz je Mitarbeiter in EUR</t>
        </is>
      </c>
      <c r="B51" s="5" t="inlineStr">
        <is>
          <t>Turnover per employee</t>
        </is>
      </c>
      <c r="C51" t="n">
        <v>399966</v>
      </c>
      <c r="D51" t="n">
        <v>350276</v>
      </c>
      <c r="E51" t="n">
        <v>376238</v>
      </c>
      <c r="F51" t="n">
        <v>360333</v>
      </c>
      <c r="G51" t="n">
        <v>375561</v>
      </c>
      <c r="H51" t="n">
        <v>351924</v>
      </c>
      <c r="I51" t="n">
        <v>375400</v>
      </c>
      <c r="J51" t="n">
        <v>394451</v>
      </c>
      <c r="K51" t="n">
        <v>351928</v>
      </c>
      <c r="L51" t="n">
        <v>369463</v>
      </c>
      <c r="M51" t="n">
        <v>318780</v>
      </c>
      <c r="N51" t="n">
        <v>415778</v>
      </c>
      <c r="O51" t="n">
        <v>418035</v>
      </c>
      <c r="P51" t="n">
        <v>418035</v>
      </c>
    </row>
    <row r="52">
      <c r="A52" s="5" t="inlineStr">
        <is>
          <t>Bruttoergebnis je Mitarbeiter in EUR</t>
        </is>
      </c>
      <c r="B52" s="5" t="inlineStr">
        <is>
          <t>Gross Profit per employee</t>
        </is>
      </c>
      <c r="C52" t="n">
        <v>151069</v>
      </c>
      <c r="D52" t="n">
        <v>124897</v>
      </c>
      <c r="E52" t="n">
        <v>149476</v>
      </c>
      <c r="F52" t="n">
        <v>149143</v>
      </c>
      <c r="G52" t="n">
        <v>144541</v>
      </c>
      <c r="H52" t="n">
        <v>130531</v>
      </c>
      <c r="I52" t="n">
        <v>139465</v>
      </c>
      <c r="J52" t="n">
        <v>138118</v>
      </c>
      <c r="K52" t="n">
        <v>118764</v>
      </c>
      <c r="L52" t="n">
        <v>135952</v>
      </c>
      <c r="M52" t="n">
        <v>138500</v>
      </c>
      <c r="N52" t="n">
        <v>158907</v>
      </c>
      <c r="O52" t="n">
        <v>159030</v>
      </c>
      <c r="P52" t="n">
        <v>159030</v>
      </c>
    </row>
    <row r="53">
      <c r="A53" s="5" t="inlineStr">
        <is>
          <t>Gewinn je Mitarbeiter in EUR</t>
        </is>
      </c>
      <c r="B53" s="5" t="inlineStr">
        <is>
          <t>Earnings per employee</t>
        </is>
      </c>
      <c r="C53" t="n">
        <v>10069</v>
      </c>
      <c r="D53" t="n">
        <v>4483</v>
      </c>
      <c r="E53" t="n">
        <v>10619</v>
      </c>
      <c r="F53" t="n">
        <v>12476</v>
      </c>
      <c r="G53" t="n">
        <v>10918</v>
      </c>
      <c r="H53" t="n">
        <v>5917</v>
      </c>
      <c r="I53" t="n">
        <v>7691</v>
      </c>
      <c r="J53" t="n">
        <v>8444</v>
      </c>
      <c r="K53" t="n">
        <v>-6312</v>
      </c>
      <c r="L53" t="n">
        <v>11963</v>
      </c>
      <c r="M53" t="n">
        <v>21189</v>
      </c>
      <c r="N53" t="n">
        <v>19156</v>
      </c>
      <c r="O53" t="n">
        <v>24504</v>
      </c>
      <c r="P53" t="n">
        <v>24504</v>
      </c>
    </row>
    <row r="54">
      <c r="A54" s="5" t="inlineStr">
        <is>
          <t>KGV (Kurs/Gewinn)</t>
        </is>
      </c>
      <c r="B54" s="5" t="inlineStr">
        <is>
          <t>PE (price/earnings)</t>
        </is>
      </c>
      <c r="C54" t="n">
        <v>19.4</v>
      </c>
      <c r="D54" t="n">
        <v>31.8</v>
      </c>
      <c r="E54" t="n">
        <v>25.4</v>
      </c>
      <c r="F54" t="n">
        <v>20.8</v>
      </c>
      <c r="G54" t="n">
        <v>20.3</v>
      </c>
      <c r="H54" t="n">
        <v>28.1</v>
      </c>
      <c r="I54" t="n">
        <v>26.4</v>
      </c>
      <c r="J54" t="n">
        <v>19</v>
      </c>
      <c r="K54" t="inlineStr">
        <is>
          <t>-</t>
        </is>
      </c>
      <c r="L54" t="n">
        <v>15.5</v>
      </c>
      <c r="M54" t="n">
        <v>8.699999999999999</v>
      </c>
      <c r="N54" t="n">
        <v>8.4</v>
      </c>
      <c r="O54" t="inlineStr">
        <is>
          <t>-</t>
        </is>
      </c>
      <c r="P54" t="inlineStr">
        <is>
          <t>-</t>
        </is>
      </c>
    </row>
    <row r="55">
      <c r="A55" s="5" t="inlineStr">
        <is>
          <t>KUV (Kurs/Umsatz)</t>
        </is>
      </c>
      <c r="B55" s="5" t="inlineStr">
        <is>
          <t>PS (price/sales)</t>
        </is>
      </c>
      <c r="C55" t="n">
        <v>0.5</v>
      </c>
      <c r="D55" t="n">
        <v>0.45</v>
      </c>
      <c r="E55" t="n">
        <v>0.75</v>
      </c>
      <c r="F55" t="n">
        <v>0.6899999999999999</v>
      </c>
      <c r="G55" t="n">
        <v>0.6</v>
      </c>
      <c r="H55" t="n">
        <v>0.48</v>
      </c>
      <c r="I55" t="n">
        <v>0.55</v>
      </c>
      <c r="J55" t="n">
        <v>0.41</v>
      </c>
      <c r="K55" t="n">
        <v>0.27</v>
      </c>
      <c r="L55" t="n">
        <v>0.51</v>
      </c>
      <c r="M55" t="n">
        <v>0.59</v>
      </c>
      <c r="N55" t="n">
        <v>0.39</v>
      </c>
      <c r="O55" t="inlineStr">
        <is>
          <t>-</t>
        </is>
      </c>
      <c r="P55" t="inlineStr">
        <is>
          <t>-</t>
        </is>
      </c>
    </row>
    <row r="56">
      <c r="A56" s="5" t="inlineStr">
        <is>
          <t>KBV (Kurs/Buchwert)</t>
        </is>
      </c>
      <c r="B56" s="5" t="inlineStr">
        <is>
          <t>PB (price/book value)</t>
        </is>
      </c>
      <c r="C56" t="n">
        <v>2.21</v>
      </c>
      <c r="D56" t="n">
        <v>2</v>
      </c>
      <c r="E56" t="n">
        <v>3.98</v>
      </c>
      <c r="F56" t="n">
        <v>3.58</v>
      </c>
      <c r="G56" t="n">
        <v>3.44</v>
      </c>
      <c r="H56" t="n">
        <v>2.85</v>
      </c>
      <c r="I56" t="n">
        <v>3.5</v>
      </c>
      <c r="J56" t="n">
        <v>2.9</v>
      </c>
      <c r="K56" t="n">
        <v>1.98</v>
      </c>
      <c r="L56" t="n">
        <v>3.07</v>
      </c>
      <c r="M56" t="n">
        <v>3.26</v>
      </c>
      <c r="N56" t="n">
        <v>4.48</v>
      </c>
      <c r="O56" t="inlineStr">
        <is>
          <t>-</t>
        </is>
      </c>
      <c r="P56" t="inlineStr">
        <is>
          <t>-</t>
        </is>
      </c>
    </row>
    <row r="57">
      <c r="A57" s="5" t="inlineStr">
        <is>
          <t>KCV (Kurs/Cashflow)</t>
        </is>
      </c>
      <c r="B57" s="5" t="inlineStr">
        <is>
          <t>PC (price/cashflow)</t>
        </is>
      </c>
      <c r="C57" t="n">
        <v>7.44</v>
      </c>
      <c r="D57" t="n">
        <v>9.789999999999999</v>
      </c>
      <c r="E57" t="n">
        <v>9.74</v>
      </c>
      <c r="F57" t="n">
        <v>8.43</v>
      </c>
      <c r="G57" t="n">
        <v>6.3</v>
      </c>
      <c r="H57" t="n">
        <v>9.039999999999999</v>
      </c>
      <c r="I57" t="n">
        <v>10.06</v>
      </c>
      <c r="J57" t="n">
        <v>5.9</v>
      </c>
      <c r="K57" t="n">
        <v>3.63</v>
      </c>
      <c r="L57" t="n">
        <v>8.199999999999999</v>
      </c>
      <c r="M57" t="n">
        <v>6.71</v>
      </c>
      <c r="N57" t="n">
        <v>3.99</v>
      </c>
      <c r="O57" t="inlineStr">
        <is>
          <t>-</t>
        </is>
      </c>
      <c r="P57" t="inlineStr">
        <is>
          <t>-</t>
        </is>
      </c>
    </row>
    <row r="58">
      <c r="A58" s="5" t="inlineStr">
        <is>
          <t>Dividendenrendite in %</t>
        </is>
      </c>
      <c r="B58" s="5" t="inlineStr">
        <is>
          <t>Dividend Yield in %</t>
        </is>
      </c>
      <c r="C58" t="n">
        <v>2.33</v>
      </c>
      <c r="D58" t="n">
        <v>2.55</v>
      </c>
      <c r="E58" t="n">
        <v>1.58</v>
      </c>
      <c r="F58" t="n">
        <v>1.8</v>
      </c>
      <c r="G58" t="n">
        <v>2.07</v>
      </c>
      <c r="H58" t="n">
        <v>2.77</v>
      </c>
      <c r="I58" t="n">
        <v>2.24</v>
      </c>
      <c r="J58" t="n">
        <v>2.8</v>
      </c>
      <c r="K58" t="n">
        <v>2.19</v>
      </c>
      <c r="L58" t="n">
        <v>1.33</v>
      </c>
      <c r="M58" t="n">
        <v>3.45</v>
      </c>
      <c r="N58" t="n">
        <v>3.78</v>
      </c>
      <c r="O58" t="inlineStr">
        <is>
          <t>-</t>
        </is>
      </c>
      <c r="P58" t="inlineStr">
        <is>
          <t>-</t>
        </is>
      </c>
    </row>
    <row r="59">
      <c r="A59" s="5" t="inlineStr">
        <is>
          <t>Gewinnrendite in %</t>
        </is>
      </c>
      <c r="B59" s="5" t="inlineStr">
        <is>
          <t>Return on profit in %</t>
        </is>
      </c>
      <c r="C59" t="n">
        <v>5.2</v>
      </c>
      <c r="D59" t="n">
        <v>3.1</v>
      </c>
      <c r="E59" t="n">
        <v>3.9</v>
      </c>
      <c r="F59" t="n">
        <v>4.8</v>
      </c>
      <c r="G59" t="n">
        <v>4.9</v>
      </c>
      <c r="H59" t="n">
        <v>3.6</v>
      </c>
      <c r="I59" t="n">
        <v>3.8</v>
      </c>
      <c r="J59" t="n">
        <v>5.3</v>
      </c>
      <c r="K59" t="n">
        <v>-6.8</v>
      </c>
      <c r="L59" t="n">
        <v>6.4</v>
      </c>
      <c r="M59" t="n">
        <v>11.5</v>
      </c>
      <c r="N59" t="n">
        <v>11.9</v>
      </c>
      <c r="O59" t="inlineStr">
        <is>
          <t>-</t>
        </is>
      </c>
      <c r="P59" t="inlineStr">
        <is>
          <t>-</t>
        </is>
      </c>
    </row>
    <row r="60">
      <c r="A60" s="5" t="inlineStr">
        <is>
          <t>Eigenkapitalrendite in %</t>
        </is>
      </c>
      <c r="B60" s="5" t="inlineStr">
        <is>
          <t>Return on Equity in %</t>
        </is>
      </c>
      <c r="C60" t="n">
        <v>11.22</v>
      </c>
      <c r="D60" t="n">
        <v>5.76</v>
      </c>
      <c r="E60" t="n">
        <v>15</v>
      </c>
      <c r="F60" t="n">
        <v>18.09</v>
      </c>
      <c r="G60" t="n">
        <v>16.74</v>
      </c>
      <c r="H60" t="n">
        <v>10</v>
      </c>
      <c r="I60" t="n">
        <v>12.99</v>
      </c>
      <c r="J60" t="n">
        <v>15.11</v>
      </c>
      <c r="K60" t="n">
        <v>-13.05</v>
      </c>
      <c r="L60" t="n">
        <v>19.58</v>
      </c>
      <c r="M60" t="n">
        <v>36.63</v>
      </c>
      <c r="N60" t="n">
        <v>53.02</v>
      </c>
      <c r="O60" t="n">
        <v>69.28</v>
      </c>
      <c r="P60" t="n">
        <v>69.28</v>
      </c>
    </row>
    <row r="61">
      <c r="A61" s="5" t="inlineStr">
        <is>
          <t>Umsatzrendite in %</t>
        </is>
      </c>
      <c r="B61" s="5" t="inlineStr">
        <is>
          <t>Return on sales in %</t>
        </is>
      </c>
      <c r="C61" t="n">
        <v>2.52</v>
      </c>
      <c r="D61" t="n">
        <v>1.28</v>
      </c>
      <c r="E61" t="n">
        <v>2.82</v>
      </c>
      <c r="F61" t="n">
        <v>3.46</v>
      </c>
      <c r="G61" t="n">
        <v>2.91</v>
      </c>
      <c r="H61" t="n">
        <v>1.68</v>
      </c>
      <c r="I61" t="n">
        <v>2.05</v>
      </c>
      <c r="J61" t="n">
        <v>2.14</v>
      </c>
      <c r="K61" t="n">
        <v>-1.79</v>
      </c>
      <c r="L61" t="n">
        <v>3.24</v>
      </c>
      <c r="M61" t="n">
        <v>6.65</v>
      </c>
      <c r="N61" t="n">
        <v>4.61</v>
      </c>
      <c r="O61" t="n">
        <v>5.86</v>
      </c>
      <c r="P61" t="n">
        <v>5.86</v>
      </c>
    </row>
    <row r="62">
      <c r="A62" s="5" t="inlineStr">
        <is>
          <t>Gesamtkapitalrendite in %</t>
        </is>
      </c>
      <c r="B62" s="5" t="inlineStr">
        <is>
          <t>Total Return on Investment in %</t>
        </is>
      </c>
      <c r="C62" t="n">
        <v>2.78</v>
      </c>
      <c r="D62" t="n">
        <v>1.28</v>
      </c>
      <c r="E62" t="n">
        <v>3.31</v>
      </c>
      <c r="F62" t="n">
        <v>4.15</v>
      </c>
      <c r="G62" t="n">
        <v>3.5</v>
      </c>
      <c r="H62" t="n">
        <v>2.03</v>
      </c>
      <c r="I62" t="n">
        <v>2.61</v>
      </c>
      <c r="J62" t="n">
        <v>2.79</v>
      </c>
      <c r="K62" t="n">
        <v>-2.31</v>
      </c>
      <c r="L62" t="n">
        <v>3.93</v>
      </c>
      <c r="M62" t="n">
        <v>8.15</v>
      </c>
      <c r="N62" t="n">
        <v>7.65</v>
      </c>
      <c r="O62" t="n">
        <v>10.05</v>
      </c>
      <c r="P62" t="n">
        <v>10.05</v>
      </c>
    </row>
    <row r="63">
      <c r="A63" s="5" t="inlineStr">
        <is>
          <t>Return on Investment in %</t>
        </is>
      </c>
      <c r="B63" s="5" t="inlineStr">
        <is>
          <t>Return on Investment in %</t>
        </is>
      </c>
      <c r="C63" t="n">
        <v>2.78</v>
      </c>
      <c r="D63" t="n">
        <v>1.28</v>
      </c>
      <c r="E63" t="n">
        <v>3.31</v>
      </c>
      <c r="F63" t="n">
        <v>4.15</v>
      </c>
      <c r="G63" t="n">
        <v>3.5</v>
      </c>
      <c r="H63" t="n">
        <v>2.03</v>
      </c>
      <c r="I63" t="n">
        <v>2.61</v>
      </c>
      <c r="J63" t="n">
        <v>2.79</v>
      </c>
      <c r="K63" t="n">
        <v>-2.31</v>
      </c>
      <c r="L63" t="n">
        <v>3.93</v>
      </c>
      <c r="M63" t="n">
        <v>8.15</v>
      </c>
      <c r="N63" t="n">
        <v>7.65</v>
      </c>
      <c r="O63" t="n">
        <v>10.05</v>
      </c>
      <c r="P63" t="n">
        <v>10.05</v>
      </c>
    </row>
    <row r="64">
      <c r="A64" s="5" t="inlineStr">
        <is>
          <t>Arbeitsintensität in %</t>
        </is>
      </c>
      <c r="B64" s="5" t="inlineStr">
        <is>
          <t>Work Intensity in %</t>
        </is>
      </c>
      <c r="C64" t="n">
        <v>47.25</v>
      </c>
      <c r="D64" t="n">
        <v>48.02</v>
      </c>
      <c r="E64" t="n">
        <v>58.79</v>
      </c>
      <c r="F64" t="n">
        <v>55.89</v>
      </c>
      <c r="G64" t="n">
        <v>55.99</v>
      </c>
      <c r="H64" t="n">
        <v>58.27</v>
      </c>
      <c r="I64" t="n">
        <v>58.7</v>
      </c>
      <c r="J64" t="n">
        <v>58.76</v>
      </c>
      <c r="K64" t="n">
        <v>59.1</v>
      </c>
      <c r="L64" t="n">
        <v>70.41</v>
      </c>
      <c r="M64" t="n">
        <v>65.77</v>
      </c>
      <c r="N64" t="n">
        <v>68.53</v>
      </c>
      <c r="O64" t="n">
        <v>67.23</v>
      </c>
      <c r="P64" t="n">
        <v>67.23</v>
      </c>
    </row>
    <row r="65">
      <c r="A65" s="5" t="inlineStr">
        <is>
          <t>Eigenkapitalquote in %</t>
        </is>
      </c>
      <c r="B65" s="5" t="inlineStr">
        <is>
          <t>Equity Ratio in %</t>
        </is>
      </c>
      <c r="C65" t="n">
        <v>24.81</v>
      </c>
      <c r="D65" t="n">
        <v>22.26</v>
      </c>
      <c r="E65" t="n">
        <v>22.05</v>
      </c>
      <c r="F65" t="n">
        <v>22.94</v>
      </c>
      <c r="G65" t="n">
        <v>20.9</v>
      </c>
      <c r="H65" t="n">
        <v>20.32</v>
      </c>
      <c r="I65" t="n">
        <v>20.12</v>
      </c>
      <c r="J65" t="n">
        <v>18.48</v>
      </c>
      <c r="K65" t="n">
        <v>17.71</v>
      </c>
      <c r="L65" t="n">
        <v>20.08</v>
      </c>
      <c r="M65" t="n">
        <v>22.24</v>
      </c>
      <c r="N65" t="n">
        <v>14.43</v>
      </c>
      <c r="O65" t="n">
        <v>14.51</v>
      </c>
      <c r="P65" t="n">
        <v>14.51</v>
      </c>
    </row>
    <row r="66">
      <c r="A66" s="5" t="inlineStr">
        <is>
          <t>Fremdkapitalquote in %</t>
        </is>
      </c>
      <c r="B66" s="5" t="inlineStr">
        <is>
          <t>Debt Ratio in %</t>
        </is>
      </c>
      <c r="C66" t="n">
        <v>75.19</v>
      </c>
      <c r="D66" t="n">
        <v>77.73999999999999</v>
      </c>
      <c r="E66" t="n">
        <v>77.95</v>
      </c>
      <c r="F66" t="n">
        <v>77.06</v>
      </c>
      <c r="G66" t="n">
        <v>79.09999999999999</v>
      </c>
      <c r="H66" t="n">
        <v>79.68000000000001</v>
      </c>
      <c r="I66" t="n">
        <v>79.88</v>
      </c>
      <c r="J66" t="n">
        <v>81.52</v>
      </c>
      <c r="K66" t="n">
        <v>82.29000000000001</v>
      </c>
      <c r="L66" t="n">
        <v>79.92</v>
      </c>
      <c r="M66" t="n">
        <v>77.76000000000001</v>
      </c>
      <c r="N66" t="n">
        <v>85.56999999999999</v>
      </c>
      <c r="O66" t="n">
        <v>85.48999999999999</v>
      </c>
      <c r="P66" t="n">
        <v>85.48999999999999</v>
      </c>
    </row>
    <row r="67">
      <c r="A67" s="5" t="inlineStr">
        <is>
          <t>Verschuldungsgrad in %</t>
        </is>
      </c>
      <c r="B67" s="5" t="inlineStr">
        <is>
          <t>Finance Gearing in %</t>
        </is>
      </c>
      <c r="C67" t="n">
        <v>303</v>
      </c>
      <c r="D67" t="n">
        <v>349.2</v>
      </c>
      <c r="E67" t="n">
        <v>353.46</v>
      </c>
      <c r="F67" t="n">
        <v>335.84</v>
      </c>
      <c r="G67" t="n">
        <v>378.48</v>
      </c>
      <c r="H67" t="n">
        <v>392.17</v>
      </c>
      <c r="I67" t="n">
        <v>397.12</v>
      </c>
      <c r="J67" t="n">
        <v>441.19</v>
      </c>
      <c r="K67" t="n">
        <v>464.59</v>
      </c>
      <c r="L67" t="n">
        <v>398.02</v>
      </c>
      <c r="M67" t="n">
        <v>349.63</v>
      </c>
      <c r="N67" t="n">
        <v>593.0599999999999</v>
      </c>
      <c r="O67" t="n">
        <v>589.15</v>
      </c>
      <c r="P67" t="n">
        <v>589.15</v>
      </c>
    </row>
    <row r="68">
      <c r="A68" s="5" t="inlineStr">
        <is>
          <t>Bruttoergebnis Marge in %</t>
        </is>
      </c>
      <c r="B68" s="5" t="inlineStr">
        <is>
          <t>Gross Profit Marge in %</t>
        </is>
      </c>
      <c r="C68" t="n">
        <v>37.77</v>
      </c>
      <c r="D68" t="n">
        <v>35.66</v>
      </c>
      <c r="E68" t="n">
        <v>39.73</v>
      </c>
      <c r="F68" t="n">
        <v>41.39</v>
      </c>
      <c r="G68" t="n">
        <v>38.49</v>
      </c>
      <c r="H68" t="n">
        <v>37.09</v>
      </c>
      <c r="I68" t="n">
        <v>37.15</v>
      </c>
      <c r="J68" t="n">
        <v>35.02</v>
      </c>
      <c r="K68" t="n">
        <v>33.75</v>
      </c>
      <c r="L68" t="n">
        <v>36.8</v>
      </c>
      <c r="M68" t="n">
        <v>43.45</v>
      </c>
      <c r="N68" t="n">
        <v>38.22</v>
      </c>
      <c r="O68" t="n">
        <v>38.04</v>
      </c>
    </row>
    <row r="69">
      <c r="A69" s="5" t="inlineStr">
        <is>
          <t>Kurzfristige Vermögensquote in %</t>
        </is>
      </c>
      <c r="B69" s="5" t="inlineStr">
        <is>
          <t>Current Assets Ratio in %</t>
        </is>
      </c>
      <c r="C69" t="n">
        <v>47.25</v>
      </c>
      <c r="D69" t="n">
        <v>48.02</v>
      </c>
      <c r="E69" t="n">
        <v>58.79</v>
      </c>
      <c r="F69" t="n">
        <v>55.89</v>
      </c>
      <c r="G69" t="n">
        <v>55.99</v>
      </c>
      <c r="H69" t="n">
        <v>58.27</v>
      </c>
      <c r="I69" t="n">
        <v>58.7</v>
      </c>
      <c r="J69" t="n">
        <v>58.76</v>
      </c>
      <c r="K69" t="n">
        <v>59.1</v>
      </c>
      <c r="L69" t="n">
        <v>70.41</v>
      </c>
      <c r="M69" t="n">
        <v>65.77</v>
      </c>
      <c r="N69" t="n">
        <v>68.53</v>
      </c>
      <c r="O69" t="n">
        <v>67.23</v>
      </c>
    </row>
    <row r="70">
      <c r="A70" s="5" t="inlineStr">
        <is>
          <t>Nettogewinn Marge in %</t>
        </is>
      </c>
      <c r="B70" s="5" t="inlineStr">
        <is>
          <t>Net Profit Marge in %</t>
        </is>
      </c>
      <c r="C70" t="n">
        <v>2.52</v>
      </c>
      <c r="D70" t="n">
        <v>1.28</v>
      </c>
      <c r="E70" t="n">
        <v>2.82</v>
      </c>
      <c r="F70" t="n">
        <v>3.46</v>
      </c>
      <c r="G70" t="n">
        <v>2.91</v>
      </c>
      <c r="H70" t="n">
        <v>1.68</v>
      </c>
      <c r="I70" t="n">
        <v>2.05</v>
      </c>
      <c r="J70" t="n">
        <v>2.14</v>
      </c>
      <c r="K70" t="n">
        <v>-1.79</v>
      </c>
      <c r="L70" t="n">
        <v>3.24</v>
      </c>
      <c r="M70" t="n">
        <v>6.65</v>
      </c>
      <c r="N70" t="n">
        <v>4.61</v>
      </c>
      <c r="O70" t="n">
        <v>5.86</v>
      </c>
    </row>
    <row r="71">
      <c r="A71" s="5" t="inlineStr">
        <is>
          <t>Operative Ergebnis Marge in %</t>
        </is>
      </c>
      <c r="B71" s="5" t="inlineStr">
        <is>
          <t>EBIT Marge in %</t>
        </is>
      </c>
      <c r="C71" t="n">
        <v>4.91</v>
      </c>
      <c r="D71" t="n">
        <v>3.05</v>
      </c>
      <c r="E71" t="n">
        <v>5.33</v>
      </c>
      <c r="F71" t="n">
        <v>5.91</v>
      </c>
      <c r="G71" t="n">
        <v>5.42</v>
      </c>
      <c r="H71" t="n">
        <v>4.56</v>
      </c>
      <c r="I71" t="n">
        <v>4.95</v>
      </c>
      <c r="J71" t="n">
        <v>4.61</v>
      </c>
      <c r="K71" t="n">
        <v>0.25</v>
      </c>
      <c r="L71" t="n">
        <v>6.72</v>
      </c>
      <c r="M71" t="n">
        <v>10.35</v>
      </c>
      <c r="N71" t="n">
        <v>7.39</v>
      </c>
      <c r="O71" t="n">
        <v>9.93</v>
      </c>
    </row>
    <row r="72">
      <c r="A72" s="5" t="inlineStr">
        <is>
          <t>Vermögensumsschlag in %</t>
        </is>
      </c>
      <c r="B72" s="5" t="inlineStr">
        <is>
          <t>Asset Turnover in %</t>
        </is>
      </c>
      <c r="C72" t="n">
        <v>110.61</v>
      </c>
      <c r="D72" t="n">
        <v>100.15</v>
      </c>
      <c r="E72" t="n">
        <v>117.17</v>
      </c>
      <c r="F72" t="n">
        <v>119.9</v>
      </c>
      <c r="G72" t="n">
        <v>120.38</v>
      </c>
      <c r="H72" t="n">
        <v>120.85</v>
      </c>
      <c r="I72" t="n">
        <v>127.55</v>
      </c>
      <c r="J72" t="n">
        <v>130.41</v>
      </c>
      <c r="K72" t="n">
        <v>128.9</v>
      </c>
      <c r="L72" t="n">
        <v>121.41</v>
      </c>
      <c r="M72" t="n">
        <v>122.57</v>
      </c>
      <c r="N72" t="n">
        <v>166.04</v>
      </c>
      <c r="O72" t="n">
        <v>171.51</v>
      </c>
    </row>
    <row r="73">
      <c r="A73" s="5" t="inlineStr">
        <is>
          <t>Langfristige Vermögensquote in %</t>
        </is>
      </c>
      <c r="B73" s="5" t="inlineStr">
        <is>
          <t>Non-Current Assets Ratio in %</t>
        </is>
      </c>
      <c r="C73" t="n">
        <v>52.75</v>
      </c>
      <c r="D73" t="n">
        <v>51.98</v>
      </c>
      <c r="E73" t="n">
        <v>41.21</v>
      </c>
      <c r="F73" t="n">
        <v>44.11</v>
      </c>
      <c r="G73" t="n">
        <v>44.01</v>
      </c>
      <c r="H73" t="n">
        <v>41.73</v>
      </c>
      <c r="I73" t="n">
        <v>41.3</v>
      </c>
      <c r="J73" t="n">
        <v>41.24</v>
      </c>
      <c r="K73" t="n">
        <v>40.9</v>
      </c>
      <c r="L73" t="n">
        <v>29.59</v>
      </c>
      <c r="M73" t="n">
        <v>34.23</v>
      </c>
      <c r="N73" t="n">
        <v>31.47</v>
      </c>
      <c r="O73" t="n">
        <v>32.77</v>
      </c>
    </row>
    <row r="74">
      <c r="A74" s="5" t="inlineStr">
        <is>
          <t>Gesamtkapitalrentabilität</t>
        </is>
      </c>
      <c r="B74" s="5" t="inlineStr">
        <is>
          <t>ROA Return on Assets in %</t>
        </is>
      </c>
      <c r="C74" t="n">
        <v>2.78</v>
      </c>
      <c r="D74" t="n">
        <v>1.28</v>
      </c>
      <c r="E74" t="n">
        <v>3.31</v>
      </c>
      <c r="F74" t="n">
        <v>4.15</v>
      </c>
      <c r="G74" t="n">
        <v>3.5</v>
      </c>
      <c r="H74" t="n">
        <v>2.03</v>
      </c>
      <c r="I74" t="n">
        <v>2.61</v>
      </c>
      <c r="J74" t="n">
        <v>2.79</v>
      </c>
      <c r="K74" t="n">
        <v>-2.31</v>
      </c>
      <c r="L74" t="n">
        <v>3.93</v>
      </c>
      <c r="M74" t="n">
        <v>8.15</v>
      </c>
      <c r="N74" t="n">
        <v>7.65</v>
      </c>
      <c r="O74" t="n">
        <v>10.05</v>
      </c>
    </row>
    <row r="75">
      <c r="A75" s="5" t="inlineStr">
        <is>
          <t>Ertrag des eingesetzten Kapitals</t>
        </is>
      </c>
      <c r="B75" s="5" t="inlineStr">
        <is>
          <t>ROCE Return on Cap. Empl. in %</t>
        </is>
      </c>
      <c r="C75" t="n">
        <v>8.84</v>
      </c>
      <c r="D75" t="n">
        <v>4.86</v>
      </c>
      <c r="E75" t="n">
        <v>11.56</v>
      </c>
      <c r="F75" t="n">
        <v>13.33</v>
      </c>
      <c r="G75" t="n">
        <v>13.05</v>
      </c>
      <c r="H75" t="n">
        <v>12.46</v>
      </c>
      <c r="I75" t="n">
        <v>12.68</v>
      </c>
      <c r="J75" t="n">
        <v>11.4</v>
      </c>
      <c r="K75" t="n">
        <v>0.76</v>
      </c>
      <c r="L75" t="n">
        <v>13.89</v>
      </c>
      <c r="M75" t="n">
        <v>20.84</v>
      </c>
      <c r="N75" t="n">
        <v>22.57</v>
      </c>
      <c r="O75" t="n">
        <v>30.04</v>
      </c>
    </row>
    <row r="76">
      <c r="A76" s="5" t="inlineStr">
        <is>
          <t>Eigenkapital zu Anlagevermögen</t>
        </is>
      </c>
      <c r="B76" s="5" t="inlineStr">
        <is>
          <t>Equity to Fixed Assets in %</t>
        </is>
      </c>
      <c r="C76" t="n">
        <v>47.04</v>
      </c>
      <c r="D76" t="n">
        <v>42.83</v>
      </c>
      <c r="E76" t="n">
        <v>53.51</v>
      </c>
      <c r="F76" t="n">
        <v>52.01</v>
      </c>
      <c r="G76" t="n">
        <v>47.49</v>
      </c>
      <c r="H76" t="n">
        <v>48.69</v>
      </c>
      <c r="I76" t="n">
        <v>48.7</v>
      </c>
      <c r="J76" t="n">
        <v>44.8</v>
      </c>
      <c r="K76" t="n">
        <v>43.31</v>
      </c>
      <c r="L76" t="n">
        <v>67.86</v>
      </c>
      <c r="M76" t="n">
        <v>64.97</v>
      </c>
      <c r="N76" t="n">
        <v>45.85</v>
      </c>
      <c r="O76" t="n">
        <v>44.27</v>
      </c>
    </row>
    <row r="77">
      <c r="A77" s="5" t="inlineStr">
        <is>
          <t>Liquidität Dritten Grades</t>
        </is>
      </c>
      <c r="B77" s="5" t="inlineStr">
        <is>
          <t>Current Ratio in %</t>
        </is>
      </c>
      <c r="C77" t="n">
        <v>122.47</v>
      </c>
      <c r="D77" t="n">
        <v>129.44</v>
      </c>
      <c r="E77" t="n">
        <v>127.83</v>
      </c>
      <c r="F77" t="n">
        <v>119.24</v>
      </c>
      <c r="G77" t="n">
        <v>112.01</v>
      </c>
      <c r="H77" t="n">
        <v>104.53</v>
      </c>
      <c r="I77" t="n">
        <v>116.95</v>
      </c>
      <c r="J77" t="n">
        <v>124.38</v>
      </c>
      <c r="K77" t="n">
        <v>102.57</v>
      </c>
      <c r="L77" t="n">
        <v>170.59</v>
      </c>
      <c r="M77" t="n">
        <v>167.95</v>
      </c>
      <c r="N77" t="n">
        <v>150.14</v>
      </c>
      <c r="O77" t="n">
        <v>155.14</v>
      </c>
    </row>
    <row r="78">
      <c r="A78" s="5" t="inlineStr">
        <is>
          <t>Operativer Cashflow</t>
        </is>
      </c>
      <c r="B78" s="5" t="inlineStr">
        <is>
          <t>Operating Cashflow in M</t>
        </is>
      </c>
      <c r="C78" t="n">
        <v>1994.9616</v>
      </c>
      <c r="D78" t="n">
        <v>2625.0906</v>
      </c>
      <c r="E78" t="n">
        <v>2118.2552</v>
      </c>
      <c r="F78" t="n">
        <v>1826.9496</v>
      </c>
      <c r="G78" t="n">
        <v>1365.336</v>
      </c>
      <c r="H78" t="n">
        <v>1959.0584</v>
      </c>
      <c r="I78" t="n">
        <v>2158.7754</v>
      </c>
      <c r="J78" t="n">
        <v>1265.55</v>
      </c>
      <c r="K78" t="n">
        <v>778.272</v>
      </c>
      <c r="L78" t="n">
        <v>1492.4</v>
      </c>
      <c r="M78" t="n">
        <v>1215.852</v>
      </c>
      <c r="N78" t="n">
        <v>720.1950000000001</v>
      </c>
      <c r="O78" t="inlineStr">
        <is>
          <t>-</t>
        </is>
      </c>
    </row>
    <row r="79">
      <c r="A79" s="5" t="inlineStr">
        <is>
          <t>Aktienrückkauf</t>
        </is>
      </c>
      <c r="B79" s="5" t="inlineStr">
        <is>
          <t>Share Buyback in M</t>
        </is>
      </c>
      <c r="C79" t="n">
        <v>0</v>
      </c>
      <c r="D79" t="n">
        <v>-50.66</v>
      </c>
      <c r="E79" t="n">
        <v>-0.7599999999999909</v>
      </c>
      <c r="F79" t="n">
        <v>0</v>
      </c>
      <c r="G79" t="n">
        <v>-0.009999999999990905</v>
      </c>
      <c r="H79" t="n">
        <v>-2.120000000000005</v>
      </c>
      <c r="I79" t="n">
        <v>-0.09000000000000341</v>
      </c>
      <c r="J79" t="n">
        <v>-0.09999999999999432</v>
      </c>
      <c r="K79" t="n">
        <v>-32.40000000000001</v>
      </c>
      <c r="L79" t="n">
        <v>-0.8000000000000114</v>
      </c>
      <c r="M79" t="n">
        <v>-0.6999999999999886</v>
      </c>
      <c r="N79" t="n">
        <v>-0.5</v>
      </c>
      <c r="O79" t="n">
        <v>0</v>
      </c>
    </row>
    <row r="80">
      <c r="A80" s="5" t="inlineStr">
        <is>
          <t>Umsatzwachstum 1J in %</t>
        </is>
      </c>
      <c r="B80" s="5" t="inlineStr">
        <is>
          <t>Revenue Growth 1Y in %</t>
        </is>
      </c>
      <c r="C80" t="n">
        <v>14.19</v>
      </c>
      <c r="D80" t="n">
        <v>28.57</v>
      </c>
      <c r="E80" t="n">
        <v>4.41</v>
      </c>
      <c r="F80" t="n">
        <v>2.8</v>
      </c>
      <c r="G80" t="n">
        <v>7.62</v>
      </c>
      <c r="H80" t="n">
        <v>-5.95</v>
      </c>
      <c r="I80" t="n">
        <v>-7.33</v>
      </c>
      <c r="J80" t="n">
        <v>3.49</v>
      </c>
      <c r="K80" t="n">
        <v>65.89</v>
      </c>
      <c r="L80" t="n">
        <v>22.51</v>
      </c>
      <c r="M80" t="n">
        <v>-27.47</v>
      </c>
      <c r="N80" t="n">
        <v>0.51</v>
      </c>
      <c r="O80" t="inlineStr">
        <is>
          <t>-</t>
        </is>
      </c>
    </row>
    <row r="81">
      <c r="A81" s="5" t="inlineStr">
        <is>
          <t>Umsatzwachstum 3J in %</t>
        </is>
      </c>
      <c r="B81" s="5" t="inlineStr">
        <is>
          <t>Revenue Growth 3Y in %</t>
        </is>
      </c>
      <c r="C81" t="n">
        <v>15.72</v>
      </c>
      <c r="D81" t="n">
        <v>11.93</v>
      </c>
      <c r="E81" t="n">
        <v>4.94</v>
      </c>
      <c r="F81" t="n">
        <v>1.49</v>
      </c>
      <c r="G81" t="n">
        <v>-1.89</v>
      </c>
      <c r="H81" t="n">
        <v>-3.26</v>
      </c>
      <c r="I81" t="n">
        <v>20.68</v>
      </c>
      <c r="J81" t="n">
        <v>30.63</v>
      </c>
      <c r="K81" t="n">
        <v>20.31</v>
      </c>
      <c r="L81" t="n">
        <v>-1.48</v>
      </c>
      <c r="M81" t="n">
        <v>-8.99</v>
      </c>
      <c r="N81" t="inlineStr">
        <is>
          <t>-</t>
        </is>
      </c>
      <c r="O81" t="inlineStr">
        <is>
          <t>-</t>
        </is>
      </c>
    </row>
    <row r="82">
      <c r="A82" s="5" t="inlineStr">
        <is>
          <t>Umsatzwachstum 5J in %</t>
        </is>
      </c>
      <c r="B82" s="5" t="inlineStr">
        <is>
          <t>Revenue Growth 5Y in %</t>
        </is>
      </c>
      <c r="C82" t="n">
        <v>11.52</v>
      </c>
      <c r="D82" t="n">
        <v>7.49</v>
      </c>
      <c r="E82" t="n">
        <v>0.31</v>
      </c>
      <c r="F82" t="n">
        <v>0.13</v>
      </c>
      <c r="G82" t="n">
        <v>12.74</v>
      </c>
      <c r="H82" t="n">
        <v>15.72</v>
      </c>
      <c r="I82" t="n">
        <v>11.42</v>
      </c>
      <c r="J82" t="n">
        <v>12.99</v>
      </c>
      <c r="K82" t="n">
        <v>12.29</v>
      </c>
      <c r="L82" t="inlineStr">
        <is>
          <t>-</t>
        </is>
      </c>
      <c r="M82" t="inlineStr">
        <is>
          <t>-</t>
        </is>
      </c>
      <c r="N82" t="inlineStr">
        <is>
          <t>-</t>
        </is>
      </c>
      <c r="O82" t="inlineStr">
        <is>
          <t>-</t>
        </is>
      </c>
    </row>
    <row r="83">
      <c r="A83" s="5" t="inlineStr">
        <is>
          <t>Umsatzwachstum 10J in %</t>
        </is>
      </c>
      <c r="B83" s="5" t="inlineStr">
        <is>
          <t>Revenue Growth 10Y in %</t>
        </is>
      </c>
      <c r="C83" t="n">
        <v>13.62</v>
      </c>
      <c r="D83" t="n">
        <v>9.449999999999999</v>
      </c>
      <c r="E83" t="n">
        <v>6.65</v>
      </c>
      <c r="F83" t="n">
        <v>6.21</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124.62</v>
      </c>
      <c r="D84" t="n">
        <v>-41.7</v>
      </c>
      <c r="E84" t="n">
        <v>-14.89</v>
      </c>
      <c r="F84" t="n">
        <v>22.43</v>
      </c>
      <c r="G84" t="n">
        <v>86.09</v>
      </c>
      <c r="H84" t="n">
        <v>-22.82</v>
      </c>
      <c r="I84" t="n">
        <v>-11.31</v>
      </c>
      <c r="J84" t="n">
        <v>-223.53</v>
      </c>
      <c r="K84" t="n">
        <v>-191.89</v>
      </c>
      <c r="L84" t="n">
        <v>-40.32</v>
      </c>
      <c r="M84" t="n">
        <v>4.64</v>
      </c>
      <c r="N84" t="n">
        <v>-21</v>
      </c>
      <c r="O84" t="inlineStr">
        <is>
          <t>-</t>
        </is>
      </c>
    </row>
    <row r="85">
      <c r="A85" s="5" t="inlineStr">
        <is>
          <t>Gewinnwachstum 3J in %</t>
        </is>
      </c>
      <c r="B85" s="5" t="inlineStr">
        <is>
          <t>Earnings Growth 3Y in %</t>
        </is>
      </c>
      <c r="C85" t="n">
        <v>22.68</v>
      </c>
      <c r="D85" t="n">
        <v>-11.39</v>
      </c>
      <c r="E85" t="n">
        <v>31.21</v>
      </c>
      <c r="F85" t="n">
        <v>28.57</v>
      </c>
      <c r="G85" t="n">
        <v>17.32</v>
      </c>
      <c r="H85" t="n">
        <v>-85.89</v>
      </c>
      <c r="I85" t="n">
        <v>-142.24</v>
      </c>
      <c r="J85" t="n">
        <v>-151.91</v>
      </c>
      <c r="K85" t="n">
        <v>-75.86</v>
      </c>
      <c r="L85" t="n">
        <v>-18.89</v>
      </c>
      <c r="M85" t="n">
        <v>-5.45</v>
      </c>
      <c r="N85" t="inlineStr">
        <is>
          <t>-</t>
        </is>
      </c>
      <c r="O85" t="inlineStr">
        <is>
          <t>-</t>
        </is>
      </c>
    </row>
    <row r="86">
      <c r="A86" s="5" t="inlineStr">
        <is>
          <t>Gewinnwachstum 5J in %</t>
        </is>
      </c>
      <c r="B86" s="5" t="inlineStr">
        <is>
          <t>Earnings Growth 5Y in %</t>
        </is>
      </c>
      <c r="C86" t="n">
        <v>35.31</v>
      </c>
      <c r="D86" t="n">
        <v>5.82</v>
      </c>
      <c r="E86" t="n">
        <v>11.9</v>
      </c>
      <c r="F86" t="n">
        <v>-29.83</v>
      </c>
      <c r="G86" t="n">
        <v>-72.69</v>
      </c>
      <c r="H86" t="n">
        <v>-97.97</v>
      </c>
      <c r="I86" t="n">
        <v>-92.48</v>
      </c>
      <c r="J86" t="n">
        <v>-94.42</v>
      </c>
      <c r="K86" t="n">
        <v>-49.71</v>
      </c>
      <c r="L86" t="inlineStr">
        <is>
          <t>-</t>
        </is>
      </c>
      <c r="M86" t="inlineStr">
        <is>
          <t>-</t>
        </is>
      </c>
      <c r="N86" t="inlineStr">
        <is>
          <t>-</t>
        </is>
      </c>
      <c r="O86" t="inlineStr">
        <is>
          <t>-</t>
        </is>
      </c>
    </row>
    <row r="87">
      <c r="A87" s="5" t="inlineStr">
        <is>
          <t>Gewinnwachstum 10J in %</t>
        </is>
      </c>
      <c r="B87" s="5" t="inlineStr">
        <is>
          <t>Earnings Growth 10Y in %</t>
        </is>
      </c>
      <c r="C87" t="n">
        <v>-31.33</v>
      </c>
      <c r="D87" t="n">
        <v>-43.33</v>
      </c>
      <c r="E87" t="n">
        <v>-41.26</v>
      </c>
      <c r="F87" t="n">
        <v>-39.77</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0.55</v>
      </c>
      <c r="D88" t="n">
        <v>5.46</v>
      </c>
      <c r="E88" t="n">
        <v>2.13</v>
      </c>
      <c r="F88" t="n">
        <v>-0.7</v>
      </c>
      <c r="G88" t="n">
        <v>-0.28</v>
      </c>
      <c r="H88" t="n">
        <v>-0.29</v>
      </c>
      <c r="I88" t="n">
        <v>-0.29</v>
      </c>
      <c r="J88" t="n">
        <v>-0.2</v>
      </c>
      <c r="K88" t="inlineStr">
        <is>
          <t>-</t>
        </is>
      </c>
      <c r="L88" t="inlineStr">
        <is>
          <t>-</t>
        </is>
      </c>
      <c r="M88" t="inlineStr">
        <is>
          <t>-</t>
        </is>
      </c>
      <c r="N88" t="inlineStr">
        <is>
          <t>-</t>
        </is>
      </c>
      <c r="O88" t="inlineStr">
        <is>
          <t>-</t>
        </is>
      </c>
    </row>
    <row r="89">
      <c r="A89" s="5" t="inlineStr">
        <is>
          <t>EBIT-Wachstum 1J in %</t>
        </is>
      </c>
      <c r="B89" s="5" t="inlineStr">
        <is>
          <t>EBIT Growth 1Y in %</t>
        </is>
      </c>
      <c r="C89" t="n">
        <v>83.55</v>
      </c>
      <c r="D89" t="n">
        <v>-26.37</v>
      </c>
      <c r="E89" t="n">
        <v>-5.82</v>
      </c>
      <c r="F89" t="n">
        <v>12.03</v>
      </c>
      <c r="G89" t="n">
        <v>27.88</v>
      </c>
      <c r="H89" t="n">
        <v>-13.33</v>
      </c>
      <c r="I89" t="n">
        <v>-0.55</v>
      </c>
      <c r="J89" t="n">
        <v>1805.26</v>
      </c>
      <c r="K89" t="n">
        <v>-93.81</v>
      </c>
      <c r="L89" t="n">
        <v>-20.47</v>
      </c>
      <c r="M89" t="n">
        <v>1.58</v>
      </c>
      <c r="N89" t="n">
        <v>-25.2</v>
      </c>
      <c r="O89" t="inlineStr">
        <is>
          <t>-</t>
        </is>
      </c>
    </row>
    <row r="90">
      <c r="A90" s="5" t="inlineStr">
        <is>
          <t>EBIT-Wachstum 3J in %</t>
        </is>
      </c>
      <c r="B90" s="5" t="inlineStr">
        <is>
          <t>EBIT Growth 3Y in %</t>
        </is>
      </c>
      <c r="C90" t="n">
        <v>17.12</v>
      </c>
      <c r="D90" t="n">
        <v>-6.72</v>
      </c>
      <c r="E90" t="n">
        <v>11.36</v>
      </c>
      <c r="F90" t="n">
        <v>8.859999999999999</v>
      </c>
      <c r="G90" t="n">
        <v>4.67</v>
      </c>
      <c r="H90" t="n">
        <v>597.13</v>
      </c>
      <c r="I90" t="n">
        <v>570.3</v>
      </c>
      <c r="J90" t="n">
        <v>563.66</v>
      </c>
      <c r="K90" t="n">
        <v>-37.57</v>
      </c>
      <c r="L90" t="n">
        <v>-14.7</v>
      </c>
      <c r="M90" t="n">
        <v>-7.87</v>
      </c>
      <c r="N90" t="inlineStr">
        <is>
          <t>-</t>
        </is>
      </c>
      <c r="O90" t="inlineStr">
        <is>
          <t>-</t>
        </is>
      </c>
    </row>
    <row r="91">
      <c r="A91" s="5" t="inlineStr">
        <is>
          <t>EBIT-Wachstum 5J in %</t>
        </is>
      </c>
      <c r="B91" s="5" t="inlineStr">
        <is>
          <t>EBIT Growth 5Y in %</t>
        </is>
      </c>
      <c r="C91" t="n">
        <v>18.25</v>
      </c>
      <c r="D91" t="n">
        <v>-1.12</v>
      </c>
      <c r="E91" t="n">
        <v>4.04</v>
      </c>
      <c r="F91" t="n">
        <v>366.26</v>
      </c>
      <c r="G91" t="n">
        <v>345.09</v>
      </c>
      <c r="H91" t="n">
        <v>335.42</v>
      </c>
      <c r="I91" t="n">
        <v>338.4</v>
      </c>
      <c r="J91" t="n">
        <v>333.47</v>
      </c>
      <c r="K91" t="n">
        <v>-27.58</v>
      </c>
      <c r="L91" t="inlineStr">
        <is>
          <t>-</t>
        </is>
      </c>
      <c r="M91" t="inlineStr">
        <is>
          <t>-</t>
        </is>
      </c>
      <c r="N91" t="inlineStr">
        <is>
          <t>-</t>
        </is>
      </c>
      <c r="O91" t="inlineStr">
        <is>
          <t>-</t>
        </is>
      </c>
    </row>
    <row r="92">
      <c r="A92" s="5" t="inlineStr">
        <is>
          <t>EBIT-Wachstum 10J in %</t>
        </is>
      </c>
      <c r="B92" s="5" t="inlineStr">
        <is>
          <t>EBIT Growth 10Y in %</t>
        </is>
      </c>
      <c r="C92" t="n">
        <v>176.84</v>
      </c>
      <c r="D92" t="n">
        <v>168.64</v>
      </c>
      <c r="E92" t="n">
        <v>168.76</v>
      </c>
      <c r="F92" t="n">
        <v>169.34</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-24</v>
      </c>
      <c r="D93" t="n">
        <v>0.51</v>
      </c>
      <c r="E93" t="n">
        <v>15.54</v>
      </c>
      <c r="F93" t="n">
        <v>33.81</v>
      </c>
      <c r="G93" t="n">
        <v>-30.31</v>
      </c>
      <c r="H93" t="n">
        <v>-10.14</v>
      </c>
      <c r="I93" t="n">
        <v>70.51000000000001</v>
      </c>
      <c r="J93" t="n">
        <v>62.53</v>
      </c>
      <c r="K93" t="n">
        <v>-55.73</v>
      </c>
      <c r="L93" t="n">
        <v>22.21</v>
      </c>
      <c r="M93" t="n">
        <v>68.17</v>
      </c>
      <c r="N93" t="inlineStr">
        <is>
          <t>-</t>
        </is>
      </c>
      <c r="O93" t="inlineStr">
        <is>
          <t>-</t>
        </is>
      </c>
    </row>
    <row r="94">
      <c r="A94" s="5" t="inlineStr">
        <is>
          <t>Op.Cashflow Wachstum 3J in %</t>
        </is>
      </c>
      <c r="B94" s="5" t="inlineStr">
        <is>
          <t>Op.Cashflow Wachstum 3Y in %</t>
        </is>
      </c>
      <c r="C94" t="n">
        <v>-2.65</v>
      </c>
      <c r="D94" t="n">
        <v>16.62</v>
      </c>
      <c r="E94" t="n">
        <v>6.35</v>
      </c>
      <c r="F94" t="n">
        <v>-2.21</v>
      </c>
      <c r="G94" t="n">
        <v>10.02</v>
      </c>
      <c r="H94" t="n">
        <v>40.97</v>
      </c>
      <c r="I94" t="n">
        <v>25.77</v>
      </c>
      <c r="J94" t="n">
        <v>9.67</v>
      </c>
      <c r="K94" t="n">
        <v>11.55</v>
      </c>
      <c r="L94" t="inlineStr">
        <is>
          <t>-</t>
        </is>
      </c>
      <c r="M94" t="inlineStr">
        <is>
          <t>-</t>
        </is>
      </c>
      <c r="N94" t="inlineStr">
        <is>
          <t>-</t>
        </is>
      </c>
      <c r="O94" t="inlineStr">
        <is>
          <t>-</t>
        </is>
      </c>
    </row>
    <row r="95">
      <c r="A95" s="5" t="inlineStr">
        <is>
          <t>Op.Cashflow Wachstum 5J in %</t>
        </is>
      </c>
      <c r="B95" s="5" t="inlineStr">
        <is>
          <t>Op.Cashflow Wachstum 5Y in %</t>
        </is>
      </c>
      <c r="C95" t="n">
        <v>-0.89</v>
      </c>
      <c r="D95" t="n">
        <v>1.88</v>
      </c>
      <c r="E95" t="n">
        <v>15.88</v>
      </c>
      <c r="F95" t="n">
        <v>25.28</v>
      </c>
      <c r="G95" t="n">
        <v>7.37</v>
      </c>
      <c r="H95" t="n">
        <v>17.88</v>
      </c>
      <c r="I95" t="n">
        <v>33.54</v>
      </c>
      <c r="J95" t="inlineStr">
        <is>
          <t>-</t>
        </is>
      </c>
      <c r="K95" t="inlineStr">
        <is>
          <t>-</t>
        </is>
      </c>
      <c r="L95" t="inlineStr">
        <is>
          <t>-</t>
        </is>
      </c>
      <c r="M95" t="inlineStr">
        <is>
          <t>-</t>
        </is>
      </c>
      <c r="N95" t="inlineStr">
        <is>
          <t>-</t>
        </is>
      </c>
      <c r="O95" t="inlineStr">
        <is>
          <t>-</t>
        </is>
      </c>
    </row>
    <row r="96">
      <c r="A96" s="5" t="inlineStr">
        <is>
          <t>Op.Cashflow Wachstum 10J in %</t>
        </is>
      </c>
      <c r="B96" s="5" t="inlineStr">
        <is>
          <t>Op.Cashflow Wachstum 10Y in %</t>
        </is>
      </c>
      <c r="C96" t="n">
        <v>8.49</v>
      </c>
      <c r="D96" t="n">
        <v>17.71</v>
      </c>
      <c r="E96" t="inlineStr">
        <is>
          <t>-</t>
        </is>
      </c>
      <c r="F96" t="inlineStr">
        <is>
          <t>-</t>
        </is>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909</v>
      </c>
      <c r="D97" t="n">
        <v>1108</v>
      </c>
      <c r="E97" t="n">
        <v>863</v>
      </c>
      <c r="F97" t="n">
        <v>569</v>
      </c>
      <c r="G97" t="n">
        <v>367</v>
      </c>
      <c r="H97" t="n">
        <v>143</v>
      </c>
      <c r="I97" t="n">
        <v>485</v>
      </c>
      <c r="J97" t="n">
        <v>693</v>
      </c>
      <c r="K97" t="n">
        <v>87</v>
      </c>
      <c r="L97" t="n">
        <v>1097</v>
      </c>
      <c r="M97" t="n">
        <v>810</v>
      </c>
      <c r="N97" t="n">
        <v>709</v>
      </c>
      <c r="O97" t="n">
        <v>713</v>
      </c>
      <c r="P97" t="n">
        <v>713</v>
      </c>
    </row>
  </sheetData>
  <pageMargins bottom="1" footer="0.5" header="0.5" left="0.75" right="0.75" top="1"/>
</worksheet>
</file>

<file path=xl/worksheets/sheet22.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2"/>
    <col customWidth="1" max="14" min="14" width="10"/>
    <col customWidth="1" max="15" min="15" width="10"/>
    <col customWidth="1" max="16" min="16" width="10"/>
  </cols>
  <sheetData>
    <row r="1">
      <c r="A1" s="1" t="inlineStr">
        <is>
          <t xml:space="preserve">SAIPEM </t>
        </is>
      </c>
      <c r="B1" s="2" t="inlineStr">
        <is>
          <t>WKN: A2DR8M  ISIN: IT0005252140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+39-2-5201</t>
        </is>
      </c>
      <c r="G4" t="inlineStr">
        <is>
          <t>12.03.2020</t>
        </is>
      </c>
      <c r="H4" t="inlineStr">
        <is>
          <t>Preliminary Results</t>
        </is>
      </c>
      <c r="J4" t="inlineStr">
        <is>
          <t>Eni S.p.A.</t>
        </is>
      </c>
      <c r="L4" t="inlineStr">
        <is>
          <t>30,54%</t>
        </is>
      </c>
    </row>
    <row r="5">
      <c r="A5" s="5" t="inlineStr">
        <is>
          <t>Ticker</t>
        </is>
      </c>
      <c r="B5" t="inlineStr">
        <is>
          <t>SPE1</t>
        </is>
      </c>
      <c r="C5" s="5" t="inlineStr">
        <is>
          <t>Fax</t>
        </is>
      </c>
      <c r="D5" s="5" t="inlineStr"/>
      <c r="E5" t="inlineStr">
        <is>
          <t>+39-2-520-44415</t>
        </is>
      </c>
      <c r="G5" t="inlineStr">
        <is>
          <t>09.04.2020</t>
        </is>
      </c>
      <c r="H5" t="inlineStr">
        <is>
          <t>Publication Of Annual Report</t>
        </is>
      </c>
      <c r="J5" t="inlineStr">
        <is>
          <t>CDP Equity SpA</t>
        </is>
      </c>
      <c r="L5" t="inlineStr">
        <is>
          <t>12,55%</t>
        </is>
      </c>
    </row>
    <row r="6">
      <c r="A6" s="5" t="inlineStr">
        <is>
          <t>Gelistet Seit / Listed Since</t>
        </is>
      </c>
      <c r="B6" t="inlineStr">
        <is>
          <t>-</t>
        </is>
      </c>
      <c r="C6" s="5" t="inlineStr">
        <is>
          <t>Internet</t>
        </is>
      </c>
      <c r="D6" s="5" t="inlineStr"/>
      <c r="E6" t="inlineStr">
        <is>
          <t>http://www.saipem.com/site/Home.html</t>
        </is>
      </c>
      <c r="G6" t="inlineStr">
        <is>
          <t>23.04.2020</t>
        </is>
      </c>
      <c r="H6" t="inlineStr">
        <is>
          <t>Result Q1</t>
        </is>
      </c>
      <c r="J6" t="inlineStr">
        <is>
          <t>Freefloat</t>
        </is>
      </c>
      <c r="L6" t="inlineStr">
        <is>
          <t>56,91%</t>
        </is>
      </c>
    </row>
    <row r="7">
      <c r="A7" s="5" t="inlineStr">
        <is>
          <t>Nominalwert / Nominal Value</t>
        </is>
      </c>
      <c r="B7" t="inlineStr">
        <is>
          <t>-</t>
        </is>
      </c>
      <c r="C7" s="5" t="inlineStr">
        <is>
          <t>E-Mail</t>
        </is>
      </c>
      <c r="D7" s="5" t="inlineStr"/>
      <c r="E7" t="inlineStr">
        <is>
          <t>info@saipem.com</t>
        </is>
      </c>
      <c r="G7" t="inlineStr">
        <is>
          <t>29.04.2020</t>
        </is>
      </c>
      <c r="H7" t="inlineStr">
        <is>
          <t>Annual General Meeting</t>
        </is>
      </c>
    </row>
    <row r="8">
      <c r="A8" s="5" t="inlineStr">
        <is>
          <t>Land / Country</t>
        </is>
      </c>
      <c r="B8" t="inlineStr">
        <is>
          <t>Italien</t>
        </is>
      </c>
      <c r="C8" s="5" t="inlineStr">
        <is>
          <t>Inv. Relations Telefon / Phone</t>
        </is>
      </c>
      <c r="D8" s="5" t="inlineStr"/>
      <c r="E8" t="inlineStr">
        <is>
          <t>+39-2-520-34653</t>
        </is>
      </c>
      <c r="G8" t="inlineStr">
        <is>
          <t>20.05.2020</t>
        </is>
      </c>
      <c r="H8" t="inlineStr">
        <is>
          <t>Dividend Payout</t>
        </is>
      </c>
    </row>
    <row r="9">
      <c r="A9" s="5" t="inlineStr">
        <is>
          <t>Währung / Currency</t>
        </is>
      </c>
      <c r="B9" t="inlineStr">
        <is>
          <t>EUR</t>
        </is>
      </c>
      <c r="C9" s="5" t="inlineStr">
        <is>
          <t>Inv. Relations E-Mail</t>
        </is>
      </c>
      <c r="D9" s="5" t="inlineStr"/>
      <c r="E9" t="inlineStr">
        <is>
          <t>investor.relations@saipem.com</t>
        </is>
      </c>
      <c r="G9" t="inlineStr">
        <is>
          <t>29.07.2020</t>
        </is>
      </c>
      <c r="H9" t="inlineStr">
        <is>
          <t>Score Half Year</t>
        </is>
      </c>
    </row>
    <row r="10">
      <c r="A10" s="5" t="inlineStr">
        <is>
          <t>Branche / Industry</t>
        </is>
      </c>
      <c r="B10" t="inlineStr">
        <is>
          <t>Mechanical Engineering</t>
        </is>
      </c>
      <c r="C10" s="5" t="inlineStr">
        <is>
          <t>Kontaktperson / Contact Person</t>
        </is>
      </c>
      <c r="D10" s="5" t="inlineStr"/>
      <c r="E10" t="inlineStr">
        <is>
          <t>-</t>
        </is>
      </c>
      <c r="G10" t="inlineStr">
        <is>
          <t>28.10.2020</t>
        </is>
      </c>
      <c r="H10" t="inlineStr">
        <is>
          <t>Q3 Earnings</t>
        </is>
      </c>
    </row>
    <row r="11">
      <c r="A11" s="5" t="inlineStr">
        <is>
          <t>Sektor / Sector</t>
        </is>
      </c>
      <c r="B11" t="inlineStr">
        <is>
          <t>Industry</t>
        </is>
      </c>
    </row>
    <row r="12">
      <c r="A12" s="5" t="inlineStr">
        <is>
          <t>Typ / Genre</t>
        </is>
      </c>
      <c r="B12" t="inlineStr">
        <is>
          <t>Stammaktie</t>
        </is>
      </c>
    </row>
    <row r="13">
      <c r="A13" s="5" t="inlineStr">
        <is>
          <t>Adresse / Address</t>
        </is>
      </c>
      <c r="B13" t="inlineStr">
        <is>
          <t>Saipem S.p.A.Via Martiri di Cefalonia, 67  I-20097 San Donato Milanese (Milan)</t>
        </is>
      </c>
    </row>
    <row r="14">
      <c r="A14" s="5" t="inlineStr">
        <is>
          <t>Management</t>
        </is>
      </c>
      <c r="B14" t="inlineStr">
        <is>
          <t>Stefano Cao, Francesco Caio, Maria Elena Cappello, Claudia Carloni, Federico Ferro-Luzzi, Paolo Fumagalli, Alesandra Ferone, Ines Mazzilli, Paul Schapira</t>
        </is>
      </c>
    </row>
    <row r="15">
      <c r="A15" s="5" t="inlineStr">
        <is>
          <t>Aufsichtsrat / Board</t>
        </is>
      </c>
      <c r="B15" t="inlineStr">
        <is>
          <t>Mario Busso, Guilia De Martino, Francesca Michela Maurelli, Ricardo Perotta, Maria Francesco Talamonti</t>
        </is>
      </c>
    </row>
    <row r="16">
      <c r="A16" s="5" t="inlineStr">
        <is>
          <t>Beschreibung</t>
        </is>
      </c>
      <c r="B16" t="inlineStr">
        <is>
          <t>Saipem S.p.A. ist eine Unternehmensgruppe, die für die Öl- und Gasindustrie international tätig ist. Die Geschäftsaktivitäten des Konzerns sind in die Bereiche Engineering und Construction (Offshore and Onshore), Drilling (Bohrungen) und Floaters gegliedert. Das Segment Engineering und Construction ist Offshore und Onshore in der Konstruktion, Beschaffung, Bauausführung und Installation (EPCI) von Gaspipelines, Tiefseeanlagen, modularen Bohr-und Förderplattformen, integrierten Schiffsdeck-Plattformen, schwimmenden Bohrtürmen und Produktionsplattformen wie auch im Bau von Hafenanlagen aktiv. Im Weiteren wird eine komplette Dienstleistungspalette von der Durchführbarkeit- und Front-End-Studie über die Entwicklung und Konstruktion bis hin zur Beschaffung und Bauausführung (EPC) der Projekte angeboten. Diese beinhalten beispielsweise schlüsselfertige Onshore-Produktionsanlagen, Gasaufbereitungs- und Verarbeitungsanlagen, Pump-und Kompressionsstationen oder auch Terminals. Das Segment Drilling bietet Hochseebohrungen sowie Bohrungen auf dem Festland an. Dabei werden Bohrtiefen von bis zu 10.000 m unter Wasser erreicht. Der Bereich Floating betreibt eine umfangreiche Schiffsflotte, Floating Production Storage und Offloading systems (schwimmende Fördersysteme), Spezialbohrschiffe, schwimmende Bohrtürme und Halbtaucher Förderanlagen. Der Kundenkreis des Konzerns setzt sich aus Unternehmen der Öl-, Gas-, Veredelungs-, Chemie- und Energieindustrie und auch Regierungsbehörden zusammen. Mit Niederlassungen und Stützpunkten ist die Unternehmensgruppe auf allen fünf Kontinenten global präsent und hat ihren Hauptsitz in San Donato Milanese (Provinz Mailand), Italien. Saipem S.p.A. ist eine Tochtergesellschaft von Eni SpA. Copyright 2014 FINANCE BASE AG</t>
        </is>
      </c>
    </row>
    <row r="17">
      <c r="A17" s="5" t="inlineStr">
        <is>
          <t>Profile</t>
        </is>
      </c>
      <c r="B17" t="inlineStr">
        <is>
          <t>Saipem SpA is a corporate group that operates internationally in the oil and gas industry. The business activities of the Group are divided into the areas of engineering and construction (offshore and onshore) Drilling (wells) and floaters. The Engineering segment and Construction is offshore and onshore in the design, procurement, construction and installation (EPCI) of gas pipelines, deepwater equipment, modular drilling and production platforms, integrated ship's deck platforms, floating drilling rigs and production platforms as active as in the construction of port facilities. In addition, a complete range of services from the Durchführbarkeit- and front-end study on the development and design to procurement and construction (EPC), the projects offered. These include, for example, turnkey onshore production, gas processing and processing plants, pumping and compression stations or terminals. The drilling segment provides offshore drilling and holes on the mainland. While drilling depths are achieved of up to 10,000 meters underwater. The area floating operates an extensive fleet of ships, floating production storage and offloading systems (floating production systems) Spezialbohrschiffe, floating drilling rigs and semi-submersible conveyors. The customer base of the Group consists of companies in the oil, gas, finishing, chemical and energy industries and government agencies. With branches and offices throughout the group of companies on five continents has a global presence and is headquartered in San Donato Milanese (Milan), Italy. Saipem SpA is a subsidiary of Eni SpA.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9118</v>
      </c>
      <c r="D20" t="n">
        <v>8538</v>
      </c>
      <c r="E20" t="n">
        <v>9038</v>
      </c>
      <c r="F20" t="n">
        <v>9976</v>
      </c>
      <c r="G20" t="n">
        <v>11507</v>
      </c>
      <c r="H20" t="n">
        <v>12873</v>
      </c>
      <c r="I20" t="n">
        <v>12256</v>
      </c>
      <c r="J20" t="n">
        <v>13369</v>
      </c>
      <c r="K20" t="n">
        <v>12631</v>
      </c>
      <c r="L20" t="n">
        <v>11177</v>
      </c>
      <c r="M20" t="n">
        <v>10319</v>
      </c>
      <c r="N20" t="n">
        <v>10138</v>
      </c>
      <c r="O20" t="n">
        <v>9596</v>
      </c>
      <c r="P20" t="n">
        <v>9596</v>
      </c>
    </row>
    <row r="21">
      <c r="A21" s="5" t="inlineStr">
        <is>
          <t>Operatives Ergebnis (EBIT)</t>
        </is>
      </c>
      <c r="B21" s="5" t="inlineStr">
        <is>
          <t>EBIT Earning Before Interest &amp; Tax</t>
        </is>
      </c>
      <c r="C21" t="n">
        <v>456</v>
      </c>
      <c r="D21" t="n">
        <v>37</v>
      </c>
      <c r="E21" t="n">
        <v>126</v>
      </c>
      <c r="F21" t="n">
        <v>-1499</v>
      </c>
      <c r="G21" t="n">
        <v>-452</v>
      </c>
      <c r="H21" t="n">
        <v>55</v>
      </c>
      <c r="I21" t="n">
        <v>147</v>
      </c>
      <c r="J21" t="n">
        <v>1481</v>
      </c>
      <c r="K21" t="n">
        <v>1493</v>
      </c>
      <c r="L21" t="n">
        <v>1319</v>
      </c>
      <c r="M21" t="n">
        <v>1156</v>
      </c>
      <c r="N21" t="n">
        <v>1084</v>
      </c>
      <c r="O21" t="n">
        <v>867</v>
      </c>
      <c r="P21" t="n">
        <v>867</v>
      </c>
    </row>
    <row r="22">
      <c r="A22" s="5" t="inlineStr">
        <is>
          <t>Finanzergebnis</t>
        </is>
      </c>
      <c r="B22" s="5" t="inlineStr">
        <is>
          <t>Financial Result</t>
        </is>
      </c>
      <c r="C22" t="n">
        <v>-228</v>
      </c>
      <c r="D22" t="n">
        <v>-253</v>
      </c>
      <c r="E22" t="n">
        <v>-232</v>
      </c>
      <c r="F22" t="n">
        <v>-136</v>
      </c>
      <c r="G22" t="n">
        <v>-210</v>
      </c>
      <c r="H22" t="n">
        <v>-175</v>
      </c>
      <c r="I22" t="n">
        <v>-177</v>
      </c>
      <c r="J22" t="n">
        <v>-132</v>
      </c>
      <c r="K22" t="n">
        <v>-114</v>
      </c>
      <c r="L22" t="n">
        <v>-80</v>
      </c>
      <c r="M22" t="n">
        <v>-93</v>
      </c>
      <c r="N22" t="n">
        <v>133</v>
      </c>
      <c r="O22" t="n">
        <v>256</v>
      </c>
      <c r="P22" t="n">
        <v>256</v>
      </c>
    </row>
    <row r="23">
      <c r="A23" s="5" t="inlineStr">
        <is>
          <t>Ergebnis vor Steuer (EBT)</t>
        </is>
      </c>
      <c r="B23" s="5" t="inlineStr">
        <is>
          <t>EBT Earning Before Tax</t>
        </is>
      </c>
      <c r="C23" t="n">
        <v>228</v>
      </c>
      <c r="D23" t="n">
        <v>-216</v>
      </c>
      <c r="E23" t="n">
        <v>-106</v>
      </c>
      <c r="F23" t="n">
        <v>-1635</v>
      </c>
      <c r="G23" t="n">
        <v>-662</v>
      </c>
      <c r="H23" t="n">
        <v>-120</v>
      </c>
      <c r="I23" t="n">
        <v>-30</v>
      </c>
      <c r="J23" t="n">
        <v>1349</v>
      </c>
      <c r="K23" t="n">
        <v>1379</v>
      </c>
      <c r="L23" t="n">
        <v>1239</v>
      </c>
      <c r="M23" t="n">
        <v>1063</v>
      </c>
      <c r="N23" t="n">
        <v>1217</v>
      </c>
      <c r="O23" t="n">
        <v>1123</v>
      </c>
      <c r="P23" t="n">
        <v>1123</v>
      </c>
    </row>
    <row r="24">
      <c r="A24" s="5" t="inlineStr">
        <is>
          <t>Ergebnis nach Steuer</t>
        </is>
      </c>
      <c r="B24" s="5" t="inlineStr">
        <is>
          <t>Earnings after tax</t>
        </is>
      </c>
      <c r="C24" t="n">
        <v>98</v>
      </c>
      <c r="D24" t="n">
        <v>-410</v>
      </c>
      <c r="E24" t="n">
        <v>-307</v>
      </c>
      <c r="F24" t="n">
        <v>-2080</v>
      </c>
      <c r="G24" t="n">
        <v>-789</v>
      </c>
      <c r="H24" t="n">
        <v>-238</v>
      </c>
      <c r="I24" t="n">
        <v>-136</v>
      </c>
      <c r="J24" t="n">
        <v>956</v>
      </c>
      <c r="K24" t="n">
        <v>987</v>
      </c>
      <c r="L24" t="n">
        <v>894</v>
      </c>
      <c r="M24" t="n">
        <v>775</v>
      </c>
      <c r="N24" t="n">
        <v>932</v>
      </c>
      <c r="O24" t="n">
        <v>878</v>
      </c>
      <c r="P24" t="n">
        <v>878</v>
      </c>
    </row>
    <row r="25">
      <c r="A25" s="5" t="inlineStr">
        <is>
          <t>Minderheitenanteil</t>
        </is>
      </c>
      <c r="B25" s="5" t="inlineStr">
        <is>
          <t>Minority Share</t>
        </is>
      </c>
      <c r="C25" t="n">
        <v>-86</v>
      </c>
      <c r="D25" t="n">
        <v>-62</v>
      </c>
      <c r="E25" t="n">
        <v>-21</v>
      </c>
      <c r="F25" t="n">
        <v>-7</v>
      </c>
      <c r="G25" t="n">
        <v>-17</v>
      </c>
      <c r="H25" t="n">
        <v>8</v>
      </c>
      <c r="I25" t="n">
        <v>-23</v>
      </c>
      <c r="J25" t="n">
        <v>-54</v>
      </c>
      <c r="K25" t="n">
        <v>-66</v>
      </c>
      <c r="L25" t="n">
        <v>-50</v>
      </c>
      <c r="M25" t="n">
        <v>-43</v>
      </c>
      <c r="N25" t="n">
        <v>-18</v>
      </c>
      <c r="O25" t="n">
        <v>-3</v>
      </c>
      <c r="P25" t="n">
        <v>-3</v>
      </c>
    </row>
    <row r="26">
      <c r="A26" s="5" t="inlineStr">
        <is>
          <t>Jahresüberschuss/-fehlbetrag</t>
        </is>
      </c>
      <c r="B26" s="5" t="inlineStr">
        <is>
          <t>Net Profit</t>
        </is>
      </c>
      <c r="C26" t="n">
        <v>12</v>
      </c>
      <c r="D26" t="n">
        <v>-472</v>
      </c>
      <c r="E26" t="n">
        <v>-328</v>
      </c>
      <c r="F26" t="n">
        <v>-2087</v>
      </c>
      <c r="G26" t="n">
        <v>-806</v>
      </c>
      <c r="H26" t="n">
        <v>-230</v>
      </c>
      <c r="I26" t="n">
        <v>-159</v>
      </c>
      <c r="J26" t="n">
        <v>902</v>
      </c>
      <c r="K26" t="n">
        <v>921</v>
      </c>
      <c r="L26" t="n">
        <v>844</v>
      </c>
      <c r="M26" t="n">
        <v>732</v>
      </c>
      <c r="N26" t="n">
        <v>914</v>
      </c>
      <c r="O26" t="n">
        <v>875</v>
      </c>
      <c r="P26" t="n">
        <v>875</v>
      </c>
    </row>
    <row r="27">
      <c r="A27" s="5" t="inlineStr">
        <is>
          <t>Summe Umlaufvermögen</t>
        </is>
      </c>
      <c r="B27" s="5" t="inlineStr">
        <is>
          <t>Current Assets</t>
        </is>
      </c>
      <c r="C27" t="n">
        <v>7012</v>
      </c>
      <c r="D27" t="n">
        <v>6211</v>
      </c>
      <c r="E27" t="n">
        <v>6743</v>
      </c>
      <c r="F27" t="n">
        <v>7786</v>
      </c>
      <c r="G27" t="n">
        <v>7564</v>
      </c>
      <c r="H27" t="n">
        <v>8631</v>
      </c>
      <c r="I27" t="n">
        <v>7901</v>
      </c>
      <c r="J27" t="n">
        <v>7806</v>
      </c>
      <c r="K27" t="n">
        <v>6718</v>
      </c>
      <c r="L27" t="n">
        <v>6616</v>
      </c>
      <c r="M27" t="n">
        <v>6787</v>
      </c>
      <c r="N27" t="n">
        <v>7844</v>
      </c>
      <c r="O27" t="n">
        <v>7044</v>
      </c>
      <c r="P27" t="n">
        <v>7044</v>
      </c>
    </row>
    <row r="28">
      <c r="A28" s="5" t="inlineStr">
        <is>
          <t>Summe Anlagevermögen</t>
        </is>
      </c>
      <c r="B28" s="5" t="inlineStr">
        <is>
          <t>Fixed Assets</t>
        </is>
      </c>
      <c r="C28" t="n">
        <v>5997</v>
      </c>
      <c r="D28" t="n">
        <v>5466</v>
      </c>
      <c r="E28" t="n">
        <v>5847</v>
      </c>
      <c r="F28" t="n">
        <v>6500</v>
      </c>
      <c r="G28" t="n">
        <v>8755</v>
      </c>
      <c r="H28" t="n">
        <v>8963</v>
      </c>
      <c r="I28" t="n">
        <v>9142</v>
      </c>
      <c r="J28" t="n">
        <v>9389</v>
      </c>
      <c r="K28" t="n">
        <v>9134</v>
      </c>
      <c r="L28" t="n">
        <v>8412</v>
      </c>
      <c r="M28" t="n">
        <v>7326</v>
      </c>
      <c r="N28" t="n">
        <v>6149</v>
      </c>
      <c r="O28" t="n">
        <v>4642</v>
      </c>
      <c r="P28" t="n">
        <v>4642</v>
      </c>
    </row>
    <row r="29">
      <c r="A29" s="5" t="inlineStr">
        <is>
          <t>Summe Aktiva</t>
        </is>
      </c>
      <c r="B29" s="5" t="inlineStr">
        <is>
          <t>Total Assets</t>
        </is>
      </c>
      <c r="C29" t="n">
        <v>13009</v>
      </c>
      <c r="D29" t="n">
        <v>11677</v>
      </c>
      <c r="E29" t="n">
        <v>12590</v>
      </c>
      <c r="F29" t="n">
        <v>14286</v>
      </c>
      <c r="G29" t="n">
        <v>16319</v>
      </c>
      <c r="H29" t="n">
        <v>17594</v>
      </c>
      <c r="I29" t="n">
        <v>17043</v>
      </c>
      <c r="J29" t="n">
        <v>17195</v>
      </c>
      <c r="K29" t="n">
        <v>15852</v>
      </c>
      <c r="L29" t="n">
        <v>15028</v>
      </c>
      <c r="M29" t="n">
        <v>14113</v>
      </c>
      <c r="N29" t="n">
        <v>13993</v>
      </c>
      <c r="O29" t="n">
        <v>11686</v>
      </c>
      <c r="P29" t="n">
        <v>11686</v>
      </c>
    </row>
    <row r="30">
      <c r="A30" s="5" t="inlineStr">
        <is>
          <t>Summe kurzfristiges Fremdkapital</t>
        </is>
      </c>
      <c r="B30" s="5" t="inlineStr">
        <is>
          <t>Short-Term Debt</t>
        </is>
      </c>
      <c r="C30" t="n">
        <v>5204</v>
      </c>
      <c r="D30" t="n">
        <v>4430</v>
      </c>
      <c r="E30" t="n">
        <v>4487</v>
      </c>
      <c r="F30" t="n">
        <v>5671</v>
      </c>
      <c r="G30" t="n">
        <v>9458</v>
      </c>
      <c r="H30" t="n">
        <v>9605</v>
      </c>
      <c r="I30" t="n">
        <v>8926</v>
      </c>
      <c r="J30" t="n">
        <v>7594</v>
      </c>
      <c r="K30" t="n">
        <v>7963</v>
      </c>
      <c r="L30" t="n">
        <v>7565</v>
      </c>
      <c r="M30" t="n">
        <v>8348</v>
      </c>
      <c r="N30" t="n">
        <v>9677</v>
      </c>
      <c r="O30" t="n">
        <v>8091</v>
      </c>
      <c r="P30" t="n">
        <v>8091</v>
      </c>
    </row>
    <row r="31">
      <c r="A31" s="5" t="inlineStr">
        <is>
          <t>Summe langfristiges Fremdkapital</t>
        </is>
      </c>
      <c r="B31" s="5" t="inlineStr">
        <is>
          <t>Long-Term Debt</t>
        </is>
      </c>
      <c r="C31" t="n">
        <v>3680</v>
      </c>
      <c r="D31" t="n">
        <v>3211</v>
      </c>
      <c r="E31" t="n">
        <v>3504</v>
      </c>
      <c r="F31" t="n">
        <v>3730</v>
      </c>
      <c r="G31" t="n">
        <v>3342</v>
      </c>
      <c r="H31" t="n">
        <v>3811</v>
      </c>
      <c r="I31" t="n">
        <v>3373</v>
      </c>
      <c r="J31" t="n">
        <v>4048</v>
      </c>
      <c r="K31" t="n">
        <v>3066</v>
      </c>
      <c r="L31" t="n">
        <v>3309</v>
      </c>
      <c r="M31" t="n">
        <v>2270</v>
      </c>
      <c r="N31" t="n">
        <v>1538</v>
      </c>
      <c r="O31" t="n">
        <v>1296</v>
      </c>
      <c r="P31" t="n">
        <v>1296</v>
      </c>
    </row>
    <row r="32">
      <c r="A32" s="5" t="inlineStr">
        <is>
          <t>Summe Fremdkapital</t>
        </is>
      </c>
      <c r="B32" s="5" t="inlineStr">
        <is>
          <t>Total Liabilities</t>
        </is>
      </c>
      <c r="C32" t="n">
        <v>8884</v>
      </c>
      <c r="D32" t="n">
        <v>7641</v>
      </c>
      <c r="E32" t="n">
        <v>7991</v>
      </c>
      <c r="F32" t="n">
        <v>9401</v>
      </c>
      <c r="G32" t="n">
        <v>12800</v>
      </c>
      <c r="H32" t="n">
        <v>13416</v>
      </c>
      <c r="I32" t="n">
        <v>12299</v>
      </c>
      <c r="J32" t="n">
        <v>11642</v>
      </c>
      <c r="K32" t="n">
        <v>11029</v>
      </c>
      <c r="L32" t="n">
        <v>10874</v>
      </c>
      <c r="M32" t="n">
        <v>10618</v>
      </c>
      <c r="N32" t="n">
        <v>11215</v>
      </c>
      <c r="O32" t="n">
        <v>9387</v>
      </c>
      <c r="P32" t="n">
        <v>9387</v>
      </c>
    </row>
    <row r="33">
      <c r="A33" s="5" t="inlineStr">
        <is>
          <t>Minderheitenanteil</t>
        </is>
      </c>
      <c r="B33" s="5" t="inlineStr">
        <is>
          <t>Minority Share</t>
        </is>
      </c>
      <c r="C33" t="n">
        <v>93</v>
      </c>
      <c r="D33" t="n">
        <v>74</v>
      </c>
      <c r="E33" t="n">
        <v>41</v>
      </c>
      <c r="F33" t="n">
        <v>19</v>
      </c>
      <c r="G33" t="n">
        <v>45</v>
      </c>
      <c r="H33" t="n">
        <v>41</v>
      </c>
      <c r="I33" t="n">
        <v>92</v>
      </c>
      <c r="J33" t="n">
        <v>148</v>
      </c>
      <c r="K33" t="n">
        <v>114</v>
      </c>
      <c r="L33" t="n">
        <v>94</v>
      </c>
      <c r="M33" t="n">
        <v>61</v>
      </c>
      <c r="N33" t="n">
        <v>21</v>
      </c>
      <c r="O33" t="n">
        <v>4</v>
      </c>
      <c r="P33" t="n">
        <v>4</v>
      </c>
    </row>
    <row r="34">
      <c r="A34" s="5" t="inlineStr">
        <is>
          <t>Summe Eigenkapital</t>
        </is>
      </c>
      <c r="B34" s="5" t="inlineStr">
        <is>
          <t>Equity</t>
        </is>
      </c>
      <c r="C34" t="n">
        <v>4125</v>
      </c>
      <c r="D34" t="n">
        <v>3962</v>
      </c>
      <c r="E34" t="n">
        <v>4558</v>
      </c>
      <c r="F34" t="n">
        <v>4866</v>
      </c>
      <c r="G34" t="n">
        <v>3474</v>
      </c>
      <c r="H34" t="n">
        <v>4137</v>
      </c>
      <c r="I34" t="n">
        <v>4652</v>
      </c>
      <c r="J34" t="n">
        <v>5405</v>
      </c>
      <c r="K34" t="n">
        <v>4709</v>
      </c>
      <c r="L34" t="n">
        <v>4060</v>
      </c>
      <c r="M34" t="n">
        <v>3434</v>
      </c>
      <c r="N34" t="n">
        <v>2757</v>
      </c>
      <c r="O34" t="n">
        <v>2295</v>
      </c>
      <c r="P34" t="n">
        <v>2295</v>
      </c>
    </row>
    <row r="35">
      <c r="A35" s="5" t="inlineStr">
        <is>
          <t>Summe Passiva</t>
        </is>
      </c>
      <c r="B35" s="5" t="inlineStr">
        <is>
          <t>Liabilities &amp; Shareholder Equity</t>
        </is>
      </c>
      <c r="C35" t="n">
        <v>13009</v>
      </c>
      <c r="D35" t="n">
        <v>11677</v>
      </c>
      <c r="E35" t="n">
        <v>12590</v>
      </c>
      <c r="F35" t="n">
        <v>14286</v>
      </c>
      <c r="G35" t="n">
        <v>16319</v>
      </c>
      <c r="H35" t="n">
        <v>17594</v>
      </c>
      <c r="I35" t="n">
        <v>17043</v>
      </c>
      <c r="J35" t="n">
        <v>17195</v>
      </c>
      <c r="K35" t="n">
        <v>15852</v>
      </c>
      <c r="L35" t="n">
        <v>15028</v>
      </c>
      <c r="M35" t="n">
        <v>14113</v>
      </c>
      <c r="N35" t="n">
        <v>13993</v>
      </c>
      <c r="O35" t="n">
        <v>11686</v>
      </c>
      <c r="P35" t="n">
        <v>11686</v>
      </c>
    </row>
    <row r="36">
      <c r="A36" s="5" t="inlineStr">
        <is>
          <t>Mio.Aktien im Umlauf</t>
        </is>
      </c>
      <c r="B36" s="5" t="inlineStr">
        <is>
          <t>Million shares outstanding</t>
        </is>
      </c>
      <c r="C36" t="n">
        <v>1011</v>
      </c>
      <c r="D36" t="n">
        <v>1011</v>
      </c>
      <c r="E36" t="n">
        <v>1011</v>
      </c>
      <c r="F36" t="n">
        <v>1011</v>
      </c>
      <c r="G36" t="n">
        <v>44.14</v>
      </c>
      <c r="H36" t="n">
        <v>44.14</v>
      </c>
      <c r="I36" t="n">
        <v>44.14</v>
      </c>
      <c r="J36" t="n">
        <v>44.14</v>
      </c>
      <c r="K36" t="n">
        <v>44.14</v>
      </c>
      <c r="L36" t="n">
        <v>44.14</v>
      </c>
      <c r="M36" t="n">
        <v>44.14</v>
      </c>
      <c r="N36" t="n">
        <v>44.13</v>
      </c>
      <c r="O36" t="n">
        <v>44.13</v>
      </c>
      <c r="P36" t="n">
        <v>44.13</v>
      </c>
    </row>
    <row r="37">
      <c r="A37" s="5" t="inlineStr">
        <is>
          <t>Gezeichnetes Kapital (in Mio.)</t>
        </is>
      </c>
      <c r="B37" s="5" t="inlineStr">
        <is>
          <t>Subscribed Capital in M</t>
        </is>
      </c>
      <c r="C37" t="n">
        <v>2191</v>
      </c>
      <c r="D37" t="n">
        <v>2191</v>
      </c>
      <c r="E37" t="n">
        <v>2191</v>
      </c>
      <c r="F37" t="n">
        <v>2191</v>
      </c>
      <c r="G37" t="n">
        <v>44.14</v>
      </c>
      <c r="H37" t="n">
        <v>44.14</v>
      </c>
      <c r="I37" t="n">
        <v>44.14</v>
      </c>
      <c r="J37" t="n">
        <v>44.14</v>
      </c>
      <c r="K37" t="n">
        <v>44.14</v>
      </c>
      <c r="L37" t="n">
        <v>44.14</v>
      </c>
      <c r="M37" t="n">
        <v>44.14</v>
      </c>
      <c r="N37" t="n">
        <v>44.13</v>
      </c>
      <c r="O37" t="n">
        <v>44.13</v>
      </c>
      <c r="P37" t="n">
        <v>44.13</v>
      </c>
    </row>
    <row r="38">
      <c r="A38" s="5" t="inlineStr">
        <is>
          <t>Ergebnis je Aktie (brutto)</t>
        </is>
      </c>
      <c r="B38" s="5" t="inlineStr">
        <is>
          <t>Earnings per share</t>
        </is>
      </c>
      <c r="C38" t="n">
        <v>0.23</v>
      </c>
      <c r="D38" t="n">
        <v>-0.21</v>
      </c>
      <c r="E38" t="n">
        <v>-0.1</v>
      </c>
      <c r="F38" t="n">
        <v>-1.62</v>
      </c>
      <c r="G38" t="n">
        <v>-15</v>
      </c>
      <c r="H38" t="n">
        <v>-2.72</v>
      </c>
      <c r="I38" t="n">
        <v>-0.68</v>
      </c>
      <c r="J38" t="n">
        <v>30.56</v>
      </c>
      <c r="K38" t="n">
        <v>31.24</v>
      </c>
      <c r="L38" t="n">
        <v>28.07</v>
      </c>
      <c r="M38" t="n">
        <v>24.08</v>
      </c>
      <c r="N38" t="n">
        <v>27.58</v>
      </c>
      <c r="O38" t="n">
        <v>25.45</v>
      </c>
      <c r="P38" t="n">
        <v>25.45</v>
      </c>
    </row>
    <row r="39">
      <c r="A39" s="5" t="inlineStr">
        <is>
          <t>Ergebnis je Aktie (unverwässert)</t>
        </is>
      </c>
      <c r="B39" s="5" t="inlineStr">
        <is>
          <t>Basic Earnings per share</t>
        </is>
      </c>
      <c r="C39" t="n">
        <v>0.01</v>
      </c>
      <c r="D39" t="n">
        <v>-0.47</v>
      </c>
      <c r="E39" t="n">
        <v>-0.33</v>
      </c>
      <c r="F39" t="n">
        <v>-2.5</v>
      </c>
      <c r="G39" t="n">
        <v>-18.3</v>
      </c>
      <c r="H39" t="n">
        <v>-5.2</v>
      </c>
      <c r="I39" t="n">
        <v>-3.6</v>
      </c>
      <c r="J39" t="n">
        <v>20.5</v>
      </c>
      <c r="K39" t="n">
        <v>21</v>
      </c>
      <c r="L39" t="n">
        <v>19.3</v>
      </c>
      <c r="M39" t="n">
        <v>16.8</v>
      </c>
      <c r="N39" t="n">
        <v>21</v>
      </c>
      <c r="O39" t="n">
        <v>20</v>
      </c>
      <c r="P39" t="n">
        <v>20</v>
      </c>
    </row>
    <row r="40">
      <c r="A40" s="5" t="inlineStr">
        <is>
          <t>Ergebnis je Aktie (verwässert)</t>
        </is>
      </c>
      <c r="B40" s="5" t="inlineStr">
        <is>
          <t>Diluted Earnings per share</t>
        </is>
      </c>
      <c r="C40" t="n">
        <v>0.01</v>
      </c>
      <c r="D40" t="n">
        <v>-0.46</v>
      </c>
      <c r="E40" t="n">
        <v>-0.33</v>
      </c>
      <c r="F40" t="n">
        <v>-2.5</v>
      </c>
      <c r="G40" t="n">
        <v>-18.3</v>
      </c>
      <c r="H40" t="n">
        <v>-5.2</v>
      </c>
      <c r="I40" t="n">
        <v>-3.6</v>
      </c>
      <c r="J40" t="n">
        <v>20.5</v>
      </c>
      <c r="K40" t="n">
        <v>20.9</v>
      </c>
      <c r="L40" t="n">
        <v>19.2</v>
      </c>
      <c r="M40" t="n">
        <v>16.6</v>
      </c>
      <c r="N40" t="n">
        <v>20.7</v>
      </c>
      <c r="O40" t="n">
        <v>19.8</v>
      </c>
      <c r="P40" t="n">
        <v>19.8</v>
      </c>
    </row>
    <row r="41">
      <c r="A41" s="5" t="inlineStr">
        <is>
          <t>Dividende je Aktie</t>
        </is>
      </c>
      <c r="B41" s="5" t="inlineStr">
        <is>
          <t>Dividend per share</t>
        </is>
      </c>
      <c r="C41" t="n">
        <v>0.01</v>
      </c>
      <c r="D41" t="inlineStr">
        <is>
          <t>-</t>
        </is>
      </c>
      <c r="E41" t="inlineStr">
        <is>
          <t>-</t>
        </is>
      </c>
      <c r="F41" t="inlineStr">
        <is>
          <t>-</t>
        </is>
      </c>
      <c r="G41" t="inlineStr">
        <is>
          <t>-</t>
        </is>
      </c>
      <c r="H41" t="inlineStr">
        <is>
          <t>-</t>
        </is>
      </c>
      <c r="I41" t="inlineStr">
        <is>
          <t>-</t>
        </is>
      </c>
      <c r="J41" t="n">
        <v>6.8</v>
      </c>
      <c r="K41" t="n">
        <v>7</v>
      </c>
      <c r="L41" t="n">
        <v>6.3</v>
      </c>
      <c r="M41" t="n">
        <v>5.5</v>
      </c>
      <c r="N41" t="n">
        <v>4.4</v>
      </c>
      <c r="O41" t="n">
        <v>2.9</v>
      </c>
      <c r="P41" t="n">
        <v>2.9</v>
      </c>
    </row>
    <row r="42">
      <c r="A42" s="5" t="inlineStr">
        <is>
          <t>Dividendenausschüttung in Mio</t>
        </is>
      </c>
      <c r="B42" s="5" t="inlineStr">
        <is>
          <t>Dividend Payment in M</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row>
    <row r="43">
      <c r="A43" s="5" t="inlineStr">
        <is>
          <t>Umsatz</t>
        </is>
      </c>
      <c r="B43" s="5" t="inlineStr">
        <is>
          <t>Revenue</t>
        </is>
      </c>
      <c r="C43" t="n">
        <v>9.02</v>
      </c>
      <c r="D43" t="n">
        <v>8.449999999999999</v>
      </c>
      <c r="E43" t="n">
        <v>8.94</v>
      </c>
      <c r="F43" t="n">
        <v>9.869999999999999</v>
      </c>
      <c r="G43" t="n">
        <v>260.69</v>
      </c>
      <c r="H43" t="n">
        <v>291.64</v>
      </c>
      <c r="I43" t="n">
        <v>277.66</v>
      </c>
      <c r="J43" t="n">
        <v>302.88</v>
      </c>
      <c r="K43" t="n">
        <v>286.16</v>
      </c>
      <c r="L43" t="n">
        <v>253.22</v>
      </c>
      <c r="M43" t="n">
        <v>233.78</v>
      </c>
      <c r="N43" t="n">
        <v>229.73</v>
      </c>
      <c r="O43" t="n">
        <v>217.45</v>
      </c>
      <c r="P43" t="n">
        <v>217.45</v>
      </c>
    </row>
    <row r="44">
      <c r="A44" s="5" t="inlineStr">
        <is>
          <t>Buchwert je Aktie</t>
        </is>
      </c>
      <c r="B44" s="5" t="inlineStr">
        <is>
          <t>Book value per share</t>
        </is>
      </c>
      <c r="C44" t="n">
        <v>4.08</v>
      </c>
      <c r="D44" t="n">
        <v>3.92</v>
      </c>
      <c r="E44" t="n">
        <v>4.51</v>
      </c>
      <c r="F44" t="n">
        <v>4.81</v>
      </c>
      <c r="G44" t="n">
        <v>78.7</v>
      </c>
      <c r="H44" t="n">
        <v>93.72</v>
      </c>
      <c r="I44" t="n">
        <v>105.39</v>
      </c>
      <c r="J44" t="n">
        <v>122.45</v>
      </c>
      <c r="K44" t="n">
        <v>106.68</v>
      </c>
      <c r="L44" t="n">
        <v>91.98</v>
      </c>
      <c r="M44" t="n">
        <v>77.8</v>
      </c>
      <c r="N44" t="n">
        <v>62.47</v>
      </c>
      <c r="O44" t="n">
        <v>52.01</v>
      </c>
      <c r="P44" t="n">
        <v>52.01</v>
      </c>
    </row>
    <row r="45">
      <c r="A45" s="5" t="inlineStr">
        <is>
          <t>Cashflow je Aktie</t>
        </is>
      </c>
      <c r="B45" s="5" t="inlineStr">
        <is>
          <t>Cashflow per share</t>
        </is>
      </c>
      <c r="C45" t="n">
        <v>1.24</v>
      </c>
      <c r="D45" t="n">
        <v>0.7</v>
      </c>
      <c r="E45" t="n">
        <v>0.45</v>
      </c>
      <c r="F45" t="n">
        <v>0.97</v>
      </c>
      <c r="G45" t="n">
        <v>-11.49</v>
      </c>
      <c r="H45" t="n">
        <v>27.14</v>
      </c>
      <c r="I45" t="n">
        <v>9.65</v>
      </c>
      <c r="J45" t="n">
        <v>5.07</v>
      </c>
      <c r="K45" t="n">
        <v>35.09</v>
      </c>
      <c r="L45" t="n">
        <v>30</v>
      </c>
      <c r="M45" t="n">
        <v>21.91</v>
      </c>
      <c r="N45" t="n">
        <v>47.5</v>
      </c>
      <c r="O45" t="n">
        <v>30.68</v>
      </c>
      <c r="P45" t="n">
        <v>30.68</v>
      </c>
    </row>
    <row r="46">
      <c r="A46" s="5" t="inlineStr">
        <is>
          <t>Bilanzsumme je Aktie</t>
        </is>
      </c>
      <c r="B46" s="5" t="inlineStr">
        <is>
          <t>Total assets per share</t>
        </is>
      </c>
      <c r="C46" t="n">
        <v>12.87</v>
      </c>
      <c r="D46" t="n">
        <v>11.55</v>
      </c>
      <c r="E46" t="n">
        <v>12.45</v>
      </c>
      <c r="F46" t="n">
        <v>14.13</v>
      </c>
      <c r="G46" t="n">
        <v>369.7</v>
      </c>
      <c r="H46" t="n">
        <v>398.6</v>
      </c>
      <c r="I46" t="n">
        <v>386.11</v>
      </c>
      <c r="J46" t="n">
        <v>389.56</v>
      </c>
      <c r="K46" t="n">
        <v>359.13</v>
      </c>
      <c r="L46" t="n">
        <v>340.46</v>
      </c>
      <c r="M46" t="n">
        <v>319.73</v>
      </c>
      <c r="N46" t="n">
        <v>317.09</v>
      </c>
      <c r="O46" t="n">
        <v>264.81</v>
      </c>
      <c r="P46" t="n">
        <v>264.81</v>
      </c>
    </row>
    <row r="47">
      <c r="A47" s="5" t="inlineStr">
        <is>
          <t>Personal am Ende des Jahres</t>
        </is>
      </c>
      <c r="B47" s="5" t="inlineStr">
        <is>
          <t>Staff at the end of year</t>
        </is>
      </c>
      <c r="C47" t="n">
        <v>32381</v>
      </c>
      <c r="D47" t="n">
        <v>31794</v>
      </c>
      <c r="E47" t="n">
        <v>33936</v>
      </c>
      <c r="F47" t="n">
        <v>39503</v>
      </c>
      <c r="G47" t="n">
        <v>45828</v>
      </c>
      <c r="H47" t="n">
        <v>48967</v>
      </c>
      <c r="I47" t="n">
        <v>47474</v>
      </c>
      <c r="J47" t="n">
        <v>42554</v>
      </c>
      <c r="K47" t="n">
        <v>40388</v>
      </c>
      <c r="L47" t="n">
        <v>38428</v>
      </c>
      <c r="M47" t="n">
        <v>36224</v>
      </c>
      <c r="N47" t="n">
        <v>34493</v>
      </c>
      <c r="O47" t="n">
        <v>33373</v>
      </c>
      <c r="P47" t="n">
        <v>33373</v>
      </c>
    </row>
    <row r="48">
      <c r="A48" s="5" t="inlineStr">
        <is>
          <t>Personalaufwand in Mio. EUR</t>
        </is>
      </c>
      <c r="B48" s="5" t="inlineStr">
        <is>
          <t>Personnel expenses in M</t>
        </is>
      </c>
      <c r="C48" t="n">
        <v>1670</v>
      </c>
      <c r="D48" t="n">
        <v>1522</v>
      </c>
      <c r="E48" t="n">
        <v>1618</v>
      </c>
      <c r="F48" t="n">
        <v>1782</v>
      </c>
      <c r="G48" t="n">
        <v>2222</v>
      </c>
      <c r="H48" t="n">
        <v>2408</v>
      </c>
      <c r="I48" t="n">
        <v>2320</v>
      </c>
      <c r="J48" t="n">
        <v>2041</v>
      </c>
      <c r="K48" t="n">
        <v>1750</v>
      </c>
      <c r="L48" t="n">
        <v>1627</v>
      </c>
      <c r="M48" t="n">
        <v>1483</v>
      </c>
      <c r="N48" t="n">
        <v>1410</v>
      </c>
      <c r="O48" t="n">
        <v>1370</v>
      </c>
      <c r="P48" t="n">
        <v>1370</v>
      </c>
    </row>
    <row r="49">
      <c r="A49" s="5" t="inlineStr">
        <is>
          <t>Aufwand je Mitarbeiter in EUR</t>
        </is>
      </c>
      <c r="B49" s="5" t="inlineStr">
        <is>
          <t>Effort per employee</t>
        </is>
      </c>
      <c r="C49" t="n">
        <v>51573</v>
      </c>
      <c r="D49" t="n">
        <v>47871</v>
      </c>
      <c r="E49" t="n">
        <v>47678</v>
      </c>
      <c r="F49" t="n">
        <v>45111</v>
      </c>
      <c r="G49" t="n">
        <v>48486</v>
      </c>
      <c r="H49" t="n">
        <v>49176</v>
      </c>
      <c r="I49" t="n">
        <v>48869</v>
      </c>
      <c r="J49" t="n">
        <v>47963</v>
      </c>
      <c r="K49" t="n">
        <v>43330</v>
      </c>
      <c r="L49" t="n">
        <v>42339</v>
      </c>
      <c r="M49" t="n">
        <v>40940</v>
      </c>
      <c r="N49" t="n">
        <v>40878</v>
      </c>
      <c r="O49" t="n">
        <v>41051</v>
      </c>
      <c r="P49" t="n">
        <v>41051</v>
      </c>
    </row>
    <row r="50">
      <c r="A50" s="5" t="inlineStr">
        <is>
          <t>Umsatz je Aktie</t>
        </is>
      </c>
      <c r="B50" s="5" t="inlineStr">
        <is>
          <t>Revenue per share</t>
        </is>
      </c>
      <c r="C50" t="n">
        <v>281585</v>
      </c>
      <c r="D50" t="n">
        <v>268541</v>
      </c>
      <c r="E50" t="n">
        <v>266325</v>
      </c>
      <c r="F50" t="n">
        <v>252538</v>
      </c>
      <c r="G50" t="n">
        <v>251091</v>
      </c>
      <c r="H50" t="n">
        <v>262891</v>
      </c>
      <c r="I50" t="n">
        <v>258162</v>
      </c>
      <c r="J50" t="n">
        <v>314166</v>
      </c>
      <c r="K50" t="n">
        <v>312741</v>
      </c>
      <c r="L50" t="n">
        <v>290856</v>
      </c>
      <c r="M50" t="n">
        <v>284866</v>
      </c>
      <c r="N50" t="n">
        <v>293915</v>
      </c>
      <c r="O50" t="n">
        <v>287538</v>
      </c>
      <c r="P50" t="n">
        <v>287538</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EUR</t>
        </is>
      </c>
      <c r="B52" s="5" t="inlineStr">
        <is>
          <t>Earnings per employee</t>
        </is>
      </c>
      <c r="C52" t="n">
        <v>370.59</v>
      </c>
      <c r="D52" t="n">
        <v>-14846</v>
      </c>
      <c r="E52" t="n">
        <v>-9665</v>
      </c>
      <c r="F52" t="n">
        <v>-52831</v>
      </c>
      <c r="G52" t="n">
        <v>-17588</v>
      </c>
      <c r="H52" t="n">
        <v>-4697</v>
      </c>
      <c r="I52" t="n">
        <v>-3349</v>
      </c>
      <c r="J52" t="n">
        <v>21197</v>
      </c>
      <c r="K52" t="n">
        <v>22804</v>
      </c>
      <c r="L52" t="n">
        <v>21963</v>
      </c>
      <c r="M52" t="n">
        <v>20208</v>
      </c>
      <c r="N52" t="n">
        <v>26498</v>
      </c>
      <c r="O52" t="n">
        <v>26219</v>
      </c>
      <c r="P52" t="n">
        <v>26219</v>
      </c>
    </row>
    <row r="53">
      <c r="A53" s="5" t="inlineStr">
        <is>
          <t>KGV (Kurs/Gewinn)</t>
        </is>
      </c>
      <c r="B53" s="5" t="inlineStr">
        <is>
          <t>PE (price/earnings)</t>
        </is>
      </c>
      <c r="C53" t="n">
        <v>435.6</v>
      </c>
      <c r="D53" t="inlineStr">
        <is>
          <t>-</t>
        </is>
      </c>
      <c r="E53" t="inlineStr">
        <is>
          <t>-</t>
        </is>
      </c>
      <c r="F53" t="inlineStr">
        <is>
          <t>-</t>
        </is>
      </c>
      <c r="G53" t="inlineStr">
        <is>
          <t>-</t>
        </is>
      </c>
      <c r="H53" t="inlineStr">
        <is>
          <t>-</t>
        </is>
      </c>
      <c r="I53" t="inlineStr">
        <is>
          <t>-</t>
        </is>
      </c>
      <c r="J53" t="n">
        <v>14.3</v>
      </c>
      <c r="K53" t="n">
        <v>15.6</v>
      </c>
      <c r="L53" t="n">
        <v>19.1</v>
      </c>
      <c r="M53" t="n">
        <v>14.3</v>
      </c>
      <c r="N53" t="n">
        <v>5.7</v>
      </c>
      <c r="O53" t="inlineStr">
        <is>
          <t>-</t>
        </is>
      </c>
      <c r="P53" t="inlineStr">
        <is>
          <t>-</t>
        </is>
      </c>
    </row>
    <row r="54">
      <c r="A54" s="5" t="inlineStr">
        <is>
          <t>KUV (Kurs/Umsatz)</t>
        </is>
      </c>
      <c r="B54" s="5" t="inlineStr">
        <is>
          <t>PS (price/sales)</t>
        </is>
      </c>
      <c r="C54" t="n">
        <v>0.48</v>
      </c>
      <c r="D54" t="n">
        <v>0.39</v>
      </c>
      <c r="E54" t="n">
        <v>0.43</v>
      </c>
      <c r="F54" t="n">
        <v>0.46</v>
      </c>
      <c r="G54" t="n">
        <v>0.29</v>
      </c>
      <c r="H54" t="n">
        <v>0.3</v>
      </c>
      <c r="I54" t="n">
        <v>0.5600000000000001</v>
      </c>
      <c r="J54" t="n">
        <v>0.97</v>
      </c>
      <c r="K54" t="n">
        <v>1.14</v>
      </c>
      <c r="L54" t="n">
        <v>1.46</v>
      </c>
      <c r="M54" t="n">
        <v>1.03</v>
      </c>
      <c r="N54" t="n">
        <v>0.52</v>
      </c>
      <c r="O54" t="inlineStr">
        <is>
          <t>-</t>
        </is>
      </c>
      <c r="P54" t="inlineStr">
        <is>
          <t>-</t>
        </is>
      </c>
    </row>
    <row r="55">
      <c r="A55" s="5" t="inlineStr">
        <is>
          <t>KBV (Kurs/Buchwert)</t>
        </is>
      </c>
      <c r="B55" s="5" t="inlineStr">
        <is>
          <t>PB (price/book value)</t>
        </is>
      </c>
      <c r="C55" t="n">
        <v>1.07</v>
      </c>
      <c r="D55" t="n">
        <v>0.83</v>
      </c>
      <c r="E55" t="n">
        <v>0.84</v>
      </c>
      <c r="F55" t="n">
        <v>0.93</v>
      </c>
      <c r="G55" t="n">
        <v>0.96</v>
      </c>
      <c r="H55" t="n">
        <v>0.9399999999999999</v>
      </c>
      <c r="I55" t="n">
        <v>1.47</v>
      </c>
      <c r="J55" t="n">
        <v>2.4</v>
      </c>
      <c r="K55" t="n">
        <v>3.07</v>
      </c>
      <c r="L55" t="n">
        <v>4.01</v>
      </c>
      <c r="M55" t="n">
        <v>3.09</v>
      </c>
      <c r="N55" t="n">
        <v>1.91</v>
      </c>
      <c r="O55" t="inlineStr">
        <is>
          <t>-</t>
        </is>
      </c>
      <c r="P55" t="inlineStr">
        <is>
          <t>-</t>
        </is>
      </c>
    </row>
    <row r="56">
      <c r="A56" s="5" t="inlineStr">
        <is>
          <t>KCV (Kurs/Cashflow)</t>
        </is>
      </c>
      <c r="B56" s="5" t="inlineStr">
        <is>
          <t>PC (price/cashflow)</t>
        </is>
      </c>
      <c r="C56" t="n">
        <v>3.5</v>
      </c>
      <c r="D56" t="n">
        <v>4.64</v>
      </c>
      <c r="E56" t="n">
        <v>8.369999999999999</v>
      </c>
      <c r="F56" t="n">
        <v>4.65</v>
      </c>
      <c r="G56" t="n">
        <v>-6.56</v>
      </c>
      <c r="H56" t="n">
        <v>3.23</v>
      </c>
      <c r="I56" t="n">
        <v>16.1</v>
      </c>
      <c r="J56" t="n">
        <v>57.95</v>
      </c>
      <c r="K56" t="n">
        <v>9.33</v>
      </c>
      <c r="L56" t="n">
        <v>12.3</v>
      </c>
      <c r="M56" t="n">
        <v>10.96</v>
      </c>
      <c r="N56" t="n">
        <v>2.51</v>
      </c>
      <c r="O56" t="inlineStr">
        <is>
          <t>-</t>
        </is>
      </c>
      <c r="P56" t="inlineStr">
        <is>
          <t>-</t>
        </is>
      </c>
    </row>
    <row r="57">
      <c r="A57" s="5" t="inlineStr">
        <is>
          <t>Dividendenrendite in %</t>
        </is>
      </c>
      <c r="B57" s="5" t="inlineStr">
        <is>
          <t>Dividend Yield in %</t>
        </is>
      </c>
      <c r="C57" t="n">
        <v>0.23</v>
      </c>
      <c r="D57" t="inlineStr">
        <is>
          <t>-</t>
        </is>
      </c>
      <c r="E57" t="inlineStr">
        <is>
          <t>-</t>
        </is>
      </c>
      <c r="F57" t="inlineStr">
        <is>
          <t>-</t>
        </is>
      </c>
      <c r="G57" t="inlineStr">
        <is>
          <t>-</t>
        </is>
      </c>
      <c r="H57" t="inlineStr">
        <is>
          <t>-</t>
        </is>
      </c>
      <c r="I57" t="inlineStr">
        <is>
          <t>-</t>
        </is>
      </c>
      <c r="J57" t="n">
        <v>2.31</v>
      </c>
      <c r="K57" t="n">
        <v>2.14</v>
      </c>
      <c r="L57" t="n">
        <v>1.71</v>
      </c>
      <c r="M57" t="n">
        <v>2.29</v>
      </c>
      <c r="N57" t="n">
        <v>3.69</v>
      </c>
      <c r="O57" t="inlineStr">
        <is>
          <t>-</t>
        </is>
      </c>
      <c r="P57" t="inlineStr">
        <is>
          <t>-</t>
        </is>
      </c>
    </row>
    <row r="58">
      <c r="A58" s="5" t="inlineStr">
        <is>
          <t>Gewinnrendite in %</t>
        </is>
      </c>
      <c r="B58" s="5" t="inlineStr">
        <is>
          <t>Return on profit in %</t>
        </is>
      </c>
      <c r="C58" t="n">
        <v>0.2</v>
      </c>
      <c r="D58" t="n">
        <v>-14.4</v>
      </c>
      <c r="E58" t="n">
        <v>-8.699999999999999</v>
      </c>
      <c r="F58" t="n">
        <v>-55.6</v>
      </c>
      <c r="G58" t="n">
        <v>-24.3</v>
      </c>
      <c r="H58" t="n">
        <v>-5.9</v>
      </c>
      <c r="I58" t="n">
        <v>-2.3</v>
      </c>
      <c r="J58" t="n">
        <v>7</v>
      </c>
      <c r="K58" t="n">
        <v>6.4</v>
      </c>
      <c r="L58" t="n">
        <v>5.2</v>
      </c>
      <c r="M58" t="n">
        <v>7</v>
      </c>
      <c r="N58" t="n">
        <v>17.6</v>
      </c>
      <c r="O58" t="inlineStr">
        <is>
          <t>-</t>
        </is>
      </c>
      <c r="P58" t="inlineStr">
        <is>
          <t>-</t>
        </is>
      </c>
    </row>
    <row r="59">
      <c r="A59" s="5" t="inlineStr">
        <is>
          <t>Eigenkapitalrendite in %</t>
        </is>
      </c>
      <c r="B59" s="5" t="inlineStr">
        <is>
          <t>Return on Equity in %</t>
        </is>
      </c>
      <c r="C59" t="n">
        <v>0.29</v>
      </c>
      <c r="D59" t="n">
        <v>-11.91</v>
      </c>
      <c r="E59" t="n">
        <v>-7.2</v>
      </c>
      <c r="F59" t="n">
        <v>-42.89</v>
      </c>
      <c r="G59" t="n">
        <v>-23.2</v>
      </c>
      <c r="H59" t="n">
        <v>-5.56</v>
      </c>
      <c r="I59" t="n">
        <v>-3.42</v>
      </c>
      <c r="J59" t="n">
        <v>16.69</v>
      </c>
      <c r="K59" t="n">
        <v>19.56</v>
      </c>
      <c r="L59" t="n">
        <v>20.79</v>
      </c>
      <c r="M59" t="n">
        <v>21.32</v>
      </c>
      <c r="N59" t="n">
        <v>33.15</v>
      </c>
      <c r="O59" t="n">
        <v>38.13</v>
      </c>
      <c r="P59" t="n">
        <v>38.13</v>
      </c>
    </row>
    <row r="60">
      <c r="A60" s="5" t="inlineStr">
        <is>
          <t>Umsatzrendite in %</t>
        </is>
      </c>
      <c r="B60" s="5" t="inlineStr">
        <is>
          <t>Return on sales in %</t>
        </is>
      </c>
      <c r="C60" t="n">
        <v>0.13</v>
      </c>
      <c r="D60" t="n">
        <v>-5.53</v>
      </c>
      <c r="E60" t="n">
        <v>-3.63</v>
      </c>
      <c r="F60" t="n">
        <v>-20.92</v>
      </c>
      <c r="G60" t="n">
        <v>-7</v>
      </c>
      <c r="H60" t="n">
        <v>-1.79</v>
      </c>
      <c r="I60" t="n">
        <v>-1.3</v>
      </c>
      <c r="J60" t="n">
        <v>6.75</v>
      </c>
      <c r="K60" t="n">
        <v>7.29</v>
      </c>
      <c r="L60" t="n">
        <v>7.55</v>
      </c>
      <c r="M60" t="n">
        <v>7.09</v>
      </c>
      <c r="N60" t="n">
        <v>9.02</v>
      </c>
      <c r="O60" t="n">
        <v>9.119999999999999</v>
      </c>
      <c r="P60" t="n">
        <v>9.119999999999999</v>
      </c>
    </row>
    <row r="61">
      <c r="A61" s="5" t="inlineStr">
        <is>
          <t>Gesamtkapitalrendite in %</t>
        </is>
      </c>
      <c r="B61" s="5" t="inlineStr">
        <is>
          <t>Total Return on Investment in %</t>
        </is>
      </c>
      <c r="C61" t="n">
        <v>0.09</v>
      </c>
      <c r="D61" t="n">
        <v>-4.04</v>
      </c>
      <c r="E61" t="n">
        <v>-2.61</v>
      </c>
      <c r="F61" t="n">
        <v>-14.61</v>
      </c>
      <c r="G61" t="n">
        <v>-4.94</v>
      </c>
      <c r="H61" t="n">
        <v>-1.31</v>
      </c>
      <c r="I61" t="n">
        <v>-0.93</v>
      </c>
      <c r="J61" t="n">
        <v>5.25</v>
      </c>
      <c r="K61" t="n">
        <v>5.81</v>
      </c>
      <c r="L61" t="n">
        <v>5.62</v>
      </c>
      <c r="M61" t="n">
        <v>5.19</v>
      </c>
      <c r="N61" t="n">
        <v>6.53</v>
      </c>
      <c r="O61" t="n">
        <v>7.49</v>
      </c>
      <c r="P61" t="n">
        <v>7.49</v>
      </c>
    </row>
    <row r="62">
      <c r="A62" s="5" t="inlineStr">
        <is>
          <t>Return on Investment in %</t>
        </is>
      </c>
      <c r="B62" s="5" t="inlineStr">
        <is>
          <t>Return on Investment in %</t>
        </is>
      </c>
      <c r="C62" t="n">
        <v>0.09</v>
      </c>
      <c r="D62" t="n">
        <v>-4.04</v>
      </c>
      <c r="E62" t="n">
        <v>-2.61</v>
      </c>
      <c r="F62" t="n">
        <v>-14.61</v>
      </c>
      <c r="G62" t="n">
        <v>-4.94</v>
      </c>
      <c r="H62" t="n">
        <v>-1.31</v>
      </c>
      <c r="I62" t="n">
        <v>-0.93</v>
      </c>
      <c r="J62" t="n">
        <v>5.25</v>
      </c>
      <c r="K62" t="n">
        <v>5.81</v>
      </c>
      <c r="L62" t="n">
        <v>5.62</v>
      </c>
      <c r="M62" t="n">
        <v>5.19</v>
      </c>
      <c r="N62" t="n">
        <v>6.53</v>
      </c>
      <c r="O62" t="n">
        <v>7.49</v>
      </c>
      <c r="P62" t="n">
        <v>7.49</v>
      </c>
    </row>
    <row r="63">
      <c r="A63" s="5" t="inlineStr">
        <is>
          <t>Arbeitsintensität in %</t>
        </is>
      </c>
      <c r="B63" s="5" t="inlineStr">
        <is>
          <t>Work Intensity in %</t>
        </is>
      </c>
      <c r="C63" t="n">
        <v>53.9</v>
      </c>
      <c r="D63" t="n">
        <v>53.19</v>
      </c>
      <c r="E63" t="n">
        <v>53.56</v>
      </c>
      <c r="F63" t="n">
        <v>54.5</v>
      </c>
      <c r="G63" t="n">
        <v>46.35</v>
      </c>
      <c r="H63" t="n">
        <v>49.06</v>
      </c>
      <c r="I63" t="n">
        <v>46.36</v>
      </c>
      <c r="J63" t="n">
        <v>45.4</v>
      </c>
      <c r="K63" t="n">
        <v>42.38</v>
      </c>
      <c r="L63" t="n">
        <v>44.02</v>
      </c>
      <c r="M63" t="n">
        <v>48.09</v>
      </c>
      <c r="N63" t="n">
        <v>56.06</v>
      </c>
      <c r="O63" t="n">
        <v>60.28</v>
      </c>
      <c r="P63" t="n">
        <v>60.28</v>
      </c>
    </row>
    <row r="64">
      <c r="A64" s="5" t="inlineStr">
        <is>
          <t>Eigenkapitalquote in %</t>
        </is>
      </c>
      <c r="B64" s="5" t="inlineStr">
        <is>
          <t>Equity Ratio in %</t>
        </is>
      </c>
      <c r="C64" t="n">
        <v>31.71</v>
      </c>
      <c r="D64" t="n">
        <v>33.93</v>
      </c>
      <c r="E64" t="n">
        <v>36.2</v>
      </c>
      <c r="F64" t="n">
        <v>34.06</v>
      </c>
      <c r="G64" t="n">
        <v>21.29</v>
      </c>
      <c r="H64" t="n">
        <v>23.51</v>
      </c>
      <c r="I64" t="n">
        <v>27.3</v>
      </c>
      <c r="J64" t="n">
        <v>31.43</v>
      </c>
      <c r="K64" t="n">
        <v>29.71</v>
      </c>
      <c r="L64" t="n">
        <v>27.02</v>
      </c>
      <c r="M64" t="n">
        <v>24.33</v>
      </c>
      <c r="N64" t="n">
        <v>19.7</v>
      </c>
      <c r="O64" t="n">
        <v>19.64</v>
      </c>
      <c r="P64" t="n">
        <v>19.64</v>
      </c>
    </row>
    <row r="65">
      <c r="A65" s="5" t="inlineStr">
        <is>
          <t>Fremdkapitalquote in %</t>
        </is>
      </c>
      <c r="B65" s="5" t="inlineStr">
        <is>
          <t>Debt Ratio in %</t>
        </is>
      </c>
      <c r="C65" t="n">
        <v>68.29000000000001</v>
      </c>
      <c r="D65" t="n">
        <v>66.06999999999999</v>
      </c>
      <c r="E65" t="n">
        <v>63.8</v>
      </c>
      <c r="F65" t="n">
        <v>65.94</v>
      </c>
      <c r="G65" t="n">
        <v>78.70999999999999</v>
      </c>
      <c r="H65" t="n">
        <v>76.48999999999999</v>
      </c>
      <c r="I65" t="n">
        <v>72.7</v>
      </c>
      <c r="J65" t="n">
        <v>68.56999999999999</v>
      </c>
      <c r="K65" t="n">
        <v>70.29000000000001</v>
      </c>
      <c r="L65" t="n">
        <v>72.98</v>
      </c>
      <c r="M65" t="n">
        <v>75.67</v>
      </c>
      <c r="N65" t="n">
        <v>80.3</v>
      </c>
      <c r="O65" t="n">
        <v>80.36</v>
      </c>
      <c r="P65" t="n">
        <v>80.36</v>
      </c>
    </row>
    <row r="66">
      <c r="A66" s="5" t="inlineStr">
        <is>
          <t>Verschuldungsgrad in %</t>
        </is>
      </c>
      <c r="B66" s="5" t="inlineStr">
        <is>
          <t>Finance Gearing in %</t>
        </is>
      </c>
      <c r="C66" t="n">
        <v>215.37</v>
      </c>
      <c r="D66" t="n">
        <v>194.72</v>
      </c>
      <c r="E66" t="n">
        <v>176.22</v>
      </c>
      <c r="F66" t="n">
        <v>193.59</v>
      </c>
      <c r="G66" t="n">
        <v>369.75</v>
      </c>
      <c r="H66" t="n">
        <v>325.28</v>
      </c>
      <c r="I66" t="n">
        <v>266.36</v>
      </c>
      <c r="J66" t="n">
        <v>218.13</v>
      </c>
      <c r="K66" t="n">
        <v>236.63</v>
      </c>
      <c r="L66" t="n">
        <v>270.15</v>
      </c>
      <c r="M66" t="n">
        <v>310.98</v>
      </c>
      <c r="N66" t="n">
        <v>407.54</v>
      </c>
      <c r="O66" t="n">
        <v>409.19</v>
      </c>
      <c r="P66" t="n">
        <v>409.19</v>
      </c>
    </row>
    <row r="67">
      <c r="A67" s="5" t="inlineStr"/>
      <c r="B67" s="5" t="inlineStr"/>
    </row>
    <row r="68">
      <c r="A68" s="5" t="inlineStr">
        <is>
          <t>Kurzfristige Vermögensquote in %</t>
        </is>
      </c>
      <c r="B68" s="5" t="inlineStr">
        <is>
          <t>Current Assets Ratio in %</t>
        </is>
      </c>
      <c r="C68" t="n">
        <v>53.9</v>
      </c>
      <c r="D68" t="n">
        <v>53.19</v>
      </c>
      <c r="E68" t="n">
        <v>53.56</v>
      </c>
      <c r="F68" t="n">
        <v>54.5</v>
      </c>
      <c r="G68" t="n">
        <v>46.35</v>
      </c>
      <c r="H68" t="n">
        <v>49.06</v>
      </c>
      <c r="I68" t="n">
        <v>46.36</v>
      </c>
      <c r="J68" t="n">
        <v>45.4</v>
      </c>
      <c r="K68" t="n">
        <v>42.38</v>
      </c>
      <c r="L68" t="n">
        <v>44.02</v>
      </c>
      <c r="M68" t="n">
        <v>48.09</v>
      </c>
      <c r="N68" t="n">
        <v>56.06</v>
      </c>
      <c r="O68" t="n">
        <v>60.28</v>
      </c>
    </row>
    <row r="69">
      <c r="A69" s="5" t="inlineStr">
        <is>
          <t>Nettogewinn Marge in %</t>
        </is>
      </c>
      <c r="B69" s="5" t="inlineStr">
        <is>
          <t>Net Profit Marge in %</t>
        </is>
      </c>
      <c r="C69" t="n">
        <v>133.04</v>
      </c>
      <c r="D69" t="n">
        <v>-5585.8</v>
      </c>
      <c r="E69" t="n">
        <v>-3668.9</v>
      </c>
      <c r="F69" t="n">
        <v>-21144.88</v>
      </c>
      <c r="G69" t="n">
        <v>-309.18</v>
      </c>
      <c r="H69" t="n">
        <v>-78.86</v>
      </c>
      <c r="I69" t="n">
        <v>-57.26</v>
      </c>
      <c r="J69" t="n">
        <v>297.81</v>
      </c>
      <c r="K69" t="n">
        <v>321.85</v>
      </c>
      <c r="L69" t="n">
        <v>333.31</v>
      </c>
      <c r="M69" t="n">
        <v>313.11</v>
      </c>
      <c r="N69" t="n">
        <v>397.86</v>
      </c>
      <c r="O69" t="n">
        <v>402.39</v>
      </c>
    </row>
    <row r="70">
      <c r="A70" s="5" t="inlineStr">
        <is>
          <t>Operative Ergebnis Marge in %</t>
        </is>
      </c>
      <c r="B70" s="5" t="inlineStr">
        <is>
          <t>EBIT Marge in %</t>
        </is>
      </c>
      <c r="C70" t="n">
        <v>5055.43</v>
      </c>
      <c r="D70" t="n">
        <v>437.87</v>
      </c>
      <c r="E70" t="n">
        <v>1409.4</v>
      </c>
      <c r="F70" t="n">
        <v>-15187.44</v>
      </c>
      <c r="G70" t="n">
        <v>-173.39</v>
      </c>
      <c r="H70" t="n">
        <v>18.86</v>
      </c>
      <c r="I70" t="n">
        <v>52.94</v>
      </c>
      <c r="J70" t="n">
        <v>488.97</v>
      </c>
      <c r="K70" t="n">
        <v>521.74</v>
      </c>
      <c r="L70" t="n">
        <v>520.89</v>
      </c>
      <c r="M70" t="n">
        <v>494.48</v>
      </c>
      <c r="N70" t="n">
        <v>471.86</v>
      </c>
      <c r="O70" t="n">
        <v>398.71</v>
      </c>
    </row>
    <row r="71">
      <c r="A71" s="5" t="inlineStr">
        <is>
          <t>Vermögensumsschlag in %</t>
        </is>
      </c>
      <c r="B71" s="5" t="inlineStr">
        <is>
          <t>Asset Turnover in %</t>
        </is>
      </c>
      <c r="C71" t="n">
        <v>0.07000000000000001</v>
      </c>
      <c r="D71" t="n">
        <v>0.07000000000000001</v>
      </c>
      <c r="E71" t="n">
        <v>0.07000000000000001</v>
      </c>
      <c r="F71" t="n">
        <v>0.07000000000000001</v>
      </c>
      <c r="G71" t="n">
        <v>1.6</v>
      </c>
      <c r="H71" t="n">
        <v>1.66</v>
      </c>
      <c r="I71" t="n">
        <v>1.63</v>
      </c>
      <c r="J71" t="n">
        <v>1.76</v>
      </c>
      <c r="K71" t="n">
        <v>1.81</v>
      </c>
      <c r="L71" t="n">
        <v>1.68</v>
      </c>
      <c r="M71" t="n">
        <v>1.66</v>
      </c>
      <c r="N71" t="n">
        <v>1.64</v>
      </c>
      <c r="O71" t="n">
        <v>1.86</v>
      </c>
    </row>
    <row r="72">
      <c r="A72" s="5" t="inlineStr">
        <is>
          <t>Langfristige Vermögensquote in %</t>
        </is>
      </c>
      <c r="B72" s="5" t="inlineStr">
        <is>
          <t>Non-Current Assets Ratio in %</t>
        </is>
      </c>
      <c r="C72" t="n">
        <v>46.1</v>
      </c>
      <c r="D72" t="n">
        <v>46.81</v>
      </c>
      <c r="E72" t="n">
        <v>46.44</v>
      </c>
      <c r="F72" t="n">
        <v>45.5</v>
      </c>
      <c r="G72" t="n">
        <v>53.65</v>
      </c>
      <c r="H72" t="n">
        <v>50.94</v>
      </c>
      <c r="I72" t="n">
        <v>53.64</v>
      </c>
      <c r="J72" t="n">
        <v>54.6</v>
      </c>
      <c r="K72" t="n">
        <v>57.62</v>
      </c>
      <c r="L72" t="n">
        <v>55.98</v>
      </c>
      <c r="M72" t="n">
        <v>51.91</v>
      </c>
      <c r="N72" t="n">
        <v>43.94</v>
      </c>
      <c r="O72" t="n">
        <v>39.72</v>
      </c>
    </row>
    <row r="73">
      <c r="A73" s="5" t="inlineStr">
        <is>
          <t>Gesamtkapitalrentabilität</t>
        </is>
      </c>
      <c r="B73" s="5" t="inlineStr">
        <is>
          <t>ROA Return on Assets in %</t>
        </is>
      </c>
      <c r="C73" t="n">
        <v>0.09</v>
      </c>
      <c r="D73" t="n">
        <v>-4.04</v>
      </c>
      <c r="E73" t="n">
        <v>-2.61</v>
      </c>
      <c r="F73" t="n">
        <v>-14.61</v>
      </c>
      <c r="G73" t="n">
        <v>-4.94</v>
      </c>
      <c r="H73" t="n">
        <v>-1.31</v>
      </c>
      <c r="I73" t="n">
        <v>-0.93</v>
      </c>
      <c r="J73" t="n">
        <v>5.25</v>
      </c>
      <c r="K73" t="n">
        <v>5.81</v>
      </c>
      <c r="L73" t="n">
        <v>5.62</v>
      </c>
      <c r="M73" t="n">
        <v>5.19</v>
      </c>
      <c r="N73" t="n">
        <v>6.53</v>
      </c>
      <c r="O73" t="n">
        <v>7.49</v>
      </c>
    </row>
    <row r="74">
      <c r="A74" s="5" t="inlineStr">
        <is>
          <t>Ertrag des eingesetzten Kapitals</t>
        </is>
      </c>
      <c r="B74" s="5" t="inlineStr">
        <is>
          <t>ROCE Return on Cap. Empl. in %</t>
        </is>
      </c>
      <c r="C74" t="n">
        <v>5.84</v>
      </c>
      <c r="D74" t="n">
        <v>0.51</v>
      </c>
      <c r="E74" t="n">
        <v>1.55</v>
      </c>
      <c r="F74" t="n">
        <v>-17.4</v>
      </c>
      <c r="G74" t="n">
        <v>-6.59</v>
      </c>
      <c r="H74" t="n">
        <v>0.6899999999999999</v>
      </c>
      <c r="I74" t="n">
        <v>1.81</v>
      </c>
      <c r="J74" t="n">
        <v>15.43</v>
      </c>
      <c r="K74" t="n">
        <v>18.93</v>
      </c>
      <c r="L74" t="n">
        <v>17.67</v>
      </c>
      <c r="M74" t="n">
        <v>20.05</v>
      </c>
      <c r="N74" t="n">
        <v>25.12</v>
      </c>
      <c r="O74" t="n">
        <v>24.12</v>
      </c>
    </row>
    <row r="75">
      <c r="A75" s="5" t="inlineStr">
        <is>
          <t>Eigenkapital zu Anlagevermögen</t>
        </is>
      </c>
      <c r="B75" s="5" t="inlineStr">
        <is>
          <t>Equity to Fixed Assets in %</t>
        </is>
      </c>
      <c r="C75" t="n">
        <v>68.78</v>
      </c>
      <c r="D75" t="n">
        <v>72.48</v>
      </c>
      <c r="E75" t="n">
        <v>77.95</v>
      </c>
      <c r="F75" t="n">
        <v>74.86</v>
      </c>
      <c r="G75" t="n">
        <v>39.68</v>
      </c>
      <c r="H75" t="n">
        <v>46.16</v>
      </c>
      <c r="I75" t="n">
        <v>50.89</v>
      </c>
      <c r="J75" t="n">
        <v>57.57</v>
      </c>
      <c r="K75" t="n">
        <v>51.55</v>
      </c>
      <c r="L75" t="n">
        <v>48.26</v>
      </c>
      <c r="M75" t="n">
        <v>46.87</v>
      </c>
      <c r="N75" t="n">
        <v>44.84</v>
      </c>
      <c r="O75" t="n">
        <v>49.44</v>
      </c>
    </row>
    <row r="76">
      <c r="A76" s="5" t="inlineStr">
        <is>
          <t>Liquidität Dritten Grades</t>
        </is>
      </c>
      <c r="B76" s="5" t="inlineStr">
        <is>
          <t>Current Ratio in %</t>
        </is>
      </c>
      <c r="C76" t="n">
        <v>134.74</v>
      </c>
      <c r="D76" t="n">
        <v>140.2</v>
      </c>
      <c r="E76" t="n">
        <v>150.28</v>
      </c>
      <c r="F76" t="n">
        <v>137.3</v>
      </c>
      <c r="G76" t="n">
        <v>79.97</v>
      </c>
      <c r="H76" t="n">
        <v>89.86</v>
      </c>
      <c r="I76" t="n">
        <v>88.52</v>
      </c>
      <c r="J76" t="n">
        <v>102.79</v>
      </c>
      <c r="K76" t="n">
        <v>84.37</v>
      </c>
      <c r="L76" t="n">
        <v>87.45999999999999</v>
      </c>
      <c r="M76" t="n">
        <v>81.3</v>
      </c>
      <c r="N76" t="n">
        <v>81.06</v>
      </c>
      <c r="O76" t="n">
        <v>87.06</v>
      </c>
    </row>
    <row r="77">
      <c r="A77" s="5" t="inlineStr">
        <is>
          <t>Operativer Cashflow</t>
        </is>
      </c>
      <c r="B77" s="5" t="inlineStr">
        <is>
          <t>Operating Cashflow in M</t>
        </is>
      </c>
      <c r="C77" t="n">
        <v>3538.5</v>
      </c>
      <c r="D77" t="n">
        <v>4691.04</v>
      </c>
      <c r="E77" t="n">
        <v>8462.07</v>
      </c>
      <c r="F77" t="n">
        <v>4701.150000000001</v>
      </c>
      <c r="G77" t="n">
        <v>-289.5584</v>
      </c>
      <c r="H77" t="n">
        <v>142.5722</v>
      </c>
      <c r="I77" t="n">
        <v>710.6540000000001</v>
      </c>
      <c r="J77" t="n">
        <v>2557.913</v>
      </c>
      <c r="K77" t="n">
        <v>411.8262</v>
      </c>
      <c r="L77" t="n">
        <v>542.922</v>
      </c>
      <c r="M77" t="n">
        <v>483.7744000000001</v>
      </c>
      <c r="N77" t="n">
        <v>110.7663</v>
      </c>
      <c r="O77" t="inlineStr">
        <is>
          <t>-</t>
        </is>
      </c>
    </row>
    <row r="78">
      <c r="A78" s="5" t="inlineStr">
        <is>
          <t>Aktienrückkauf</t>
        </is>
      </c>
      <c r="B78" s="5" t="inlineStr">
        <is>
          <t>Share Buyback in M</t>
        </is>
      </c>
      <c r="C78" t="n">
        <v>0</v>
      </c>
      <c r="D78" t="n">
        <v>0</v>
      </c>
      <c r="E78" t="n">
        <v>0</v>
      </c>
      <c r="F78" t="n">
        <v>-966.86</v>
      </c>
      <c r="G78" t="n">
        <v>0</v>
      </c>
      <c r="H78" t="n">
        <v>0</v>
      </c>
      <c r="I78" t="n">
        <v>0</v>
      </c>
      <c r="J78" t="n">
        <v>0</v>
      </c>
      <c r="K78" t="n">
        <v>0</v>
      </c>
      <c r="L78" t="n">
        <v>0</v>
      </c>
      <c r="M78" t="n">
        <v>-0.00999999999999801</v>
      </c>
      <c r="N78" t="n">
        <v>0</v>
      </c>
      <c r="O78" t="n">
        <v>0</v>
      </c>
    </row>
    <row r="79">
      <c r="A79" s="5" t="inlineStr">
        <is>
          <t>Umsatzwachstum 1J in %</t>
        </is>
      </c>
      <c r="B79" s="5" t="inlineStr">
        <is>
          <t>Revenue Growth 1Y in %</t>
        </is>
      </c>
      <c r="C79" t="n">
        <v>6.75</v>
      </c>
      <c r="D79" t="n">
        <v>-5.48</v>
      </c>
      <c r="E79" t="n">
        <v>-9.42</v>
      </c>
      <c r="F79" t="n">
        <v>-96.20999999999999</v>
      </c>
      <c r="G79" t="n">
        <v>-10.61</v>
      </c>
      <c r="H79" t="n">
        <v>5.03</v>
      </c>
      <c r="I79" t="n">
        <v>-8.33</v>
      </c>
      <c r="J79" t="n">
        <v>5.84</v>
      </c>
      <c r="K79" t="n">
        <v>13.01</v>
      </c>
      <c r="L79" t="n">
        <v>8.32</v>
      </c>
      <c r="M79" t="n">
        <v>1.76</v>
      </c>
      <c r="N79" t="n">
        <v>5.65</v>
      </c>
      <c r="O79" t="inlineStr">
        <is>
          <t>-</t>
        </is>
      </c>
    </row>
    <row r="80">
      <c r="A80" s="5" t="inlineStr">
        <is>
          <t>Umsatzwachstum 3J in %</t>
        </is>
      </c>
      <c r="B80" s="5" t="inlineStr">
        <is>
          <t>Revenue Growth 3Y in %</t>
        </is>
      </c>
      <c r="C80" t="n">
        <v>-2.72</v>
      </c>
      <c r="D80" t="n">
        <v>-37.04</v>
      </c>
      <c r="E80" t="n">
        <v>-38.75</v>
      </c>
      <c r="F80" t="n">
        <v>-33.93</v>
      </c>
      <c r="G80" t="n">
        <v>-4.64</v>
      </c>
      <c r="H80" t="n">
        <v>0.85</v>
      </c>
      <c r="I80" t="n">
        <v>3.51</v>
      </c>
      <c r="J80" t="n">
        <v>9.06</v>
      </c>
      <c r="K80" t="n">
        <v>7.7</v>
      </c>
      <c r="L80" t="n">
        <v>5.24</v>
      </c>
      <c r="M80" t="n">
        <v>2.47</v>
      </c>
      <c r="N80" t="inlineStr">
        <is>
          <t>-</t>
        </is>
      </c>
      <c r="O80" t="inlineStr">
        <is>
          <t>-</t>
        </is>
      </c>
    </row>
    <row r="81">
      <c r="A81" s="5" t="inlineStr">
        <is>
          <t>Umsatzwachstum 5J in %</t>
        </is>
      </c>
      <c r="B81" s="5" t="inlineStr">
        <is>
          <t>Revenue Growth 5Y in %</t>
        </is>
      </c>
      <c r="C81" t="n">
        <v>-22.99</v>
      </c>
      <c r="D81" t="n">
        <v>-23.34</v>
      </c>
      <c r="E81" t="n">
        <v>-23.91</v>
      </c>
      <c r="F81" t="n">
        <v>-20.86</v>
      </c>
      <c r="G81" t="n">
        <v>0.99</v>
      </c>
      <c r="H81" t="n">
        <v>4.77</v>
      </c>
      <c r="I81" t="n">
        <v>4.12</v>
      </c>
      <c r="J81" t="n">
        <v>6.92</v>
      </c>
      <c r="K81" t="n">
        <v>5.75</v>
      </c>
      <c r="L81" t="inlineStr">
        <is>
          <t>-</t>
        </is>
      </c>
      <c r="M81" t="inlineStr">
        <is>
          <t>-</t>
        </is>
      </c>
      <c r="N81" t="inlineStr">
        <is>
          <t>-</t>
        </is>
      </c>
      <c r="O81" t="inlineStr">
        <is>
          <t>-</t>
        </is>
      </c>
    </row>
    <row r="82">
      <c r="A82" s="5" t="inlineStr">
        <is>
          <t>Umsatzwachstum 10J in %</t>
        </is>
      </c>
      <c r="B82" s="5" t="inlineStr">
        <is>
          <t>Revenue Growth 10Y in %</t>
        </is>
      </c>
      <c r="C82" t="n">
        <v>-9.109999999999999</v>
      </c>
      <c r="D82" t="n">
        <v>-9.609999999999999</v>
      </c>
      <c r="E82" t="n">
        <v>-8.5</v>
      </c>
      <c r="F82" t="n">
        <v>-7.55</v>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n">
        <v>-102.54</v>
      </c>
      <c r="D83" t="n">
        <v>43.9</v>
      </c>
      <c r="E83" t="n">
        <v>-84.28</v>
      </c>
      <c r="F83" t="n">
        <v>158.93</v>
      </c>
      <c r="G83" t="n">
        <v>250.43</v>
      </c>
      <c r="H83" t="n">
        <v>44.65</v>
      </c>
      <c r="I83" t="n">
        <v>-117.63</v>
      </c>
      <c r="J83" t="n">
        <v>-2.06</v>
      </c>
      <c r="K83" t="n">
        <v>9.119999999999999</v>
      </c>
      <c r="L83" t="n">
        <v>15.3</v>
      </c>
      <c r="M83" t="n">
        <v>-19.91</v>
      </c>
      <c r="N83" t="n">
        <v>4.46</v>
      </c>
      <c r="O83" t="inlineStr">
        <is>
          <t>-</t>
        </is>
      </c>
    </row>
    <row r="84">
      <c r="A84" s="5" t="inlineStr">
        <is>
          <t>Gewinnwachstum 3J in %</t>
        </is>
      </c>
      <c r="B84" s="5" t="inlineStr">
        <is>
          <t>Earnings Growth 3Y in %</t>
        </is>
      </c>
      <c r="C84" t="n">
        <v>-47.64</v>
      </c>
      <c r="D84" t="n">
        <v>39.52</v>
      </c>
      <c r="E84" t="n">
        <v>108.36</v>
      </c>
      <c r="F84" t="n">
        <v>151.34</v>
      </c>
      <c r="G84" t="n">
        <v>59.15</v>
      </c>
      <c r="H84" t="n">
        <v>-25.01</v>
      </c>
      <c r="I84" t="n">
        <v>-36.86</v>
      </c>
      <c r="J84" t="n">
        <v>7.45</v>
      </c>
      <c r="K84" t="n">
        <v>1.5</v>
      </c>
      <c r="L84" t="n">
        <v>-0.05</v>
      </c>
      <c r="M84" t="n">
        <v>-5.15</v>
      </c>
      <c r="N84" t="inlineStr">
        <is>
          <t>-</t>
        </is>
      </c>
      <c r="O84" t="inlineStr">
        <is>
          <t>-</t>
        </is>
      </c>
    </row>
    <row r="85">
      <c r="A85" s="5" t="inlineStr">
        <is>
          <t>Gewinnwachstum 5J in %</t>
        </is>
      </c>
      <c r="B85" s="5" t="inlineStr">
        <is>
          <t>Earnings Growth 5Y in %</t>
        </is>
      </c>
      <c r="C85" t="n">
        <v>53.29</v>
      </c>
      <c r="D85" t="n">
        <v>82.73</v>
      </c>
      <c r="E85" t="n">
        <v>50.42</v>
      </c>
      <c r="F85" t="n">
        <v>66.86</v>
      </c>
      <c r="G85" t="n">
        <v>36.9</v>
      </c>
      <c r="H85" t="n">
        <v>-10.12</v>
      </c>
      <c r="I85" t="n">
        <v>-23.04</v>
      </c>
      <c r="J85" t="n">
        <v>1.38</v>
      </c>
      <c r="K85" t="n">
        <v>1.79</v>
      </c>
      <c r="L85" t="inlineStr">
        <is>
          <t>-</t>
        </is>
      </c>
      <c r="M85" t="inlineStr">
        <is>
          <t>-</t>
        </is>
      </c>
      <c r="N85" t="inlineStr">
        <is>
          <t>-</t>
        </is>
      </c>
      <c r="O85" t="inlineStr">
        <is>
          <t>-</t>
        </is>
      </c>
    </row>
    <row r="86">
      <c r="A86" s="5" t="inlineStr">
        <is>
          <t>Gewinnwachstum 10J in %</t>
        </is>
      </c>
      <c r="B86" s="5" t="inlineStr">
        <is>
          <t>Earnings Growth 10Y in %</t>
        </is>
      </c>
      <c r="C86" t="n">
        <v>21.58</v>
      </c>
      <c r="D86" t="n">
        <v>29.84</v>
      </c>
      <c r="E86" t="n">
        <v>25.9</v>
      </c>
      <c r="F86" t="n">
        <v>34.33</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n">
        <v>8.17</v>
      </c>
      <c r="D87" t="inlineStr">
        <is>
          <t>-</t>
        </is>
      </c>
      <c r="E87" t="inlineStr">
        <is>
          <t>-</t>
        </is>
      </c>
      <c r="F87" t="inlineStr">
        <is>
          <t>-</t>
        </is>
      </c>
      <c r="G87" t="inlineStr">
        <is>
          <t>-</t>
        </is>
      </c>
      <c r="H87" t="inlineStr">
        <is>
          <t>-</t>
        </is>
      </c>
      <c r="I87" t="inlineStr">
        <is>
          <t>-</t>
        </is>
      </c>
      <c r="J87" t="n">
        <v>10.36</v>
      </c>
      <c r="K87" t="n">
        <v>8.720000000000001</v>
      </c>
      <c r="L87" t="inlineStr">
        <is>
          <t>-</t>
        </is>
      </c>
      <c r="M87" t="inlineStr">
        <is>
          <t>-</t>
        </is>
      </c>
      <c r="N87" t="inlineStr">
        <is>
          <t>-</t>
        </is>
      </c>
      <c r="O87" t="inlineStr">
        <is>
          <t>-</t>
        </is>
      </c>
    </row>
    <row r="88">
      <c r="A88" s="5" t="inlineStr">
        <is>
          <t>EBIT-Wachstum 1J in %</t>
        </is>
      </c>
      <c r="B88" s="5" t="inlineStr">
        <is>
          <t>EBIT Growth 1Y in %</t>
        </is>
      </c>
      <c r="C88" t="n">
        <v>1132.43</v>
      </c>
      <c r="D88" t="n">
        <v>-70.63</v>
      </c>
      <c r="E88" t="n">
        <v>-108.41</v>
      </c>
      <c r="F88" t="n">
        <v>231.64</v>
      </c>
      <c r="G88" t="n">
        <v>-921.8200000000001</v>
      </c>
      <c r="H88" t="n">
        <v>-62.59</v>
      </c>
      <c r="I88" t="n">
        <v>-90.06999999999999</v>
      </c>
      <c r="J88" t="n">
        <v>-0.8</v>
      </c>
      <c r="K88" t="n">
        <v>13.19</v>
      </c>
      <c r="L88" t="n">
        <v>14.1</v>
      </c>
      <c r="M88" t="n">
        <v>6.64</v>
      </c>
      <c r="N88" t="n">
        <v>25.03</v>
      </c>
      <c r="O88" t="inlineStr">
        <is>
          <t>-</t>
        </is>
      </c>
    </row>
    <row r="89">
      <c r="A89" s="5" t="inlineStr">
        <is>
          <t>EBIT-Wachstum 3J in %</t>
        </is>
      </c>
      <c r="B89" s="5" t="inlineStr">
        <is>
          <t>EBIT Growth 3Y in %</t>
        </is>
      </c>
      <c r="C89" t="n">
        <v>317.8</v>
      </c>
      <c r="D89" t="n">
        <v>17.53</v>
      </c>
      <c r="E89" t="n">
        <v>-266.2</v>
      </c>
      <c r="F89" t="n">
        <v>-250.92</v>
      </c>
      <c r="G89" t="n">
        <v>-358.16</v>
      </c>
      <c r="H89" t="n">
        <v>-51.15</v>
      </c>
      <c r="I89" t="n">
        <v>-25.89</v>
      </c>
      <c r="J89" t="n">
        <v>8.83</v>
      </c>
      <c r="K89" t="n">
        <v>11.31</v>
      </c>
      <c r="L89" t="n">
        <v>15.26</v>
      </c>
      <c r="M89" t="n">
        <v>10.56</v>
      </c>
      <c r="N89" t="inlineStr">
        <is>
          <t>-</t>
        </is>
      </c>
      <c r="O89" t="inlineStr">
        <is>
          <t>-</t>
        </is>
      </c>
    </row>
    <row r="90">
      <c r="A90" s="5" t="inlineStr">
        <is>
          <t>EBIT-Wachstum 5J in %</t>
        </is>
      </c>
      <c r="B90" s="5" t="inlineStr">
        <is>
          <t>EBIT Growth 5Y in %</t>
        </is>
      </c>
      <c r="C90" t="n">
        <v>52.64</v>
      </c>
      <c r="D90" t="n">
        <v>-186.36</v>
      </c>
      <c r="E90" t="n">
        <v>-190.25</v>
      </c>
      <c r="F90" t="n">
        <v>-168.73</v>
      </c>
      <c r="G90" t="n">
        <v>-212.42</v>
      </c>
      <c r="H90" t="n">
        <v>-25.23</v>
      </c>
      <c r="I90" t="n">
        <v>-11.39</v>
      </c>
      <c r="J90" t="n">
        <v>11.63</v>
      </c>
      <c r="K90" t="n">
        <v>11.79</v>
      </c>
      <c r="L90" t="inlineStr">
        <is>
          <t>-</t>
        </is>
      </c>
      <c r="M90" t="inlineStr">
        <is>
          <t>-</t>
        </is>
      </c>
      <c r="N90" t="inlineStr">
        <is>
          <t>-</t>
        </is>
      </c>
      <c r="O90" t="inlineStr">
        <is>
          <t>-</t>
        </is>
      </c>
    </row>
    <row r="91">
      <c r="A91" s="5" t="inlineStr">
        <is>
          <t>EBIT-Wachstum 10J in %</t>
        </is>
      </c>
      <c r="B91" s="5" t="inlineStr">
        <is>
          <t>EBIT Growth 10Y in %</t>
        </is>
      </c>
      <c r="C91" t="n">
        <v>13.7</v>
      </c>
      <c r="D91" t="n">
        <v>-98.88</v>
      </c>
      <c r="E91" t="n">
        <v>-89.31</v>
      </c>
      <c r="F91" t="n">
        <v>-78.47</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n">
        <v>-24.57</v>
      </c>
      <c r="D92" t="n">
        <v>-44.56</v>
      </c>
      <c r="E92" t="n">
        <v>80</v>
      </c>
      <c r="F92" t="n">
        <v>-170.88</v>
      </c>
      <c r="G92" t="n">
        <v>-303.1</v>
      </c>
      <c r="H92" t="n">
        <v>-79.94</v>
      </c>
      <c r="I92" t="n">
        <v>-72.22</v>
      </c>
      <c r="J92" t="n">
        <v>521.11</v>
      </c>
      <c r="K92" t="n">
        <v>-24.15</v>
      </c>
      <c r="L92" t="n">
        <v>12.23</v>
      </c>
      <c r="M92" t="n">
        <v>336.65</v>
      </c>
      <c r="N92" t="inlineStr">
        <is>
          <t>-</t>
        </is>
      </c>
      <c r="O92" t="inlineStr">
        <is>
          <t>-</t>
        </is>
      </c>
    </row>
    <row r="93">
      <c r="A93" s="5" t="inlineStr">
        <is>
          <t>Op.Cashflow Wachstum 3J in %</t>
        </is>
      </c>
      <c r="B93" s="5" t="inlineStr">
        <is>
          <t>Op.Cashflow Wachstum 3Y in %</t>
        </is>
      </c>
      <c r="C93" t="n">
        <v>3.62</v>
      </c>
      <c r="D93" t="n">
        <v>-45.15</v>
      </c>
      <c r="E93" t="n">
        <v>-131.33</v>
      </c>
      <c r="F93" t="n">
        <v>-184.64</v>
      </c>
      <c r="G93" t="n">
        <v>-151.75</v>
      </c>
      <c r="H93" t="n">
        <v>122.98</v>
      </c>
      <c r="I93" t="n">
        <v>141.58</v>
      </c>
      <c r="J93" t="n">
        <v>169.73</v>
      </c>
      <c r="K93" t="n">
        <v>108.24</v>
      </c>
      <c r="L93" t="inlineStr">
        <is>
          <t>-</t>
        </is>
      </c>
      <c r="M93" t="inlineStr">
        <is>
          <t>-</t>
        </is>
      </c>
      <c r="N93" t="inlineStr">
        <is>
          <t>-</t>
        </is>
      </c>
      <c r="O93" t="inlineStr">
        <is>
          <t>-</t>
        </is>
      </c>
    </row>
    <row r="94">
      <c r="A94" s="5" t="inlineStr">
        <is>
          <t>Op.Cashflow Wachstum 5J in %</t>
        </is>
      </c>
      <c r="B94" s="5" t="inlineStr">
        <is>
          <t>Op.Cashflow Wachstum 5Y in %</t>
        </is>
      </c>
      <c r="C94" t="n">
        <v>-92.62</v>
      </c>
      <c r="D94" t="n">
        <v>-103.7</v>
      </c>
      <c r="E94" t="n">
        <v>-109.23</v>
      </c>
      <c r="F94" t="n">
        <v>-21.01</v>
      </c>
      <c r="G94" t="n">
        <v>8.34</v>
      </c>
      <c r="H94" t="n">
        <v>71.41</v>
      </c>
      <c r="I94" t="n">
        <v>154.72</v>
      </c>
      <c r="J94" t="inlineStr">
        <is>
          <t>-</t>
        </is>
      </c>
      <c r="K94" t="inlineStr">
        <is>
          <t>-</t>
        </is>
      </c>
      <c r="L94" t="inlineStr">
        <is>
          <t>-</t>
        </is>
      </c>
      <c r="M94" t="inlineStr">
        <is>
          <t>-</t>
        </is>
      </c>
      <c r="N94" t="inlineStr">
        <is>
          <t>-</t>
        </is>
      </c>
      <c r="O94" t="inlineStr">
        <is>
          <t>-</t>
        </is>
      </c>
    </row>
    <row r="95">
      <c r="A95" s="5" t="inlineStr">
        <is>
          <t>Op.Cashflow Wachstum 10J in %</t>
        </is>
      </c>
      <c r="B95" s="5" t="inlineStr">
        <is>
          <t>Op.Cashflow Wachstum 10Y in %</t>
        </is>
      </c>
      <c r="C95" t="n">
        <v>-10.61</v>
      </c>
      <c r="D95" t="n">
        <v>25.51</v>
      </c>
      <c r="E95" t="inlineStr">
        <is>
          <t>-</t>
        </is>
      </c>
      <c r="F95" t="inlineStr">
        <is>
          <t>-</t>
        </is>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n">
        <v>1808</v>
      </c>
      <c r="D96" t="n">
        <v>1781</v>
      </c>
      <c r="E96" t="n">
        <v>2256</v>
      </c>
      <c r="F96" t="n">
        <v>2115</v>
      </c>
      <c r="G96" t="n">
        <v>-1894</v>
      </c>
      <c r="H96" t="n">
        <v>-974</v>
      </c>
      <c r="I96" t="n">
        <v>-1025</v>
      </c>
      <c r="J96" t="n">
        <v>212</v>
      </c>
      <c r="K96" t="n">
        <v>-1245</v>
      </c>
      <c r="L96" t="n">
        <v>-949</v>
      </c>
      <c r="M96" t="n">
        <v>-1561</v>
      </c>
      <c r="N96" t="n">
        <v>-1833</v>
      </c>
      <c r="O96" t="n">
        <v>-1047</v>
      </c>
      <c r="P96" t="n">
        <v>-1047</v>
      </c>
    </row>
  </sheetData>
  <pageMargins bottom="1" footer="0.5" header="0.5" left="0.75" right="0.75" top="1"/>
</worksheet>
</file>

<file path=xl/worksheets/sheet23.xml><?xml version="1.0" encoding="utf-8"?>
<worksheet xmlns="http://schemas.openxmlformats.org/spreadsheetml/2006/main">
  <sheetPr>
    <outlinePr summaryBelow="1" summaryRight="1"/>
    <pageSetUpPr/>
  </sheetPr>
  <dimension ref="A1:P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10"/>
    <col customWidth="1" max="15" min="15" width="8"/>
    <col customWidth="1" max="16" min="16" width="8"/>
  </cols>
  <sheetData>
    <row r="1">
      <c r="A1" s="1" t="inlineStr">
        <is>
          <t xml:space="preserve">SALINI IMPREGILO </t>
        </is>
      </c>
      <c r="B1" s="2" t="inlineStr">
        <is>
          <t>WKN: A0ET41  ISIN: IT0003865570  US-Symbol:IPGOF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+39-2-4442-2111</t>
        </is>
      </c>
      <c r="G4" t="inlineStr">
        <is>
          <t>16.03.2020</t>
        </is>
      </c>
      <c r="H4" t="inlineStr">
        <is>
          <t>Publication Of Annual Report</t>
        </is>
      </c>
      <c r="J4" t="inlineStr">
        <is>
          <t>Salini Costruttori S.p.A.</t>
        </is>
      </c>
      <c r="L4" t="inlineStr">
        <is>
          <t>44,99%</t>
        </is>
      </c>
    </row>
    <row r="5">
      <c r="A5" s="5" t="inlineStr">
        <is>
          <t>Ticker</t>
        </is>
      </c>
      <c r="B5" t="inlineStr">
        <is>
          <t>IPJ1</t>
        </is>
      </c>
      <c r="C5" s="5" t="inlineStr">
        <is>
          <t>Fax</t>
        </is>
      </c>
      <c r="D5" s="5" t="inlineStr"/>
      <c r="E5" t="inlineStr">
        <is>
          <t>+39-2-4442-2293</t>
        </is>
      </c>
      <c r="G5" t="inlineStr">
        <is>
          <t>04.05.2020</t>
        </is>
      </c>
      <c r="H5" t="inlineStr">
        <is>
          <t>Annual General Meeting</t>
        </is>
      </c>
      <c r="J5" t="inlineStr">
        <is>
          <t>CDP Equity</t>
        </is>
      </c>
      <c r="L5" t="inlineStr">
        <is>
          <t>18,68%</t>
        </is>
      </c>
    </row>
    <row r="6">
      <c r="A6" s="5" t="inlineStr">
        <is>
          <t>Gelistet Seit / Listed Since</t>
        </is>
      </c>
      <c r="B6" t="inlineStr">
        <is>
          <t>-</t>
        </is>
      </c>
      <c r="C6" s="5" t="inlineStr">
        <is>
          <t>Internet</t>
        </is>
      </c>
      <c r="D6" s="5" t="inlineStr"/>
      <c r="E6" t="inlineStr">
        <is>
          <t>http://www.salini-impregilo.com</t>
        </is>
      </c>
      <c r="G6" t="inlineStr">
        <is>
          <t>20.05.2020</t>
        </is>
      </c>
      <c r="H6" t="inlineStr">
        <is>
          <t>Dividend Payout</t>
        </is>
      </c>
      <c r="J6" t="inlineStr">
        <is>
          <t>Unicredit</t>
        </is>
      </c>
      <c r="L6" t="inlineStr">
        <is>
          <t>5,27%</t>
        </is>
      </c>
    </row>
    <row r="7">
      <c r="A7" s="5" t="inlineStr">
        <is>
          <t>Nominalwert / Nominal Value</t>
        </is>
      </c>
      <c r="B7" t="inlineStr">
        <is>
          <t>-</t>
        </is>
      </c>
      <c r="C7" s="5" t="inlineStr">
        <is>
          <t>E-Mail</t>
        </is>
      </c>
      <c r="D7" s="5" t="inlineStr"/>
      <c r="E7" t="inlineStr">
        <is>
          <t>info@salini-impregilo.com</t>
        </is>
      </c>
      <c r="G7" t="inlineStr">
        <is>
          <t>29.07.2020</t>
        </is>
      </c>
      <c r="H7" t="inlineStr">
        <is>
          <t>Score Half Year</t>
        </is>
      </c>
      <c r="J7" t="inlineStr">
        <is>
          <t>Intesa San Paolo</t>
        </is>
      </c>
      <c r="L7" t="inlineStr">
        <is>
          <t>5,27%</t>
        </is>
      </c>
    </row>
    <row r="8">
      <c r="A8" s="5" t="inlineStr">
        <is>
          <t>Land / Country</t>
        </is>
      </c>
      <c r="B8" t="inlineStr">
        <is>
          <t>Italien</t>
        </is>
      </c>
      <c r="C8" s="5" t="inlineStr">
        <is>
          <t>Inv. Relations E-Mail</t>
        </is>
      </c>
      <c r="D8" s="5" t="inlineStr"/>
      <c r="E8" t="inlineStr">
        <is>
          <t>investor.relations@salini-impregilo.com</t>
        </is>
      </c>
      <c r="J8" t="inlineStr">
        <is>
          <t>Freefloat</t>
        </is>
      </c>
      <c r="L8" t="inlineStr">
        <is>
          <t>25,79%</t>
        </is>
      </c>
    </row>
    <row r="9">
      <c r="A9" s="5" t="inlineStr">
        <is>
          <t>Währung / Currency</t>
        </is>
      </c>
      <c r="B9" t="inlineStr">
        <is>
          <t>EUR</t>
        </is>
      </c>
      <c r="C9" s="5" t="inlineStr">
        <is>
          <t>Kontaktperson / Contact Person</t>
        </is>
      </c>
      <c r="D9" s="5" t="inlineStr"/>
      <c r="E9" t="inlineStr">
        <is>
          <t>Amarilda Karaj</t>
        </is>
      </c>
    </row>
    <row r="10">
      <c r="A10" s="5" t="inlineStr">
        <is>
          <t>Branche / Industry</t>
        </is>
      </c>
      <c r="B10" t="inlineStr">
        <is>
          <t>Construction Industry</t>
        </is>
      </c>
      <c r="C10" s="5" t="inlineStr"/>
      <c r="D10" s="5" t="inlineStr"/>
    </row>
    <row r="11">
      <c r="A11" s="5" t="inlineStr">
        <is>
          <t>Sektor / Sector</t>
        </is>
      </c>
      <c r="B11" t="inlineStr">
        <is>
          <t>Building Industry</t>
        </is>
      </c>
    </row>
    <row r="12">
      <c r="A12" s="5" t="inlineStr">
        <is>
          <t>Typ / Genre</t>
        </is>
      </c>
      <c r="B12" t="inlineStr">
        <is>
          <t>Stammaktie</t>
        </is>
      </c>
    </row>
    <row r="13">
      <c r="A13" s="5" t="inlineStr">
        <is>
          <t>Adresse / Address</t>
        </is>
      </c>
      <c r="B13" t="inlineStr">
        <is>
          <t>Salini Impregilo S.p.A.Via dei Missaglia, 97  I-20142 Milano</t>
        </is>
      </c>
    </row>
    <row r="14">
      <c r="A14" s="5" t="inlineStr">
        <is>
          <t>Management</t>
        </is>
      </c>
      <c r="B14" t="inlineStr">
        <is>
          <t>Pietro Salini, Donato Iacovone, Nicola Greco, Francesca Balzani, Giuseppina Capaldo, Mario Giuseppe Cattaneo, Roberto Cera, Pierpaolo Di Stefano, Giuseppe Marazzita, Marina Natale, Franco Passacantando, Laudomia Pucci, Alessandro Salini, Grazia Volo</t>
        </is>
      </c>
    </row>
    <row r="15">
      <c r="A15" s="5" t="inlineStr">
        <is>
          <t>Aufsichtsrat / Board</t>
        </is>
      </c>
      <c r="B15" t="inlineStr">
        <is>
          <t>Giacinto Gaetano Sarubbi, Alessandro Trotter, Teresa Cristiana Naddeo, Piero Nodaro, Roberto Cassader</t>
        </is>
      </c>
    </row>
    <row r="16">
      <c r="A16" s="5" t="inlineStr">
        <is>
          <t>Beschreibung</t>
        </is>
      </c>
      <c r="B16" t="inlineStr">
        <is>
          <t>Salini Impregilo S.p.A. (vormals Impregilo S.p.A.) ist ein international tätiger Baukonzern und entstand am 1.1.2014 nach der Fusion der Impregilo S.p.A. mit der Salini S.p.A. Das Kerngeschäft der Unternehmensgruppe ist die Projektierung und Bauausführung von großen Infrastrukturprojekten wie unter anderem Staudämmen, Wasserkraftwerken, Flughäfen, Straßen und Autobahnen, Eisenbahnstrecken, Unterführungen und Brücken wie auch von Spezialtiefbauprojekten. Der Konzern unterhält Produktionsstätten und Niederlassungen in 50 Ländern weltweit und hat seinen Hauptsitz in Mailand, Italien. Copyright 2014 FINANCE BASE AG</t>
        </is>
      </c>
    </row>
    <row r="17">
      <c r="A17" s="5" t="inlineStr">
        <is>
          <t>Profile</t>
        </is>
      </c>
      <c r="B17" t="inlineStr">
        <is>
          <t>Salini Impregilo SpA (Formerly Impregilo SpA) is an international construction company and was established on 01.01.2014 following the merger of Impregilo SpA the Salini SpA The core business of the group is the design and construction of major infrastructure projects such as dams, among other things, hydroelectric power plants, airports, roads and highways, railways, subways and bridges as well as civil engineering projects. The Group has production sites and offices in 50 countries worldwide and is headquartered in Milan, Italy.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5130</v>
      </c>
      <c r="D20" t="n">
        <v>5198</v>
      </c>
      <c r="E20" t="n">
        <v>6107</v>
      </c>
      <c r="F20" t="n">
        <v>5884</v>
      </c>
      <c r="G20" t="n">
        <v>4739</v>
      </c>
      <c r="H20" t="n">
        <v>4194</v>
      </c>
      <c r="I20" t="n">
        <v>2323</v>
      </c>
      <c r="J20" t="n">
        <v>2281</v>
      </c>
      <c r="K20" t="n">
        <v>2108</v>
      </c>
      <c r="L20" t="n">
        <v>2062</v>
      </c>
      <c r="M20" t="n">
        <v>2722</v>
      </c>
      <c r="N20" t="n">
        <v>2958</v>
      </c>
      <c r="O20" t="n">
        <v>2627</v>
      </c>
      <c r="P20" t="n">
        <v>2627</v>
      </c>
    </row>
    <row r="21">
      <c r="A21" s="5" t="inlineStr">
        <is>
          <t>Bruttoergebnis vom Umsatz</t>
        </is>
      </c>
      <c r="B21" s="5" t="inlineStr">
        <is>
          <t>Gross Profit</t>
        </is>
      </c>
      <c r="C21" t="n">
        <v>1503</v>
      </c>
      <c r="D21" t="n">
        <v>1331</v>
      </c>
      <c r="E21" t="n">
        <v>1751</v>
      </c>
      <c r="F21" t="n">
        <v>1661</v>
      </c>
      <c r="G21" t="n">
        <v>1208</v>
      </c>
      <c r="H21" t="n">
        <v>1064</v>
      </c>
      <c r="I21" t="n">
        <v>1962</v>
      </c>
      <c r="J21" t="n">
        <v>1941</v>
      </c>
      <c r="K21" t="n">
        <v>1435</v>
      </c>
      <c r="L21" t="n">
        <v>1466</v>
      </c>
      <c r="M21" t="n">
        <v>1520</v>
      </c>
      <c r="N21" t="n">
        <v>1506</v>
      </c>
      <c r="O21" t="n">
        <v>1396</v>
      </c>
      <c r="P21" t="n">
        <v>1396</v>
      </c>
    </row>
    <row r="22">
      <c r="A22" s="5" t="inlineStr">
        <is>
          <t>Operatives Ergebnis (EBIT)</t>
        </is>
      </c>
      <c r="B22" s="5" t="inlineStr">
        <is>
          <t>EBIT Earning Before Interest &amp; Tax</t>
        </is>
      </c>
      <c r="C22" t="n">
        <v>256.8</v>
      </c>
      <c r="D22" t="n">
        <v>68.09999999999999</v>
      </c>
      <c r="E22" t="n">
        <v>25.2</v>
      </c>
      <c r="F22" t="n">
        <v>275.5</v>
      </c>
      <c r="G22" t="n">
        <v>272.7</v>
      </c>
      <c r="H22" t="n">
        <v>258.4</v>
      </c>
      <c r="I22" t="n">
        <v>157.9</v>
      </c>
      <c r="J22" t="n">
        <v>-25.5</v>
      </c>
      <c r="K22" t="n">
        <v>225.9</v>
      </c>
      <c r="L22" t="n">
        <v>223.8</v>
      </c>
      <c r="M22" t="n">
        <v>144.4</v>
      </c>
      <c r="N22" t="n">
        <v>189.1</v>
      </c>
      <c r="O22" t="n">
        <v>131.2</v>
      </c>
      <c r="P22" t="n">
        <v>131.2</v>
      </c>
    </row>
    <row r="23">
      <c r="A23" s="5" t="inlineStr">
        <is>
          <t>Finanzergebnis</t>
        </is>
      </c>
      <c r="B23" s="5" t="inlineStr">
        <is>
          <t>Financial Result</t>
        </is>
      </c>
      <c r="C23" t="n">
        <v>-200.9</v>
      </c>
      <c r="D23" t="n">
        <v>-102.3</v>
      </c>
      <c r="E23" t="n">
        <v>-92.8</v>
      </c>
      <c r="F23" t="n">
        <v>-77.40000000000001</v>
      </c>
      <c r="G23" t="n">
        <v>-89.3</v>
      </c>
      <c r="H23" t="n">
        <v>-133.1</v>
      </c>
      <c r="I23" t="n">
        <v>3.3</v>
      </c>
      <c r="J23" t="n">
        <v>-29.3</v>
      </c>
      <c r="K23" t="n">
        <v>-76.3</v>
      </c>
      <c r="L23" t="n">
        <v>-30.8</v>
      </c>
      <c r="M23" t="n">
        <v>-33.1</v>
      </c>
      <c r="N23" t="n">
        <v>-4.6</v>
      </c>
      <c r="O23" t="n">
        <v>3.4</v>
      </c>
      <c r="P23" t="n">
        <v>3.4</v>
      </c>
    </row>
    <row r="24">
      <c r="A24" s="5" t="inlineStr">
        <is>
          <t>Ergebnis vor Steuer (EBT)</t>
        </is>
      </c>
      <c r="B24" s="5" t="inlineStr">
        <is>
          <t>EBT Earning Before Tax</t>
        </is>
      </c>
      <c r="C24" t="n">
        <v>55.9</v>
      </c>
      <c r="D24" t="n">
        <v>-34.2</v>
      </c>
      <c r="E24" t="n">
        <v>-67.59999999999999</v>
      </c>
      <c r="F24" t="n">
        <v>198.1</v>
      </c>
      <c r="G24" t="n">
        <v>183.4</v>
      </c>
      <c r="H24" t="n">
        <v>125.3</v>
      </c>
      <c r="I24" t="n">
        <v>161.2</v>
      </c>
      <c r="J24" t="n">
        <v>-54.8</v>
      </c>
      <c r="K24" t="n">
        <v>149.6</v>
      </c>
      <c r="L24" t="n">
        <v>193</v>
      </c>
      <c r="M24" t="n">
        <v>111.3</v>
      </c>
      <c r="N24" t="n">
        <v>184.5</v>
      </c>
      <c r="O24" t="n">
        <v>134.6</v>
      </c>
      <c r="P24" t="n">
        <v>134.6</v>
      </c>
    </row>
    <row r="25">
      <c r="A25" s="5" t="inlineStr">
        <is>
          <t>Ergebnis nach Steuer</t>
        </is>
      </c>
      <c r="B25" s="5" t="inlineStr">
        <is>
          <t>Earnings after tax</t>
        </is>
      </c>
      <c r="C25" t="n">
        <v>-13.3</v>
      </c>
      <c r="D25" t="n">
        <v>-73.5</v>
      </c>
      <c r="E25" t="n">
        <v>-82.09999999999999</v>
      </c>
      <c r="F25" t="n">
        <v>120.2</v>
      </c>
      <c r="G25" t="n">
        <v>98.8</v>
      </c>
      <c r="H25" t="n">
        <v>85.7</v>
      </c>
      <c r="I25" t="n">
        <v>107.4</v>
      </c>
      <c r="J25" t="n">
        <v>-114</v>
      </c>
      <c r="K25" t="n">
        <v>109.4</v>
      </c>
      <c r="L25" t="n">
        <v>132.9</v>
      </c>
      <c r="M25" t="n">
        <v>85.3</v>
      </c>
      <c r="N25" t="n">
        <v>131.9</v>
      </c>
      <c r="O25" t="n">
        <v>70.90000000000001</v>
      </c>
      <c r="P25" t="n">
        <v>70.90000000000001</v>
      </c>
    </row>
    <row r="26">
      <c r="A26" s="5" t="inlineStr">
        <is>
          <t>Minderheitenanteil</t>
        </is>
      </c>
      <c r="B26" s="5" t="inlineStr">
        <is>
          <t>Minority Share</t>
        </is>
      </c>
      <c r="C26" t="n">
        <v>-8</v>
      </c>
      <c r="D26" t="n">
        <v>12.9</v>
      </c>
      <c r="E26" t="n">
        <v>-22.9</v>
      </c>
      <c r="F26" t="n">
        <v>-39.6</v>
      </c>
      <c r="G26" t="n">
        <v>-21.6</v>
      </c>
      <c r="H26" t="n">
        <v>-9.300000000000001</v>
      </c>
      <c r="I26" t="n">
        <v>-0.3</v>
      </c>
      <c r="J26" t="n">
        <v>-0.3</v>
      </c>
      <c r="K26" t="n">
        <v>-2.4</v>
      </c>
      <c r="L26" t="n">
        <v>-2.3</v>
      </c>
      <c r="M26" t="n">
        <v>-1.9</v>
      </c>
      <c r="N26" t="n">
        <v>0.2</v>
      </c>
      <c r="O26" t="n">
        <v>0.6</v>
      </c>
      <c r="P26" t="n">
        <v>0.6</v>
      </c>
    </row>
    <row r="27">
      <c r="A27" s="5" t="inlineStr">
        <is>
          <t>Jahresüberschuss/-fehlbetrag</t>
        </is>
      </c>
      <c r="B27" s="5" t="inlineStr">
        <is>
          <t>Net Profit</t>
        </is>
      </c>
      <c r="C27" t="n">
        <v>-22.1</v>
      </c>
      <c r="D27" t="n">
        <v>54.2</v>
      </c>
      <c r="E27" t="n">
        <v>-106.9</v>
      </c>
      <c r="F27" t="n">
        <v>59.9</v>
      </c>
      <c r="G27" t="n">
        <v>60.6</v>
      </c>
      <c r="H27" t="n">
        <v>93.8</v>
      </c>
      <c r="I27" t="n">
        <v>187.7</v>
      </c>
      <c r="J27" t="n">
        <v>602.7</v>
      </c>
      <c r="K27" t="n">
        <v>177.4</v>
      </c>
      <c r="L27" t="n">
        <v>128.4</v>
      </c>
      <c r="M27" t="n">
        <v>79.59999999999999</v>
      </c>
      <c r="N27" t="n">
        <v>167.6</v>
      </c>
      <c r="O27" t="n">
        <v>40.8</v>
      </c>
      <c r="P27" t="n">
        <v>40.8</v>
      </c>
    </row>
    <row r="28">
      <c r="A28" s="5" t="inlineStr">
        <is>
          <t>Summe Umlaufvermögen</t>
        </is>
      </c>
      <c r="B28" s="5" t="inlineStr">
        <is>
          <t>Current Assets</t>
        </is>
      </c>
      <c r="C28" t="n">
        <v>6194</v>
      </c>
      <c r="D28" t="n">
        <v>5778</v>
      </c>
      <c r="E28" t="n">
        <v>7139</v>
      </c>
      <c r="F28" t="n">
        <v>7797</v>
      </c>
      <c r="G28" t="n">
        <v>6103</v>
      </c>
      <c r="H28" t="n">
        <v>5266</v>
      </c>
      <c r="I28" t="n">
        <v>3440</v>
      </c>
      <c r="J28" t="n">
        <v>3722</v>
      </c>
      <c r="K28" t="n">
        <v>2946</v>
      </c>
      <c r="L28" t="n">
        <v>3037</v>
      </c>
      <c r="M28" t="n">
        <v>2941</v>
      </c>
      <c r="N28" t="n">
        <v>3339</v>
      </c>
      <c r="O28" t="n">
        <v>3091</v>
      </c>
      <c r="P28" t="n">
        <v>3091</v>
      </c>
    </row>
    <row r="29">
      <c r="A29" s="5" t="inlineStr">
        <is>
          <t>Summe Anlagevermögen</t>
        </is>
      </c>
      <c r="B29" s="5" t="inlineStr">
        <is>
          <t>Fixed Assets</t>
        </is>
      </c>
      <c r="C29" t="n">
        <v>2025</v>
      </c>
      <c r="D29" t="n">
        <v>1675</v>
      </c>
      <c r="E29" t="n">
        <v>1604</v>
      </c>
      <c r="F29" t="n">
        <v>1539</v>
      </c>
      <c r="G29" t="n">
        <v>1199</v>
      </c>
      <c r="H29" t="n">
        <v>1404</v>
      </c>
      <c r="I29" t="n">
        <v>536.2</v>
      </c>
      <c r="J29" t="n">
        <v>921.6</v>
      </c>
      <c r="K29" t="n">
        <v>1601</v>
      </c>
      <c r="L29" t="n">
        <v>1431</v>
      </c>
      <c r="M29" t="n">
        <v>1287</v>
      </c>
      <c r="N29" t="n">
        <v>1028</v>
      </c>
      <c r="O29" t="n">
        <v>1097</v>
      </c>
      <c r="P29" t="n">
        <v>1097</v>
      </c>
    </row>
    <row r="30">
      <c r="A30" s="5" t="inlineStr">
        <is>
          <t>Summe Aktiva</t>
        </is>
      </c>
      <c r="B30" s="5" t="inlineStr">
        <is>
          <t>Total Assets</t>
        </is>
      </c>
      <c r="C30" t="n">
        <v>8219</v>
      </c>
      <c r="D30" t="n">
        <v>7453</v>
      </c>
      <c r="E30" t="n">
        <v>8744</v>
      </c>
      <c r="F30" t="n">
        <v>9336</v>
      </c>
      <c r="G30" t="n">
        <v>7302</v>
      </c>
      <c r="H30" t="n">
        <v>6670</v>
      </c>
      <c r="I30" t="n">
        <v>3976</v>
      </c>
      <c r="J30" t="n">
        <v>4643</v>
      </c>
      <c r="K30" t="n">
        <v>4547</v>
      </c>
      <c r="L30" t="n">
        <v>4468</v>
      </c>
      <c r="M30" t="n">
        <v>4228</v>
      </c>
      <c r="N30" t="n">
        <v>4367</v>
      </c>
      <c r="O30" t="n">
        <v>4188</v>
      </c>
      <c r="P30" t="n">
        <v>4188</v>
      </c>
    </row>
    <row r="31">
      <c r="A31" s="5" t="inlineStr">
        <is>
          <t>Summe kurzfristiges Fremdkapital</t>
        </is>
      </c>
      <c r="B31" s="5" t="inlineStr">
        <is>
          <t>Short-Term Debt</t>
        </is>
      </c>
      <c r="C31" t="n">
        <v>4566</v>
      </c>
      <c r="D31" t="n">
        <v>4606</v>
      </c>
      <c r="E31" t="n">
        <v>5818</v>
      </c>
      <c r="F31" t="n">
        <v>5810</v>
      </c>
      <c r="G31" t="n">
        <v>4566</v>
      </c>
      <c r="H31" t="n">
        <v>4064</v>
      </c>
      <c r="I31" t="n">
        <v>2134</v>
      </c>
      <c r="J31" t="n">
        <v>2337</v>
      </c>
      <c r="K31" t="n">
        <v>2460</v>
      </c>
      <c r="L31" t="n">
        <v>2318</v>
      </c>
      <c r="M31" t="n">
        <v>2520</v>
      </c>
      <c r="N31" t="n">
        <v>2962</v>
      </c>
      <c r="O31" t="n">
        <v>2826</v>
      </c>
      <c r="P31" t="n">
        <v>2826</v>
      </c>
    </row>
    <row r="32">
      <c r="A32" s="5" t="inlineStr">
        <is>
          <t>Summe langfristiges Fremdkapital</t>
        </is>
      </c>
      <c r="B32" s="5" t="inlineStr">
        <is>
          <t>Long-Term Debt</t>
        </is>
      </c>
      <c r="C32" t="n">
        <v>2149</v>
      </c>
      <c r="D32" t="n">
        <v>1914</v>
      </c>
      <c r="E32" t="n">
        <v>1840</v>
      </c>
      <c r="F32" t="n">
        <v>2165</v>
      </c>
      <c r="G32" t="n">
        <v>1413</v>
      </c>
      <c r="H32" t="n">
        <v>1159</v>
      </c>
      <c r="I32" t="n">
        <v>443.2</v>
      </c>
      <c r="J32" t="n">
        <v>500.2</v>
      </c>
      <c r="K32" t="n">
        <v>734.3</v>
      </c>
      <c r="L32" t="n">
        <v>933.2</v>
      </c>
      <c r="M32" t="n">
        <v>725.7</v>
      </c>
      <c r="N32" t="n">
        <v>552.7</v>
      </c>
      <c r="O32" t="n">
        <v>685.1</v>
      </c>
      <c r="P32" t="n">
        <v>685.1</v>
      </c>
    </row>
    <row r="33">
      <c r="A33" s="5" t="inlineStr">
        <is>
          <t>Summe Fremdkapital</t>
        </is>
      </c>
      <c r="B33" s="5" t="inlineStr">
        <is>
          <t>Total Liabilities</t>
        </is>
      </c>
      <c r="C33" t="n">
        <v>6715</v>
      </c>
      <c r="D33" t="n">
        <v>6521</v>
      </c>
      <c r="E33" t="n">
        <v>7658</v>
      </c>
      <c r="F33" t="n">
        <v>7975</v>
      </c>
      <c r="G33" t="n">
        <v>6085</v>
      </c>
      <c r="H33" t="n">
        <v>5483</v>
      </c>
      <c r="I33" t="n">
        <v>2577</v>
      </c>
      <c r="J33" t="n">
        <v>2837</v>
      </c>
      <c r="K33" t="n">
        <v>3285</v>
      </c>
      <c r="L33" t="n">
        <v>3341</v>
      </c>
      <c r="M33" t="n">
        <v>3333</v>
      </c>
      <c r="N33" t="n">
        <v>3542</v>
      </c>
      <c r="O33" t="n">
        <v>3511</v>
      </c>
      <c r="P33" t="n">
        <v>3511</v>
      </c>
    </row>
    <row r="34">
      <c r="A34" s="5" t="inlineStr">
        <is>
          <t>Minderheitenanteil</t>
        </is>
      </c>
      <c r="B34" s="5" t="inlineStr">
        <is>
          <t>Minority Share</t>
        </is>
      </c>
      <c r="C34" t="n">
        <v>108.8</v>
      </c>
      <c r="D34" t="n">
        <v>96.40000000000001</v>
      </c>
      <c r="E34" t="n">
        <v>133.9</v>
      </c>
      <c r="F34" t="n">
        <v>156.3</v>
      </c>
      <c r="G34" t="n">
        <v>100.9</v>
      </c>
      <c r="H34" t="n">
        <v>76.5</v>
      </c>
      <c r="I34" t="n">
        <v>14.3</v>
      </c>
      <c r="J34" t="n">
        <v>4.9</v>
      </c>
      <c r="K34" t="n">
        <v>6.9</v>
      </c>
      <c r="L34" t="n">
        <v>7.4</v>
      </c>
      <c r="M34" t="n">
        <v>5.6</v>
      </c>
      <c r="N34" t="n">
        <v>4.2</v>
      </c>
      <c r="O34" t="n">
        <v>-5.2</v>
      </c>
      <c r="P34" t="n">
        <v>-5.2</v>
      </c>
    </row>
    <row r="35">
      <c r="A35" s="5" t="inlineStr">
        <is>
          <t>Summe Eigenkapital</t>
        </is>
      </c>
      <c r="B35" s="5" t="inlineStr">
        <is>
          <t>Equity</t>
        </is>
      </c>
      <c r="C35" t="n">
        <v>1395</v>
      </c>
      <c r="D35" t="n">
        <v>835.7</v>
      </c>
      <c r="E35" t="n">
        <v>951.4</v>
      </c>
      <c r="F35" t="n">
        <v>1205</v>
      </c>
      <c r="G35" t="n">
        <v>1116</v>
      </c>
      <c r="H35" t="n">
        <v>1110</v>
      </c>
      <c r="I35" t="n">
        <v>1385</v>
      </c>
      <c r="J35" t="n">
        <v>1801</v>
      </c>
      <c r="K35" t="n">
        <v>1256</v>
      </c>
      <c r="L35" t="n">
        <v>1120</v>
      </c>
      <c r="M35" t="n">
        <v>889.8</v>
      </c>
      <c r="N35" t="n">
        <v>820.7</v>
      </c>
      <c r="O35" t="n">
        <v>681.4</v>
      </c>
      <c r="P35" t="n">
        <v>681.4</v>
      </c>
    </row>
    <row r="36">
      <c r="A36" s="5" t="inlineStr">
        <is>
          <t>Summe Passiva</t>
        </is>
      </c>
      <c r="B36" s="5" t="inlineStr">
        <is>
          <t>Liabilities &amp; Shareholder Equity</t>
        </is>
      </c>
      <c r="C36" t="n">
        <v>8219</v>
      </c>
      <c r="D36" t="n">
        <v>7453</v>
      </c>
      <c r="E36" t="n">
        <v>8744</v>
      </c>
      <c r="F36" t="n">
        <v>9336</v>
      </c>
      <c r="G36" t="n">
        <v>7302</v>
      </c>
      <c r="H36" t="n">
        <v>6670</v>
      </c>
      <c r="I36" t="n">
        <v>3976</v>
      </c>
      <c r="J36" t="n">
        <v>4643</v>
      </c>
      <c r="K36" t="n">
        <v>4547</v>
      </c>
      <c r="L36" t="n">
        <v>4468</v>
      </c>
      <c r="M36" t="n">
        <v>4228</v>
      </c>
      <c r="N36" t="n">
        <v>4367</v>
      </c>
      <c r="O36" t="n">
        <v>4188</v>
      </c>
      <c r="P36" t="n">
        <v>4188</v>
      </c>
    </row>
    <row r="37">
      <c r="A37" s="5" t="inlineStr">
        <is>
          <t>Mio.Aktien im Umlauf</t>
        </is>
      </c>
      <c r="B37" s="5" t="inlineStr">
        <is>
          <t>Million shares outstanding</t>
        </is>
      </c>
      <c r="C37" t="n">
        <v>893.79</v>
      </c>
      <c r="D37" t="n">
        <v>493.79</v>
      </c>
      <c r="E37" t="n">
        <v>493.79</v>
      </c>
      <c r="F37" t="n">
        <v>493.8</v>
      </c>
      <c r="G37" t="n">
        <v>493.8</v>
      </c>
      <c r="H37" t="n">
        <v>493.8</v>
      </c>
      <c r="I37" t="n">
        <v>447.4</v>
      </c>
      <c r="J37" t="n">
        <v>404.1</v>
      </c>
      <c r="K37" t="n">
        <v>404.1</v>
      </c>
      <c r="L37" t="n">
        <v>404.1</v>
      </c>
      <c r="M37" t="n">
        <v>402.5</v>
      </c>
      <c r="N37" t="n">
        <v>402.5</v>
      </c>
      <c r="O37" t="inlineStr">
        <is>
          <t>-</t>
        </is>
      </c>
      <c r="P37" t="inlineStr">
        <is>
          <t>-</t>
        </is>
      </c>
    </row>
    <row r="38">
      <c r="A38" s="5" t="inlineStr">
        <is>
          <t>Mio.Aktien im Umlauf</t>
        </is>
      </c>
      <c r="B38" s="5" t="inlineStr">
        <is>
          <t>Million shares outstanding</t>
        </is>
      </c>
      <c r="C38" t="n">
        <v>892.17</v>
      </c>
      <c r="D38" t="n">
        <v>492.17</v>
      </c>
      <c r="E38" t="n">
        <v>492.17</v>
      </c>
      <c r="F38" t="n">
        <v>492.2</v>
      </c>
      <c r="G38" t="n">
        <v>492.2</v>
      </c>
      <c r="H38" t="n">
        <v>492.2</v>
      </c>
      <c r="I38" t="n">
        <v>447.4</v>
      </c>
      <c r="J38" t="n">
        <v>404.1</v>
      </c>
      <c r="K38" t="n">
        <v>404.1</v>
      </c>
      <c r="L38" t="n">
        <v>404.1</v>
      </c>
      <c r="M38" t="n">
        <v>402.5</v>
      </c>
      <c r="N38" t="n">
        <v>402.5</v>
      </c>
      <c r="O38" t="inlineStr">
        <is>
          <t>-</t>
        </is>
      </c>
      <c r="P38" t="inlineStr">
        <is>
          <t>-</t>
        </is>
      </c>
    </row>
    <row r="39">
      <c r="A39" s="5" t="inlineStr">
        <is>
          <t>Gezeichnetes Kapital (in Mio.)</t>
        </is>
      </c>
      <c r="B39" s="5" t="inlineStr">
        <is>
          <t>Subscribed Capital in M</t>
        </is>
      </c>
      <c r="C39" t="n">
        <v>600</v>
      </c>
      <c r="D39" t="n">
        <v>544.7</v>
      </c>
      <c r="E39" t="n">
        <v>544.7</v>
      </c>
      <c r="F39" t="n">
        <v>544.7</v>
      </c>
      <c r="G39" t="n">
        <v>544.7</v>
      </c>
      <c r="H39" t="n">
        <v>544.7</v>
      </c>
      <c r="I39" t="n">
        <v>718.4</v>
      </c>
      <c r="J39" t="n">
        <v>718.4</v>
      </c>
      <c r="K39" t="n">
        <v>718.4</v>
      </c>
      <c r="L39" t="n">
        <v>718.4</v>
      </c>
      <c r="M39" t="n">
        <v>718.4</v>
      </c>
      <c r="N39" t="n">
        <v>718.4</v>
      </c>
      <c r="O39" t="inlineStr">
        <is>
          <t>-</t>
        </is>
      </c>
      <c r="P39" t="inlineStr">
        <is>
          <t>-</t>
        </is>
      </c>
    </row>
    <row r="40">
      <c r="A40" s="5" t="inlineStr">
        <is>
          <t>Ergebnis je Aktie (brutto)</t>
        </is>
      </c>
      <c r="B40" s="5" t="inlineStr">
        <is>
          <t>Earnings per share</t>
        </is>
      </c>
      <c r="C40" t="n">
        <v>0.06</v>
      </c>
      <c r="D40" t="n">
        <v>-0.07000000000000001</v>
      </c>
      <c r="E40" t="n">
        <v>-0.14</v>
      </c>
      <c r="F40" t="n">
        <v>0.4</v>
      </c>
      <c r="G40" t="n">
        <v>0.37</v>
      </c>
      <c r="H40" t="n">
        <v>0.25</v>
      </c>
      <c r="I40" t="n">
        <v>0.36</v>
      </c>
      <c r="J40" t="n">
        <v>-0.14</v>
      </c>
      <c r="K40" t="n">
        <v>0.37</v>
      </c>
      <c r="L40" t="n">
        <v>0.48</v>
      </c>
      <c r="M40" t="n">
        <v>0.28</v>
      </c>
      <c r="N40" t="n">
        <v>0.46</v>
      </c>
      <c r="O40" t="inlineStr">
        <is>
          <t>-</t>
        </is>
      </c>
      <c r="P40" t="inlineStr">
        <is>
          <t>-</t>
        </is>
      </c>
    </row>
    <row r="41">
      <c r="A41" s="5" t="inlineStr">
        <is>
          <t>Ergebnis je Aktie (unverwässert)</t>
        </is>
      </c>
      <c r="B41" s="5" t="inlineStr">
        <is>
          <t>Basic Earnings per share</t>
        </is>
      </c>
      <c r="C41" t="n">
        <v>0.11</v>
      </c>
      <c r="D41" t="n">
        <v>0.18</v>
      </c>
      <c r="E41" t="n">
        <v>-0.22</v>
      </c>
      <c r="F41" t="n">
        <v>0.12</v>
      </c>
      <c r="G41" t="n">
        <v>0.12</v>
      </c>
      <c r="H41" t="n">
        <v>0.2</v>
      </c>
      <c r="I41" t="n">
        <v>0.46</v>
      </c>
      <c r="J41" t="n">
        <v>1.49</v>
      </c>
      <c r="K41" t="n">
        <v>0.44</v>
      </c>
      <c r="L41" t="n">
        <v>0.32</v>
      </c>
      <c r="M41" t="n">
        <v>0.19</v>
      </c>
      <c r="N41" t="n">
        <v>0.41</v>
      </c>
      <c r="O41" t="n">
        <v>0.1</v>
      </c>
      <c r="P41" t="n">
        <v>0.1</v>
      </c>
    </row>
    <row r="42">
      <c r="A42" s="5" t="inlineStr">
        <is>
          <t>Ergebnis je Aktie (verwässert)</t>
        </is>
      </c>
      <c r="B42" s="5" t="inlineStr">
        <is>
          <t>Diluted Earnings per share</t>
        </is>
      </c>
      <c r="C42" t="n">
        <v>0.11</v>
      </c>
      <c r="D42" t="n">
        <v>0.18</v>
      </c>
      <c r="E42" t="n">
        <v>-0.22</v>
      </c>
      <c r="F42" t="n">
        <v>0.12</v>
      </c>
      <c r="G42" t="n">
        <v>0.12</v>
      </c>
      <c r="H42" t="n">
        <v>0.2</v>
      </c>
      <c r="I42" t="n">
        <v>0.42</v>
      </c>
      <c r="J42" t="n">
        <v>1.49</v>
      </c>
      <c r="K42" t="n">
        <v>0.44</v>
      </c>
      <c r="L42" t="n">
        <v>0.32</v>
      </c>
      <c r="M42" t="n">
        <v>0.19</v>
      </c>
      <c r="N42" t="n">
        <v>0.41</v>
      </c>
      <c r="O42" t="n">
        <v>0.1</v>
      </c>
      <c r="P42" t="n">
        <v>0.1</v>
      </c>
    </row>
    <row r="43">
      <c r="A43" s="5" t="inlineStr">
        <is>
          <t>Dividende je Aktie</t>
        </is>
      </c>
      <c r="B43" s="5" t="inlineStr">
        <is>
          <t>Dividend per share</t>
        </is>
      </c>
      <c r="C43" t="n">
        <v>0.03</v>
      </c>
      <c r="D43" t="inlineStr">
        <is>
          <t>-</t>
        </is>
      </c>
      <c r="E43" t="n">
        <v>0.053</v>
      </c>
      <c r="F43" t="n">
        <v>0.053</v>
      </c>
      <c r="G43" t="n">
        <v>0.04</v>
      </c>
      <c r="H43" t="n">
        <v>0.04</v>
      </c>
      <c r="I43" t="inlineStr">
        <is>
          <t>-</t>
        </is>
      </c>
      <c r="J43" t="n">
        <v>1.49</v>
      </c>
      <c r="K43" t="n">
        <v>0.09</v>
      </c>
      <c r="L43" t="inlineStr">
        <is>
          <t>-</t>
        </is>
      </c>
      <c r="M43" t="inlineStr">
        <is>
          <t>-</t>
        </is>
      </c>
      <c r="N43" t="inlineStr">
        <is>
          <t>-</t>
        </is>
      </c>
      <c r="O43" t="inlineStr">
        <is>
          <t>-</t>
        </is>
      </c>
      <c r="P43" t="inlineStr">
        <is>
          <t>-</t>
        </is>
      </c>
    </row>
    <row r="44">
      <c r="A44" s="5" t="inlineStr">
        <is>
          <t>Dividendenausschüttung in Mio</t>
        </is>
      </c>
      <c r="B44" s="5" t="inlineStr">
        <is>
          <t>Dividend Payment in M</t>
        </is>
      </c>
      <c r="C44" t="n">
        <v>27.1</v>
      </c>
      <c r="D44" t="n">
        <v>0.8</v>
      </c>
      <c r="E44" t="n">
        <v>26.3</v>
      </c>
      <c r="F44" t="n">
        <v>25.9</v>
      </c>
      <c r="G44" t="n">
        <v>19.6</v>
      </c>
      <c r="H44" t="n">
        <v>19.6</v>
      </c>
      <c r="I44" t="inlineStr">
        <is>
          <t>-</t>
        </is>
      </c>
      <c r="J44" t="n">
        <v>599.7</v>
      </c>
      <c r="K44" t="n">
        <v>36.2</v>
      </c>
      <c r="L44" t="inlineStr">
        <is>
          <t>-</t>
        </is>
      </c>
      <c r="M44" t="inlineStr">
        <is>
          <t>-</t>
        </is>
      </c>
      <c r="N44" t="inlineStr">
        <is>
          <t>-</t>
        </is>
      </c>
      <c r="O44" t="inlineStr">
        <is>
          <t>-</t>
        </is>
      </c>
      <c r="P44" t="inlineStr">
        <is>
          <t>-</t>
        </is>
      </c>
    </row>
    <row r="45">
      <c r="A45" s="5" t="inlineStr">
        <is>
          <t>Umsatz je Aktie</t>
        </is>
      </c>
      <c r="B45" s="5" t="inlineStr">
        <is>
          <t>Revenue per share</t>
        </is>
      </c>
      <c r="C45" t="n">
        <v>5.74</v>
      </c>
      <c r="D45" t="n">
        <v>10.53</v>
      </c>
      <c r="E45" t="n">
        <v>12.37</v>
      </c>
      <c r="F45" t="n">
        <v>11.92</v>
      </c>
      <c r="G45" t="n">
        <v>9.6</v>
      </c>
      <c r="H45" t="n">
        <v>8.49</v>
      </c>
      <c r="I45" t="n">
        <v>5.19</v>
      </c>
      <c r="J45" t="n">
        <v>5.64</v>
      </c>
      <c r="K45" t="n">
        <v>5.22</v>
      </c>
      <c r="L45" t="n">
        <v>5.1</v>
      </c>
      <c r="M45" t="n">
        <v>6.76</v>
      </c>
      <c r="N45" t="n">
        <v>7.35</v>
      </c>
      <c r="O45" t="inlineStr">
        <is>
          <t>-</t>
        </is>
      </c>
      <c r="P45" t="inlineStr">
        <is>
          <t>-</t>
        </is>
      </c>
    </row>
    <row r="46">
      <c r="A46" s="5" t="inlineStr">
        <is>
          <t>Buchwert je Aktie</t>
        </is>
      </c>
      <c r="B46" s="5" t="inlineStr">
        <is>
          <t>Book value per share</t>
        </is>
      </c>
      <c r="C46" t="n">
        <v>1.56</v>
      </c>
      <c r="D46" t="n">
        <v>1.69</v>
      </c>
      <c r="E46" t="n">
        <v>1.93</v>
      </c>
      <c r="F46" t="n">
        <v>2.44</v>
      </c>
      <c r="G46" t="n">
        <v>2.26</v>
      </c>
      <c r="H46" t="n">
        <v>2.25</v>
      </c>
      <c r="I46" t="n">
        <v>3.09</v>
      </c>
      <c r="J46" t="n">
        <v>4.46</v>
      </c>
      <c r="K46" t="n">
        <v>3.11</v>
      </c>
      <c r="L46" t="n">
        <v>2.77</v>
      </c>
      <c r="M46" t="n">
        <v>2.21</v>
      </c>
      <c r="N46" t="n">
        <v>2.04</v>
      </c>
      <c r="O46" t="inlineStr">
        <is>
          <t>-</t>
        </is>
      </c>
      <c r="P46" t="inlineStr">
        <is>
          <t>-</t>
        </is>
      </c>
    </row>
    <row r="47">
      <c r="A47" s="5" t="inlineStr">
        <is>
          <t>Cashflow je Aktie</t>
        </is>
      </c>
      <c r="B47" s="5" t="inlineStr">
        <is>
          <t>Cashflow per share</t>
        </is>
      </c>
      <c r="C47" t="n">
        <v>0.1</v>
      </c>
      <c r="D47" t="n">
        <v>-0.63</v>
      </c>
      <c r="E47" t="inlineStr">
        <is>
          <t>-</t>
        </is>
      </c>
      <c r="F47" t="n">
        <v>0.58</v>
      </c>
      <c r="G47" t="n">
        <v>0.86</v>
      </c>
      <c r="H47" t="n">
        <v>0.29</v>
      </c>
      <c r="I47" t="n">
        <v>-0.53</v>
      </c>
      <c r="J47" t="n">
        <v>-0.09</v>
      </c>
      <c r="K47" t="n">
        <v>-0.63</v>
      </c>
      <c r="L47" t="n">
        <v>-0.41</v>
      </c>
      <c r="M47" t="n">
        <v>-0.5600000000000001</v>
      </c>
      <c r="N47" t="n">
        <v>0.36</v>
      </c>
      <c r="O47" t="inlineStr">
        <is>
          <t>-</t>
        </is>
      </c>
      <c r="P47" t="inlineStr">
        <is>
          <t>-</t>
        </is>
      </c>
    </row>
    <row r="48">
      <c r="A48" s="5" t="inlineStr">
        <is>
          <t>Bilanzsumme je Aktie</t>
        </is>
      </c>
      <c r="B48" s="5" t="inlineStr">
        <is>
          <t>Total assets per share</t>
        </is>
      </c>
      <c r="C48" t="n">
        <v>9.199999999999999</v>
      </c>
      <c r="D48" t="n">
        <v>15.09</v>
      </c>
      <c r="E48" t="n">
        <v>17.71</v>
      </c>
      <c r="F48" t="n">
        <v>18.91</v>
      </c>
      <c r="G48" t="n">
        <v>14.79</v>
      </c>
      <c r="H48" t="n">
        <v>13.51</v>
      </c>
      <c r="I48" t="n">
        <v>8.890000000000001</v>
      </c>
      <c r="J48" t="n">
        <v>11.49</v>
      </c>
      <c r="K48" t="n">
        <v>11.25</v>
      </c>
      <c r="L48" t="n">
        <v>11.06</v>
      </c>
      <c r="M48" t="n">
        <v>10.5</v>
      </c>
      <c r="N48" t="n">
        <v>10.85</v>
      </c>
      <c r="O48" t="inlineStr">
        <is>
          <t>-</t>
        </is>
      </c>
      <c r="P48" t="inlineStr">
        <is>
          <t>-</t>
        </is>
      </c>
    </row>
    <row r="49">
      <c r="A49" s="5" t="inlineStr">
        <is>
          <t>Personal am Ende des Jahres</t>
        </is>
      </c>
      <c r="B49" s="5" t="inlineStr">
        <is>
          <t>Staff at the end of year</t>
        </is>
      </c>
      <c r="C49" t="n">
        <v>24526</v>
      </c>
      <c r="D49" t="n">
        <v>26564</v>
      </c>
      <c r="E49" t="n">
        <v>31137</v>
      </c>
      <c r="F49" t="n">
        <v>34440</v>
      </c>
      <c r="G49" t="n">
        <v>30598</v>
      </c>
      <c r="H49" t="n">
        <v>34137</v>
      </c>
      <c r="I49" t="n">
        <v>9047</v>
      </c>
      <c r="J49" t="n">
        <v>11399</v>
      </c>
      <c r="K49" t="n">
        <v>12376</v>
      </c>
      <c r="L49" t="n">
        <v>17400</v>
      </c>
      <c r="M49" t="n">
        <v>16905</v>
      </c>
      <c r="N49" t="n">
        <v>16388</v>
      </c>
      <c r="O49" t="inlineStr">
        <is>
          <t>-</t>
        </is>
      </c>
      <c r="P49" t="inlineStr">
        <is>
          <t>-</t>
        </is>
      </c>
    </row>
    <row r="50">
      <c r="A50" s="5" t="inlineStr">
        <is>
          <t>Personalaufwand in Mio. EUR</t>
        </is>
      </c>
      <c r="B50" s="5" t="inlineStr">
        <is>
          <t>Personnel expenses in M</t>
        </is>
      </c>
      <c r="C50" t="n">
        <v>781.2</v>
      </c>
      <c r="D50" t="n">
        <v>774.4</v>
      </c>
      <c r="E50" t="n">
        <v>996.2</v>
      </c>
      <c r="F50" t="n">
        <v>886.2</v>
      </c>
      <c r="G50" t="n">
        <v>537.6</v>
      </c>
      <c r="H50" t="n">
        <v>494.1</v>
      </c>
      <c r="I50" t="n">
        <v>384.4</v>
      </c>
      <c r="J50" t="n">
        <v>397.8</v>
      </c>
      <c r="K50" t="n">
        <v>349.4</v>
      </c>
      <c r="L50" t="n">
        <v>304.5</v>
      </c>
      <c r="M50" t="n">
        <v>318.5</v>
      </c>
      <c r="N50" t="n">
        <v>327.7</v>
      </c>
      <c r="O50" t="inlineStr">
        <is>
          <t>-</t>
        </is>
      </c>
      <c r="P50" t="inlineStr">
        <is>
          <t>-</t>
        </is>
      </c>
    </row>
    <row r="51">
      <c r="A51" s="5" t="inlineStr">
        <is>
          <t>Aufwand je Mitarbeiter in EUR</t>
        </is>
      </c>
      <c r="B51" s="5" t="inlineStr">
        <is>
          <t>Effort per employee</t>
        </is>
      </c>
      <c r="C51" t="n">
        <v>31852</v>
      </c>
      <c r="D51" t="n">
        <v>29152</v>
      </c>
      <c r="E51" t="n">
        <v>31994</v>
      </c>
      <c r="F51" t="n">
        <v>25732</v>
      </c>
      <c r="G51" t="n">
        <v>17570</v>
      </c>
      <c r="H51" t="n">
        <v>14474</v>
      </c>
      <c r="I51" t="n">
        <v>42489</v>
      </c>
      <c r="J51" t="n">
        <v>34898</v>
      </c>
      <c r="K51" t="n">
        <v>28232</v>
      </c>
      <c r="L51" t="n">
        <v>17500</v>
      </c>
      <c r="M51" t="n">
        <v>18841</v>
      </c>
      <c r="N51" t="n">
        <v>19996</v>
      </c>
      <c r="O51" t="inlineStr">
        <is>
          <t>-</t>
        </is>
      </c>
      <c r="P51" t="inlineStr">
        <is>
          <t>-</t>
        </is>
      </c>
    </row>
    <row r="52">
      <c r="A52" s="5" t="inlineStr">
        <is>
          <t>Umsatz je Mitarbeiter in EUR</t>
        </is>
      </c>
      <c r="B52" s="5" t="inlineStr">
        <is>
          <t>Turnover per employee</t>
        </is>
      </c>
      <c r="C52" t="n">
        <v>209166</v>
      </c>
      <c r="D52" t="n">
        <v>195667</v>
      </c>
      <c r="E52" t="n">
        <v>196140</v>
      </c>
      <c r="F52" t="n">
        <v>170842</v>
      </c>
      <c r="G52" t="n">
        <v>154876</v>
      </c>
      <c r="H52" t="n">
        <v>122861</v>
      </c>
      <c r="I52" t="n">
        <v>256803</v>
      </c>
      <c r="J52" t="n">
        <v>200105</v>
      </c>
      <c r="K52" t="n">
        <v>170322</v>
      </c>
      <c r="L52" t="n">
        <v>118523</v>
      </c>
      <c r="M52" t="n">
        <v>160988</v>
      </c>
      <c r="N52" t="n">
        <v>180474</v>
      </c>
      <c r="O52" t="inlineStr">
        <is>
          <t>-</t>
        </is>
      </c>
      <c r="P52" t="inlineStr">
        <is>
          <t>-</t>
        </is>
      </c>
    </row>
    <row r="53">
      <c r="A53" s="5" t="inlineStr">
        <is>
          <t>Bruttoergebnis je Mitarbeiter in EUR</t>
        </is>
      </c>
      <c r="B53" s="5" t="inlineStr">
        <is>
          <t>Gross Profit per employee</t>
        </is>
      </c>
      <c r="C53" t="n">
        <v>61266</v>
      </c>
      <c r="D53" t="n">
        <v>50117</v>
      </c>
      <c r="E53" t="n">
        <v>56232</v>
      </c>
      <c r="F53" t="n">
        <v>48240</v>
      </c>
      <c r="G53" t="n">
        <v>39490</v>
      </c>
      <c r="H53" t="n">
        <v>31171</v>
      </c>
      <c r="I53" t="n">
        <v>216879</v>
      </c>
      <c r="J53" t="n">
        <v>170269</v>
      </c>
      <c r="K53" t="n">
        <v>115974</v>
      </c>
      <c r="L53" t="n">
        <v>84276</v>
      </c>
      <c r="M53" t="n">
        <v>89920</v>
      </c>
      <c r="N53" t="n">
        <v>91884</v>
      </c>
      <c r="O53" t="inlineStr">
        <is>
          <t>-</t>
        </is>
      </c>
      <c r="P53" t="inlineStr">
        <is>
          <t>-</t>
        </is>
      </c>
    </row>
    <row r="54">
      <c r="A54" s="5" t="inlineStr">
        <is>
          <t>Gewinn je Mitarbeiter in EUR</t>
        </is>
      </c>
      <c r="B54" s="5" t="inlineStr">
        <is>
          <t>Earnings per employee</t>
        </is>
      </c>
      <c r="C54" t="n">
        <v>-901.08</v>
      </c>
      <c r="D54" t="n">
        <v>2040</v>
      </c>
      <c r="E54" t="n">
        <v>-3433</v>
      </c>
      <c r="F54" t="n">
        <v>1739</v>
      </c>
      <c r="G54" t="n">
        <v>1981</v>
      </c>
      <c r="H54" t="n">
        <v>2748</v>
      </c>
      <c r="I54" t="n">
        <v>20747</v>
      </c>
      <c r="J54" t="n">
        <v>52873</v>
      </c>
      <c r="K54" t="n">
        <v>14334</v>
      </c>
      <c r="L54" t="n">
        <v>7379</v>
      </c>
      <c r="M54" t="n">
        <v>4709</v>
      </c>
      <c r="N54" t="n">
        <v>10227</v>
      </c>
      <c r="O54" t="inlineStr">
        <is>
          <t>-</t>
        </is>
      </c>
      <c r="P54" t="inlineStr">
        <is>
          <t>-</t>
        </is>
      </c>
    </row>
    <row r="55">
      <c r="A55" s="5" t="inlineStr">
        <is>
          <t>KGV (Kurs/Gewinn)</t>
        </is>
      </c>
      <c r="B55" s="5" t="inlineStr">
        <is>
          <t>PE (price/earnings)</t>
        </is>
      </c>
      <c r="C55" t="n">
        <v>14.6</v>
      </c>
      <c r="D55" t="n">
        <v>7.9</v>
      </c>
      <c r="E55" t="inlineStr">
        <is>
          <t>-</t>
        </is>
      </c>
      <c r="F55" t="n">
        <v>25</v>
      </c>
      <c r="G55" t="n">
        <v>33.4</v>
      </c>
      <c r="H55" t="n">
        <v>15.1</v>
      </c>
      <c r="I55" t="n">
        <v>10.6</v>
      </c>
      <c r="J55" t="n">
        <v>2.4</v>
      </c>
      <c r="K55" t="n">
        <v>5.4</v>
      </c>
      <c r="L55" t="n">
        <v>6.6</v>
      </c>
      <c r="M55" t="n">
        <v>13.1</v>
      </c>
      <c r="N55" t="n">
        <v>4.9</v>
      </c>
      <c r="O55" t="n">
        <v>46.2</v>
      </c>
      <c r="P55" t="n">
        <v>46.2</v>
      </c>
    </row>
    <row r="56">
      <c r="A56" s="5" t="inlineStr">
        <is>
          <t>KUV (Kurs/Umsatz)</t>
        </is>
      </c>
      <c r="B56" s="5" t="inlineStr">
        <is>
          <t>PS (price/sales)</t>
        </is>
      </c>
      <c r="C56" t="n">
        <v>0.28</v>
      </c>
      <c r="D56" t="n">
        <v>0.13</v>
      </c>
      <c r="E56" t="n">
        <v>0.26</v>
      </c>
      <c r="F56" t="n">
        <v>0.25</v>
      </c>
      <c r="G56" t="n">
        <v>0.42</v>
      </c>
      <c r="H56" t="n">
        <v>0.36</v>
      </c>
      <c r="I56" t="n">
        <v>0.9399999999999999</v>
      </c>
      <c r="J56" t="n">
        <v>0.63</v>
      </c>
      <c r="K56" t="n">
        <v>0.46</v>
      </c>
      <c r="L56" t="n">
        <v>0.42</v>
      </c>
      <c r="M56" t="n">
        <v>0.37</v>
      </c>
      <c r="N56" t="n">
        <v>0.27</v>
      </c>
      <c r="O56" t="inlineStr">
        <is>
          <t>-</t>
        </is>
      </c>
      <c r="P56" t="inlineStr">
        <is>
          <t>-</t>
        </is>
      </c>
    </row>
    <row r="57">
      <c r="A57" s="5" t="inlineStr">
        <is>
          <t>KBV (Kurs/Buchwert)</t>
        </is>
      </c>
      <c r="B57" s="5" t="inlineStr">
        <is>
          <t>PB (price/book value)</t>
        </is>
      </c>
      <c r="C57" t="n">
        <v>1.03</v>
      </c>
      <c r="D57" t="n">
        <v>0.84</v>
      </c>
      <c r="E57" t="n">
        <v>1.67</v>
      </c>
      <c r="F57" t="n">
        <v>1.23</v>
      </c>
      <c r="G57" t="n">
        <v>1.77</v>
      </c>
      <c r="H57" t="n">
        <v>1.34</v>
      </c>
      <c r="I57" t="n">
        <v>1.58</v>
      </c>
      <c r="J57" t="n">
        <v>0.79</v>
      </c>
      <c r="K57" t="n">
        <v>0.77</v>
      </c>
      <c r="L57" t="n">
        <v>0.77</v>
      </c>
      <c r="M57" t="n">
        <v>1.13</v>
      </c>
      <c r="N57" t="n">
        <v>0.99</v>
      </c>
      <c r="O57" t="inlineStr">
        <is>
          <t>-</t>
        </is>
      </c>
      <c r="P57" t="inlineStr">
        <is>
          <t>-</t>
        </is>
      </c>
    </row>
    <row r="58">
      <c r="A58" s="5" t="inlineStr">
        <is>
          <t>KCV (Kurs/Cashflow)</t>
        </is>
      </c>
      <c r="B58" s="5" t="inlineStr">
        <is>
          <t>PC (price/cashflow)</t>
        </is>
      </c>
      <c r="C58" t="n">
        <v>16.58</v>
      </c>
      <c r="D58" t="n">
        <v>-2.25</v>
      </c>
      <c r="E58" t="n">
        <v>7950</v>
      </c>
      <c r="F58" t="n">
        <v>5.15</v>
      </c>
      <c r="G58" t="n">
        <v>4.65</v>
      </c>
      <c r="H58" t="n">
        <v>10.4</v>
      </c>
      <c r="I58" t="n">
        <v>-9.199999999999999</v>
      </c>
      <c r="J58" t="n">
        <v>-38.66</v>
      </c>
      <c r="K58" t="n">
        <v>-3.79</v>
      </c>
      <c r="L58" t="n">
        <v>-5.17</v>
      </c>
      <c r="M58" t="n">
        <v>-4.49</v>
      </c>
      <c r="N58" t="n">
        <v>5.51</v>
      </c>
      <c r="O58" t="inlineStr">
        <is>
          <t>-</t>
        </is>
      </c>
      <c r="P58" t="inlineStr">
        <is>
          <t>-</t>
        </is>
      </c>
    </row>
    <row r="59">
      <c r="A59" s="5" t="inlineStr">
        <is>
          <t>Dividendenrendite in %</t>
        </is>
      </c>
      <c r="B59" s="5" t="inlineStr">
        <is>
          <t>Dividend Yield in %</t>
        </is>
      </c>
      <c r="C59" t="n">
        <v>1.86</v>
      </c>
      <c r="D59" t="inlineStr">
        <is>
          <t>-</t>
        </is>
      </c>
      <c r="E59" t="n">
        <v>1.65</v>
      </c>
      <c r="F59" t="n">
        <v>1.77</v>
      </c>
      <c r="G59" t="n">
        <v>1</v>
      </c>
      <c r="H59" t="n">
        <v>1.32</v>
      </c>
      <c r="I59" t="inlineStr">
        <is>
          <t>-</t>
        </is>
      </c>
      <c r="J59" t="n">
        <v>42.21</v>
      </c>
      <c r="K59" t="n">
        <v>3.77</v>
      </c>
      <c r="L59" t="inlineStr">
        <is>
          <t>-</t>
        </is>
      </c>
      <c r="M59" t="inlineStr">
        <is>
          <t>-</t>
        </is>
      </c>
      <c r="N59" t="inlineStr">
        <is>
          <t>-</t>
        </is>
      </c>
      <c r="O59" t="inlineStr">
        <is>
          <t>-</t>
        </is>
      </c>
      <c r="P59" t="inlineStr">
        <is>
          <t>-</t>
        </is>
      </c>
    </row>
    <row r="60">
      <c r="A60" s="5" t="inlineStr">
        <is>
          <t>Gewinnrendite in %</t>
        </is>
      </c>
      <c r="B60" s="5" t="inlineStr">
        <is>
          <t>Return on profit in %</t>
        </is>
      </c>
      <c r="C60" t="n">
        <v>6.8</v>
      </c>
      <c r="D60" t="n">
        <v>12.7</v>
      </c>
      <c r="E60" t="n">
        <v>-6.8</v>
      </c>
      <c r="F60" t="n">
        <v>4</v>
      </c>
      <c r="G60" t="n">
        <v>3</v>
      </c>
      <c r="H60" t="n">
        <v>6.6</v>
      </c>
      <c r="I60" t="n">
        <v>9.4</v>
      </c>
      <c r="J60" t="n">
        <v>42.2</v>
      </c>
      <c r="K60" t="n">
        <v>18.4</v>
      </c>
      <c r="L60" t="n">
        <v>15.1</v>
      </c>
      <c r="M60" t="n">
        <v>7.6</v>
      </c>
      <c r="N60" t="n">
        <v>20.4</v>
      </c>
      <c r="O60" t="n">
        <v>2.2</v>
      </c>
      <c r="P60" t="n">
        <v>2.2</v>
      </c>
    </row>
    <row r="61">
      <c r="A61" s="5" t="inlineStr">
        <is>
          <t>Eigenkapitalrendite in %</t>
        </is>
      </c>
      <c r="B61" s="5" t="inlineStr">
        <is>
          <t>Return on Equity in %</t>
        </is>
      </c>
      <c r="C61" t="n">
        <v>-1.58</v>
      </c>
      <c r="D61" t="n">
        <v>6.49</v>
      </c>
      <c r="E61" t="n">
        <v>-11.24</v>
      </c>
      <c r="F61" t="n">
        <v>4.97</v>
      </c>
      <c r="G61" t="n">
        <v>5.43</v>
      </c>
      <c r="H61" t="n">
        <v>8.449999999999999</v>
      </c>
      <c r="I61" t="n">
        <v>13.56</v>
      </c>
      <c r="J61" t="n">
        <v>33.46</v>
      </c>
      <c r="K61" t="n">
        <v>14.13</v>
      </c>
      <c r="L61" t="n">
        <v>11.47</v>
      </c>
      <c r="M61" t="n">
        <v>8.949999999999999</v>
      </c>
      <c r="N61" t="n">
        <v>20.42</v>
      </c>
      <c r="O61" t="n">
        <v>5.99</v>
      </c>
      <c r="P61" t="n">
        <v>5.99</v>
      </c>
    </row>
    <row r="62">
      <c r="A62" s="5" t="inlineStr">
        <is>
          <t>Umsatzrendite in %</t>
        </is>
      </c>
      <c r="B62" s="5" t="inlineStr">
        <is>
          <t>Return on sales in %</t>
        </is>
      </c>
      <c r="C62" t="n">
        <v>-0.43</v>
      </c>
      <c r="D62" t="n">
        <v>1.04</v>
      </c>
      <c r="E62" t="n">
        <v>-1.75</v>
      </c>
      <c r="F62" t="n">
        <v>1.02</v>
      </c>
      <c r="G62" t="n">
        <v>1.28</v>
      </c>
      <c r="H62" t="n">
        <v>2.24</v>
      </c>
      <c r="I62" t="n">
        <v>8.08</v>
      </c>
      <c r="J62" t="n">
        <v>26.42</v>
      </c>
      <c r="K62" t="n">
        <v>8.42</v>
      </c>
      <c r="L62" t="n">
        <v>6.23</v>
      </c>
      <c r="M62" t="n">
        <v>2.92</v>
      </c>
      <c r="N62" t="n">
        <v>5.67</v>
      </c>
      <c r="O62" t="n">
        <v>1.55</v>
      </c>
      <c r="P62" t="n">
        <v>1.55</v>
      </c>
    </row>
    <row r="63">
      <c r="A63" s="5" t="inlineStr">
        <is>
          <t>Gesamtkapitalrendite in %</t>
        </is>
      </c>
      <c r="B63" s="5" t="inlineStr">
        <is>
          <t>Total Return on Investment in %</t>
        </is>
      </c>
      <c r="C63" t="n">
        <v>-0.27</v>
      </c>
      <c r="D63" t="n">
        <v>0.73</v>
      </c>
      <c r="E63" t="n">
        <v>-1.22</v>
      </c>
      <c r="F63" t="n">
        <v>0.64</v>
      </c>
      <c r="G63" t="n">
        <v>0.83</v>
      </c>
      <c r="H63" t="n">
        <v>1.41</v>
      </c>
      <c r="I63" t="n">
        <v>4.72</v>
      </c>
      <c r="J63" t="n">
        <v>12.98</v>
      </c>
      <c r="K63" t="n">
        <v>3.9</v>
      </c>
      <c r="L63" t="n">
        <v>2.87</v>
      </c>
      <c r="M63" t="n">
        <v>1.88</v>
      </c>
      <c r="N63" t="n">
        <v>3.84</v>
      </c>
      <c r="O63" t="n">
        <v>0.97</v>
      </c>
      <c r="P63" t="n">
        <v>0.97</v>
      </c>
    </row>
    <row r="64">
      <c r="A64" s="5" t="inlineStr">
        <is>
          <t>Return on Investment in %</t>
        </is>
      </c>
      <c r="B64" s="5" t="inlineStr">
        <is>
          <t>Return on Investment in %</t>
        </is>
      </c>
      <c r="C64" t="n">
        <v>-0.27</v>
      </c>
      <c r="D64" t="n">
        <v>0.73</v>
      </c>
      <c r="E64" t="n">
        <v>-1.22</v>
      </c>
      <c r="F64" t="n">
        <v>0.64</v>
      </c>
      <c r="G64" t="n">
        <v>0.83</v>
      </c>
      <c r="H64" t="n">
        <v>1.41</v>
      </c>
      <c r="I64" t="n">
        <v>4.72</v>
      </c>
      <c r="J64" t="n">
        <v>12.98</v>
      </c>
      <c r="K64" t="n">
        <v>3.9</v>
      </c>
      <c r="L64" t="n">
        <v>2.87</v>
      </c>
      <c r="M64" t="n">
        <v>1.88</v>
      </c>
      <c r="N64" t="n">
        <v>3.84</v>
      </c>
      <c r="O64" t="n">
        <v>0.97</v>
      </c>
      <c r="P64" t="n">
        <v>0.97</v>
      </c>
    </row>
    <row r="65">
      <c r="A65" s="5" t="inlineStr">
        <is>
          <t>Arbeitsintensität in %</t>
        </is>
      </c>
      <c r="B65" s="5" t="inlineStr">
        <is>
          <t>Work Intensity in %</t>
        </is>
      </c>
      <c r="C65" t="n">
        <v>75.36</v>
      </c>
      <c r="D65" t="n">
        <v>77.52</v>
      </c>
      <c r="E65" t="n">
        <v>81.65000000000001</v>
      </c>
      <c r="F65" t="n">
        <v>83.52</v>
      </c>
      <c r="G65" t="n">
        <v>83.58</v>
      </c>
      <c r="H65" t="n">
        <v>78.95</v>
      </c>
      <c r="I65" t="n">
        <v>86.51000000000001</v>
      </c>
      <c r="J65" t="n">
        <v>80.15000000000001</v>
      </c>
      <c r="K65" t="n">
        <v>64.79000000000001</v>
      </c>
      <c r="L65" t="n">
        <v>67.98</v>
      </c>
      <c r="M65" t="n">
        <v>69.56</v>
      </c>
      <c r="N65" t="n">
        <v>76.45999999999999</v>
      </c>
      <c r="O65" t="n">
        <v>73.81</v>
      </c>
      <c r="P65" t="n">
        <v>73.81</v>
      </c>
    </row>
    <row r="66">
      <c r="A66" s="5" t="inlineStr">
        <is>
          <t>Eigenkapitalquote in %</t>
        </is>
      </c>
      <c r="B66" s="5" t="inlineStr">
        <is>
          <t>Equity Ratio in %</t>
        </is>
      </c>
      <c r="C66" t="n">
        <v>16.98</v>
      </c>
      <c r="D66" t="n">
        <v>11.21</v>
      </c>
      <c r="E66" t="n">
        <v>10.88</v>
      </c>
      <c r="F66" t="n">
        <v>12.91</v>
      </c>
      <c r="G66" t="n">
        <v>15.28</v>
      </c>
      <c r="H66" t="n">
        <v>16.64</v>
      </c>
      <c r="I66" t="n">
        <v>34.82</v>
      </c>
      <c r="J66" t="n">
        <v>38.79</v>
      </c>
      <c r="K66" t="n">
        <v>27.61</v>
      </c>
      <c r="L66" t="n">
        <v>25.06</v>
      </c>
      <c r="M66" t="n">
        <v>21.04</v>
      </c>
      <c r="N66" t="n">
        <v>18.79</v>
      </c>
      <c r="O66" t="n">
        <v>16.27</v>
      </c>
      <c r="P66" t="n">
        <v>16.27</v>
      </c>
    </row>
    <row r="67">
      <c r="A67" s="5" t="inlineStr">
        <is>
          <t>Fremdkapitalquote in %</t>
        </is>
      </c>
      <c r="B67" s="5" t="inlineStr">
        <is>
          <t>Debt Ratio in %</t>
        </is>
      </c>
      <c r="C67" t="n">
        <v>83.02</v>
      </c>
      <c r="D67" t="n">
        <v>88.79000000000001</v>
      </c>
      <c r="E67" t="n">
        <v>89.12</v>
      </c>
      <c r="F67" t="n">
        <v>87.09</v>
      </c>
      <c r="G67" t="n">
        <v>84.72</v>
      </c>
      <c r="H67" t="n">
        <v>83.36</v>
      </c>
      <c r="I67" t="n">
        <v>65.18000000000001</v>
      </c>
      <c r="J67" t="n">
        <v>61.21</v>
      </c>
      <c r="K67" t="n">
        <v>72.39</v>
      </c>
      <c r="L67" t="n">
        <v>74.94</v>
      </c>
      <c r="M67" t="n">
        <v>78.95999999999999</v>
      </c>
      <c r="N67" t="n">
        <v>81.20999999999999</v>
      </c>
      <c r="O67" t="n">
        <v>83.73</v>
      </c>
      <c r="P67" t="n">
        <v>83.73</v>
      </c>
    </row>
    <row r="68">
      <c r="A68" s="5" t="inlineStr">
        <is>
          <t>Verschuldungsgrad in %</t>
        </is>
      </c>
      <c r="B68" s="5" t="inlineStr">
        <is>
          <t>Finance Gearing in %</t>
        </is>
      </c>
      <c r="C68" t="n">
        <v>489.01</v>
      </c>
      <c r="D68" t="n">
        <v>791.78</v>
      </c>
      <c r="E68" t="n">
        <v>819.02</v>
      </c>
      <c r="F68" t="n">
        <v>674.77</v>
      </c>
      <c r="G68" t="n">
        <v>554.3200000000001</v>
      </c>
      <c r="H68" t="n">
        <v>500.92</v>
      </c>
      <c r="I68" t="n">
        <v>187.15</v>
      </c>
      <c r="J68" t="n">
        <v>157.81</v>
      </c>
      <c r="K68" t="n">
        <v>262.14</v>
      </c>
      <c r="L68" t="n">
        <v>299.08</v>
      </c>
      <c r="M68" t="n">
        <v>375.19</v>
      </c>
      <c r="N68" t="n">
        <v>432.07</v>
      </c>
      <c r="O68" t="n">
        <v>514.5599999999999</v>
      </c>
      <c r="P68" t="n">
        <v>514.5599999999999</v>
      </c>
    </row>
    <row r="69">
      <c r="A69" s="5" t="inlineStr">
        <is>
          <t>Bruttoergebnis Marge in %</t>
        </is>
      </c>
      <c r="B69" s="5" t="inlineStr">
        <is>
          <t>Gross Profit Marge in %</t>
        </is>
      </c>
      <c r="C69" t="n">
        <v>29.3</v>
      </c>
      <c r="D69" t="n">
        <v>25.61</v>
      </c>
      <c r="E69" t="n">
        <v>28.67</v>
      </c>
      <c r="F69" t="n">
        <v>28.23</v>
      </c>
      <c r="G69" t="n">
        <v>25.49</v>
      </c>
      <c r="H69" t="n">
        <v>25.37</v>
      </c>
      <c r="I69" t="n">
        <v>84.45999999999999</v>
      </c>
      <c r="J69" t="n">
        <v>85.09</v>
      </c>
      <c r="K69" t="n">
        <v>68.06999999999999</v>
      </c>
      <c r="L69" t="n">
        <v>71.09999999999999</v>
      </c>
      <c r="M69" t="n">
        <v>55.84</v>
      </c>
      <c r="N69" t="n">
        <v>50.91</v>
      </c>
      <c r="O69" t="n">
        <v>53.14</v>
      </c>
    </row>
    <row r="70">
      <c r="A70" s="5" t="inlineStr">
        <is>
          <t>Kurzfristige Vermögensquote in %</t>
        </is>
      </c>
      <c r="B70" s="5" t="inlineStr">
        <is>
          <t>Current Assets Ratio in %</t>
        </is>
      </c>
      <c r="C70" t="n">
        <v>75.36</v>
      </c>
      <c r="D70" t="n">
        <v>77.53</v>
      </c>
      <c r="E70" t="n">
        <v>81.64</v>
      </c>
      <c r="F70" t="n">
        <v>83.52</v>
      </c>
      <c r="G70" t="n">
        <v>83.58</v>
      </c>
      <c r="H70" t="n">
        <v>78.95</v>
      </c>
      <c r="I70" t="n">
        <v>86.52</v>
      </c>
      <c r="J70" t="n">
        <v>80.16</v>
      </c>
      <c r="K70" t="n">
        <v>64.79000000000001</v>
      </c>
      <c r="L70" t="n">
        <v>67.97</v>
      </c>
      <c r="M70" t="n">
        <v>69.56</v>
      </c>
      <c r="N70" t="n">
        <v>76.45999999999999</v>
      </c>
      <c r="O70" t="n">
        <v>73.81</v>
      </c>
    </row>
    <row r="71">
      <c r="A71" s="5" t="inlineStr">
        <is>
          <t>Nettogewinn Marge in %</t>
        </is>
      </c>
      <c r="B71" s="5" t="inlineStr">
        <is>
          <t>Net Profit Marge in %</t>
        </is>
      </c>
      <c r="C71" t="n">
        <v>-0.43</v>
      </c>
      <c r="D71" t="n">
        <v>1.04</v>
      </c>
      <c r="E71" t="n">
        <v>-1.75</v>
      </c>
      <c r="F71" t="n">
        <v>1.02</v>
      </c>
      <c r="G71" t="n">
        <v>1.28</v>
      </c>
      <c r="H71" t="n">
        <v>2.24</v>
      </c>
      <c r="I71" t="n">
        <v>8.08</v>
      </c>
      <c r="J71" t="n">
        <v>26.42</v>
      </c>
      <c r="K71" t="n">
        <v>8.42</v>
      </c>
      <c r="L71" t="n">
        <v>6.23</v>
      </c>
      <c r="M71" t="n">
        <v>2.92</v>
      </c>
      <c r="N71" t="n">
        <v>5.67</v>
      </c>
      <c r="O71" t="n">
        <v>1.55</v>
      </c>
    </row>
    <row r="72">
      <c r="A72" s="5" t="inlineStr">
        <is>
          <t>Operative Ergebnis Marge in %</t>
        </is>
      </c>
      <c r="B72" s="5" t="inlineStr">
        <is>
          <t>EBIT Marge in %</t>
        </is>
      </c>
      <c r="C72" t="n">
        <v>5.01</v>
      </c>
      <c r="D72" t="n">
        <v>1.31</v>
      </c>
      <c r="E72" t="n">
        <v>0.41</v>
      </c>
      <c r="F72" t="n">
        <v>4.68</v>
      </c>
      <c r="G72" t="n">
        <v>5.75</v>
      </c>
      <c r="H72" t="n">
        <v>6.16</v>
      </c>
      <c r="I72" t="n">
        <v>6.8</v>
      </c>
      <c r="J72" t="n">
        <v>-1.12</v>
      </c>
      <c r="K72" t="n">
        <v>10.72</v>
      </c>
      <c r="L72" t="n">
        <v>10.85</v>
      </c>
      <c r="M72" t="n">
        <v>5.3</v>
      </c>
      <c r="N72" t="n">
        <v>6.39</v>
      </c>
      <c r="O72" t="n">
        <v>4.99</v>
      </c>
    </row>
    <row r="73">
      <c r="A73" s="5" t="inlineStr">
        <is>
          <t>Vermögensumsschlag in %</t>
        </is>
      </c>
      <c r="B73" s="5" t="inlineStr">
        <is>
          <t>Asset Turnover in %</t>
        </is>
      </c>
      <c r="C73" t="n">
        <v>62.42</v>
      </c>
      <c r="D73" t="n">
        <v>69.73999999999999</v>
      </c>
      <c r="E73" t="n">
        <v>69.84</v>
      </c>
      <c r="F73" t="n">
        <v>63.02</v>
      </c>
      <c r="G73" t="n">
        <v>64.90000000000001</v>
      </c>
      <c r="H73" t="n">
        <v>62.88</v>
      </c>
      <c r="I73" t="n">
        <v>58.43</v>
      </c>
      <c r="J73" t="n">
        <v>49.13</v>
      </c>
      <c r="K73" t="n">
        <v>46.36</v>
      </c>
      <c r="L73" t="n">
        <v>46.15</v>
      </c>
      <c r="M73" t="n">
        <v>64.38</v>
      </c>
      <c r="N73" t="n">
        <v>67.73999999999999</v>
      </c>
      <c r="O73" t="n">
        <v>62.73</v>
      </c>
    </row>
    <row r="74">
      <c r="A74" s="5" t="inlineStr">
        <is>
          <t>Langfristige Vermögensquote in %</t>
        </is>
      </c>
      <c r="B74" s="5" t="inlineStr">
        <is>
          <t>Non-Current Assets Ratio in %</t>
        </is>
      </c>
      <c r="C74" t="n">
        <v>24.64</v>
      </c>
      <c r="D74" t="n">
        <v>22.47</v>
      </c>
      <c r="E74" t="n">
        <v>18.34</v>
      </c>
      <c r="F74" t="n">
        <v>16.48</v>
      </c>
      <c r="G74" t="n">
        <v>16.42</v>
      </c>
      <c r="H74" t="n">
        <v>21.05</v>
      </c>
      <c r="I74" t="n">
        <v>13.49</v>
      </c>
      <c r="J74" t="n">
        <v>19.85</v>
      </c>
      <c r="K74" t="n">
        <v>35.21</v>
      </c>
      <c r="L74" t="n">
        <v>32.03</v>
      </c>
      <c r="M74" t="n">
        <v>30.44</v>
      </c>
      <c r="N74" t="n">
        <v>23.54</v>
      </c>
      <c r="O74" t="n">
        <v>26.19</v>
      </c>
    </row>
    <row r="75">
      <c r="A75" s="5" t="inlineStr">
        <is>
          <t>Gesamtkapitalrentabilität</t>
        </is>
      </c>
      <c r="B75" s="5" t="inlineStr">
        <is>
          <t>ROA Return on Assets in %</t>
        </is>
      </c>
      <c r="C75" t="n">
        <v>-0.27</v>
      </c>
      <c r="D75" t="n">
        <v>0.73</v>
      </c>
      <c r="E75" t="n">
        <v>-1.22</v>
      </c>
      <c r="F75" t="n">
        <v>0.64</v>
      </c>
      <c r="G75" t="n">
        <v>0.83</v>
      </c>
      <c r="H75" t="n">
        <v>1.41</v>
      </c>
      <c r="I75" t="n">
        <v>4.72</v>
      </c>
      <c r="J75" t="n">
        <v>12.98</v>
      </c>
      <c r="K75" t="n">
        <v>3.9</v>
      </c>
      <c r="L75" t="n">
        <v>2.87</v>
      </c>
      <c r="M75" t="n">
        <v>1.88</v>
      </c>
      <c r="N75" t="n">
        <v>3.84</v>
      </c>
      <c r="O75" t="n">
        <v>0.97</v>
      </c>
    </row>
    <row r="76">
      <c r="A76" s="5" t="inlineStr">
        <is>
          <t>Ertrag des eingesetzten Kapitals</t>
        </is>
      </c>
      <c r="B76" s="5" t="inlineStr">
        <is>
          <t>ROCE Return on Cap. Empl. in %</t>
        </is>
      </c>
      <c r="C76" t="n">
        <v>7.03</v>
      </c>
      <c r="D76" t="n">
        <v>2.39</v>
      </c>
      <c r="E76" t="n">
        <v>0.86</v>
      </c>
      <c r="F76" t="n">
        <v>7.81</v>
      </c>
      <c r="G76" t="n">
        <v>9.970000000000001</v>
      </c>
      <c r="H76" t="n">
        <v>9.92</v>
      </c>
      <c r="I76" t="n">
        <v>8.57</v>
      </c>
      <c r="J76" t="n">
        <v>-1.11</v>
      </c>
      <c r="K76" t="n">
        <v>10.82</v>
      </c>
      <c r="L76" t="n">
        <v>10.41</v>
      </c>
      <c r="M76" t="n">
        <v>8.449999999999999</v>
      </c>
      <c r="N76" t="n">
        <v>13.46</v>
      </c>
      <c r="O76" t="n">
        <v>9.630000000000001</v>
      </c>
    </row>
    <row r="77">
      <c r="A77" s="5" t="inlineStr">
        <is>
          <t>Eigenkapital zu Anlagevermögen</t>
        </is>
      </c>
      <c r="B77" s="5" t="inlineStr">
        <is>
          <t>Equity to Fixed Assets in %</t>
        </is>
      </c>
      <c r="C77" t="n">
        <v>68.89</v>
      </c>
      <c r="D77" t="n">
        <v>49.89</v>
      </c>
      <c r="E77" t="n">
        <v>59.31</v>
      </c>
      <c r="F77" t="n">
        <v>78.3</v>
      </c>
      <c r="G77" t="n">
        <v>93.08</v>
      </c>
      <c r="H77" t="n">
        <v>79.06</v>
      </c>
      <c r="I77" t="n">
        <v>258.3</v>
      </c>
      <c r="J77" t="n">
        <v>195.42</v>
      </c>
      <c r="K77" t="n">
        <v>78.45</v>
      </c>
      <c r="L77" t="n">
        <v>78.27</v>
      </c>
      <c r="M77" t="n">
        <v>69.14</v>
      </c>
      <c r="N77" t="n">
        <v>79.83</v>
      </c>
      <c r="O77" t="n">
        <v>62.11</v>
      </c>
    </row>
    <row r="78">
      <c r="A78" s="5" t="inlineStr">
        <is>
          <t>Liquidität Dritten Grades</t>
        </is>
      </c>
      <c r="B78" s="5" t="inlineStr">
        <is>
          <t>Current Ratio in %</t>
        </is>
      </c>
      <c r="C78" t="n">
        <v>135.65</v>
      </c>
      <c r="D78" t="n">
        <v>125.45</v>
      </c>
      <c r="E78" t="n">
        <v>122.71</v>
      </c>
      <c r="F78" t="n">
        <v>134.2</v>
      </c>
      <c r="G78" t="n">
        <v>133.66</v>
      </c>
      <c r="H78" t="n">
        <v>129.58</v>
      </c>
      <c r="I78" t="n">
        <v>161.2</v>
      </c>
      <c r="J78" t="n">
        <v>159.26</v>
      </c>
      <c r="K78" t="n">
        <v>119.76</v>
      </c>
      <c r="L78" t="n">
        <v>131.02</v>
      </c>
      <c r="M78" t="n">
        <v>116.71</v>
      </c>
      <c r="N78" t="n">
        <v>112.73</v>
      </c>
      <c r="O78" t="n">
        <v>109.38</v>
      </c>
    </row>
    <row r="79">
      <c r="A79" s="5" t="inlineStr">
        <is>
          <t>Operativer Cashflow</t>
        </is>
      </c>
      <c r="B79" s="5" t="inlineStr">
        <is>
          <t>Operating Cashflow in M</t>
        </is>
      </c>
      <c r="C79" t="n">
        <v>14792.1786</v>
      </c>
      <c r="D79" t="n">
        <v>-1107.3825</v>
      </c>
      <c r="E79" t="n">
        <v>3912751.5</v>
      </c>
      <c r="F79" t="n">
        <v>2534.83</v>
      </c>
      <c r="G79" t="n">
        <v>2288.73</v>
      </c>
      <c r="H79" t="n">
        <v>5118.88</v>
      </c>
      <c r="I79" t="n">
        <v>-4116.08</v>
      </c>
      <c r="J79" t="n">
        <v>-15622.506</v>
      </c>
      <c r="K79" t="n">
        <v>-1531.539</v>
      </c>
      <c r="L79" t="n">
        <v>-2089.197</v>
      </c>
      <c r="M79" t="n">
        <v>-1807.225</v>
      </c>
      <c r="N79" t="n">
        <v>2217.775</v>
      </c>
      <c r="O79" t="inlineStr">
        <is>
          <t>-</t>
        </is>
      </c>
    </row>
    <row r="80">
      <c r="A80" s="5" t="inlineStr">
        <is>
          <t>Aktienrückkauf</t>
        </is>
      </c>
      <c r="B80" s="5" t="inlineStr">
        <is>
          <t>Share Buyback in M</t>
        </is>
      </c>
      <c r="C80" t="n">
        <v>-399.9999999999999</v>
      </c>
      <c r="D80" t="n">
        <v>0</v>
      </c>
      <c r="E80" t="n">
        <v>0.02999999999997272</v>
      </c>
      <c r="F80" t="n">
        <v>0</v>
      </c>
      <c r="G80" t="n">
        <v>0</v>
      </c>
      <c r="H80" t="n">
        <v>-44.80000000000001</v>
      </c>
      <c r="I80" t="n">
        <v>-43.29999999999995</v>
      </c>
      <c r="J80" t="n">
        <v>0</v>
      </c>
      <c r="K80" t="n">
        <v>0</v>
      </c>
      <c r="L80" t="n">
        <v>-1.600000000000023</v>
      </c>
      <c r="M80" t="n">
        <v>0</v>
      </c>
      <c r="N80" t="inlineStr">
        <is>
          <t>-</t>
        </is>
      </c>
      <c r="O80" t="inlineStr">
        <is>
          <t>-</t>
        </is>
      </c>
    </row>
    <row r="81">
      <c r="A81" s="5" t="inlineStr">
        <is>
          <t>Umsatzwachstum 1J in %</t>
        </is>
      </c>
      <c r="B81" s="5" t="inlineStr">
        <is>
          <t>Revenue Growth 1Y in %</t>
        </is>
      </c>
      <c r="C81" t="n">
        <v>-1.31</v>
      </c>
      <c r="D81" t="n">
        <v>-14.88</v>
      </c>
      <c r="E81" t="n">
        <v>3.79</v>
      </c>
      <c r="F81" t="n">
        <v>24.16</v>
      </c>
      <c r="G81" t="n">
        <v>12.99</v>
      </c>
      <c r="H81" t="n">
        <v>80.54000000000001</v>
      </c>
      <c r="I81" t="n">
        <v>1.84</v>
      </c>
      <c r="J81" t="n">
        <v>8.210000000000001</v>
      </c>
      <c r="K81" t="n">
        <v>2.23</v>
      </c>
      <c r="L81" t="n">
        <v>-24.25</v>
      </c>
      <c r="M81" t="n">
        <v>-7.98</v>
      </c>
      <c r="N81" t="n">
        <v>12.6</v>
      </c>
      <c r="O81" t="inlineStr">
        <is>
          <t>-</t>
        </is>
      </c>
    </row>
    <row r="82">
      <c r="A82" s="5" t="inlineStr">
        <is>
          <t>Umsatzwachstum 3J in %</t>
        </is>
      </c>
      <c r="B82" s="5" t="inlineStr">
        <is>
          <t>Revenue Growth 3Y in %</t>
        </is>
      </c>
      <c r="C82" t="n">
        <v>-4.13</v>
      </c>
      <c r="D82" t="n">
        <v>4.36</v>
      </c>
      <c r="E82" t="n">
        <v>13.65</v>
      </c>
      <c r="F82" t="n">
        <v>39.23</v>
      </c>
      <c r="G82" t="n">
        <v>31.79</v>
      </c>
      <c r="H82" t="n">
        <v>30.2</v>
      </c>
      <c r="I82" t="n">
        <v>4.09</v>
      </c>
      <c r="J82" t="n">
        <v>-4.6</v>
      </c>
      <c r="K82" t="n">
        <v>-10</v>
      </c>
      <c r="L82" t="n">
        <v>-6.54</v>
      </c>
      <c r="M82" t="n">
        <v>1.54</v>
      </c>
      <c r="N82" t="inlineStr">
        <is>
          <t>-</t>
        </is>
      </c>
      <c r="O82" t="inlineStr">
        <is>
          <t>-</t>
        </is>
      </c>
    </row>
    <row r="83">
      <c r="A83" s="5" t="inlineStr">
        <is>
          <t>Umsatzwachstum 5J in %</t>
        </is>
      </c>
      <c r="B83" s="5" t="inlineStr">
        <is>
          <t>Revenue Growth 5Y in %</t>
        </is>
      </c>
      <c r="C83" t="n">
        <v>4.95</v>
      </c>
      <c r="D83" t="n">
        <v>21.32</v>
      </c>
      <c r="E83" t="n">
        <v>24.66</v>
      </c>
      <c r="F83" t="n">
        <v>25.55</v>
      </c>
      <c r="G83" t="n">
        <v>21.16</v>
      </c>
      <c r="H83" t="n">
        <v>13.71</v>
      </c>
      <c r="I83" t="n">
        <v>-3.99</v>
      </c>
      <c r="J83" t="n">
        <v>-1.84</v>
      </c>
      <c r="K83" t="n">
        <v>-3.48</v>
      </c>
      <c r="L83" t="inlineStr">
        <is>
          <t>-</t>
        </is>
      </c>
      <c r="M83" t="inlineStr">
        <is>
          <t>-</t>
        </is>
      </c>
      <c r="N83" t="inlineStr">
        <is>
          <t>-</t>
        </is>
      </c>
      <c r="O83" t="inlineStr">
        <is>
          <t>-</t>
        </is>
      </c>
    </row>
    <row r="84">
      <c r="A84" s="5" t="inlineStr">
        <is>
          <t>Umsatzwachstum 10J in %</t>
        </is>
      </c>
      <c r="B84" s="5" t="inlineStr">
        <is>
          <t>Revenue Growth 10Y in %</t>
        </is>
      </c>
      <c r="C84" t="n">
        <v>9.33</v>
      </c>
      <c r="D84" t="n">
        <v>8.67</v>
      </c>
      <c r="E84" t="n">
        <v>11.41</v>
      </c>
      <c r="F84" t="n">
        <v>11.03</v>
      </c>
      <c r="G84" t="inlineStr">
        <is>
          <t>-</t>
        </is>
      </c>
      <c r="H84" t="inlineStr">
        <is>
          <t>-</t>
        </is>
      </c>
      <c r="I84" t="inlineStr">
        <is>
          <t>-</t>
        </is>
      </c>
      <c r="J84" t="inlineStr">
        <is>
          <t>-</t>
        </is>
      </c>
      <c r="K84" t="inlineStr">
        <is>
          <t>-</t>
        </is>
      </c>
      <c r="L84" t="inlineStr">
        <is>
          <t>-</t>
        </is>
      </c>
      <c r="M84" t="inlineStr">
        <is>
          <t>-</t>
        </is>
      </c>
      <c r="N84" t="inlineStr">
        <is>
          <t>-</t>
        </is>
      </c>
      <c r="O84" t="inlineStr">
        <is>
          <t>-</t>
        </is>
      </c>
    </row>
    <row r="85">
      <c r="A85" s="5" t="inlineStr">
        <is>
          <t>Gewinnwachstum 1J in %</t>
        </is>
      </c>
      <c r="B85" s="5" t="inlineStr">
        <is>
          <t>Earnings Growth 1Y in %</t>
        </is>
      </c>
      <c r="C85" t="n">
        <v>-140.77</v>
      </c>
      <c r="D85" t="n">
        <v>-150.7</v>
      </c>
      <c r="E85" t="n">
        <v>-278.46</v>
      </c>
      <c r="F85" t="n">
        <v>-1.16</v>
      </c>
      <c r="G85" t="n">
        <v>-35.39</v>
      </c>
      <c r="H85" t="n">
        <v>-50.03</v>
      </c>
      <c r="I85" t="n">
        <v>-68.86</v>
      </c>
      <c r="J85" t="n">
        <v>239.74</v>
      </c>
      <c r="K85" t="n">
        <v>38.16</v>
      </c>
      <c r="L85" t="n">
        <v>61.31</v>
      </c>
      <c r="M85" t="n">
        <v>-52.51</v>
      </c>
      <c r="N85" t="n">
        <v>310.78</v>
      </c>
      <c r="O85" t="inlineStr">
        <is>
          <t>-</t>
        </is>
      </c>
    </row>
    <row r="86">
      <c r="A86" s="5" t="inlineStr">
        <is>
          <t>Gewinnwachstum 3J in %</t>
        </is>
      </c>
      <c r="B86" s="5" t="inlineStr">
        <is>
          <t>Earnings Growth 3Y in %</t>
        </is>
      </c>
      <c r="C86" t="n">
        <v>-189.98</v>
      </c>
      <c r="D86" t="n">
        <v>-143.44</v>
      </c>
      <c r="E86" t="n">
        <v>-105</v>
      </c>
      <c r="F86" t="n">
        <v>-28.86</v>
      </c>
      <c r="G86" t="n">
        <v>-51.43</v>
      </c>
      <c r="H86" t="n">
        <v>40.28</v>
      </c>
      <c r="I86" t="n">
        <v>69.68000000000001</v>
      </c>
      <c r="J86" t="n">
        <v>113.07</v>
      </c>
      <c r="K86" t="n">
        <v>15.65</v>
      </c>
      <c r="L86" t="n">
        <v>106.53</v>
      </c>
      <c r="M86" t="n">
        <v>86.09</v>
      </c>
      <c r="N86" t="inlineStr">
        <is>
          <t>-</t>
        </is>
      </c>
      <c r="O86" t="inlineStr">
        <is>
          <t>-</t>
        </is>
      </c>
    </row>
    <row r="87">
      <c r="A87" s="5" t="inlineStr">
        <is>
          <t>Gewinnwachstum 5J in %</t>
        </is>
      </c>
      <c r="B87" s="5" t="inlineStr">
        <is>
          <t>Earnings Growth 5Y in %</t>
        </is>
      </c>
      <c r="C87" t="n">
        <v>-121.3</v>
      </c>
      <c r="D87" t="n">
        <v>-103.15</v>
      </c>
      <c r="E87" t="n">
        <v>-86.78</v>
      </c>
      <c r="F87" t="n">
        <v>16.86</v>
      </c>
      <c r="G87" t="n">
        <v>24.72</v>
      </c>
      <c r="H87" t="n">
        <v>44.06</v>
      </c>
      <c r="I87" t="n">
        <v>43.57</v>
      </c>
      <c r="J87" t="n">
        <v>119.5</v>
      </c>
      <c r="K87" t="n">
        <v>71.55</v>
      </c>
      <c r="L87" t="inlineStr">
        <is>
          <t>-</t>
        </is>
      </c>
      <c r="M87" t="inlineStr">
        <is>
          <t>-</t>
        </is>
      </c>
      <c r="N87" t="inlineStr">
        <is>
          <t>-</t>
        </is>
      </c>
      <c r="O87" t="inlineStr">
        <is>
          <t>-</t>
        </is>
      </c>
    </row>
    <row r="88">
      <c r="A88" s="5" t="inlineStr">
        <is>
          <t>Gewinnwachstum 10J in %</t>
        </is>
      </c>
      <c r="B88" s="5" t="inlineStr">
        <is>
          <t>Earnings Growth 10Y in %</t>
        </is>
      </c>
      <c r="C88" t="n">
        <v>-38.62</v>
      </c>
      <c r="D88" t="n">
        <v>-29.79</v>
      </c>
      <c r="E88" t="n">
        <v>16.36</v>
      </c>
      <c r="F88" t="n">
        <v>44.2</v>
      </c>
      <c r="G88" t="inlineStr">
        <is>
          <t>-</t>
        </is>
      </c>
      <c r="H88" t="inlineStr">
        <is>
          <t>-</t>
        </is>
      </c>
      <c r="I88" t="inlineStr">
        <is>
          <t>-</t>
        </is>
      </c>
      <c r="J88" t="inlineStr">
        <is>
          <t>-</t>
        </is>
      </c>
      <c r="K88" t="inlineStr">
        <is>
          <t>-</t>
        </is>
      </c>
      <c r="L88" t="inlineStr">
        <is>
          <t>-</t>
        </is>
      </c>
      <c r="M88" t="inlineStr">
        <is>
          <t>-</t>
        </is>
      </c>
      <c r="N88" t="inlineStr">
        <is>
          <t>-</t>
        </is>
      </c>
      <c r="O88" t="inlineStr">
        <is>
          <t>-</t>
        </is>
      </c>
    </row>
    <row r="89">
      <c r="A89" s="5" t="inlineStr">
        <is>
          <t>PEG Ratio</t>
        </is>
      </c>
      <c r="B89" s="5" t="inlineStr">
        <is>
          <t>KGW Kurs/Gewinn/Wachstum</t>
        </is>
      </c>
      <c r="C89" t="n">
        <v>-0.12</v>
      </c>
      <c r="D89" t="n">
        <v>-0.08</v>
      </c>
      <c r="E89" t="inlineStr">
        <is>
          <t>-</t>
        </is>
      </c>
      <c r="F89" t="n">
        <v>1.48</v>
      </c>
      <c r="G89" t="n">
        <v>1.35</v>
      </c>
      <c r="H89" t="n">
        <v>0.34</v>
      </c>
      <c r="I89" t="n">
        <v>0.24</v>
      </c>
      <c r="J89" t="n">
        <v>0.02</v>
      </c>
      <c r="K89" t="n">
        <v>0.08</v>
      </c>
      <c r="L89" t="inlineStr">
        <is>
          <t>-</t>
        </is>
      </c>
      <c r="M89" t="inlineStr">
        <is>
          <t>-</t>
        </is>
      </c>
      <c r="N89" t="inlineStr">
        <is>
          <t>-</t>
        </is>
      </c>
      <c r="O89" t="inlineStr">
        <is>
          <t>-</t>
        </is>
      </c>
    </row>
    <row r="90">
      <c r="A90" s="5" t="inlineStr">
        <is>
          <t>EBIT-Wachstum 1J in %</t>
        </is>
      </c>
      <c r="B90" s="5" t="inlineStr">
        <is>
          <t>EBIT Growth 1Y in %</t>
        </is>
      </c>
      <c r="C90" t="n">
        <v>277.09</v>
      </c>
      <c r="D90" t="n">
        <v>170.24</v>
      </c>
      <c r="E90" t="n">
        <v>-90.84999999999999</v>
      </c>
      <c r="F90" t="n">
        <v>1.03</v>
      </c>
      <c r="G90" t="n">
        <v>5.53</v>
      </c>
      <c r="H90" t="n">
        <v>63.65</v>
      </c>
      <c r="I90" t="n">
        <v>-719.22</v>
      </c>
      <c r="J90" t="n">
        <v>-111.29</v>
      </c>
      <c r="K90" t="n">
        <v>0.9399999999999999</v>
      </c>
      <c r="L90" t="n">
        <v>54.99</v>
      </c>
      <c r="M90" t="n">
        <v>-23.64</v>
      </c>
      <c r="N90" t="n">
        <v>44.13</v>
      </c>
      <c r="O90" t="inlineStr">
        <is>
          <t>-</t>
        </is>
      </c>
    </row>
    <row r="91">
      <c r="A91" s="5" t="inlineStr">
        <is>
          <t>EBIT-Wachstum 3J in %</t>
        </is>
      </c>
      <c r="B91" s="5" t="inlineStr">
        <is>
          <t>EBIT Growth 3Y in %</t>
        </is>
      </c>
      <c r="C91" t="n">
        <v>118.83</v>
      </c>
      <c r="D91" t="n">
        <v>26.81</v>
      </c>
      <c r="E91" t="n">
        <v>-28.1</v>
      </c>
      <c r="F91" t="n">
        <v>23.4</v>
      </c>
      <c r="G91" t="n">
        <v>-216.68</v>
      </c>
      <c r="H91" t="n">
        <v>-255.62</v>
      </c>
      <c r="I91" t="n">
        <v>-276.52</v>
      </c>
      <c r="J91" t="n">
        <v>-18.45</v>
      </c>
      <c r="K91" t="n">
        <v>10.76</v>
      </c>
      <c r="L91" t="n">
        <v>25.16</v>
      </c>
      <c r="M91" t="n">
        <v>6.83</v>
      </c>
      <c r="N91" t="inlineStr">
        <is>
          <t>-</t>
        </is>
      </c>
      <c r="O91" t="inlineStr">
        <is>
          <t>-</t>
        </is>
      </c>
    </row>
    <row r="92">
      <c r="A92" s="5" t="inlineStr">
        <is>
          <t>EBIT-Wachstum 5J in %</t>
        </is>
      </c>
      <c r="B92" s="5" t="inlineStr">
        <is>
          <t>EBIT Growth 5Y in %</t>
        </is>
      </c>
      <c r="C92" t="n">
        <v>72.61</v>
      </c>
      <c r="D92" t="n">
        <v>29.92</v>
      </c>
      <c r="E92" t="n">
        <v>-147.97</v>
      </c>
      <c r="F92" t="n">
        <v>-152.06</v>
      </c>
      <c r="G92" t="n">
        <v>-152.08</v>
      </c>
      <c r="H92" t="n">
        <v>-142.19</v>
      </c>
      <c r="I92" t="n">
        <v>-159.64</v>
      </c>
      <c r="J92" t="n">
        <v>-6.97</v>
      </c>
      <c r="K92" t="n">
        <v>15.28</v>
      </c>
      <c r="L92" t="inlineStr">
        <is>
          <t>-</t>
        </is>
      </c>
      <c r="M92" t="inlineStr">
        <is>
          <t>-</t>
        </is>
      </c>
      <c r="N92" t="inlineStr">
        <is>
          <t>-</t>
        </is>
      </c>
      <c r="O92" t="inlineStr">
        <is>
          <t>-</t>
        </is>
      </c>
    </row>
    <row r="93">
      <c r="A93" s="5" t="inlineStr">
        <is>
          <t>EBIT-Wachstum 10J in %</t>
        </is>
      </c>
      <c r="B93" s="5" t="inlineStr">
        <is>
          <t>EBIT Growth 10Y in %</t>
        </is>
      </c>
      <c r="C93" t="n">
        <v>-34.79</v>
      </c>
      <c r="D93" t="n">
        <v>-64.86</v>
      </c>
      <c r="E93" t="n">
        <v>-77.47</v>
      </c>
      <c r="F93" t="n">
        <v>-68.39</v>
      </c>
      <c r="G93" t="inlineStr">
        <is>
          <t>-</t>
        </is>
      </c>
      <c r="H93" t="inlineStr">
        <is>
          <t>-</t>
        </is>
      </c>
      <c r="I93" t="inlineStr">
        <is>
          <t>-</t>
        </is>
      </c>
      <c r="J93" t="inlineStr">
        <is>
          <t>-</t>
        </is>
      </c>
      <c r="K93" t="inlineStr">
        <is>
          <t>-</t>
        </is>
      </c>
      <c r="L93" t="inlineStr">
        <is>
          <t>-</t>
        </is>
      </c>
      <c r="M93" t="inlineStr">
        <is>
          <t>-</t>
        </is>
      </c>
      <c r="N93" t="inlineStr">
        <is>
          <t>-</t>
        </is>
      </c>
      <c r="O93" t="inlineStr">
        <is>
          <t>-</t>
        </is>
      </c>
    </row>
    <row r="94">
      <c r="A94" s="5" t="inlineStr">
        <is>
          <t>Op.Cashflow Wachstum 1J in %</t>
        </is>
      </c>
      <c r="B94" s="5" t="inlineStr">
        <is>
          <t>Op.Cashflow Wachstum 1Y in %</t>
        </is>
      </c>
      <c r="C94" t="n">
        <v>-836.89</v>
      </c>
      <c r="D94" t="n">
        <v>-100.03</v>
      </c>
      <c r="E94" t="n">
        <v>154268.93</v>
      </c>
      <c r="F94" t="n">
        <v>10.75</v>
      </c>
      <c r="G94" t="n">
        <v>-55.29</v>
      </c>
      <c r="H94" t="n">
        <v>-213.04</v>
      </c>
      <c r="I94" t="n">
        <v>-76.2</v>
      </c>
      <c r="J94" t="n">
        <v>920.05</v>
      </c>
      <c r="K94" t="n">
        <v>-26.69</v>
      </c>
      <c r="L94" t="n">
        <v>15.14</v>
      </c>
      <c r="M94" t="n">
        <v>-181.49</v>
      </c>
      <c r="N94" t="inlineStr">
        <is>
          <t>-</t>
        </is>
      </c>
      <c r="O94" t="inlineStr">
        <is>
          <t>-</t>
        </is>
      </c>
    </row>
    <row r="95">
      <c r="A95" s="5" t="inlineStr">
        <is>
          <t>Op.Cashflow Wachstum 3J in %</t>
        </is>
      </c>
      <c r="B95" s="5" t="inlineStr">
        <is>
          <t>Op.Cashflow Wachstum 3Y in %</t>
        </is>
      </c>
      <c r="C95" t="n">
        <v>51110.67</v>
      </c>
      <c r="D95" t="n">
        <v>51393.22</v>
      </c>
      <c r="E95" t="n">
        <v>51408.13</v>
      </c>
      <c r="F95" t="n">
        <v>-85.86</v>
      </c>
      <c r="G95" t="n">
        <v>-114.84</v>
      </c>
      <c r="H95" t="n">
        <v>210.27</v>
      </c>
      <c r="I95" t="n">
        <v>272.39</v>
      </c>
      <c r="J95" t="n">
        <v>302.83</v>
      </c>
      <c r="K95" t="n">
        <v>-64.34999999999999</v>
      </c>
      <c r="L95" t="inlineStr">
        <is>
          <t>-</t>
        </is>
      </c>
      <c r="M95" t="inlineStr">
        <is>
          <t>-</t>
        </is>
      </c>
      <c r="N95" t="inlineStr">
        <is>
          <t>-</t>
        </is>
      </c>
      <c r="O95" t="inlineStr">
        <is>
          <t>-</t>
        </is>
      </c>
    </row>
    <row r="96">
      <c r="A96" s="5" t="inlineStr">
        <is>
          <t>Op.Cashflow Wachstum 5J in %</t>
        </is>
      </c>
      <c r="B96" s="5" t="inlineStr">
        <is>
          <t>Op.Cashflow Wachstum 5Y in %</t>
        </is>
      </c>
      <c r="C96" t="n">
        <v>30657.49</v>
      </c>
      <c r="D96" t="n">
        <v>30782.26</v>
      </c>
      <c r="E96" t="n">
        <v>30787.03</v>
      </c>
      <c r="F96" t="n">
        <v>117.25</v>
      </c>
      <c r="G96" t="n">
        <v>109.77</v>
      </c>
      <c r="H96" t="n">
        <v>123.85</v>
      </c>
      <c r="I96" t="n">
        <v>130.16</v>
      </c>
      <c r="J96" t="inlineStr">
        <is>
          <t>-</t>
        </is>
      </c>
      <c r="K96" t="inlineStr">
        <is>
          <t>-</t>
        </is>
      </c>
      <c r="L96" t="inlineStr">
        <is>
          <t>-</t>
        </is>
      </c>
      <c r="M96" t="inlineStr">
        <is>
          <t>-</t>
        </is>
      </c>
      <c r="N96" t="inlineStr">
        <is>
          <t>-</t>
        </is>
      </c>
      <c r="O96" t="inlineStr">
        <is>
          <t>-</t>
        </is>
      </c>
    </row>
    <row r="97">
      <c r="A97" s="5" t="inlineStr">
        <is>
          <t>Op.Cashflow Wachstum 10J in %</t>
        </is>
      </c>
      <c r="B97" s="5" t="inlineStr">
        <is>
          <t>Op.Cashflow Wachstum 10Y in %</t>
        </is>
      </c>
      <c r="C97" t="n">
        <v>15390.67</v>
      </c>
      <c r="D97" t="n">
        <v>15456.21</v>
      </c>
      <c r="E97" t="inlineStr">
        <is>
          <t>-</t>
        </is>
      </c>
      <c r="F97" t="inlineStr">
        <is>
          <t>-</t>
        </is>
      </c>
      <c r="G97" t="inlineStr">
        <is>
          <t>-</t>
        </is>
      </c>
      <c r="H97" t="inlineStr">
        <is>
          <t>-</t>
        </is>
      </c>
      <c r="I97" t="inlineStr">
        <is>
          <t>-</t>
        </is>
      </c>
      <c r="J97" t="inlineStr">
        <is>
          <t>-</t>
        </is>
      </c>
      <c r="K97" t="inlineStr">
        <is>
          <t>-</t>
        </is>
      </c>
      <c r="L97" t="inlineStr">
        <is>
          <t>-</t>
        </is>
      </c>
      <c r="M97" t="inlineStr">
        <is>
          <t>-</t>
        </is>
      </c>
      <c r="N97" t="inlineStr">
        <is>
          <t>-</t>
        </is>
      </c>
      <c r="O97" t="inlineStr">
        <is>
          <t>-</t>
        </is>
      </c>
    </row>
    <row r="98">
      <c r="A98" s="5" t="inlineStr">
        <is>
          <t>Working Capital in Mio</t>
        </is>
      </c>
      <c r="B98" s="5" t="inlineStr">
        <is>
          <t>Working Capital in M</t>
        </is>
      </c>
      <c r="C98" t="n">
        <v>1628</v>
      </c>
      <c r="D98" t="n">
        <v>1171</v>
      </c>
      <c r="E98" t="n">
        <v>1321</v>
      </c>
      <c r="F98" t="n">
        <v>1987</v>
      </c>
      <c r="G98" t="n">
        <v>1537</v>
      </c>
      <c r="H98" t="n">
        <v>1202</v>
      </c>
      <c r="I98" t="n">
        <v>1306</v>
      </c>
      <c r="J98" t="n">
        <v>1384</v>
      </c>
      <c r="K98" t="n">
        <v>485.6</v>
      </c>
      <c r="L98" t="n">
        <v>718.9</v>
      </c>
      <c r="M98" t="n">
        <v>421.2</v>
      </c>
      <c r="N98" t="n">
        <v>376.9</v>
      </c>
      <c r="O98" t="n">
        <v>264.7</v>
      </c>
      <c r="P98" t="n">
        <v>264.7</v>
      </c>
    </row>
  </sheetData>
  <pageMargins bottom="1" footer="0.5" header="0.5" left="0.75" right="0.75" top="1"/>
</worksheet>
</file>

<file path=xl/worksheets/sheet24.xml><?xml version="1.0" encoding="utf-8"?>
<worksheet xmlns="http://schemas.openxmlformats.org/spreadsheetml/2006/main">
  <sheetPr>
    <outlinePr summaryBelow="1" summaryRight="1"/>
    <pageSetUpPr/>
  </sheetPr>
  <dimension ref="A1:M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s>
  <sheetData>
    <row r="1">
      <c r="A1" s="1" t="inlineStr">
        <is>
          <t xml:space="preserve">SALVATORE FERRAGAMO </t>
        </is>
      </c>
      <c r="B1" s="2" t="inlineStr">
        <is>
          <t>WKN: A1JB7F  ISIN: IT0004712375  US-Symbol:SFRGF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+39-55-3561</t>
        </is>
      </c>
      <c r="G4" t="inlineStr">
        <is>
          <t>26.03.2020</t>
        </is>
      </c>
      <c r="H4" t="inlineStr">
        <is>
          <t>Publication Of Annual Report</t>
        </is>
      </c>
      <c r="J4" t="inlineStr">
        <is>
          <t>Ferragamo Finanziaria S.p.A.</t>
        </is>
      </c>
      <c r="L4" t="inlineStr">
        <is>
          <t>54,28%</t>
        </is>
      </c>
    </row>
    <row r="5">
      <c r="A5" s="5" t="inlineStr">
        <is>
          <t>Ticker</t>
        </is>
      </c>
      <c r="B5" t="inlineStr">
        <is>
          <t>S9L</t>
        </is>
      </c>
      <c r="C5" s="5" t="inlineStr">
        <is>
          <t>Fax</t>
        </is>
      </c>
      <c r="D5" s="5" t="inlineStr"/>
      <c r="E5" t="inlineStr">
        <is>
          <t>-</t>
        </is>
      </c>
      <c r="G5" t="inlineStr">
        <is>
          <t>08.05.2020</t>
        </is>
      </c>
      <c r="H5" t="inlineStr">
        <is>
          <t>Annual General Meeting</t>
        </is>
      </c>
      <c r="J5" t="inlineStr">
        <is>
          <t>Freefloat</t>
        </is>
      </c>
      <c r="L5" t="inlineStr">
        <is>
          <t>45,72%</t>
        </is>
      </c>
    </row>
    <row r="6">
      <c r="A6" s="5" t="inlineStr">
        <is>
          <t>Gelistet Seit / Listed Since</t>
        </is>
      </c>
      <c r="B6" t="inlineStr">
        <is>
          <t>-</t>
        </is>
      </c>
      <c r="C6" s="5" t="inlineStr">
        <is>
          <t>Internet</t>
        </is>
      </c>
      <c r="D6" s="5" t="inlineStr"/>
      <c r="E6" t="inlineStr">
        <is>
          <t>http://group.ferragamo.com</t>
        </is>
      </c>
      <c r="G6" t="inlineStr">
        <is>
          <t>12.05.2020</t>
        </is>
      </c>
      <c r="H6" t="inlineStr">
        <is>
          <t>Result Q1</t>
        </is>
      </c>
    </row>
    <row r="7">
      <c r="A7" s="5" t="inlineStr">
        <is>
          <t>Nominalwert / Nominal Value</t>
        </is>
      </c>
      <c r="B7" t="inlineStr">
        <is>
          <t>0,10</t>
        </is>
      </c>
      <c r="C7" s="5" t="inlineStr">
        <is>
          <t>Inv. Relations Telefon / Phone</t>
        </is>
      </c>
      <c r="D7" s="5" t="inlineStr"/>
      <c r="E7" t="inlineStr">
        <is>
          <t>+39-55-3562230</t>
        </is>
      </c>
      <c r="G7" t="inlineStr">
        <is>
          <t>28.07.2020</t>
        </is>
      </c>
      <c r="H7" t="inlineStr">
        <is>
          <t>Score Half Year</t>
        </is>
      </c>
    </row>
    <row r="8">
      <c r="A8" s="5" t="inlineStr">
        <is>
          <t>Land / Country</t>
        </is>
      </c>
      <c r="B8" t="inlineStr">
        <is>
          <t>Italien</t>
        </is>
      </c>
      <c r="C8" s="5" t="inlineStr">
        <is>
          <t>Inv. Relations E-Mail</t>
        </is>
      </c>
      <c r="D8" s="5" t="inlineStr"/>
      <c r="E8" t="inlineStr">
        <is>
          <t>investor.relations@ferragamo.com</t>
        </is>
      </c>
      <c r="G8" t="inlineStr">
        <is>
          <t>10.11.2020</t>
        </is>
      </c>
      <c r="H8" t="inlineStr">
        <is>
          <t>Q3 Earnings</t>
        </is>
      </c>
    </row>
    <row r="9">
      <c r="A9" s="5" t="inlineStr">
        <is>
          <t>Währung / Currency</t>
        </is>
      </c>
      <c r="B9" t="inlineStr">
        <is>
          <t>EUR</t>
        </is>
      </c>
      <c r="C9" s="5" t="inlineStr">
        <is>
          <t>Kontaktperson / Contact Person</t>
        </is>
      </c>
      <c r="D9" s="5" t="inlineStr"/>
      <c r="E9" t="inlineStr">
        <is>
          <t>Paola Pecciarini</t>
        </is>
      </c>
    </row>
    <row r="10">
      <c r="A10" s="5" t="inlineStr">
        <is>
          <t>Branche / Industry</t>
        </is>
      </c>
      <c r="B10" t="inlineStr">
        <is>
          <t>Clothing</t>
        </is>
      </c>
      <c r="C10" s="5" t="inlineStr"/>
      <c r="D10" s="5" t="inlineStr"/>
    </row>
    <row r="11">
      <c r="A11" s="5" t="inlineStr">
        <is>
          <t>Sektor / Sector</t>
        </is>
      </c>
      <c r="B11" t="inlineStr">
        <is>
          <t>Consumer Goods</t>
        </is>
      </c>
    </row>
    <row r="12">
      <c r="A12" s="5" t="inlineStr">
        <is>
          <t>Typ / Genre</t>
        </is>
      </c>
      <c r="B12" t="inlineStr">
        <is>
          <t>Stammaktie</t>
        </is>
      </c>
    </row>
    <row r="13">
      <c r="A13" s="5" t="inlineStr">
        <is>
          <t>Adresse / Address</t>
        </is>
      </c>
      <c r="B13" t="inlineStr">
        <is>
          <t>Salvatore Ferragamo S.p.A.Via dei Tornabuoni n 2  I-50123 Florenz</t>
        </is>
      </c>
    </row>
    <row r="14">
      <c r="A14" s="5" t="inlineStr">
        <is>
          <t>Management</t>
        </is>
      </c>
      <c r="B14" t="inlineStr">
        <is>
          <t>Micaela Le Divelec Lemmi, Ferruccio Ferragamo, Giacomo Ferragamo, Lidia Fiori, Angelica Visconti, Umberto Tombari, Marzio Saà, Peter K.C. Woo, Giovanna Ferragamo, Diego Paternò Castello di San Giuliano, Leonardo Ferragamo, Francesco Caretti, Chiara Ambrosetti</t>
        </is>
      </c>
    </row>
    <row r="15">
      <c r="A15" s="5" t="inlineStr">
        <is>
          <t>Aufsichtsrat / Board</t>
        </is>
      </c>
      <c r="B15" t="inlineStr">
        <is>
          <t>Andrea Balelli, Fulvio Favini, Paola Caramella, Roberto Coccia, Antonietta Donato</t>
        </is>
      </c>
    </row>
    <row r="16">
      <c r="A16" s="5" t="inlineStr">
        <is>
          <t>Beschreibung</t>
        </is>
      </c>
      <c r="B16" t="inlineStr">
        <is>
          <t>Salvatore Ferragamo SpA ist die Holdinggesellschaft der Ferragamo-Gruppe, die in der Produktion und dem Vertrieb von Bekleidungsartikeln der Luxusklasse tätig ist. Die Produktpalette beinhaltet Schuhe, Lederwaren, Bekleidung, Artikel aus Seide und Accessoires, alles "Made in Italy". Im Weiteren bietet der Konzern Parfums für Männer und Frauen unter "Salvatore Ferragamo" und "Emanuel Ungaro" an. Ergänzt wird das Sortiment durch Brillen und Uhren die unter Lizenz von Dritten in Italien und im Ausland hergestellt werden. Mit einem umfangreichen Netzwerk von mehr als 670 Mono-Brand-Stores ist die Ferragamo-Gruppe in Italien und auf dem europäischen, amerikanischen und asiatischen Markt präsent und verkauft ihre Produkte zusätzlich in High-Level-Multi-Brand-Warenhäusern und Fachgeschäften. Salvatore Ferragamo SpA wurde 1927 gegründet und hat seinen Hauptsitz in Florenz, Italien. Copyright 2014 FINANCE BASE AG</t>
        </is>
      </c>
    </row>
    <row r="17">
      <c r="A17" s="5" t="inlineStr">
        <is>
          <t>Profile</t>
        </is>
      </c>
      <c r="B17" t="inlineStr">
        <is>
          <t>Salvatore Ferragamo SpA is the holding company of the Ferragamo Group, which is engaged in the production and sale of garments luxury. The product range includes shoes, leather goods, clothing, silk items and accessories, all "Made in Italy". In addition, the Group Perfumes offers for men and women under "Salvatore Ferragamo" and "Ungaro". The range of eyewear and watches under license from third parties are made in Italy and abroad is completed. With an extensive network of more than 670 mono-brand stores, the Ferragamo Group in Italy and in the European, American and Asian market presence and sells its products in addition to high-level multi-brand department stores and specialty shops. Salvatore Ferragamo SpA was founded in 1927 and headquartered in Florence, Italy.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row>
    <row r="20">
      <c r="A20" s="5" t="inlineStr">
        <is>
          <t>Umsatz</t>
        </is>
      </c>
      <c r="B20" s="5" t="inlineStr">
        <is>
          <t>Revenue</t>
        </is>
      </c>
      <c r="C20" t="inlineStr">
        <is>
          <t>-</t>
        </is>
      </c>
      <c r="D20" t="n">
        <v>1347</v>
      </c>
      <c r="E20" t="n">
        <v>1394</v>
      </c>
      <c r="F20" t="n">
        <v>1438</v>
      </c>
      <c r="G20" t="n">
        <v>1430</v>
      </c>
      <c r="H20" t="n">
        <v>1332</v>
      </c>
      <c r="I20" t="n">
        <v>1258</v>
      </c>
      <c r="J20" t="n">
        <v>1153</v>
      </c>
      <c r="K20" t="n">
        <v>986.4</v>
      </c>
      <c r="L20" t="n">
        <v>781.6</v>
      </c>
      <c r="M20" t="n">
        <v>619.6</v>
      </c>
    </row>
    <row r="21">
      <c r="A21" s="5" t="inlineStr">
        <is>
          <t>Bruttoergebnis vom Umsatz</t>
        </is>
      </c>
      <c r="B21" s="5" t="inlineStr">
        <is>
          <t>Gross Profit</t>
        </is>
      </c>
      <c r="C21" t="inlineStr">
        <is>
          <t>-</t>
        </is>
      </c>
      <c r="D21" t="n">
        <v>862</v>
      </c>
      <c r="E21" t="n">
        <v>898.7</v>
      </c>
      <c r="F21" t="n">
        <v>965.1</v>
      </c>
      <c r="G21" t="n">
        <v>948.1</v>
      </c>
      <c r="H21" t="n">
        <v>848.4</v>
      </c>
      <c r="I21" t="n">
        <v>799.1</v>
      </c>
      <c r="J21" t="n">
        <v>742</v>
      </c>
      <c r="K21" t="n">
        <v>633.5</v>
      </c>
      <c r="L21" t="n">
        <v>492.2</v>
      </c>
      <c r="M21" t="n">
        <v>363.5</v>
      </c>
    </row>
    <row r="22">
      <c r="A22" s="5" t="inlineStr">
        <is>
          <t>Operatives Ergebnis (EBIT)</t>
        </is>
      </c>
      <c r="B22" s="5" t="inlineStr">
        <is>
          <t>EBIT Earning Before Interest &amp; Tax</t>
        </is>
      </c>
      <c r="C22" t="inlineStr">
        <is>
          <t>-</t>
        </is>
      </c>
      <c r="D22" t="n">
        <v>149.8</v>
      </c>
      <c r="E22" t="n">
        <v>186.1</v>
      </c>
      <c r="F22" t="n">
        <v>260.7</v>
      </c>
      <c r="G22" t="n">
        <v>264.6</v>
      </c>
      <c r="H22" t="n">
        <v>245.4</v>
      </c>
      <c r="I22" t="n">
        <v>219.1</v>
      </c>
      <c r="J22" t="n">
        <v>194.3</v>
      </c>
      <c r="K22" t="n">
        <v>156.6</v>
      </c>
      <c r="L22" t="n">
        <v>86.40000000000001</v>
      </c>
      <c r="M22" t="n">
        <v>36.5</v>
      </c>
    </row>
    <row r="23">
      <c r="A23" s="5" t="inlineStr">
        <is>
          <t>Finanzergebnis</t>
        </is>
      </c>
      <c r="B23" s="5" t="inlineStr">
        <is>
          <t>Financial Result</t>
        </is>
      </c>
      <c r="C23" t="inlineStr">
        <is>
          <t>-</t>
        </is>
      </c>
      <c r="D23" t="n">
        <v>-13.9</v>
      </c>
      <c r="E23" t="n">
        <v>-12.8</v>
      </c>
      <c r="F23" t="n">
        <v>-15</v>
      </c>
      <c r="G23" t="n">
        <v>-13.2</v>
      </c>
      <c r="H23" t="n">
        <v>-7.4</v>
      </c>
      <c r="I23" t="n">
        <v>1.6</v>
      </c>
      <c r="J23" t="n">
        <v>-5.9</v>
      </c>
      <c r="K23" t="n">
        <v>-2.3</v>
      </c>
      <c r="L23" t="n">
        <v>2.9</v>
      </c>
      <c r="M23" t="n">
        <v>-1.7</v>
      </c>
    </row>
    <row r="24">
      <c r="A24" s="5" t="inlineStr">
        <is>
          <t>Ergebnis vor Steuer (EBT)</t>
        </is>
      </c>
      <c r="B24" s="5" t="inlineStr">
        <is>
          <t>EBT Earning Before Tax</t>
        </is>
      </c>
      <c r="C24" t="inlineStr">
        <is>
          <t>-</t>
        </is>
      </c>
      <c r="D24" t="n">
        <v>135.9</v>
      </c>
      <c r="E24" t="n">
        <v>173.3</v>
      </c>
      <c r="F24" t="n">
        <v>245.7</v>
      </c>
      <c r="G24" t="n">
        <v>251.4</v>
      </c>
      <c r="H24" t="n">
        <v>238</v>
      </c>
      <c r="I24" t="n">
        <v>220.7</v>
      </c>
      <c r="J24" t="n">
        <v>188.4</v>
      </c>
      <c r="K24" t="n">
        <v>154.3</v>
      </c>
      <c r="L24" t="n">
        <v>89.3</v>
      </c>
      <c r="M24" t="n">
        <v>34.8</v>
      </c>
    </row>
    <row r="25">
      <c r="A25" s="5" t="inlineStr">
        <is>
          <t>Ergebnis nach Steuer</t>
        </is>
      </c>
      <c r="B25" s="5" t="inlineStr">
        <is>
          <t>Earnings after tax</t>
        </is>
      </c>
      <c r="C25" t="inlineStr">
        <is>
          <t>-</t>
        </is>
      </c>
      <c r="D25" t="n">
        <v>90.2</v>
      </c>
      <c r="E25" t="n">
        <v>114.3</v>
      </c>
      <c r="F25" t="n">
        <v>198.4</v>
      </c>
      <c r="G25" t="n">
        <v>174.5</v>
      </c>
      <c r="H25" t="n">
        <v>163.5</v>
      </c>
      <c r="I25" t="n">
        <v>160</v>
      </c>
      <c r="J25" t="n">
        <v>125.3</v>
      </c>
      <c r="K25" t="n">
        <v>103.3</v>
      </c>
      <c r="L25" t="n">
        <v>60.8</v>
      </c>
      <c r="M25" t="n">
        <v>-14.7</v>
      </c>
    </row>
    <row r="26">
      <c r="A26" s="5" t="inlineStr">
        <is>
          <t>Minderheitenanteil</t>
        </is>
      </c>
      <c r="B26" s="5" t="inlineStr">
        <is>
          <t>Minority Share</t>
        </is>
      </c>
      <c r="C26" t="inlineStr">
        <is>
          <t>-</t>
        </is>
      </c>
      <c r="D26" t="n">
        <v>-1.8</v>
      </c>
      <c r="E26" t="n">
        <v>4.4</v>
      </c>
      <c r="F26" t="n">
        <v>3.6</v>
      </c>
      <c r="G26" t="n">
        <v>-1.7</v>
      </c>
      <c r="H26" t="n">
        <v>-7</v>
      </c>
      <c r="I26" t="n">
        <v>-9.5</v>
      </c>
      <c r="J26" t="n">
        <v>-19.7</v>
      </c>
      <c r="K26" t="n">
        <v>-22</v>
      </c>
      <c r="L26" t="n">
        <v>-11.9</v>
      </c>
      <c r="M26" t="n">
        <v>-6.2</v>
      </c>
    </row>
    <row r="27">
      <c r="A27" s="5" t="inlineStr">
        <is>
          <t>Jahresüberschuss/-fehlbetrag</t>
        </is>
      </c>
      <c r="B27" s="5" t="inlineStr">
        <is>
          <t>Net Profit</t>
        </is>
      </c>
      <c r="C27" t="inlineStr">
        <is>
          <t>-</t>
        </is>
      </c>
      <c r="D27" t="n">
        <v>88.40000000000001</v>
      </c>
      <c r="E27" t="n">
        <v>118.6</v>
      </c>
      <c r="F27" t="n">
        <v>202</v>
      </c>
      <c r="G27" t="n">
        <v>172.7</v>
      </c>
      <c r="H27" t="n">
        <v>156.6</v>
      </c>
      <c r="I27" t="n">
        <v>150.5</v>
      </c>
      <c r="J27" t="n">
        <v>105.6</v>
      </c>
      <c r="K27" t="n">
        <v>81.3</v>
      </c>
      <c r="L27" t="n">
        <v>48.8</v>
      </c>
      <c r="M27" t="n">
        <v>-20.9</v>
      </c>
    </row>
    <row r="28">
      <c r="A28" s="5" t="inlineStr">
        <is>
          <t>Summe Umlaufvermögen</t>
        </is>
      </c>
      <c r="B28" s="5" t="inlineStr">
        <is>
          <t>Current Assets</t>
        </is>
      </c>
      <c r="C28" t="inlineStr">
        <is>
          <t>-</t>
        </is>
      </c>
      <c r="D28" t="n">
        <v>781.5</v>
      </c>
      <c r="E28" t="n">
        <v>782.7</v>
      </c>
      <c r="F28" t="n">
        <v>771.7</v>
      </c>
      <c r="G28" t="n">
        <v>714.4</v>
      </c>
      <c r="H28" t="n">
        <v>634.4</v>
      </c>
      <c r="I28" t="n">
        <v>537.2</v>
      </c>
      <c r="J28" t="n">
        <v>511.9</v>
      </c>
      <c r="K28" t="n">
        <v>445.3</v>
      </c>
      <c r="L28" t="n">
        <v>421.3</v>
      </c>
      <c r="M28" t="n">
        <v>336.3</v>
      </c>
    </row>
    <row r="29">
      <c r="A29" s="5" t="inlineStr">
        <is>
          <t>Summe Anlagevermögen</t>
        </is>
      </c>
      <c r="B29" s="5" t="inlineStr">
        <is>
          <t>Fixed Assets</t>
        </is>
      </c>
      <c r="C29" t="inlineStr">
        <is>
          <t>-</t>
        </is>
      </c>
      <c r="D29" t="n">
        <v>405.6</v>
      </c>
      <c r="E29" t="n">
        <v>399.9</v>
      </c>
      <c r="F29" t="n">
        <v>423.5</v>
      </c>
      <c r="G29" t="n">
        <v>409.4</v>
      </c>
      <c r="H29" t="n">
        <v>365</v>
      </c>
      <c r="I29" t="n">
        <v>297.3</v>
      </c>
      <c r="J29" t="n">
        <v>250.7</v>
      </c>
      <c r="K29" t="n">
        <v>230.4</v>
      </c>
      <c r="L29" t="n">
        <v>205</v>
      </c>
      <c r="M29" t="n">
        <v>194.4</v>
      </c>
    </row>
    <row r="30">
      <c r="A30" s="5" t="inlineStr">
        <is>
          <t>Summe Aktiva</t>
        </is>
      </c>
      <c r="B30" s="5" t="inlineStr">
        <is>
          <t>Total Assets</t>
        </is>
      </c>
      <c r="C30" t="inlineStr">
        <is>
          <t>-</t>
        </is>
      </c>
      <c r="D30" t="n">
        <v>1187</v>
      </c>
      <c r="E30" t="n">
        <v>1183</v>
      </c>
      <c r="F30" t="n">
        <v>1195</v>
      </c>
      <c r="G30" t="n">
        <v>1124</v>
      </c>
      <c r="H30" t="n">
        <v>999.4</v>
      </c>
      <c r="I30" t="n">
        <v>834.5</v>
      </c>
      <c r="J30" t="n">
        <v>762.6</v>
      </c>
      <c r="K30" t="n">
        <v>675.7</v>
      </c>
      <c r="L30" t="n">
        <v>626.3</v>
      </c>
      <c r="M30" t="n">
        <v>530.7</v>
      </c>
    </row>
    <row r="31">
      <c r="A31" s="5" t="inlineStr">
        <is>
          <t>Summe kurzfristiges Fremdkapital</t>
        </is>
      </c>
      <c r="B31" s="5" t="inlineStr">
        <is>
          <t>Short-Term Debt</t>
        </is>
      </c>
      <c r="C31" t="inlineStr">
        <is>
          <t>-</t>
        </is>
      </c>
      <c r="D31" t="n">
        <v>296.8</v>
      </c>
      <c r="E31" t="n">
        <v>326.7</v>
      </c>
      <c r="F31" t="n">
        <v>378.3</v>
      </c>
      <c r="G31" t="n">
        <v>412.8</v>
      </c>
      <c r="H31" t="n">
        <v>398.3</v>
      </c>
      <c r="I31" t="n">
        <v>373.5</v>
      </c>
      <c r="J31" t="n">
        <v>398.4</v>
      </c>
      <c r="K31" t="n">
        <v>356.6</v>
      </c>
      <c r="L31" t="n">
        <v>332</v>
      </c>
      <c r="M31" t="n">
        <v>276.5</v>
      </c>
    </row>
    <row r="32">
      <c r="A32" s="5" t="inlineStr">
        <is>
          <t>Summe langfristiges Fremdkapital</t>
        </is>
      </c>
      <c r="B32" s="5" t="inlineStr">
        <is>
          <t>Long-Term Debt</t>
        </is>
      </c>
      <c r="C32" t="inlineStr">
        <is>
          <t>-</t>
        </is>
      </c>
      <c r="D32" t="n">
        <v>110</v>
      </c>
      <c r="E32" t="n">
        <v>107.5</v>
      </c>
      <c r="F32" t="n">
        <v>94.3</v>
      </c>
      <c r="G32" t="n">
        <v>102.3</v>
      </c>
      <c r="H32" t="n">
        <v>92.90000000000001</v>
      </c>
      <c r="I32" t="n">
        <v>61.3</v>
      </c>
      <c r="J32" t="n">
        <v>64.7</v>
      </c>
      <c r="K32" t="n">
        <v>63</v>
      </c>
      <c r="L32" t="n">
        <v>53.9</v>
      </c>
      <c r="M32" t="n">
        <v>60.9</v>
      </c>
    </row>
    <row r="33">
      <c r="A33" s="5" t="inlineStr">
        <is>
          <t>Summe Fremdkapital</t>
        </is>
      </c>
      <c r="B33" s="5" t="inlineStr">
        <is>
          <t>Total Liabilities</t>
        </is>
      </c>
      <c r="C33" t="inlineStr">
        <is>
          <t>-</t>
        </is>
      </c>
      <c r="D33" t="n">
        <v>406.8</v>
      </c>
      <c r="E33" t="n">
        <v>434.2</v>
      </c>
      <c r="F33" t="n">
        <v>472.6</v>
      </c>
      <c r="G33" t="n">
        <v>515.1</v>
      </c>
      <c r="H33" t="n">
        <v>491.2</v>
      </c>
      <c r="I33" t="n">
        <v>434.7</v>
      </c>
      <c r="J33" t="n">
        <v>463.1</v>
      </c>
      <c r="K33" t="n">
        <v>419.6</v>
      </c>
      <c r="L33" t="n">
        <v>385.8</v>
      </c>
      <c r="M33" t="n">
        <v>337.4</v>
      </c>
    </row>
    <row r="34">
      <c r="A34" s="5" t="inlineStr">
        <is>
          <t>Minderheitenanteil</t>
        </is>
      </c>
      <c r="B34" s="5" t="inlineStr">
        <is>
          <t>Minority Share</t>
        </is>
      </c>
      <c r="C34" t="inlineStr">
        <is>
          <t>-</t>
        </is>
      </c>
      <c r="D34" t="n">
        <v>26.6</v>
      </c>
      <c r="E34" t="n">
        <v>26.2</v>
      </c>
      <c r="F34" t="n">
        <v>29.5</v>
      </c>
      <c r="G34" t="n">
        <v>44.8</v>
      </c>
      <c r="H34" t="n">
        <v>42</v>
      </c>
      <c r="I34" t="n">
        <v>34.3</v>
      </c>
      <c r="J34" t="n">
        <v>32.2</v>
      </c>
      <c r="K34" t="n">
        <v>44.7</v>
      </c>
      <c r="L34" t="n">
        <v>47.4</v>
      </c>
      <c r="M34" t="n">
        <v>46.7</v>
      </c>
    </row>
    <row r="35">
      <c r="A35" s="5" t="inlineStr">
        <is>
          <t>Summe Eigenkapital</t>
        </is>
      </c>
      <c r="B35" s="5" t="inlineStr">
        <is>
          <t>Equity</t>
        </is>
      </c>
      <c r="C35" t="inlineStr">
        <is>
          <t>-</t>
        </is>
      </c>
      <c r="D35" t="n">
        <v>753.7</v>
      </c>
      <c r="E35" t="n">
        <v>722.3</v>
      </c>
      <c r="F35" t="n">
        <v>693.1</v>
      </c>
      <c r="G35" t="n">
        <v>563.9</v>
      </c>
      <c r="H35" t="n">
        <v>466.2</v>
      </c>
      <c r="I35" t="n">
        <v>365.5</v>
      </c>
      <c r="J35" t="n">
        <v>267.3</v>
      </c>
      <c r="K35" t="n">
        <v>211.4</v>
      </c>
      <c r="L35" t="n">
        <v>193.1</v>
      </c>
      <c r="M35" t="n">
        <v>146.6</v>
      </c>
    </row>
    <row r="36">
      <c r="A36" s="5" t="inlineStr">
        <is>
          <t>Summe Passiva</t>
        </is>
      </c>
      <c r="B36" s="5" t="inlineStr">
        <is>
          <t>Liabilities &amp; Shareholder Equity</t>
        </is>
      </c>
      <c r="C36" t="inlineStr">
        <is>
          <t>-</t>
        </is>
      </c>
      <c r="D36" t="n">
        <v>1187</v>
      </c>
      <c r="E36" t="n">
        <v>1183</v>
      </c>
      <c r="F36" t="n">
        <v>1195</v>
      </c>
      <c r="G36" t="n">
        <v>1124</v>
      </c>
      <c r="H36" t="n">
        <v>999.4</v>
      </c>
      <c r="I36" t="n">
        <v>834.5</v>
      </c>
      <c r="J36" t="n">
        <v>762.6</v>
      </c>
      <c r="K36" t="n">
        <v>675.7</v>
      </c>
      <c r="L36" t="n">
        <v>626.3</v>
      </c>
      <c r="M36" t="n">
        <v>530.7</v>
      </c>
    </row>
    <row r="37">
      <c r="A37" s="5" t="inlineStr">
        <is>
          <t>Mio.Aktien im Umlauf</t>
        </is>
      </c>
      <c r="B37" s="5" t="inlineStr">
        <is>
          <t>Million shares outstanding</t>
        </is>
      </c>
      <c r="C37" t="n">
        <v>168.64</v>
      </c>
      <c r="D37" t="n">
        <v>168.79</v>
      </c>
      <c r="E37" t="n">
        <v>168.79</v>
      </c>
      <c r="F37" t="n">
        <v>168.79</v>
      </c>
      <c r="G37" t="n">
        <v>168.79</v>
      </c>
      <c r="H37" t="n">
        <v>168.41</v>
      </c>
      <c r="I37" t="n">
        <v>168.41</v>
      </c>
      <c r="J37" t="n">
        <v>168.4</v>
      </c>
      <c r="K37" t="n">
        <v>168.4</v>
      </c>
      <c r="L37" t="inlineStr">
        <is>
          <t>-</t>
        </is>
      </c>
      <c r="M37" t="inlineStr">
        <is>
          <t>-</t>
        </is>
      </c>
    </row>
    <row r="38">
      <c r="A38" s="5" t="inlineStr">
        <is>
          <t>Gezeichnetes Kapital (in Mio.)</t>
        </is>
      </c>
      <c r="B38" s="5" t="inlineStr">
        <is>
          <t>Subscribed Capital in M</t>
        </is>
      </c>
      <c r="C38" t="n">
        <v>16.88</v>
      </c>
      <c r="D38" t="n">
        <v>16.88</v>
      </c>
      <c r="E38" t="n">
        <v>16.9</v>
      </c>
      <c r="F38" t="n">
        <v>16.9</v>
      </c>
      <c r="G38" t="n">
        <v>16.9</v>
      </c>
      <c r="H38" t="n">
        <v>16.8</v>
      </c>
      <c r="I38" t="n">
        <v>16.8</v>
      </c>
      <c r="J38" t="n">
        <v>16.8</v>
      </c>
      <c r="K38" t="n">
        <v>16.8</v>
      </c>
      <c r="L38" t="inlineStr">
        <is>
          <t>-</t>
        </is>
      </c>
      <c r="M38" t="inlineStr">
        <is>
          <t>-</t>
        </is>
      </c>
    </row>
    <row r="39">
      <c r="A39" s="5" t="inlineStr">
        <is>
          <t>Ergebnis je Aktie (brutto)</t>
        </is>
      </c>
      <c r="B39" s="5" t="inlineStr">
        <is>
          <t>Earnings per share</t>
        </is>
      </c>
      <c r="C39" t="inlineStr">
        <is>
          <t>-</t>
        </is>
      </c>
      <c r="D39" t="n">
        <v>0.8100000000000001</v>
      </c>
      <c r="E39" t="n">
        <v>1.03</v>
      </c>
      <c r="F39" t="n">
        <v>1.46</v>
      </c>
      <c r="G39" t="n">
        <v>1.49</v>
      </c>
      <c r="H39" t="n">
        <v>1.41</v>
      </c>
      <c r="I39" t="n">
        <v>1.31</v>
      </c>
      <c r="J39" t="n">
        <v>1.12</v>
      </c>
      <c r="K39" t="n">
        <v>0.92</v>
      </c>
      <c r="L39" t="inlineStr">
        <is>
          <t>-</t>
        </is>
      </c>
      <c r="M39" t="inlineStr">
        <is>
          <t>-</t>
        </is>
      </c>
    </row>
    <row r="40">
      <c r="A40" s="5" t="inlineStr">
        <is>
          <t>Ergebnis je Aktie (unverwässert)</t>
        </is>
      </c>
      <c r="B40" s="5" t="inlineStr">
        <is>
          <t>Basic Earnings per share</t>
        </is>
      </c>
      <c r="C40" t="n">
        <v>0.52</v>
      </c>
      <c r="D40" t="n">
        <v>0.52</v>
      </c>
      <c r="E40" t="n">
        <v>0.7</v>
      </c>
      <c r="F40" t="n">
        <v>1.2</v>
      </c>
      <c r="G40" t="n">
        <v>1.02</v>
      </c>
      <c r="H40" t="n">
        <v>0.93</v>
      </c>
      <c r="I40" t="n">
        <v>0.89</v>
      </c>
      <c r="J40" t="n">
        <v>0.63</v>
      </c>
      <c r="K40" t="n">
        <v>0.48</v>
      </c>
      <c r="L40" t="n">
        <v>0.29</v>
      </c>
      <c r="M40" t="inlineStr">
        <is>
          <t>-</t>
        </is>
      </c>
    </row>
    <row r="41">
      <c r="A41" s="5" t="inlineStr">
        <is>
          <t>Ergebnis je Aktie (verwässert)</t>
        </is>
      </c>
      <c r="B41" s="5" t="inlineStr">
        <is>
          <t>Diluted Earnings per share</t>
        </is>
      </c>
      <c r="C41" t="n">
        <v>0.52</v>
      </c>
      <c r="D41" t="n">
        <v>0.52</v>
      </c>
      <c r="E41" t="n">
        <v>0.7</v>
      </c>
      <c r="F41" t="n">
        <v>1.2</v>
      </c>
      <c r="G41" t="n">
        <v>1.02</v>
      </c>
      <c r="H41" t="n">
        <v>0.93</v>
      </c>
      <c r="I41" t="n">
        <v>0.89</v>
      </c>
      <c r="J41" t="n">
        <v>0.63</v>
      </c>
      <c r="K41" t="n">
        <v>0.48</v>
      </c>
      <c r="L41" t="n">
        <v>0.29</v>
      </c>
      <c r="M41" t="inlineStr">
        <is>
          <t>-</t>
        </is>
      </c>
    </row>
    <row r="42">
      <c r="A42" s="5" t="inlineStr">
        <is>
          <t>Dividende je Aktie</t>
        </is>
      </c>
      <c r="B42" s="5" t="inlineStr">
        <is>
          <t>Dividend per share</t>
        </is>
      </c>
      <c r="C42" t="n">
        <v>0.34</v>
      </c>
      <c r="D42" t="n">
        <v>0.34</v>
      </c>
      <c r="E42" t="n">
        <v>0.38</v>
      </c>
      <c r="F42" t="n">
        <v>0.46</v>
      </c>
      <c r="G42" t="n">
        <v>0.46</v>
      </c>
      <c r="H42" t="n">
        <v>0.42</v>
      </c>
      <c r="I42" t="n">
        <v>0.4</v>
      </c>
      <c r="J42" t="n">
        <v>0.33</v>
      </c>
      <c r="K42" t="n">
        <v>0.28</v>
      </c>
      <c r="L42" t="inlineStr">
        <is>
          <t>-</t>
        </is>
      </c>
      <c r="M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row>
    <row r="44">
      <c r="A44" s="5" t="inlineStr">
        <is>
          <t>Umsatz je Aktie</t>
        </is>
      </c>
      <c r="B44" s="5" t="inlineStr">
        <is>
          <t>Revenue per share</t>
        </is>
      </c>
      <c r="C44" t="inlineStr">
        <is>
          <t>-</t>
        </is>
      </c>
      <c r="D44" t="n">
        <v>7.98</v>
      </c>
      <c r="E44" t="n">
        <v>8.26</v>
      </c>
      <c r="F44" t="n">
        <v>8.52</v>
      </c>
      <c r="G44" t="n">
        <v>8.470000000000001</v>
      </c>
      <c r="H44" t="n">
        <v>7.91</v>
      </c>
      <c r="I44" t="n">
        <v>7.47</v>
      </c>
      <c r="J44" t="n">
        <v>6.85</v>
      </c>
      <c r="K44" t="n">
        <v>5.86</v>
      </c>
      <c r="L44" t="inlineStr">
        <is>
          <t>-</t>
        </is>
      </c>
      <c r="M44" t="inlineStr">
        <is>
          <t>-</t>
        </is>
      </c>
    </row>
    <row r="45">
      <c r="A45" s="5" t="inlineStr">
        <is>
          <t>Buchwert je Aktie</t>
        </is>
      </c>
      <c r="B45" s="5" t="inlineStr">
        <is>
          <t>Book value per share</t>
        </is>
      </c>
      <c r="C45" t="inlineStr">
        <is>
          <t>-</t>
        </is>
      </c>
      <c r="D45" t="n">
        <v>4.47</v>
      </c>
      <c r="E45" t="n">
        <v>4.28</v>
      </c>
      <c r="F45" t="n">
        <v>4.11</v>
      </c>
      <c r="G45" t="n">
        <v>3.34</v>
      </c>
      <c r="H45" t="n">
        <v>2.77</v>
      </c>
      <c r="I45" t="n">
        <v>2.17</v>
      </c>
      <c r="J45" t="n">
        <v>1.59</v>
      </c>
      <c r="K45" t="n">
        <v>1.26</v>
      </c>
      <c r="L45" t="inlineStr">
        <is>
          <t>-</t>
        </is>
      </c>
      <c r="M45" t="inlineStr">
        <is>
          <t>-</t>
        </is>
      </c>
    </row>
    <row r="46">
      <c r="A46" s="5" t="inlineStr">
        <is>
          <t>Cashflow je Aktie</t>
        </is>
      </c>
      <c r="B46" s="5" t="inlineStr">
        <is>
          <t>Cashflow per share</t>
        </is>
      </c>
      <c r="C46" t="inlineStr">
        <is>
          <t>-</t>
        </is>
      </c>
      <c r="D46" t="n">
        <v>1.1</v>
      </c>
      <c r="E46" t="n">
        <v>1.65</v>
      </c>
      <c r="F46" t="n">
        <v>0.95</v>
      </c>
      <c r="G46" t="n">
        <v>1.17</v>
      </c>
      <c r="H46" t="n">
        <v>0.85</v>
      </c>
      <c r="I46" t="n">
        <v>0.89</v>
      </c>
      <c r="J46" t="n">
        <v>0.72</v>
      </c>
      <c r="K46" t="n">
        <v>0.6899999999999999</v>
      </c>
      <c r="L46" t="inlineStr">
        <is>
          <t>-</t>
        </is>
      </c>
      <c r="M46" t="inlineStr">
        <is>
          <t>-</t>
        </is>
      </c>
    </row>
    <row r="47">
      <c r="A47" s="5" t="inlineStr">
        <is>
          <t>Bilanzsumme je Aktie</t>
        </is>
      </c>
      <c r="B47" s="5" t="inlineStr">
        <is>
          <t>Total assets per share</t>
        </is>
      </c>
      <c r="C47" t="inlineStr">
        <is>
          <t>-</t>
        </is>
      </c>
      <c r="D47" t="n">
        <v>7.03</v>
      </c>
      <c r="E47" t="n">
        <v>7.01</v>
      </c>
      <c r="F47" t="n">
        <v>7.08</v>
      </c>
      <c r="G47" t="n">
        <v>6.66</v>
      </c>
      <c r="H47" t="n">
        <v>5.93</v>
      </c>
      <c r="I47" t="n">
        <v>4.96</v>
      </c>
      <c r="J47" t="n">
        <v>4.53</v>
      </c>
      <c r="K47" t="n">
        <v>4.01</v>
      </c>
      <c r="L47" t="inlineStr">
        <is>
          <t>-</t>
        </is>
      </c>
      <c r="M47" t="inlineStr">
        <is>
          <t>-</t>
        </is>
      </c>
    </row>
    <row r="48">
      <c r="A48" s="5" t="inlineStr">
        <is>
          <t>Personal am Ende des Jahres</t>
        </is>
      </c>
      <c r="B48" s="5" t="inlineStr">
        <is>
          <t>Staff at the end of year</t>
        </is>
      </c>
      <c r="C48" t="n">
        <v>4277</v>
      </c>
      <c r="D48" t="n">
        <v>4228</v>
      </c>
      <c r="E48" t="n">
        <v>4183</v>
      </c>
      <c r="F48" t="n">
        <v>4104</v>
      </c>
      <c r="G48" t="n">
        <v>4033</v>
      </c>
      <c r="H48" t="n">
        <v>3900</v>
      </c>
      <c r="I48" t="n">
        <v>3764</v>
      </c>
      <c r="J48" t="n">
        <v>3322</v>
      </c>
      <c r="K48" t="n">
        <v>3040</v>
      </c>
      <c r="L48" t="n">
        <v>2745</v>
      </c>
      <c r="M48" t="n">
        <v>2743</v>
      </c>
    </row>
    <row r="49">
      <c r="A49" s="5" t="inlineStr">
        <is>
          <t>Personalaufwand in Mio. EUR</t>
        </is>
      </c>
      <c r="B49" s="5" t="inlineStr">
        <is>
          <t>Personnel expenses in M</t>
        </is>
      </c>
      <c r="C49" t="n">
        <v>234.4</v>
      </c>
      <c r="D49" t="n">
        <v>216.7</v>
      </c>
      <c r="E49" t="n">
        <v>218.4</v>
      </c>
      <c r="F49" t="n">
        <v>214.9</v>
      </c>
      <c r="G49" t="n">
        <v>208.9</v>
      </c>
      <c r="H49" t="n">
        <v>186.4</v>
      </c>
      <c r="I49" t="n">
        <v>181.6</v>
      </c>
      <c r="J49" t="n">
        <v>172</v>
      </c>
      <c r="K49" t="n">
        <v>151.3</v>
      </c>
      <c r="L49" t="n">
        <v>133.3</v>
      </c>
      <c r="M49" t="n">
        <v>112.4</v>
      </c>
    </row>
    <row r="50">
      <c r="A50" s="5" t="inlineStr">
        <is>
          <t>Aufwand je Mitarbeiter in EUR</t>
        </is>
      </c>
      <c r="B50" s="5" t="inlineStr">
        <is>
          <t>Effort per employee</t>
        </is>
      </c>
      <c r="C50" t="n">
        <v>54805</v>
      </c>
      <c r="D50" t="n">
        <v>51254</v>
      </c>
      <c r="E50" t="n">
        <v>52211</v>
      </c>
      <c r="F50" t="n">
        <v>52364</v>
      </c>
      <c r="G50" t="n">
        <v>51798</v>
      </c>
      <c r="H50" t="n">
        <v>47795</v>
      </c>
      <c r="I50" t="n">
        <v>48247</v>
      </c>
      <c r="J50" t="n">
        <v>51776</v>
      </c>
      <c r="K50" t="n">
        <v>49770</v>
      </c>
      <c r="L50" t="n">
        <v>48561</v>
      </c>
      <c r="M50" t="n">
        <v>40977</v>
      </c>
    </row>
    <row r="51">
      <c r="A51" s="5" t="inlineStr">
        <is>
          <t>Umsatz je Mitarbeiter in EUR</t>
        </is>
      </c>
      <c r="B51" s="5" t="inlineStr">
        <is>
          <t>Turnover per employee</t>
        </is>
      </c>
      <c r="C51" t="inlineStr">
        <is>
          <t>-</t>
        </is>
      </c>
      <c r="D51" t="n">
        <v>318543</v>
      </c>
      <c r="E51" t="n">
        <v>333134</v>
      </c>
      <c r="F51" t="n">
        <v>350366</v>
      </c>
      <c r="G51" t="n">
        <v>354575</v>
      </c>
      <c r="H51" t="n">
        <v>341487</v>
      </c>
      <c r="I51" t="n">
        <v>334219</v>
      </c>
      <c r="J51" t="n">
        <v>347080</v>
      </c>
      <c r="K51" t="n">
        <v>324474</v>
      </c>
      <c r="L51" t="n">
        <v>284736</v>
      </c>
      <c r="M51" t="n">
        <v>225884</v>
      </c>
    </row>
    <row r="52">
      <c r="A52" s="5" t="inlineStr">
        <is>
          <t>Bruttoergebnis je Mitarbeiter in EUR</t>
        </is>
      </c>
      <c r="B52" s="5" t="inlineStr">
        <is>
          <t>Gross Profit per employee</t>
        </is>
      </c>
      <c r="C52" t="inlineStr">
        <is>
          <t>-</t>
        </is>
      </c>
      <c r="D52" t="n">
        <v>203879</v>
      </c>
      <c r="E52" t="n">
        <v>214846</v>
      </c>
      <c r="F52" t="n">
        <v>235161</v>
      </c>
      <c r="G52" t="n">
        <v>235086</v>
      </c>
      <c r="H52" t="n">
        <v>217538</v>
      </c>
      <c r="I52" t="n">
        <v>212301</v>
      </c>
      <c r="J52" t="n">
        <v>223359</v>
      </c>
      <c r="K52" t="n">
        <v>208388</v>
      </c>
      <c r="L52" t="n">
        <v>179308</v>
      </c>
      <c r="M52" t="n">
        <v>132519</v>
      </c>
    </row>
    <row r="53">
      <c r="A53" s="5" t="inlineStr">
        <is>
          <t>Gewinn je Mitarbeiter in EUR</t>
        </is>
      </c>
      <c r="B53" s="5" t="inlineStr">
        <is>
          <t>Earnings per employee</t>
        </is>
      </c>
      <c r="C53" t="inlineStr">
        <is>
          <t>-</t>
        </is>
      </c>
      <c r="D53" t="n">
        <v>20908</v>
      </c>
      <c r="E53" t="n">
        <v>28353</v>
      </c>
      <c r="F53" t="n">
        <v>49220</v>
      </c>
      <c r="G53" t="n">
        <v>42822</v>
      </c>
      <c r="H53" t="n">
        <v>40154</v>
      </c>
      <c r="I53" t="n">
        <v>39984</v>
      </c>
      <c r="J53" t="n">
        <v>31788</v>
      </c>
      <c r="K53" t="n">
        <v>26743</v>
      </c>
      <c r="L53" t="n">
        <v>17778</v>
      </c>
      <c r="M53" t="n">
        <v>-7619</v>
      </c>
    </row>
    <row r="54">
      <c r="A54" s="5" t="inlineStr">
        <is>
          <t>KGV (Kurs/Gewinn)</t>
        </is>
      </c>
      <c r="B54" s="5" t="inlineStr">
        <is>
          <t>PE (price/earnings)</t>
        </is>
      </c>
      <c r="C54" t="n">
        <v>36.3</v>
      </c>
      <c r="D54" t="n">
        <v>33.8</v>
      </c>
      <c r="E54" t="n">
        <v>31.5</v>
      </c>
      <c r="F54" t="n">
        <v>18.7</v>
      </c>
      <c r="G54" t="n">
        <v>21.3</v>
      </c>
      <c r="H54" t="n">
        <v>21.9</v>
      </c>
      <c r="I54" t="n">
        <v>31.1</v>
      </c>
      <c r="J54" t="n">
        <v>26.4</v>
      </c>
      <c r="K54" t="n">
        <v>21.2</v>
      </c>
      <c r="L54" t="inlineStr">
        <is>
          <t>-</t>
        </is>
      </c>
      <c r="M54" t="inlineStr">
        <is>
          <t>-</t>
        </is>
      </c>
    </row>
    <row r="55">
      <c r="A55" s="5" t="inlineStr">
        <is>
          <t>KUV (Kurs/Umsatz)</t>
        </is>
      </c>
      <c r="B55" s="5" t="inlineStr">
        <is>
          <t>PS (price/sales)</t>
        </is>
      </c>
      <c r="C55" t="inlineStr">
        <is>
          <t>-</t>
        </is>
      </c>
      <c r="D55" t="n">
        <v>2.21</v>
      </c>
      <c r="E55" t="n">
        <v>2.68</v>
      </c>
      <c r="F55" t="n">
        <v>2.63</v>
      </c>
      <c r="G55" t="n">
        <v>2.57</v>
      </c>
      <c r="H55" t="n">
        <v>2.58</v>
      </c>
      <c r="I55" t="n">
        <v>3.7</v>
      </c>
      <c r="J55" t="n">
        <v>2.43</v>
      </c>
      <c r="K55" t="n">
        <v>1.74</v>
      </c>
      <c r="L55" t="inlineStr">
        <is>
          <t>-</t>
        </is>
      </c>
      <c r="M55" t="inlineStr">
        <is>
          <t>-</t>
        </is>
      </c>
    </row>
    <row r="56">
      <c r="A56" s="5" t="inlineStr">
        <is>
          <t>KBV (Kurs/Buchwert)</t>
        </is>
      </c>
      <c r="B56" s="5" t="inlineStr">
        <is>
          <t>PB (price/book value)</t>
        </is>
      </c>
      <c r="C56" t="inlineStr">
        <is>
          <t>-</t>
        </is>
      </c>
      <c r="D56" t="n">
        <v>3.95</v>
      </c>
      <c r="E56" t="n">
        <v>5.18</v>
      </c>
      <c r="F56" t="n">
        <v>5.46</v>
      </c>
      <c r="G56" t="n">
        <v>6.51</v>
      </c>
      <c r="H56" t="n">
        <v>7.37</v>
      </c>
      <c r="I56" t="n">
        <v>12.74</v>
      </c>
      <c r="J56" t="n">
        <v>10.48</v>
      </c>
      <c r="K56" t="n">
        <v>8.109999999999999</v>
      </c>
      <c r="L56" t="inlineStr">
        <is>
          <t>-</t>
        </is>
      </c>
      <c r="M56" t="inlineStr">
        <is>
          <t>-</t>
        </is>
      </c>
    </row>
    <row r="57">
      <c r="A57" s="5" t="inlineStr">
        <is>
          <t>KCV (Kurs/Cashflow)</t>
        </is>
      </c>
      <c r="B57" s="5" t="inlineStr">
        <is>
          <t>PC (price/cashflow)</t>
        </is>
      </c>
      <c r="C57" t="inlineStr">
        <is>
          <t>-</t>
        </is>
      </c>
      <c r="D57" t="n">
        <v>16</v>
      </c>
      <c r="E57" t="n">
        <v>13.41</v>
      </c>
      <c r="F57" t="n">
        <v>23.52</v>
      </c>
      <c r="G57" t="n">
        <v>18.59</v>
      </c>
      <c r="H57" t="n">
        <v>23.9</v>
      </c>
      <c r="I57" t="n">
        <v>31.04</v>
      </c>
      <c r="J57" t="n">
        <v>23.14</v>
      </c>
      <c r="K57" t="n">
        <v>14.78</v>
      </c>
      <c r="L57" t="inlineStr">
        <is>
          <t>-</t>
        </is>
      </c>
      <c r="M57" t="inlineStr">
        <is>
          <t>-</t>
        </is>
      </c>
    </row>
    <row r="58">
      <c r="A58" s="5" t="inlineStr">
        <is>
          <t>Dividendenrendite in %</t>
        </is>
      </c>
      <c r="B58" s="5" t="inlineStr">
        <is>
          <t>Dividend Yield in %</t>
        </is>
      </c>
      <c r="C58" t="n">
        <v>1.81</v>
      </c>
      <c r="D58" t="n">
        <v>1.93</v>
      </c>
      <c r="E58" t="n">
        <v>1.72</v>
      </c>
      <c r="F58" t="n">
        <v>2.05</v>
      </c>
      <c r="G58" t="n">
        <v>2.11</v>
      </c>
      <c r="H58" t="n">
        <v>2.06</v>
      </c>
      <c r="I58" t="n">
        <v>1.45</v>
      </c>
      <c r="J58" t="n">
        <v>1.98</v>
      </c>
      <c r="K58" t="n">
        <v>2.75</v>
      </c>
      <c r="L58" t="inlineStr">
        <is>
          <t>-</t>
        </is>
      </c>
      <c r="M58" t="inlineStr">
        <is>
          <t>-</t>
        </is>
      </c>
    </row>
    <row r="59">
      <c r="A59" s="5" t="inlineStr">
        <is>
          <t>Gewinnrendite in %</t>
        </is>
      </c>
      <c r="B59" s="5" t="inlineStr">
        <is>
          <t>Return on profit in %</t>
        </is>
      </c>
      <c r="C59" t="n">
        <v>2.8</v>
      </c>
      <c r="D59" t="n">
        <v>3</v>
      </c>
      <c r="E59" t="n">
        <v>3.2</v>
      </c>
      <c r="F59" t="n">
        <v>5.3</v>
      </c>
      <c r="G59" t="n">
        <v>4.7</v>
      </c>
      <c r="H59" t="n">
        <v>4.6</v>
      </c>
      <c r="I59" t="n">
        <v>3.2</v>
      </c>
      <c r="J59" t="n">
        <v>3.8</v>
      </c>
      <c r="K59" t="n">
        <v>4.7</v>
      </c>
      <c r="L59" t="inlineStr">
        <is>
          <t>-</t>
        </is>
      </c>
      <c r="M59" t="inlineStr">
        <is>
          <t>-</t>
        </is>
      </c>
    </row>
    <row r="60">
      <c r="A60" s="5" t="inlineStr">
        <is>
          <t>Eigenkapitalrendite in %</t>
        </is>
      </c>
      <c r="B60" s="5" t="inlineStr">
        <is>
          <t>Return on Equity in %</t>
        </is>
      </c>
      <c r="C60" t="inlineStr">
        <is>
          <t>-</t>
        </is>
      </c>
      <c r="D60" t="n">
        <v>11.73</v>
      </c>
      <c r="E60" t="n">
        <v>16.42</v>
      </c>
      <c r="F60" t="n">
        <v>29.14</v>
      </c>
      <c r="G60" t="n">
        <v>30.63</v>
      </c>
      <c r="H60" t="n">
        <v>33.59</v>
      </c>
      <c r="I60" t="n">
        <v>41.18</v>
      </c>
      <c r="J60" t="n">
        <v>39.51</v>
      </c>
      <c r="K60" t="n">
        <v>38.46</v>
      </c>
      <c r="L60" t="n">
        <v>25.27</v>
      </c>
      <c r="M60" t="n">
        <v>-14.26</v>
      </c>
    </row>
    <row r="61">
      <c r="A61" s="5" t="inlineStr">
        <is>
          <t>Umsatzrendite in %</t>
        </is>
      </c>
      <c r="B61" s="5" t="inlineStr">
        <is>
          <t>Return on sales in %</t>
        </is>
      </c>
      <c r="C61" t="inlineStr">
        <is>
          <t>-</t>
        </is>
      </c>
      <c r="D61" t="n">
        <v>6.56</v>
      </c>
      <c r="E61" t="n">
        <v>8.51</v>
      </c>
      <c r="F61" t="n">
        <v>14.05</v>
      </c>
      <c r="G61" t="n">
        <v>12.08</v>
      </c>
      <c r="H61" t="n">
        <v>11.76</v>
      </c>
      <c r="I61" t="n">
        <v>11.96</v>
      </c>
      <c r="J61" t="n">
        <v>9.16</v>
      </c>
      <c r="K61" t="n">
        <v>8.24</v>
      </c>
      <c r="L61" t="n">
        <v>6.24</v>
      </c>
      <c r="M61" t="n">
        <v>-3.37</v>
      </c>
    </row>
    <row r="62">
      <c r="A62" s="5" t="inlineStr">
        <is>
          <t>Gesamtkapitalrendite in %</t>
        </is>
      </c>
      <c r="B62" s="5" t="inlineStr">
        <is>
          <t>Total Return on Investment in %</t>
        </is>
      </c>
      <c r="C62" t="inlineStr">
        <is>
          <t>-</t>
        </is>
      </c>
      <c r="D62" t="n">
        <v>7.45</v>
      </c>
      <c r="E62" t="n">
        <v>10.03</v>
      </c>
      <c r="F62" t="n">
        <v>16.9</v>
      </c>
      <c r="G62" t="n">
        <v>15.37</v>
      </c>
      <c r="H62" t="n">
        <v>15.67</v>
      </c>
      <c r="I62" t="n">
        <v>18.03</v>
      </c>
      <c r="J62" t="n">
        <v>13.85</v>
      </c>
      <c r="K62" t="n">
        <v>12.03</v>
      </c>
      <c r="L62" t="n">
        <v>7.79</v>
      </c>
      <c r="M62" t="n">
        <v>-3.94</v>
      </c>
    </row>
    <row r="63">
      <c r="A63" s="5" t="inlineStr">
        <is>
          <t>Return on Investment in %</t>
        </is>
      </c>
      <c r="B63" s="5" t="inlineStr">
        <is>
          <t>Return on Investment in %</t>
        </is>
      </c>
      <c r="C63" t="inlineStr">
        <is>
          <t>-</t>
        </is>
      </c>
      <c r="D63" t="n">
        <v>7.45</v>
      </c>
      <c r="E63" t="n">
        <v>10.03</v>
      </c>
      <c r="F63" t="n">
        <v>16.9</v>
      </c>
      <c r="G63" t="n">
        <v>15.37</v>
      </c>
      <c r="H63" t="n">
        <v>15.67</v>
      </c>
      <c r="I63" t="n">
        <v>18.03</v>
      </c>
      <c r="J63" t="n">
        <v>13.85</v>
      </c>
      <c r="K63" t="n">
        <v>12.03</v>
      </c>
      <c r="L63" t="n">
        <v>7.79</v>
      </c>
      <c r="M63" t="n">
        <v>-3.94</v>
      </c>
    </row>
    <row r="64">
      <c r="A64" s="5" t="inlineStr">
        <is>
          <t>Arbeitsintensität in %</t>
        </is>
      </c>
      <c r="B64" s="5" t="inlineStr">
        <is>
          <t>Work Intensity in %</t>
        </is>
      </c>
      <c r="C64" t="inlineStr">
        <is>
          <t>-</t>
        </is>
      </c>
      <c r="D64" t="n">
        <v>65.83</v>
      </c>
      <c r="E64" t="n">
        <v>66.18000000000001</v>
      </c>
      <c r="F64" t="n">
        <v>64.56999999999999</v>
      </c>
      <c r="G64" t="n">
        <v>63.57</v>
      </c>
      <c r="H64" t="n">
        <v>63.48</v>
      </c>
      <c r="I64" t="n">
        <v>64.37</v>
      </c>
      <c r="J64" t="n">
        <v>67.13</v>
      </c>
      <c r="K64" t="n">
        <v>65.90000000000001</v>
      </c>
      <c r="L64" t="n">
        <v>67.27</v>
      </c>
      <c r="M64" t="n">
        <v>63.37</v>
      </c>
    </row>
    <row r="65">
      <c r="A65" s="5" t="inlineStr">
        <is>
          <t>Eigenkapitalquote in %</t>
        </is>
      </c>
      <c r="B65" s="5" t="inlineStr">
        <is>
          <t>Equity Ratio in %</t>
        </is>
      </c>
      <c r="C65" t="inlineStr">
        <is>
          <t>-</t>
        </is>
      </c>
      <c r="D65" t="n">
        <v>63.49</v>
      </c>
      <c r="E65" t="n">
        <v>61.08</v>
      </c>
      <c r="F65" t="n">
        <v>57.99</v>
      </c>
      <c r="G65" t="n">
        <v>50.18</v>
      </c>
      <c r="H65" t="n">
        <v>46.65</v>
      </c>
      <c r="I65" t="n">
        <v>43.8</v>
      </c>
      <c r="J65" t="n">
        <v>35.05</v>
      </c>
      <c r="K65" t="n">
        <v>31.29</v>
      </c>
      <c r="L65" t="n">
        <v>30.83</v>
      </c>
      <c r="M65" t="n">
        <v>27.62</v>
      </c>
    </row>
    <row r="66">
      <c r="A66" s="5" t="inlineStr">
        <is>
          <t>Fremdkapitalquote in %</t>
        </is>
      </c>
      <c r="B66" s="5" t="inlineStr">
        <is>
          <t>Debt Ratio in %</t>
        </is>
      </c>
      <c r="C66" t="inlineStr">
        <is>
          <t>-</t>
        </is>
      </c>
      <c r="D66" t="n">
        <v>36.51</v>
      </c>
      <c r="E66" t="n">
        <v>38.92</v>
      </c>
      <c r="F66" t="n">
        <v>42.01</v>
      </c>
      <c r="G66" t="n">
        <v>49.82</v>
      </c>
      <c r="H66" t="n">
        <v>53.35</v>
      </c>
      <c r="I66" t="n">
        <v>56.2</v>
      </c>
      <c r="J66" t="n">
        <v>64.95</v>
      </c>
      <c r="K66" t="n">
        <v>68.70999999999999</v>
      </c>
      <c r="L66" t="n">
        <v>69.17</v>
      </c>
      <c r="M66" t="n">
        <v>72.38</v>
      </c>
    </row>
    <row r="67">
      <c r="A67" s="5" t="inlineStr">
        <is>
          <t>Verschuldungsgrad in %</t>
        </is>
      </c>
      <c r="B67" s="5" t="inlineStr">
        <is>
          <t>Finance Gearing in %</t>
        </is>
      </c>
      <c r="C67" t="inlineStr">
        <is>
          <t>-</t>
        </is>
      </c>
      <c r="D67" t="n">
        <v>57.5</v>
      </c>
      <c r="E67" t="n">
        <v>63.73</v>
      </c>
      <c r="F67" t="n">
        <v>72.44</v>
      </c>
      <c r="G67" t="n">
        <v>99.29000000000001</v>
      </c>
      <c r="H67" t="n">
        <v>114.37</v>
      </c>
      <c r="I67" t="n">
        <v>128.32</v>
      </c>
      <c r="J67" t="n">
        <v>185.3</v>
      </c>
      <c r="K67" t="n">
        <v>219.63</v>
      </c>
      <c r="L67" t="n">
        <v>224.34</v>
      </c>
      <c r="M67" t="n">
        <v>262.01</v>
      </c>
    </row>
    <row r="68">
      <c r="A68" s="5" t="inlineStr">
        <is>
          <t>Bruttoergebnis Marge in %</t>
        </is>
      </c>
      <c r="B68" s="5" t="inlineStr">
        <is>
          <t>Gross Profit Marge in %</t>
        </is>
      </c>
      <c r="C68" t="inlineStr">
        <is>
          <t>-</t>
        </is>
      </c>
      <c r="D68" t="n">
        <v>63.99</v>
      </c>
      <c r="E68" t="n">
        <v>64.47</v>
      </c>
      <c r="F68" t="n">
        <v>67.11</v>
      </c>
      <c r="G68" t="n">
        <v>66.3</v>
      </c>
      <c r="H68" t="n">
        <v>63.69</v>
      </c>
      <c r="I68" t="n">
        <v>63.52</v>
      </c>
      <c r="J68" t="n">
        <v>64.34999999999999</v>
      </c>
      <c r="K68" t="n">
        <v>64.22</v>
      </c>
      <c r="L68" t="n">
        <v>62.97</v>
      </c>
    </row>
    <row r="69">
      <c r="A69" s="5" t="inlineStr">
        <is>
          <t>Kurzfristige Vermögensquote in %</t>
        </is>
      </c>
      <c r="B69" s="5" t="inlineStr">
        <is>
          <t>Current Assets Ratio in %</t>
        </is>
      </c>
      <c r="C69" t="inlineStr">
        <is>
          <t>-</t>
        </is>
      </c>
      <c r="D69" t="n">
        <v>65.84</v>
      </c>
      <c r="E69" t="n">
        <v>66.16</v>
      </c>
      <c r="F69" t="n">
        <v>64.58</v>
      </c>
      <c r="G69" t="n">
        <v>63.56</v>
      </c>
      <c r="H69" t="n">
        <v>63.48</v>
      </c>
      <c r="I69" t="n">
        <v>64.37</v>
      </c>
      <c r="J69" t="n">
        <v>67.13</v>
      </c>
      <c r="K69" t="n">
        <v>65.90000000000001</v>
      </c>
      <c r="L69" t="n">
        <v>67.27</v>
      </c>
    </row>
    <row r="70">
      <c r="A70" s="5" t="inlineStr">
        <is>
          <t>Nettogewinn Marge in %</t>
        </is>
      </c>
      <c r="B70" s="5" t="inlineStr">
        <is>
          <t>Net Profit Marge in %</t>
        </is>
      </c>
      <c r="C70" t="inlineStr">
        <is>
          <t>-</t>
        </is>
      </c>
      <c r="D70" t="n">
        <v>6.56</v>
      </c>
      <c r="E70" t="n">
        <v>8.51</v>
      </c>
      <c r="F70" t="n">
        <v>14.05</v>
      </c>
      <c r="G70" t="n">
        <v>12.08</v>
      </c>
      <c r="H70" t="n">
        <v>11.76</v>
      </c>
      <c r="I70" t="n">
        <v>11.96</v>
      </c>
      <c r="J70" t="n">
        <v>9.16</v>
      </c>
      <c r="K70" t="n">
        <v>8.24</v>
      </c>
      <c r="L70" t="n">
        <v>6.24</v>
      </c>
    </row>
    <row r="71">
      <c r="A71" s="5" t="inlineStr">
        <is>
          <t>Operative Ergebnis Marge in %</t>
        </is>
      </c>
      <c r="B71" s="5" t="inlineStr">
        <is>
          <t>EBIT Marge in %</t>
        </is>
      </c>
      <c r="C71" t="inlineStr">
        <is>
          <t>-</t>
        </is>
      </c>
      <c r="D71" t="n">
        <v>11.12</v>
      </c>
      <c r="E71" t="n">
        <v>13.35</v>
      </c>
      <c r="F71" t="n">
        <v>18.13</v>
      </c>
      <c r="G71" t="n">
        <v>18.5</v>
      </c>
      <c r="H71" t="n">
        <v>18.42</v>
      </c>
      <c r="I71" t="n">
        <v>17.42</v>
      </c>
      <c r="J71" t="n">
        <v>16.85</v>
      </c>
      <c r="K71" t="n">
        <v>15.88</v>
      </c>
      <c r="L71" t="n">
        <v>11.05</v>
      </c>
    </row>
    <row r="72">
      <c r="A72" s="5" t="inlineStr">
        <is>
          <t>Vermögensumsschlag in %</t>
        </is>
      </c>
      <c r="B72" s="5" t="inlineStr">
        <is>
          <t>Asset Turnover in %</t>
        </is>
      </c>
      <c r="C72" t="inlineStr">
        <is>
          <t>-</t>
        </is>
      </c>
      <c r="D72" t="n">
        <v>113.48</v>
      </c>
      <c r="E72" t="n">
        <v>117.84</v>
      </c>
      <c r="F72" t="n">
        <v>120.33</v>
      </c>
      <c r="G72" t="n">
        <v>127.22</v>
      </c>
      <c r="H72" t="n">
        <v>133.28</v>
      </c>
      <c r="I72" t="n">
        <v>150.75</v>
      </c>
      <c r="J72" t="n">
        <v>151.19</v>
      </c>
      <c r="K72" t="n">
        <v>145.98</v>
      </c>
      <c r="L72" t="n">
        <v>124.8</v>
      </c>
    </row>
    <row r="73">
      <c r="A73" s="5" t="inlineStr">
        <is>
          <t>Langfristige Vermögensquote in %</t>
        </is>
      </c>
      <c r="B73" s="5" t="inlineStr">
        <is>
          <t>Non-Current Assets Ratio in %</t>
        </is>
      </c>
      <c r="C73" t="inlineStr">
        <is>
          <t>-</t>
        </is>
      </c>
      <c r="D73" t="n">
        <v>34.17</v>
      </c>
      <c r="E73" t="n">
        <v>33.8</v>
      </c>
      <c r="F73" t="n">
        <v>35.44</v>
      </c>
      <c r="G73" t="n">
        <v>36.42</v>
      </c>
      <c r="H73" t="n">
        <v>36.52</v>
      </c>
      <c r="I73" t="n">
        <v>35.63</v>
      </c>
      <c r="J73" t="n">
        <v>32.87</v>
      </c>
      <c r="K73" t="n">
        <v>34.1</v>
      </c>
      <c r="L73" t="n">
        <v>32.73</v>
      </c>
    </row>
    <row r="74">
      <c r="A74" s="5" t="inlineStr">
        <is>
          <t>Gesamtkapitalrentabilität</t>
        </is>
      </c>
      <c r="B74" s="5" t="inlineStr">
        <is>
          <t>ROA Return on Assets in %</t>
        </is>
      </c>
      <c r="C74" t="inlineStr">
        <is>
          <t>-</t>
        </is>
      </c>
      <c r="D74" t="n">
        <v>7.45</v>
      </c>
      <c r="E74" t="n">
        <v>10.03</v>
      </c>
      <c r="F74" t="n">
        <v>16.9</v>
      </c>
      <c r="G74" t="n">
        <v>15.36</v>
      </c>
      <c r="H74" t="n">
        <v>15.67</v>
      </c>
      <c r="I74" t="n">
        <v>18.03</v>
      </c>
      <c r="J74" t="n">
        <v>13.85</v>
      </c>
      <c r="K74" t="n">
        <v>12.03</v>
      </c>
      <c r="L74" t="n">
        <v>7.79</v>
      </c>
    </row>
    <row r="75">
      <c r="A75" s="5" t="inlineStr">
        <is>
          <t>Ertrag des eingesetzten Kapitals</t>
        </is>
      </c>
      <c r="B75" s="5" t="inlineStr">
        <is>
          <t>ROCE Return on Cap. Empl. in %</t>
        </is>
      </c>
      <c r="C75" t="inlineStr">
        <is>
          <t>-</t>
        </is>
      </c>
      <c r="D75" t="n">
        <v>16.83</v>
      </c>
      <c r="E75" t="n">
        <v>21.73</v>
      </c>
      <c r="F75" t="n">
        <v>31.92</v>
      </c>
      <c r="G75" t="n">
        <v>37.2</v>
      </c>
      <c r="H75" t="n">
        <v>40.83</v>
      </c>
      <c r="I75" t="n">
        <v>47.53</v>
      </c>
      <c r="J75" t="n">
        <v>53.35</v>
      </c>
      <c r="K75" t="n">
        <v>49.08</v>
      </c>
      <c r="L75" t="n">
        <v>29.36</v>
      </c>
    </row>
    <row r="76">
      <c r="A76" s="5" t="inlineStr">
        <is>
          <t>Eigenkapital zu Anlagevermögen</t>
        </is>
      </c>
      <c r="B76" s="5" t="inlineStr">
        <is>
          <t>Equity to Fixed Assets in %</t>
        </is>
      </c>
      <c r="C76" t="inlineStr">
        <is>
          <t>-</t>
        </is>
      </c>
      <c r="D76" t="n">
        <v>185.82</v>
      </c>
      <c r="E76" t="n">
        <v>180.62</v>
      </c>
      <c r="F76" t="n">
        <v>163.66</v>
      </c>
      <c r="G76" t="n">
        <v>137.74</v>
      </c>
      <c r="H76" t="n">
        <v>127.73</v>
      </c>
      <c r="I76" t="n">
        <v>122.94</v>
      </c>
      <c r="J76" t="n">
        <v>106.62</v>
      </c>
      <c r="K76" t="n">
        <v>91.75</v>
      </c>
      <c r="L76" t="n">
        <v>94.2</v>
      </c>
    </row>
    <row r="77">
      <c r="A77" s="5" t="inlineStr">
        <is>
          <t>Liquidität Dritten Grades</t>
        </is>
      </c>
      <c r="B77" s="5" t="inlineStr">
        <is>
          <t>Current Ratio in %</t>
        </is>
      </c>
      <c r="C77" t="inlineStr">
        <is>
          <t>-</t>
        </is>
      </c>
      <c r="D77" t="n">
        <v>263.31</v>
      </c>
      <c r="E77" t="n">
        <v>239.58</v>
      </c>
      <c r="F77" t="n">
        <v>203.99</v>
      </c>
      <c r="G77" t="n">
        <v>173.06</v>
      </c>
      <c r="H77" t="n">
        <v>159.28</v>
      </c>
      <c r="I77" t="n">
        <v>143.83</v>
      </c>
      <c r="J77" t="n">
        <v>128.49</v>
      </c>
      <c r="K77" t="n">
        <v>124.87</v>
      </c>
      <c r="L77" t="n">
        <v>126.9</v>
      </c>
    </row>
    <row r="78">
      <c r="A78" s="5" t="inlineStr">
        <is>
          <t>Operativer Cashflow</t>
        </is>
      </c>
      <c r="B78" s="5" t="inlineStr">
        <is>
          <t>Operating Cashflow in M</t>
        </is>
      </c>
      <c r="C78" t="inlineStr">
        <is>
          <t>-</t>
        </is>
      </c>
      <c r="D78" t="n">
        <v>2700.64</v>
      </c>
      <c r="E78" t="n">
        <v>2263.4739</v>
      </c>
      <c r="F78" t="n">
        <v>3969.9408</v>
      </c>
      <c r="G78" t="n">
        <v>3137.8061</v>
      </c>
      <c r="H78" t="n">
        <v>4024.999</v>
      </c>
      <c r="I78" t="n">
        <v>5227.4464</v>
      </c>
      <c r="J78" t="n">
        <v>3896.776</v>
      </c>
      <c r="K78" t="n">
        <v>2488.952</v>
      </c>
      <c r="L78" t="inlineStr">
        <is>
          <t>-</t>
        </is>
      </c>
    </row>
    <row r="79">
      <c r="A79" s="5" t="inlineStr">
        <is>
          <t>Aktienrückkauf</t>
        </is>
      </c>
      <c r="B79" s="5" t="inlineStr">
        <is>
          <t>Share Buyback in M</t>
        </is>
      </c>
      <c r="C79" t="n">
        <v>0.1500000000000057</v>
      </c>
      <c r="D79" t="n">
        <v>0</v>
      </c>
      <c r="E79" t="n">
        <v>0</v>
      </c>
      <c r="F79" t="n">
        <v>0</v>
      </c>
      <c r="G79" t="n">
        <v>-0.3799999999999955</v>
      </c>
      <c r="H79" t="n">
        <v>0</v>
      </c>
      <c r="I79" t="n">
        <v>-0.009999999999990905</v>
      </c>
      <c r="J79" t="n">
        <v>0</v>
      </c>
      <c r="K79" t="inlineStr">
        <is>
          <t>-</t>
        </is>
      </c>
      <c r="L79" t="inlineStr">
        <is>
          <t>-</t>
        </is>
      </c>
    </row>
    <row r="80">
      <c r="A80" s="5" t="inlineStr">
        <is>
          <t>Umsatzwachstum 1J in %</t>
        </is>
      </c>
      <c r="B80" s="5" t="inlineStr">
        <is>
          <t>Revenue Growth 1Y in %</t>
        </is>
      </c>
      <c r="C80" t="inlineStr">
        <is>
          <t>-</t>
        </is>
      </c>
      <c r="D80" t="n">
        <v>-3.37</v>
      </c>
      <c r="E80" t="n">
        <v>-3.06</v>
      </c>
      <c r="F80" t="n">
        <v>0.5600000000000001</v>
      </c>
      <c r="G80" t="n">
        <v>7.36</v>
      </c>
      <c r="H80" t="n">
        <v>5.88</v>
      </c>
      <c r="I80" t="n">
        <v>9.109999999999999</v>
      </c>
      <c r="J80" t="n">
        <v>16.89</v>
      </c>
      <c r="K80" t="n">
        <v>26.2</v>
      </c>
      <c r="L80" t="n">
        <v>26.15</v>
      </c>
    </row>
    <row r="81">
      <c r="A81" s="5" t="inlineStr">
        <is>
          <t>Umsatzwachstum 3J in %</t>
        </is>
      </c>
      <c r="B81" s="5" t="inlineStr">
        <is>
          <t>Revenue Growth 3Y in %</t>
        </is>
      </c>
      <c r="C81" t="inlineStr">
        <is>
          <t>-</t>
        </is>
      </c>
      <c r="D81" t="n">
        <v>-1.96</v>
      </c>
      <c r="E81" t="n">
        <v>1.62</v>
      </c>
      <c r="F81" t="n">
        <v>4.6</v>
      </c>
      <c r="G81" t="n">
        <v>7.45</v>
      </c>
      <c r="H81" t="n">
        <v>10.63</v>
      </c>
      <c r="I81" t="n">
        <v>17.4</v>
      </c>
      <c r="J81" t="n">
        <v>23.08</v>
      </c>
      <c r="K81" t="inlineStr">
        <is>
          <t>-</t>
        </is>
      </c>
      <c r="L81" t="inlineStr">
        <is>
          <t>-</t>
        </is>
      </c>
    </row>
    <row r="82">
      <c r="A82" s="5" t="inlineStr">
        <is>
          <t>Umsatzwachstum 5J in %</t>
        </is>
      </c>
      <c r="B82" s="5" t="inlineStr">
        <is>
          <t>Revenue Growth 5Y in %</t>
        </is>
      </c>
      <c r="C82" t="inlineStr">
        <is>
          <t>-</t>
        </is>
      </c>
      <c r="D82" t="n">
        <v>1.47</v>
      </c>
      <c r="E82" t="n">
        <v>3.97</v>
      </c>
      <c r="F82" t="n">
        <v>7.96</v>
      </c>
      <c r="G82" t="n">
        <v>13.09</v>
      </c>
      <c r="H82" t="n">
        <v>16.85</v>
      </c>
      <c r="I82" t="inlineStr">
        <is>
          <t>-</t>
        </is>
      </c>
      <c r="J82" t="inlineStr">
        <is>
          <t>-</t>
        </is>
      </c>
      <c r="K82" t="inlineStr">
        <is>
          <t>-</t>
        </is>
      </c>
      <c r="L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c r="J83" t="inlineStr">
        <is>
          <t>-</t>
        </is>
      </c>
      <c r="K83" t="inlineStr">
        <is>
          <t>-</t>
        </is>
      </c>
      <c r="L83" t="inlineStr">
        <is>
          <t>-</t>
        </is>
      </c>
    </row>
    <row r="84">
      <c r="A84" s="5" t="inlineStr">
        <is>
          <t>Gewinnwachstum 1J in %</t>
        </is>
      </c>
      <c r="B84" s="5" t="inlineStr">
        <is>
          <t>Earnings Growth 1Y in %</t>
        </is>
      </c>
      <c r="C84" t="inlineStr">
        <is>
          <t>-</t>
        </is>
      </c>
      <c r="D84" t="n">
        <v>-25.46</v>
      </c>
      <c r="E84" t="n">
        <v>-41.29</v>
      </c>
      <c r="F84" t="n">
        <v>16.97</v>
      </c>
      <c r="G84" t="n">
        <v>10.28</v>
      </c>
      <c r="H84" t="n">
        <v>4.05</v>
      </c>
      <c r="I84" t="n">
        <v>42.52</v>
      </c>
      <c r="J84" t="n">
        <v>29.89</v>
      </c>
      <c r="K84" t="n">
        <v>66.59999999999999</v>
      </c>
      <c r="L84" t="n">
        <v>-333.49</v>
      </c>
    </row>
    <row r="85">
      <c r="A85" s="5" t="inlineStr">
        <is>
          <t>Gewinnwachstum 3J in %</t>
        </is>
      </c>
      <c r="B85" s="5" t="inlineStr">
        <is>
          <t>Earnings Growth 3Y in %</t>
        </is>
      </c>
      <c r="C85" t="inlineStr">
        <is>
          <t>-</t>
        </is>
      </c>
      <c r="D85" t="n">
        <v>-16.59</v>
      </c>
      <c r="E85" t="n">
        <v>-4.68</v>
      </c>
      <c r="F85" t="n">
        <v>10.43</v>
      </c>
      <c r="G85" t="n">
        <v>18.95</v>
      </c>
      <c r="H85" t="n">
        <v>25.49</v>
      </c>
      <c r="I85" t="n">
        <v>46.34</v>
      </c>
      <c r="J85" t="n">
        <v>-79</v>
      </c>
      <c r="K85" t="inlineStr">
        <is>
          <t>-</t>
        </is>
      </c>
      <c r="L85" t="inlineStr">
        <is>
          <t>-</t>
        </is>
      </c>
    </row>
    <row r="86">
      <c r="A86" s="5" t="inlineStr">
        <is>
          <t>Gewinnwachstum 5J in %</t>
        </is>
      </c>
      <c r="B86" s="5" t="inlineStr">
        <is>
          <t>Earnings Growth 5Y in %</t>
        </is>
      </c>
      <c r="C86" t="inlineStr">
        <is>
          <t>-</t>
        </is>
      </c>
      <c r="D86" t="n">
        <v>-7.09</v>
      </c>
      <c r="E86" t="n">
        <v>6.51</v>
      </c>
      <c r="F86" t="n">
        <v>20.74</v>
      </c>
      <c r="G86" t="n">
        <v>30.67</v>
      </c>
      <c r="H86" t="n">
        <v>-38.09</v>
      </c>
      <c r="I86" t="inlineStr">
        <is>
          <t>-</t>
        </is>
      </c>
      <c r="J86" t="inlineStr">
        <is>
          <t>-</t>
        </is>
      </c>
      <c r="K86" t="inlineStr">
        <is>
          <t>-</t>
        </is>
      </c>
      <c r="L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c r="J87" t="inlineStr">
        <is>
          <t>-</t>
        </is>
      </c>
      <c r="K87" t="inlineStr">
        <is>
          <t>-</t>
        </is>
      </c>
      <c r="L87" t="inlineStr">
        <is>
          <t>-</t>
        </is>
      </c>
    </row>
    <row r="88">
      <c r="A88" s="5" t="inlineStr">
        <is>
          <t>PEG Ratio</t>
        </is>
      </c>
      <c r="B88" s="5" t="inlineStr">
        <is>
          <t>KGW Kurs/Gewinn/Wachstum</t>
        </is>
      </c>
      <c r="C88" t="inlineStr">
        <is>
          <t>-</t>
        </is>
      </c>
      <c r="D88" t="n">
        <v>-4.77</v>
      </c>
      <c r="E88" t="n">
        <v>4.84</v>
      </c>
      <c r="F88" t="n">
        <v>0.9</v>
      </c>
      <c r="G88" t="n">
        <v>0.6899999999999999</v>
      </c>
      <c r="H88" t="n">
        <v>-0.57</v>
      </c>
      <c r="I88" t="inlineStr">
        <is>
          <t>-</t>
        </is>
      </c>
      <c r="J88" t="inlineStr">
        <is>
          <t>-</t>
        </is>
      </c>
      <c r="K88" t="inlineStr">
        <is>
          <t>-</t>
        </is>
      </c>
      <c r="L88" t="inlineStr">
        <is>
          <t>-</t>
        </is>
      </c>
    </row>
    <row r="89">
      <c r="A89" s="5" t="inlineStr">
        <is>
          <t>EBIT-Wachstum 1J in %</t>
        </is>
      </c>
      <c r="B89" s="5" t="inlineStr">
        <is>
          <t>EBIT Growth 1Y in %</t>
        </is>
      </c>
      <c r="C89" t="inlineStr">
        <is>
          <t>-</t>
        </is>
      </c>
      <c r="D89" t="n">
        <v>-19.51</v>
      </c>
      <c r="E89" t="n">
        <v>-28.62</v>
      </c>
      <c r="F89" t="n">
        <v>-1.47</v>
      </c>
      <c r="G89" t="n">
        <v>7.82</v>
      </c>
      <c r="H89" t="n">
        <v>12</v>
      </c>
      <c r="I89" t="n">
        <v>12.76</v>
      </c>
      <c r="J89" t="n">
        <v>24.07</v>
      </c>
      <c r="K89" t="n">
        <v>81.25</v>
      </c>
      <c r="L89" t="n">
        <v>136.71</v>
      </c>
    </row>
    <row r="90">
      <c r="A90" s="5" t="inlineStr">
        <is>
          <t>EBIT-Wachstum 3J in %</t>
        </is>
      </c>
      <c r="B90" s="5" t="inlineStr">
        <is>
          <t>EBIT Growth 3Y in %</t>
        </is>
      </c>
      <c r="C90" t="inlineStr">
        <is>
          <t>-</t>
        </is>
      </c>
      <c r="D90" t="n">
        <v>-16.53</v>
      </c>
      <c r="E90" t="n">
        <v>-7.42</v>
      </c>
      <c r="F90" t="n">
        <v>6.12</v>
      </c>
      <c r="G90" t="n">
        <v>10.86</v>
      </c>
      <c r="H90" t="n">
        <v>16.28</v>
      </c>
      <c r="I90" t="n">
        <v>39.36</v>
      </c>
      <c r="J90" t="n">
        <v>80.68000000000001</v>
      </c>
      <c r="K90" t="inlineStr">
        <is>
          <t>-</t>
        </is>
      </c>
      <c r="L90" t="inlineStr">
        <is>
          <t>-</t>
        </is>
      </c>
    </row>
    <row r="91">
      <c r="A91" s="5" t="inlineStr">
        <is>
          <t>EBIT-Wachstum 5J in %</t>
        </is>
      </c>
      <c r="B91" s="5" t="inlineStr">
        <is>
          <t>EBIT Growth 5Y in %</t>
        </is>
      </c>
      <c r="C91" t="inlineStr">
        <is>
          <t>-</t>
        </is>
      </c>
      <c r="D91" t="n">
        <v>-5.96</v>
      </c>
      <c r="E91" t="n">
        <v>0.5</v>
      </c>
      <c r="F91" t="n">
        <v>11.04</v>
      </c>
      <c r="G91" t="n">
        <v>27.58</v>
      </c>
      <c r="H91" t="n">
        <v>53.36</v>
      </c>
      <c r="I91" t="inlineStr">
        <is>
          <t>-</t>
        </is>
      </c>
      <c r="J91" t="inlineStr">
        <is>
          <t>-</t>
        </is>
      </c>
      <c r="K91" t="inlineStr">
        <is>
          <t>-</t>
        </is>
      </c>
      <c r="L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c r="J92" t="inlineStr">
        <is>
          <t>-</t>
        </is>
      </c>
      <c r="K92" t="inlineStr">
        <is>
          <t>-</t>
        </is>
      </c>
      <c r="L92" t="inlineStr">
        <is>
          <t>-</t>
        </is>
      </c>
    </row>
    <row r="93">
      <c r="A93" s="5" t="inlineStr">
        <is>
          <t>Op.Cashflow Wachstum 1J in %</t>
        </is>
      </c>
      <c r="B93" s="5" t="inlineStr">
        <is>
          <t>Op.Cashflow Wachstum 1Y in %</t>
        </is>
      </c>
      <c r="C93" t="inlineStr">
        <is>
          <t>-</t>
        </is>
      </c>
      <c r="D93" t="n">
        <v>19.31</v>
      </c>
      <c r="E93" t="n">
        <v>-42.98</v>
      </c>
      <c r="F93" t="n">
        <v>26.52</v>
      </c>
      <c r="G93" t="n">
        <v>-22.22</v>
      </c>
      <c r="H93" t="n">
        <v>-23</v>
      </c>
      <c r="I93" t="n">
        <v>34.14</v>
      </c>
      <c r="J93" t="n">
        <v>56.56</v>
      </c>
      <c r="K93" t="inlineStr">
        <is>
          <t>-</t>
        </is>
      </c>
      <c r="L93" t="inlineStr">
        <is>
          <t>-</t>
        </is>
      </c>
    </row>
    <row r="94">
      <c r="A94" s="5" t="inlineStr">
        <is>
          <t>Op.Cashflow Wachstum 3J in %</t>
        </is>
      </c>
      <c r="B94" s="5" t="inlineStr">
        <is>
          <t>Op.Cashflow Wachstum 3Y in %</t>
        </is>
      </c>
      <c r="C94" t="inlineStr">
        <is>
          <t>-</t>
        </is>
      </c>
      <c r="D94" t="n">
        <v>0.95</v>
      </c>
      <c r="E94" t="n">
        <v>-12.89</v>
      </c>
      <c r="F94" t="n">
        <v>-6.23</v>
      </c>
      <c r="G94" t="n">
        <v>-3.69</v>
      </c>
      <c r="H94" t="n">
        <v>22.57</v>
      </c>
      <c r="I94" t="inlineStr">
        <is>
          <t>-</t>
        </is>
      </c>
      <c r="J94" t="inlineStr">
        <is>
          <t>-</t>
        </is>
      </c>
      <c r="K94" t="inlineStr">
        <is>
          <t>-</t>
        </is>
      </c>
      <c r="L94" t="inlineStr">
        <is>
          <t>-</t>
        </is>
      </c>
    </row>
    <row r="95">
      <c r="A95" s="5" t="inlineStr">
        <is>
          <t>Op.Cashflow Wachstum 5J in %</t>
        </is>
      </c>
      <c r="B95" s="5" t="inlineStr">
        <is>
          <t>Op.Cashflow Wachstum 5Y in %</t>
        </is>
      </c>
      <c r="C95" t="inlineStr">
        <is>
          <t>-</t>
        </is>
      </c>
      <c r="D95" t="n">
        <v>-8.470000000000001</v>
      </c>
      <c r="E95" t="n">
        <v>-5.51</v>
      </c>
      <c r="F95" t="n">
        <v>14.4</v>
      </c>
      <c r="G95" t="inlineStr">
        <is>
          <t>-</t>
        </is>
      </c>
      <c r="H95" t="inlineStr">
        <is>
          <t>-</t>
        </is>
      </c>
      <c r="I95" t="inlineStr">
        <is>
          <t>-</t>
        </is>
      </c>
      <c r="J95" t="inlineStr">
        <is>
          <t>-</t>
        </is>
      </c>
      <c r="K95" t="inlineStr">
        <is>
          <t>-</t>
        </is>
      </c>
      <c r="L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c r="J96" t="inlineStr">
        <is>
          <t>-</t>
        </is>
      </c>
      <c r="K96" t="inlineStr">
        <is>
          <t>-</t>
        </is>
      </c>
      <c r="L96" t="inlineStr">
        <is>
          <t>-</t>
        </is>
      </c>
    </row>
    <row r="97">
      <c r="A97" s="5" t="inlineStr">
        <is>
          <t>Working Capital in Mio</t>
        </is>
      </c>
      <c r="B97" s="5" t="inlineStr">
        <is>
          <t>Working Capital in M</t>
        </is>
      </c>
      <c r="C97" t="inlineStr">
        <is>
          <t>-</t>
        </is>
      </c>
      <c r="D97" t="n">
        <v>484.7</v>
      </c>
      <c r="E97" t="n">
        <v>456</v>
      </c>
      <c r="F97" t="n">
        <v>393.4</v>
      </c>
      <c r="G97" t="n">
        <v>301.6</v>
      </c>
      <c r="H97" t="n">
        <v>236.1</v>
      </c>
      <c r="I97" t="n">
        <v>163.7</v>
      </c>
      <c r="J97" t="n">
        <v>113.5</v>
      </c>
      <c r="K97" t="n">
        <v>88.7</v>
      </c>
      <c r="L97" t="n">
        <v>89.3</v>
      </c>
      <c r="M97" t="n">
        <v>59.8</v>
      </c>
    </row>
  </sheetData>
  <pageMargins bottom="1" footer="0.5" header="0.5" left="0.75" right="0.75" top="1"/>
</worksheet>
</file>

<file path=xl/worksheets/sheet25.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1"/>
    <col customWidth="1" max="14" min="14" width="11"/>
    <col customWidth="1" max="15" min="15" width="11"/>
    <col customWidth="1" max="16" min="16" width="10"/>
  </cols>
  <sheetData>
    <row r="1">
      <c r="A1" s="1" t="inlineStr">
        <is>
          <t xml:space="preserve">SNAM </t>
        </is>
      </c>
      <c r="B1" s="2" t="inlineStr">
        <is>
          <t>WKN: 764545  ISIN: IT0003153415  US-Symbol:SNMRF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+39-02-37031</t>
        </is>
      </c>
      <c r="G4" t="inlineStr">
        <is>
          <t>18.03.2020</t>
        </is>
      </c>
      <c r="H4" t="inlineStr">
        <is>
          <t>Publication Of Annual Report</t>
        </is>
      </c>
      <c r="J4" t="inlineStr">
        <is>
          <t>Cassa Depositi e Prestiti S.p.A.</t>
        </is>
      </c>
      <c r="L4" t="inlineStr">
        <is>
          <t>31,04%</t>
        </is>
      </c>
    </row>
    <row r="5">
      <c r="A5" s="5" t="inlineStr">
        <is>
          <t>Ticker</t>
        </is>
      </c>
      <c r="B5" t="inlineStr">
        <is>
          <t>SNM</t>
        </is>
      </c>
      <c r="C5" s="5" t="inlineStr">
        <is>
          <t>Fax</t>
        </is>
      </c>
      <c r="D5" s="5" t="inlineStr"/>
      <c r="E5" t="inlineStr">
        <is>
          <t>+39-02-37039227</t>
        </is>
      </c>
      <c r="G5" t="inlineStr">
        <is>
          <t>28.04.2020</t>
        </is>
      </c>
      <c r="H5" t="inlineStr">
        <is>
          <t>Annual General Meeting</t>
        </is>
      </c>
      <c r="J5" t="inlineStr">
        <is>
          <t>Minozzi</t>
        </is>
      </c>
      <c r="L5" t="inlineStr">
        <is>
          <t>7,38%</t>
        </is>
      </c>
    </row>
    <row r="6">
      <c r="A6" s="5" t="inlineStr">
        <is>
          <t>Gelistet Seit / Listed Since</t>
        </is>
      </c>
      <c r="B6" t="inlineStr">
        <is>
          <t>-</t>
        </is>
      </c>
      <c r="C6" s="5" t="inlineStr">
        <is>
          <t>Internet</t>
        </is>
      </c>
      <c r="D6" s="5" t="inlineStr"/>
      <c r="E6" t="inlineStr">
        <is>
          <t>http://www.snam.it</t>
        </is>
      </c>
      <c r="G6" t="inlineStr">
        <is>
          <t>07.05.2020</t>
        </is>
      </c>
      <c r="H6" t="inlineStr">
        <is>
          <t>Result Q1</t>
        </is>
      </c>
      <c r="J6" t="inlineStr">
        <is>
          <t>eigene Aktien</t>
        </is>
      </c>
      <c r="L6" t="inlineStr">
        <is>
          <t>3,02%</t>
        </is>
      </c>
    </row>
    <row r="7">
      <c r="A7" s="5" t="inlineStr">
        <is>
          <t>Nominalwert / Nominal Value</t>
        </is>
      </c>
      <c r="B7" t="inlineStr">
        <is>
          <t>-</t>
        </is>
      </c>
      <c r="C7" s="5" t="inlineStr">
        <is>
          <t>Inv. Relations Telefon / Phone</t>
        </is>
      </c>
      <c r="D7" s="5" t="inlineStr"/>
      <c r="E7" t="inlineStr">
        <is>
          <t>+39-02-37037363</t>
        </is>
      </c>
      <c r="G7" t="inlineStr">
        <is>
          <t>24.06.2020</t>
        </is>
      </c>
      <c r="H7" t="inlineStr">
        <is>
          <t>Dividend Payout</t>
        </is>
      </c>
      <c r="J7" t="inlineStr">
        <is>
          <t>Freefloat</t>
        </is>
      </c>
      <c r="L7" t="inlineStr">
        <is>
          <t>58,56%</t>
        </is>
      </c>
    </row>
    <row r="8">
      <c r="A8" s="5" t="inlineStr">
        <is>
          <t>Land / Country</t>
        </is>
      </c>
      <c r="B8" t="inlineStr">
        <is>
          <t>Italien</t>
        </is>
      </c>
      <c r="C8" s="5" t="inlineStr">
        <is>
          <t>Inv. Relations E-Mail</t>
        </is>
      </c>
      <c r="D8" s="5" t="inlineStr"/>
      <c r="E8" t="inlineStr">
        <is>
          <t>investor.relations@snam.it</t>
        </is>
      </c>
      <c r="G8" t="inlineStr">
        <is>
          <t>29.07.2020</t>
        </is>
      </c>
      <c r="H8" t="inlineStr">
        <is>
          <t>Score Half Year</t>
        </is>
      </c>
    </row>
    <row r="9">
      <c r="A9" s="5" t="inlineStr">
        <is>
          <t>Währung / Currency</t>
        </is>
      </c>
      <c r="B9" t="inlineStr">
        <is>
          <t>EUR</t>
        </is>
      </c>
      <c r="C9" s="5" t="inlineStr">
        <is>
          <t>Kontaktperson / Contact Person</t>
        </is>
      </c>
      <c r="D9" s="5" t="inlineStr"/>
      <c r="E9" t="inlineStr">
        <is>
          <t>Camilla Palladino</t>
        </is>
      </c>
      <c r="G9" t="inlineStr">
        <is>
          <t>05.11.2020</t>
        </is>
      </c>
      <c r="H9" t="inlineStr">
        <is>
          <t>Q3 Earnings</t>
        </is>
      </c>
    </row>
    <row r="10">
      <c r="A10" s="5" t="inlineStr">
        <is>
          <t>Branche / Industry</t>
        </is>
      </c>
      <c r="B10" t="inlineStr">
        <is>
          <t>Oil And Gas</t>
        </is>
      </c>
      <c r="C10" s="5" t="inlineStr"/>
      <c r="D10" s="5" t="inlineStr"/>
    </row>
    <row r="11">
      <c r="A11" s="5" t="inlineStr">
        <is>
          <t>Sektor / Sector</t>
        </is>
      </c>
      <c r="B11" t="inlineStr">
        <is>
          <t>Energy / Resources</t>
        </is>
      </c>
    </row>
    <row r="12">
      <c r="A12" s="5" t="inlineStr">
        <is>
          <t>Typ / Genre</t>
        </is>
      </c>
      <c r="B12" t="inlineStr">
        <is>
          <t>Stammaktie</t>
        </is>
      </c>
    </row>
    <row r="13">
      <c r="A13" s="5" t="inlineStr">
        <is>
          <t>Adresse / Address</t>
        </is>
      </c>
      <c r="B13" t="inlineStr">
        <is>
          <t>Snam S.p.A.Piazza Santa Barbara, 7  I-20097 San Donato Milanese - Mailand</t>
        </is>
      </c>
    </row>
    <row r="14">
      <c r="A14" s="5" t="inlineStr">
        <is>
          <t>Management</t>
        </is>
      </c>
      <c r="B14" t="inlineStr">
        <is>
          <t>Marco Alverà, Luca Dal Fabbro, Laura Cavatorta, Francesco Gori, Yunpeng He, Antonio Morano, Francesca Pace, Rita Rolli, Alessandro Tonetti</t>
        </is>
      </c>
    </row>
    <row r="15">
      <c r="A15" s="5" t="inlineStr">
        <is>
          <t>Aufsichtsrat / Board</t>
        </is>
      </c>
      <c r="B15" t="inlineStr">
        <is>
          <t>Stefano Gnocchi, Gianfranco Chinellato, Donata Paola Patrini</t>
        </is>
      </c>
    </row>
    <row r="16">
      <c r="A16" s="5" t="inlineStr">
        <is>
          <t>Beschreibung</t>
        </is>
      </c>
      <c r="B16" t="inlineStr">
        <is>
          <t>Snam S.p.A. (vormals Snam Rete Gas S.p.A.) ist eine Unternehmensgruppe, die im Bereich Gasversorgung tätig. Über ihre Tochterunternehmen ist der Konzern im Gastransport (Snam Rete Gas – vormals Snam Trasporto), der Speicherung von Erdgas (Stogit) und der Wiederverdampfung von verflüssigtem Erdgas (GNL Italia) aktiv. Mit einem Netzwerk von 32.000 km Hoch- und Mitteldruckgasleitungen ist die Tochtergesellschaft Snam Rete Gas der wichtigste Erdgastransporteur Italiens. Des Weiteren ist die Snam über GNL Italia Betreiber der Wiederverdampfungsanlage von verflüssigtem Erdgas (LNG) Panigaglia (SP). Für die Gaslagerung agiert der Konzern über seine Tochtergesellschaft Stogit, die neun Gasspeicheranlagen betreibt. Darüber hinaus ist Snam in Österreich (TAG), Frankreich (TIGF) und Großbritannien (Interconnector UK) tätig und ist Aktionär des TAP-Projekts. Der Bereich Gasvertrieb durch die Tochtergesellschaft Italgas Reti S.p.A. wurde als eigenständige Gesellschaft im Jahr 2016 ausgegliedert. Snam S.p.A. hat ihren Hauptsitz in San Donato Milanese, Italien. Copyright 2014 FINANCE BASE AG</t>
        </is>
      </c>
    </row>
    <row r="17">
      <c r="A17" s="5" t="inlineStr">
        <is>
          <t>Profile</t>
        </is>
      </c>
      <c r="B17" t="inlineStr">
        <is>
          <t>Snam SpA (Formerly Snam Rete Gas SpA) operates a group of companies working in the field of gas supply. (Snam Rete Gas - formerly Snam Trasporto) through its subsidiaries, the Group in gas transportation, the storage of natural gas (Stogit) and the regasification of liquefied natural gas (GNL Italia) enabled. With a network of 32,000 km of high and medium pressure gas lines, the subsidiary Snam Rete Gas is the main natural gas transmission company in Italy. Furthermore, the Snam about GNL Italia operator of the regasification plant of liquefied natural gas (LNG) Panigaglia (SP). For gas storage, the Group operates through its subsidiary Stogit, which operates nine gas storage facilities. In addition, Snam operates in Austria (TAG), France (TIGF) and Great Britain (Interconnector UK) and is a shareholder of the TAP project. In Gas sales by the subsidiary Italgas SpA Reti was spun off as an independent company in the 2016th Snam SpA Headquartered in San Donato Milanese, Italy.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inlineStr">
        <is>
          <t>-</t>
        </is>
      </c>
      <c r="D20" t="n">
        <v>2586</v>
      </c>
      <c r="E20" t="n">
        <v>2533</v>
      </c>
      <c r="F20" t="n">
        <v>2501</v>
      </c>
      <c r="G20" t="n">
        <v>3970</v>
      </c>
      <c r="H20" t="n">
        <v>3882</v>
      </c>
      <c r="I20" t="n">
        <v>3848</v>
      </c>
      <c r="J20" t="n">
        <v>3946</v>
      </c>
      <c r="K20" t="n">
        <v>3605</v>
      </c>
      <c r="L20" t="n">
        <v>3508</v>
      </c>
      <c r="M20" t="n">
        <v>2468</v>
      </c>
      <c r="N20" t="n">
        <v>1910</v>
      </c>
      <c r="O20" t="n">
        <v>1868</v>
      </c>
      <c r="P20" t="n">
        <v>1868</v>
      </c>
    </row>
    <row r="21">
      <c r="A21" s="5" t="inlineStr">
        <is>
          <t>Operatives Ergebnis (EBIT)</t>
        </is>
      </c>
      <c r="B21" s="5" t="inlineStr">
        <is>
          <t>EBIT Earning Before Interest &amp; Tax</t>
        </is>
      </c>
      <c r="C21" t="inlineStr">
        <is>
          <t>-</t>
        </is>
      </c>
      <c r="D21" t="n">
        <v>1384</v>
      </c>
      <c r="E21" t="n">
        <v>1348</v>
      </c>
      <c r="F21" t="n">
        <v>1293</v>
      </c>
      <c r="G21" t="n">
        <v>1950</v>
      </c>
      <c r="H21" t="n">
        <v>1973</v>
      </c>
      <c r="I21" t="n">
        <v>2034</v>
      </c>
      <c r="J21" t="n">
        <v>2111</v>
      </c>
      <c r="K21" t="n">
        <v>1958</v>
      </c>
      <c r="L21" t="n">
        <v>1862</v>
      </c>
      <c r="M21" t="n">
        <v>1274</v>
      </c>
      <c r="N21" t="n">
        <v>1022</v>
      </c>
      <c r="O21" t="n">
        <v>1022</v>
      </c>
      <c r="P21" t="n">
        <v>1022</v>
      </c>
    </row>
    <row r="22">
      <c r="A22" s="5" t="inlineStr">
        <is>
          <t>Finanzergebnis</t>
        </is>
      </c>
      <c r="B22" s="5" t="inlineStr">
        <is>
          <t>Financial Result</t>
        </is>
      </c>
      <c r="C22" t="inlineStr">
        <is>
          <t>-</t>
        </is>
      </c>
      <c r="D22" t="n">
        <v>-83</v>
      </c>
      <c r="E22" t="n">
        <v>-122</v>
      </c>
      <c r="F22" t="n">
        <v>-510</v>
      </c>
      <c r="G22" t="n">
        <v>-245</v>
      </c>
      <c r="H22" t="n">
        <v>-266</v>
      </c>
      <c r="I22" t="n">
        <v>-427</v>
      </c>
      <c r="J22" t="n">
        <v>-739</v>
      </c>
      <c r="K22" t="n">
        <v>-262</v>
      </c>
      <c r="L22" t="n">
        <v>-224</v>
      </c>
      <c r="M22" t="n">
        <v>-195</v>
      </c>
      <c r="N22" t="n">
        <v>-226</v>
      </c>
      <c r="O22" t="n">
        <v>-200</v>
      </c>
      <c r="P22" t="n">
        <v>-200</v>
      </c>
    </row>
    <row r="23">
      <c r="A23" s="5" t="inlineStr">
        <is>
          <t>Ergebnis vor Steuer (EBT)</t>
        </is>
      </c>
      <c r="B23" s="5" t="inlineStr">
        <is>
          <t>EBT Earning Before Tax</t>
        </is>
      </c>
      <c r="C23" t="inlineStr">
        <is>
          <t>-</t>
        </is>
      </c>
      <c r="D23" t="n">
        <v>1301</v>
      </c>
      <c r="E23" t="n">
        <v>1226</v>
      </c>
      <c r="F23" t="n">
        <v>783</v>
      </c>
      <c r="G23" t="n">
        <v>1705</v>
      </c>
      <c r="H23" t="n">
        <v>1707</v>
      </c>
      <c r="I23" t="n">
        <v>1607</v>
      </c>
      <c r="J23" t="n">
        <v>1372</v>
      </c>
      <c r="K23" t="n">
        <v>1696</v>
      </c>
      <c r="L23" t="n">
        <v>1638</v>
      </c>
      <c r="M23" t="n">
        <v>1079</v>
      </c>
      <c r="N23" t="n">
        <v>796</v>
      </c>
      <c r="O23" t="n">
        <v>822</v>
      </c>
      <c r="P23" t="n">
        <v>822</v>
      </c>
    </row>
    <row r="24">
      <c r="A24" s="5" t="inlineStr">
        <is>
          <t>Ergebnis nach Steuer</t>
        </is>
      </c>
      <c r="B24" s="5" t="inlineStr">
        <is>
          <t>Earnings after tax</t>
        </is>
      </c>
      <c r="C24" t="inlineStr">
        <is>
          <t>-</t>
        </is>
      </c>
      <c r="D24" t="n">
        <v>960</v>
      </c>
      <c r="E24" t="n">
        <v>897</v>
      </c>
      <c r="F24" t="n">
        <v>475</v>
      </c>
      <c r="G24" t="n">
        <v>1238</v>
      </c>
      <c r="H24" t="n">
        <v>1198</v>
      </c>
      <c r="I24" t="n">
        <v>917</v>
      </c>
      <c r="J24" t="n">
        <v>779</v>
      </c>
      <c r="K24" t="n">
        <v>790</v>
      </c>
      <c r="L24" t="n">
        <v>1106</v>
      </c>
      <c r="M24" t="n">
        <v>732</v>
      </c>
      <c r="N24" t="n">
        <v>530</v>
      </c>
      <c r="O24" t="n">
        <v>594</v>
      </c>
      <c r="P24" t="n">
        <v>594</v>
      </c>
    </row>
    <row r="25">
      <c r="A25" s="5" t="inlineStr">
        <is>
          <t>Minderheitenanteil</t>
        </is>
      </c>
      <c r="B25" s="5" t="inlineStr">
        <is>
          <t>Minority Share</t>
        </is>
      </c>
      <c r="C25" t="inlineStr">
        <is>
          <t>-</t>
        </is>
      </c>
      <c r="D25" t="inlineStr">
        <is>
          <t>-</t>
        </is>
      </c>
      <c r="E25" t="inlineStr">
        <is>
          <t>-</t>
        </is>
      </c>
      <c r="F25" t="inlineStr">
        <is>
          <t>-</t>
        </is>
      </c>
      <c r="G25" t="inlineStr">
        <is>
          <t>-</t>
        </is>
      </c>
      <c r="H25" t="inlineStr">
        <is>
          <t>-</t>
        </is>
      </c>
      <c r="I25" t="inlineStr">
        <is>
          <t>-</t>
        </is>
      </c>
      <c r="J25" t="inlineStr">
        <is>
          <t>-</t>
        </is>
      </c>
      <c r="K25" t="inlineStr">
        <is>
          <t>-</t>
        </is>
      </c>
      <c r="L25" t="inlineStr">
        <is>
          <t>-</t>
        </is>
      </c>
      <c r="M25" t="inlineStr">
        <is>
          <t>-</t>
        </is>
      </c>
      <c r="N25" t="inlineStr">
        <is>
          <t>-</t>
        </is>
      </c>
      <c r="O25" t="inlineStr">
        <is>
          <t>-</t>
        </is>
      </c>
      <c r="P25" t="inlineStr">
        <is>
          <t>-</t>
        </is>
      </c>
    </row>
    <row r="26">
      <c r="A26" s="5" t="inlineStr">
        <is>
          <t>Jahresüberschuss/-fehlbetrag</t>
        </is>
      </c>
      <c r="B26" s="5" t="inlineStr">
        <is>
          <t>Net Profit</t>
        </is>
      </c>
      <c r="C26" t="inlineStr">
        <is>
          <t>-</t>
        </is>
      </c>
      <c r="D26" t="n">
        <v>960</v>
      </c>
      <c r="E26" t="n">
        <v>897</v>
      </c>
      <c r="F26" t="n">
        <v>861</v>
      </c>
      <c r="G26" t="n">
        <v>1238</v>
      </c>
      <c r="H26" t="n">
        <v>1198</v>
      </c>
      <c r="I26" t="n">
        <v>917</v>
      </c>
      <c r="J26" t="n">
        <v>779</v>
      </c>
      <c r="K26" t="n">
        <v>790</v>
      </c>
      <c r="L26" t="n">
        <v>1106</v>
      </c>
      <c r="M26" t="n">
        <v>732</v>
      </c>
      <c r="N26" t="n">
        <v>530</v>
      </c>
      <c r="O26" t="n">
        <v>594</v>
      </c>
      <c r="P26" t="n">
        <v>594</v>
      </c>
    </row>
    <row r="27">
      <c r="A27" s="5" t="inlineStr">
        <is>
          <t>Summe Umlaufvermögen</t>
        </is>
      </c>
      <c r="B27" s="5" t="inlineStr">
        <is>
          <t>Current Assets</t>
        </is>
      </c>
      <c r="C27" t="inlineStr">
        <is>
          <t>-</t>
        </is>
      </c>
      <c r="D27" t="n">
        <v>3372</v>
      </c>
      <c r="E27" t="n">
        <v>2556</v>
      </c>
      <c r="F27" t="n">
        <v>1543</v>
      </c>
      <c r="G27" t="n">
        <v>2153</v>
      </c>
      <c r="H27" t="n">
        <v>2476</v>
      </c>
      <c r="I27" t="n">
        <v>2718</v>
      </c>
      <c r="J27" t="n">
        <v>2480</v>
      </c>
      <c r="K27" t="n">
        <v>1823</v>
      </c>
      <c r="L27" t="n">
        <v>1468</v>
      </c>
      <c r="M27" t="n">
        <v>1437</v>
      </c>
      <c r="N27" t="n">
        <v>635</v>
      </c>
      <c r="O27" t="n">
        <v>638</v>
      </c>
      <c r="P27" t="n">
        <v>638</v>
      </c>
    </row>
    <row r="28">
      <c r="A28" s="5" t="inlineStr">
        <is>
          <t>Summe Anlagevermögen</t>
        </is>
      </c>
      <c r="B28" s="5" t="inlineStr">
        <is>
          <t>Fixed Assets</t>
        </is>
      </c>
      <c r="C28" t="inlineStr">
        <is>
          <t>-</t>
        </is>
      </c>
      <c r="D28" t="n">
        <v>19210</v>
      </c>
      <c r="E28" t="n">
        <v>19260</v>
      </c>
      <c r="F28" t="n">
        <v>18586</v>
      </c>
      <c r="G28" t="n">
        <v>22727</v>
      </c>
      <c r="H28" t="n">
        <v>22430</v>
      </c>
      <c r="I28" t="n">
        <v>21118</v>
      </c>
      <c r="J28" t="n">
        <v>20104</v>
      </c>
      <c r="K28" t="n">
        <v>19327</v>
      </c>
      <c r="L28" t="n">
        <v>18300</v>
      </c>
      <c r="M28" t="n">
        <v>17532</v>
      </c>
      <c r="N28" t="n">
        <v>10592</v>
      </c>
      <c r="O28" t="n">
        <v>10062</v>
      </c>
      <c r="P28" t="n">
        <v>10062</v>
      </c>
    </row>
    <row r="29">
      <c r="A29" s="5" t="inlineStr">
        <is>
          <t>Summe Aktiva</t>
        </is>
      </c>
      <c r="B29" s="5" t="inlineStr">
        <is>
          <t>Total Assets</t>
        </is>
      </c>
      <c r="C29" t="inlineStr">
        <is>
          <t>-</t>
        </is>
      </c>
      <c r="D29" t="n">
        <v>22582</v>
      </c>
      <c r="E29" t="n">
        <v>21816</v>
      </c>
      <c r="F29" t="n">
        <v>20129</v>
      </c>
      <c r="G29" t="n">
        <v>24880</v>
      </c>
      <c r="H29" t="n">
        <v>24906</v>
      </c>
      <c r="I29" t="n">
        <v>23836</v>
      </c>
      <c r="J29" t="n">
        <v>22584</v>
      </c>
      <c r="K29" t="n">
        <v>21150</v>
      </c>
      <c r="L29" t="n">
        <v>19768</v>
      </c>
      <c r="M29" t="n">
        <v>18969</v>
      </c>
      <c r="N29" t="n">
        <v>11227</v>
      </c>
      <c r="O29" t="n">
        <v>10700</v>
      </c>
      <c r="P29" t="n">
        <v>10700</v>
      </c>
    </row>
    <row r="30">
      <c r="A30" s="5" t="inlineStr">
        <is>
          <t>Summe kurzfristiges Fremdkapital</t>
        </is>
      </c>
      <c r="B30" s="5" t="inlineStr">
        <is>
          <t>Short-Term Debt</t>
        </is>
      </c>
      <c r="C30" t="inlineStr">
        <is>
          <t>-</t>
        </is>
      </c>
      <c r="D30" t="n">
        <v>5510</v>
      </c>
      <c r="E30" t="n">
        <v>4206</v>
      </c>
      <c r="F30" t="n">
        <v>3648</v>
      </c>
      <c r="G30" t="n">
        <v>4597</v>
      </c>
      <c r="H30" t="n">
        <v>3898</v>
      </c>
      <c r="I30" t="n">
        <v>4378</v>
      </c>
      <c r="J30" t="n">
        <v>2384</v>
      </c>
      <c r="K30" t="n">
        <v>6145</v>
      </c>
      <c r="L30" t="n">
        <v>4738</v>
      </c>
      <c r="M30" t="n">
        <v>3816</v>
      </c>
      <c r="N30" t="n">
        <v>1630</v>
      </c>
      <c r="O30" t="n">
        <v>1878</v>
      </c>
      <c r="P30" t="n">
        <v>1878</v>
      </c>
    </row>
    <row r="31">
      <c r="A31" s="5" t="inlineStr">
        <is>
          <t>Summe langfristiges Fremdkapital</t>
        </is>
      </c>
      <c r="B31" s="5" t="inlineStr">
        <is>
          <t>Long-Term Debt</t>
        </is>
      </c>
      <c r="C31" t="inlineStr">
        <is>
          <t>-</t>
        </is>
      </c>
      <c r="D31" t="n">
        <v>11087</v>
      </c>
      <c r="E31" t="n">
        <v>11422</v>
      </c>
      <c r="F31" t="n">
        <v>9984</v>
      </c>
      <c r="G31" t="n">
        <v>12690</v>
      </c>
      <c r="H31" t="n">
        <v>13829</v>
      </c>
      <c r="I31" t="n">
        <v>13457</v>
      </c>
      <c r="J31" t="n">
        <v>14262</v>
      </c>
      <c r="K31" t="n">
        <v>9204</v>
      </c>
      <c r="L31" t="n">
        <v>9104</v>
      </c>
      <c r="M31" t="n">
        <v>9439</v>
      </c>
      <c r="N31" t="n">
        <v>6024</v>
      </c>
      <c r="O31" t="n">
        <v>5315</v>
      </c>
      <c r="P31" t="n">
        <v>5315</v>
      </c>
    </row>
    <row r="32">
      <c r="A32" s="5" t="inlineStr">
        <is>
          <t>Summe Fremdkapital</t>
        </is>
      </c>
      <c r="B32" s="5" t="inlineStr">
        <is>
          <t>Total Liabilities</t>
        </is>
      </c>
      <c r="C32" t="inlineStr">
        <is>
          <t>-</t>
        </is>
      </c>
      <c r="D32" t="n">
        <v>16597</v>
      </c>
      <c r="E32" t="n">
        <v>15628</v>
      </c>
      <c r="F32" t="n">
        <v>13632</v>
      </c>
      <c r="G32" t="n">
        <v>17294</v>
      </c>
      <c r="H32" t="n">
        <v>17734</v>
      </c>
      <c r="I32" t="n">
        <v>17842</v>
      </c>
      <c r="J32" t="n">
        <v>16654</v>
      </c>
      <c r="K32" t="n">
        <v>15358</v>
      </c>
      <c r="L32" t="n">
        <v>13852</v>
      </c>
      <c r="M32" t="n">
        <v>13266</v>
      </c>
      <c r="N32" t="n">
        <v>7654</v>
      </c>
      <c r="O32" t="n">
        <v>7193</v>
      </c>
      <c r="P32" t="n">
        <v>7193</v>
      </c>
    </row>
    <row r="33">
      <c r="A33" s="5" t="inlineStr">
        <is>
          <t>Minderheitenanteil</t>
        </is>
      </c>
      <c r="B33" s="5" t="inlineStr">
        <is>
          <t>Minority Share</t>
        </is>
      </c>
      <c r="C33" t="inlineStr">
        <is>
          <t>-</t>
        </is>
      </c>
      <c r="D33" t="inlineStr">
        <is>
          <t>-</t>
        </is>
      </c>
      <c r="E33" t="inlineStr">
        <is>
          <t>-</t>
        </is>
      </c>
      <c r="F33" t="inlineStr">
        <is>
          <t>-</t>
        </is>
      </c>
      <c r="G33" t="n">
        <v>1</v>
      </c>
      <c r="H33" t="n">
        <v>1</v>
      </c>
      <c r="I33" t="n">
        <v>1</v>
      </c>
      <c r="J33" t="n">
        <v>1</v>
      </c>
      <c r="K33" t="n">
        <v>1</v>
      </c>
      <c r="L33" t="n">
        <v>1</v>
      </c>
      <c r="M33" t="n">
        <v>1</v>
      </c>
      <c r="N33" t="inlineStr">
        <is>
          <t>-</t>
        </is>
      </c>
      <c r="O33" t="inlineStr">
        <is>
          <t>-</t>
        </is>
      </c>
      <c r="P33" t="inlineStr">
        <is>
          <t>-</t>
        </is>
      </c>
    </row>
    <row r="34">
      <c r="A34" s="5" t="inlineStr">
        <is>
          <t>Summe Eigenkapital</t>
        </is>
      </c>
      <c r="B34" s="5" t="inlineStr">
        <is>
          <t>Equity</t>
        </is>
      </c>
      <c r="C34" t="inlineStr">
        <is>
          <t>-</t>
        </is>
      </c>
      <c r="D34" t="n">
        <v>5985</v>
      </c>
      <c r="E34" t="n">
        <v>6188</v>
      </c>
      <c r="F34" t="n">
        <v>6497</v>
      </c>
      <c r="G34" t="n">
        <v>7585</v>
      </c>
      <c r="H34" t="n">
        <v>7171</v>
      </c>
      <c r="I34" t="n">
        <v>5993</v>
      </c>
      <c r="J34" t="n">
        <v>5929</v>
      </c>
      <c r="K34" t="n">
        <v>5791</v>
      </c>
      <c r="L34" t="n">
        <v>5915</v>
      </c>
      <c r="M34" t="n">
        <v>5702</v>
      </c>
      <c r="N34" t="n">
        <v>3573</v>
      </c>
      <c r="O34" t="n">
        <v>3507</v>
      </c>
      <c r="P34" t="n">
        <v>3507</v>
      </c>
    </row>
    <row r="35">
      <c r="A35" s="5" t="inlineStr">
        <is>
          <t>Summe Passiva</t>
        </is>
      </c>
      <c r="B35" s="5" t="inlineStr">
        <is>
          <t>Liabilities &amp; Shareholder Equity</t>
        </is>
      </c>
      <c r="C35" t="inlineStr">
        <is>
          <t>-</t>
        </is>
      </c>
      <c r="D35" t="n">
        <v>22582</v>
      </c>
      <c r="E35" t="n">
        <v>21816</v>
      </c>
      <c r="F35" t="n">
        <v>20129</v>
      </c>
      <c r="G35" t="n">
        <v>24880</v>
      </c>
      <c r="H35" t="n">
        <v>24906</v>
      </c>
      <c r="I35" t="n">
        <v>23836</v>
      </c>
      <c r="J35" t="n">
        <v>22584</v>
      </c>
      <c r="K35" t="n">
        <v>21150</v>
      </c>
      <c r="L35" t="n">
        <v>19768</v>
      </c>
      <c r="M35" t="n">
        <v>18969</v>
      </c>
      <c r="N35" t="n">
        <v>11227</v>
      </c>
      <c r="O35" t="n">
        <v>10700</v>
      </c>
      <c r="P35" t="n">
        <v>10700</v>
      </c>
    </row>
    <row r="36">
      <c r="A36" s="5" t="inlineStr">
        <is>
          <t>Mio.Aktien im Umlauf</t>
        </is>
      </c>
      <c r="B36" s="5" t="inlineStr">
        <is>
          <t>Million shares outstanding</t>
        </is>
      </c>
      <c r="C36" t="n">
        <v>3395</v>
      </c>
      <c r="D36" t="n">
        <v>3469</v>
      </c>
      <c r="E36" t="n">
        <v>3501</v>
      </c>
      <c r="F36" t="n">
        <v>3501</v>
      </c>
      <c r="G36" t="n">
        <v>3501</v>
      </c>
      <c r="H36" t="n">
        <v>3501</v>
      </c>
      <c r="I36" t="n">
        <v>3382</v>
      </c>
      <c r="J36" t="n">
        <v>3379</v>
      </c>
      <c r="K36" t="n">
        <v>3379</v>
      </c>
      <c r="L36" t="n">
        <v>3571</v>
      </c>
      <c r="M36" t="n">
        <v>3571</v>
      </c>
      <c r="N36" t="n">
        <v>1956</v>
      </c>
      <c r="O36" t="n">
        <v>1956</v>
      </c>
      <c r="P36" t="n">
        <v>1956</v>
      </c>
    </row>
    <row r="37">
      <c r="A37" s="5" t="inlineStr">
        <is>
          <t>Gezeichnetes Kapital (in Mio.)</t>
        </is>
      </c>
      <c r="B37" s="5" t="inlineStr">
        <is>
          <t>Subscribed Capital in M</t>
        </is>
      </c>
      <c r="C37" t="n">
        <v>2736</v>
      </c>
      <c r="D37" t="n">
        <v>2736</v>
      </c>
      <c r="E37" t="n">
        <v>2736</v>
      </c>
      <c r="F37" t="n">
        <v>2736</v>
      </c>
      <c r="G37" t="n">
        <v>3697</v>
      </c>
      <c r="H37" t="n">
        <v>3697</v>
      </c>
      <c r="I37" t="n">
        <v>3571</v>
      </c>
      <c r="J37" t="n">
        <v>3571</v>
      </c>
      <c r="K37" t="n">
        <v>3571</v>
      </c>
      <c r="L37" t="n">
        <v>3571</v>
      </c>
      <c r="M37" t="n">
        <v>3571</v>
      </c>
      <c r="N37" t="n">
        <v>1956</v>
      </c>
      <c r="O37" t="n">
        <v>1956</v>
      </c>
      <c r="P37" t="n">
        <v>1956</v>
      </c>
    </row>
    <row r="38">
      <c r="A38" s="5" t="inlineStr">
        <is>
          <t>Ergebnis je Aktie (brutto)</t>
        </is>
      </c>
      <c r="B38" s="5" t="inlineStr">
        <is>
          <t>Earnings per share</t>
        </is>
      </c>
      <c r="C38" t="inlineStr">
        <is>
          <t>-</t>
        </is>
      </c>
      <c r="D38" t="n">
        <v>0.38</v>
      </c>
      <c r="E38" t="n">
        <v>0.35</v>
      </c>
      <c r="F38" t="n">
        <v>0.22</v>
      </c>
      <c r="G38" t="n">
        <v>0.49</v>
      </c>
      <c r="H38" t="n">
        <v>0.49</v>
      </c>
      <c r="I38" t="n">
        <v>0.48</v>
      </c>
      <c r="J38" t="n">
        <v>0.41</v>
      </c>
      <c r="K38" t="n">
        <v>0.5</v>
      </c>
      <c r="L38" t="n">
        <v>0.46</v>
      </c>
      <c r="M38" t="n">
        <v>0.3</v>
      </c>
      <c r="N38" t="n">
        <v>0.41</v>
      </c>
      <c r="O38" t="n">
        <v>0.42</v>
      </c>
      <c r="P38" t="n">
        <v>0.42</v>
      </c>
    </row>
    <row r="39">
      <c r="A39" s="5" t="inlineStr">
        <is>
          <t>Ergebnis je Aktie (unverwässert)</t>
        </is>
      </c>
      <c r="B39" s="5" t="inlineStr">
        <is>
          <t>Basic Earnings per share</t>
        </is>
      </c>
      <c r="C39" t="n">
        <v>0.33</v>
      </c>
      <c r="D39" t="n">
        <v>0.29</v>
      </c>
      <c r="E39" t="n">
        <v>0.26</v>
      </c>
      <c r="F39" t="n">
        <v>0.25</v>
      </c>
      <c r="G39" t="n">
        <v>0.35</v>
      </c>
      <c r="H39" t="n">
        <v>0.35</v>
      </c>
      <c r="I39" t="n">
        <v>0.27</v>
      </c>
      <c r="J39" t="n">
        <v>0.23</v>
      </c>
      <c r="K39" t="n">
        <v>0.23</v>
      </c>
      <c r="L39" t="n">
        <v>0.33</v>
      </c>
      <c r="M39" t="n">
        <v>0.28</v>
      </c>
      <c r="N39" t="n">
        <v>0.3</v>
      </c>
      <c r="O39" t="n">
        <v>0.34</v>
      </c>
      <c r="P39" t="n">
        <v>0.34</v>
      </c>
    </row>
    <row r="40">
      <c r="A40" s="5" t="inlineStr">
        <is>
          <t>Ergebnis je Aktie (verwässert)</t>
        </is>
      </c>
      <c r="B40" s="5" t="inlineStr">
        <is>
          <t>Diluted Earnings per share</t>
        </is>
      </c>
      <c r="C40" t="n">
        <v>0.32</v>
      </c>
      <c r="D40" t="n">
        <v>0.28</v>
      </c>
      <c r="E40" t="n">
        <v>0.26</v>
      </c>
      <c r="F40" t="n">
        <v>0.25</v>
      </c>
      <c r="G40" t="n">
        <v>0.35</v>
      </c>
      <c r="H40" t="n">
        <v>0.35</v>
      </c>
      <c r="I40" t="n">
        <v>0.27</v>
      </c>
      <c r="J40" t="n">
        <v>0.23</v>
      </c>
      <c r="K40" t="n">
        <v>0.23</v>
      </c>
      <c r="L40" t="n">
        <v>0.33</v>
      </c>
      <c r="M40" t="n">
        <v>0.28</v>
      </c>
      <c r="N40" t="n">
        <v>0.3</v>
      </c>
      <c r="O40" t="n">
        <v>0.34</v>
      </c>
      <c r="P40" t="n">
        <v>0.34</v>
      </c>
    </row>
    <row r="41">
      <c r="A41" s="5" t="inlineStr">
        <is>
          <t>Dividende je Aktie</t>
        </is>
      </c>
      <c r="B41" s="5" t="inlineStr">
        <is>
          <t>Dividend per share</t>
        </is>
      </c>
      <c r="C41" t="n">
        <v>0.24</v>
      </c>
      <c r="D41" t="n">
        <v>0.23</v>
      </c>
      <c r="E41" t="n">
        <v>0.22</v>
      </c>
      <c r="F41" t="n">
        <v>0.21</v>
      </c>
      <c r="G41" t="n">
        <v>0.25</v>
      </c>
      <c r="H41" t="n">
        <v>0.25</v>
      </c>
      <c r="I41" t="n">
        <v>0.25</v>
      </c>
      <c r="J41" t="n">
        <v>0.25</v>
      </c>
      <c r="K41" t="n">
        <v>0.24</v>
      </c>
      <c r="L41" t="n">
        <v>0.23</v>
      </c>
      <c r="M41" t="n">
        <v>0.2</v>
      </c>
      <c r="N41" t="n">
        <v>0.23</v>
      </c>
      <c r="O41" t="n">
        <v>0.21</v>
      </c>
      <c r="P41" t="n">
        <v>0.21</v>
      </c>
    </row>
    <row r="42">
      <c r="A42" s="5" t="inlineStr">
        <is>
          <t>Dividendenausschüttung in Mio</t>
        </is>
      </c>
      <c r="B42" s="5" t="inlineStr">
        <is>
          <t>Dividend Payment in M</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row>
    <row r="43">
      <c r="A43" s="5" t="inlineStr">
        <is>
          <t>Umsatz</t>
        </is>
      </c>
      <c r="B43" s="5" t="inlineStr">
        <is>
          <t>Revenue</t>
        </is>
      </c>
      <c r="C43" t="inlineStr">
        <is>
          <t>-</t>
        </is>
      </c>
      <c r="D43" t="n">
        <v>0.75</v>
      </c>
      <c r="E43" t="n">
        <v>0.72</v>
      </c>
      <c r="F43" t="n">
        <v>0.71</v>
      </c>
      <c r="G43" t="n">
        <v>1.13</v>
      </c>
      <c r="H43" t="n">
        <v>1.11</v>
      </c>
      <c r="I43" t="n">
        <v>1.14</v>
      </c>
      <c r="J43" t="n">
        <v>1.17</v>
      </c>
      <c r="K43" t="n">
        <v>1.07</v>
      </c>
      <c r="L43" t="n">
        <v>0.98</v>
      </c>
      <c r="M43" t="n">
        <v>0.6899999999999999</v>
      </c>
      <c r="N43" t="n">
        <v>0.98</v>
      </c>
      <c r="O43" t="n">
        <v>0.95</v>
      </c>
      <c r="P43" t="n">
        <v>0.95</v>
      </c>
    </row>
    <row r="44">
      <c r="A44" s="5" t="inlineStr">
        <is>
          <t>Buchwert je Aktie</t>
        </is>
      </c>
      <c r="B44" s="5" t="inlineStr">
        <is>
          <t>Book value per share</t>
        </is>
      </c>
      <c r="C44" t="inlineStr">
        <is>
          <t>-</t>
        </is>
      </c>
      <c r="D44" t="n">
        <v>1.73</v>
      </c>
      <c r="E44" t="n">
        <v>1.77</v>
      </c>
      <c r="F44" t="n">
        <v>1.86</v>
      </c>
      <c r="G44" t="n">
        <v>2.17</v>
      </c>
      <c r="H44" t="n">
        <v>2.05</v>
      </c>
      <c r="I44" t="n">
        <v>1.77</v>
      </c>
      <c r="J44" t="n">
        <v>1.75</v>
      </c>
      <c r="K44" t="n">
        <v>1.71</v>
      </c>
      <c r="L44" t="n">
        <v>1.66</v>
      </c>
      <c r="M44" t="n">
        <v>1.6</v>
      </c>
      <c r="N44" t="n">
        <v>1.83</v>
      </c>
      <c r="O44" t="n">
        <v>1.79</v>
      </c>
      <c r="P44" t="n">
        <v>1.79</v>
      </c>
    </row>
    <row r="45">
      <c r="A45" s="5" t="inlineStr">
        <is>
          <t>Cashflow je Aktie</t>
        </is>
      </c>
      <c r="B45" s="5" t="inlineStr">
        <is>
          <t>Cashflow per share</t>
        </is>
      </c>
      <c r="C45" t="inlineStr">
        <is>
          <t>-</t>
        </is>
      </c>
      <c r="D45" t="n">
        <v>0.53</v>
      </c>
      <c r="E45" t="n">
        <v>0.53</v>
      </c>
      <c r="F45" t="n">
        <v>0.46</v>
      </c>
      <c r="G45" t="n">
        <v>0.59</v>
      </c>
      <c r="H45" t="n">
        <v>0.44</v>
      </c>
      <c r="I45" t="n">
        <v>0.54</v>
      </c>
      <c r="J45" t="n">
        <v>0.24</v>
      </c>
      <c r="K45" t="n">
        <v>0.45</v>
      </c>
      <c r="L45" t="n">
        <v>0.5</v>
      </c>
      <c r="M45" t="n">
        <v>0.33</v>
      </c>
      <c r="N45" t="n">
        <v>0.54</v>
      </c>
      <c r="O45" t="n">
        <v>0.48</v>
      </c>
      <c r="P45" t="n">
        <v>0.48</v>
      </c>
    </row>
    <row r="46">
      <c r="A46" s="5" t="inlineStr">
        <is>
          <t>Bilanzsumme je Aktie</t>
        </is>
      </c>
      <c r="B46" s="5" t="inlineStr">
        <is>
          <t>Total assets per share</t>
        </is>
      </c>
      <c r="C46" t="inlineStr">
        <is>
          <t>-</t>
        </is>
      </c>
      <c r="D46" t="n">
        <v>6.51</v>
      </c>
      <c r="E46" t="n">
        <v>6.23</v>
      </c>
      <c r="F46" t="n">
        <v>5.75</v>
      </c>
      <c r="G46" t="n">
        <v>7.11</v>
      </c>
      <c r="H46" t="n">
        <v>7.11</v>
      </c>
      <c r="I46" t="n">
        <v>7.05</v>
      </c>
      <c r="J46" t="n">
        <v>6.68</v>
      </c>
      <c r="K46" t="n">
        <v>6.26</v>
      </c>
      <c r="L46" t="n">
        <v>5.54</v>
      </c>
      <c r="M46" t="n">
        <v>5.31</v>
      </c>
      <c r="N46" t="n">
        <v>5.74</v>
      </c>
      <c r="O46" t="n">
        <v>5.47</v>
      </c>
      <c r="P46" t="n">
        <v>5.47</v>
      </c>
    </row>
    <row r="47">
      <c r="A47" s="5" t="inlineStr">
        <is>
          <t>Personal am Ende des Jahres</t>
        </is>
      </c>
      <c r="B47" s="5" t="inlineStr">
        <is>
          <t>Staff at the end of year</t>
        </is>
      </c>
      <c r="C47" t="n">
        <v>3042</v>
      </c>
      <c r="D47" t="n">
        <v>2949</v>
      </c>
      <c r="E47" t="n">
        <v>3005</v>
      </c>
      <c r="F47" t="n">
        <v>2883</v>
      </c>
      <c r="G47" t="n">
        <v>6213</v>
      </c>
      <c r="H47" t="n">
        <v>6116</v>
      </c>
      <c r="I47" t="n">
        <v>6034</v>
      </c>
      <c r="J47" t="n">
        <v>6067</v>
      </c>
      <c r="K47" t="n">
        <v>6069</v>
      </c>
      <c r="L47" t="n">
        <v>6127</v>
      </c>
      <c r="M47" t="n">
        <v>6307</v>
      </c>
      <c r="N47" t="n">
        <v>2334</v>
      </c>
      <c r="O47" t="n">
        <v>2366</v>
      </c>
      <c r="P47" t="n">
        <v>2366</v>
      </c>
    </row>
    <row r="48">
      <c r="A48" s="5" t="inlineStr">
        <is>
          <t>Personalaufwand in Mio. EUR</t>
        </is>
      </c>
      <c r="B48" s="5" t="inlineStr">
        <is>
          <t>Personnel expenses in M</t>
        </is>
      </c>
      <c r="C48" t="n">
        <v>180</v>
      </c>
      <c r="D48" t="n">
        <v>201</v>
      </c>
      <c r="E48" t="n">
        <v>171</v>
      </c>
      <c r="F48" t="n">
        <v>167</v>
      </c>
      <c r="G48" t="n">
        <v>389</v>
      </c>
      <c r="H48" t="n">
        <v>343</v>
      </c>
      <c r="I48" t="n">
        <v>373</v>
      </c>
      <c r="J48" t="n">
        <v>343</v>
      </c>
      <c r="K48" t="n">
        <v>334</v>
      </c>
      <c r="L48" t="n">
        <v>345</v>
      </c>
      <c r="M48" t="n">
        <v>178</v>
      </c>
      <c r="N48" t="n">
        <v>105</v>
      </c>
      <c r="O48" t="n">
        <v>99</v>
      </c>
      <c r="P48" t="n">
        <v>99</v>
      </c>
    </row>
    <row r="49">
      <c r="A49" s="5" t="inlineStr">
        <is>
          <t>Aufwand je Mitarbeiter in EUR</t>
        </is>
      </c>
      <c r="B49" s="5" t="inlineStr">
        <is>
          <t>Effort per employee</t>
        </is>
      </c>
      <c r="C49" t="n">
        <v>59172</v>
      </c>
      <c r="D49" t="n">
        <v>68159</v>
      </c>
      <c r="E49" t="n">
        <v>56905</v>
      </c>
      <c r="F49" t="n">
        <v>57926</v>
      </c>
      <c r="G49" t="n">
        <v>62611</v>
      </c>
      <c r="H49" t="n">
        <v>56082</v>
      </c>
      <c r="I49" t="n">
        <v>61816</v>
      </c>
      <c r="J49" t="n">
        <v>56535</v>
      </c>
      <c r="K49" t="n">
        <v>55034</v>
      </c>
      <c r="L49" t="n">
        <v>56308</v>
      </c>
      <c r="M49" t="n">
        <v>28223</v>
      </c>
      <c r="N49" t="n">
        <v>44987</v>
      </c>
      <c r="O49" t="n">
        <v>41843</v>
      </c>
      <c r="P49" t="n">
        <v>41843</v>
      </c>
    </row>
    <row r="50">
      <c r="A50" s="5" t="inlineStr">
        <is>
          <t>Umsatz je Aktie</t>
        </is>
      </c>
      <c r="B50" s="5" t="inlineStr">
        <is>
          <t>Revenue per share</t>
        </is>
      </c>
      <c r="C50" t="inlineStr">
        <is>
          <t>-</t>
        </is>
      </c>
      <c r="D50" t="n">
        <v>876907</v>
      </c>
      <c r="E50" t="n">
        <v>842928</v>
      </c>
      <c r="F50" t="n">
        <v>887964</v>
      </c>
      <c r="G50" t="n">
        <v>638983</v>
      </c>
      <c r="H50" t="n">
        <v>634729</v>
      </c>
      <c r="I50" t="n">
        <v>637720</v>
      </c>
      <c r="J50" t="n">
        <v>650404</v>
      </c>
      <c r="K50" t="n">
        <v>594002</v>
      </c>
      <c r="L50" t="n">
        <v>572548</v>
      </c>
      <c r="M50" t="n">
        <v>391311</v>
      </c>
      <c r="N50" t="n">
        <v>818338</v>
      </c>
      <c r="O50" t="n">
        <v>789518</v>
      </c>
      <c r="P50" t="n">
        <v>789518</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EUR</t>
        </is>
      </c>
      <c r="B52" s="5" t="inlineStr">
        <is>
          <t>Earnings per employee</t>
        </is>
      </c>
      <c r="C52" t="inlineStr">
        <is>
          <t>-</t>
        </is>
      </c>
      <c r="D52" t="n">
        <v>325534</v>
      </c>
      <c r="E52" t="n">
        <v>298503</v>
      </c>
      <c r="F52" t="n">
        <v>298647</v>
      </c>
      <c r="G52" t="n">
        <v>199260</v>
      </c>
      <c r="H52" t="n">
        <v>195880</v>
      </c>
      <c r="I52" t="n">
        <v>151972</v>
      </c>
      <c r="J52" t="n">
        <v>128400</v>
      </c>
      <c r="K52" t="n">
        <v>130170</v>
      </c>
      <c r="L52" t="n">
        <v>180512</v>
      </c>
      <c r="M52" t="n">
        <v>116062</v>
      </c>
      <c r="N52" t="n">
        <v>227078</v>
      </c>
      <c r="O52" t="n">
        <v>251057</v>
      </c>
      <c r="P52" t="n">
        <v>251057</v>
      </c>
    </row>
    <row r="53">
      <c r="A53" s="5" t="inlineStr">
        <is>
          <t>KGV (Kurs/Gewinn)</t>
        </is>
      </c>
      <c r="B53" s="5" t="inlineStr">
        <is>
          <t>PE (price/earnings)</t>
        </is>
      </c>
      <c r="C53" t="n">
        <v>14.2</v>
      </c>
      <c r="D53" t="n">
        <v>13.4</v>
      </c>
      <c r="E53" t="n">
        <v>15.6</v>
      </c>
      <c r="F53" t="n">
        <v>15.1</v>
      </c>
      <c r="G53" t="n">
        <v>13.8</v>
      </c>
      <c r="H53" t="n">
        <v>11.7</v>
      </c>
      <c r="I53" t="n">
        <v>15.1</v>
      </c>
      <c r="J53" t="n">
        <v>15.3</v>
      </c>
      <c r="K53" t="n">
        <v>14.8</v>
      </c>
      <c r="L53" t="n">
        <v>11.3</v>
      </c>
      <c r="M53" t="n">
        <v>12.4</v>
      </c>
      <c r="N53" t="n">
        <v>13.2</v>
      </c>
      <c r="O53" t="n">
        <v>12.9</v>
      </c>
      <c r="P53" t="n">
        <v>12.9</v>
      </c>
    </row>
    <row r="54">
      <c r="A54" s="5" t="inlineStr">
        <is>
          <t>KUV (Kurs/Umsatz)</t>
        </is>
      </c>
      <c r="B54" s="5" t="inlineStr">
        <is>
          <t>PS (price/sales)</t>
        </is>
      </c>
      <c r="C54" t="inlineStr">
        <is>
          <t>-</t>
        </is>
      </c>
      <c r="D54" t="n">
        <v>5.12</v>
      </c>
      <c r="E54" t="n">
        <v>5.64</v>
      </c>
      <c r="F54" t="n">
        <v>5.28</v>
      </c>
      <c r="G54" t="n">
        <v>4.26</v>
      </c>
      <c r="H54" t="n">
        <v>3.7</v>
      </c>
      <c r="I54" t="n">
        <v>3.58</v>
      </c>
      <c r="J54" t="n">
        <v>3.01</v>
      </c>
      <c r="K54" t="n">
        <v>3.2</v>
      </c>
      <c r="L54" t="n">
        <v>3.79</v>
      </c>
      <c r="M54" t="n">
        <v>5.02</v>
      </c>
      <c r="N54" t="n">
        <v>4.06</v>
      </c>
      <c r="O54" t="n">
        <v>4.58</v>
      </c>
      <c r="P54" t="n">
        <v>4.58</v>
      </c>
    </row>
    <row r="55">
      <c r="A55" s="5" t="inlineStr">
        <is>
          <t>KBV (Kurs/Buchwert)</t>
        </is>
      </c>
      <c r="B55" s="5" t="inlineStr">
        <is>
          <t>PB (price/book value)</t>
        </is>
      </c>
      <c r="C55" t="inlineStr">
        <is>
          <t>-</t>
        </is>
      </c>
      <c r="D55" t="n">
        <v>2.21</v>
      </c>
      <c r="E55" t="n">
        <v>2.31</v>
      </c>
      <c r="F55" t="n">
        <v>2.03</v>
      </c>
      <c r="G55" t="n">
        <v>2.23</v>
      </c>
      <c r="H55" t="n">
        <v>2</v>
      </c>
      <c r="I55" t="n">
        <v>2.3</v>
      </c>
      <c r="J55" t="n">
        <v>2</v>
      </c>
      <c r="K55" t="n">
        <v>1.99</v>
      </c>
      <c r="L55" t="n">
        <v>2.25</v>
      </c>
      <c r="M55" t="n">
        <v>2.17</v>
      </c>
      <c r="N55" t="n">
        <v>2.17</v>
      </c>
      <c r="O55" t="n">
        <v>2.44</v>
      </c>
      <c r="P55" t="n">
        <v>2.44</v>
      </c>
    </row>
    <row r="56">
      <c r="A56" s="5" t="inlineStr">
        <is>
          <t>KCV (Kurs/Cashflow)</t>
        </is>
      </c>
      <c r="B56" s="5" t="inlineStr">
        <is>
          <t>PC (price/cashflow)</t>
        </is>
      </c>
      <c r="C56" t="inlineStr">
        <is>
          <t>-</t>
        </is>
      </c>
      <c r="D56" t="n">
        <v>7.26</v>
      </c>
      <c r="E56" t="n">
        <v>7.66</v>
      </c>
      <c r="F56" t="n">
        <v>8.109999999999999</v>
      </c>
      <c r="G56" t="n">
        <v>8.23</v>
      </c>
      <c r="H56" t="n">
        <v>9.390000000000001</v>
      </c>
      <c r="I56" t="n">
        <v>7.48</v>
      </c>
      <c r="J56" t="n">
        <v>14.46</v>
      </c>
      <c r="K56" t="n">
        <v>7.5</v>
      </c>
      <c r="L56" t="n">
        <v>7.48</v>
      </c>
      <c r="M56" t="n">
        <v>10.64</v>
      </c>
      <c r="N56" t="n">
        <v>7.36</v>
      </c>
      <c r="O56" t="n">
        <v>9.15</v>
      </c>
      <c r="P56" t="n">
        <v>9.15</v>
      </c>
    </row>
    <row r="57">
      <c r="A57" s="5" t="inlineStr">
        <is>
          <t>Dividendenrendite in %</t>
        </is>
      </c>
      <c r="B57" s="5" t="inlineStr">
        <is>
          <t>Dividend Yield in %</t>
        </is>
      </c>
      <c r="C57" t="n">
        <v>5.07</v>
      </c>
      <c r="D57" t="n">
        <v>5.92</v>
      </c>
      <c r="E57" t="n">
        <v>5.39</v>
      </c>
      <c r="F57" t="n">
        <v>5.57</v>
      </c>
      <c r="G57" t="n">
        <v>5.18</v>
      </c>
      <c r="H57" t="n">
        <v>6.1</v>
      </c>
      <c r="I57" t="n">
        <v>6.14</v>
      </c>
      <c r="J57" t="n">
        <v>7.12</v>
      </c>
      <c r="K57" t="n">
        <v>7.04</v>
      </c>
      <c r="L57" t="n">
        <v>6.18</v>
      </c>
      <c r="M57" t="n">
        <v>5.76</v>
      </c>
      <c r="N57" t="n">
        <v>5.81</v>
      </c>
      <c r="O57" t="n">
        <v>4.81</v>
      </c>
      <c r="P57" t="n">
        <v>4.81</v>
      </c>
    </row>
    <row r="58">
      <c r="A58" s="5" t="inlineStr">
        <is>
          <t>Gewinnrendite in %</t>
        </is>
      </c>
      <c r="B58" s="5" t="inlineStr">
        <is>
          <t>Return on profit in %</t>
        </is>
      </c>
      <c r="C58" t="n">
        <v>7</v>
      </c>
      <c r="D58" t="n">
        <v>7.5</v>
      </c>
      <c r="E58" t="n">
        <v>6.4</v>
      </c>
      <c r="F58" t="n">
        <v>6.6</v>
      </c>
      <c r="G58" t="n">
        <v>7.2</v>
      </c>
      <c r="H58" t="n">
        <v>8.5</v>
      </c>
      <c r="I58" t="n">
        <v>6.6</v>
      </c>
      <c r="J58" t="n">
        <v>6.6</v>
      </c>
      <c r="K58" t="n">
        <v>6.7</v>
      </c>
      <c r="L58" t="n">
        <v>8.9</v>
      </c>
      <c r="M58" t="n">
        <v>8.1</v>
      </c>
      <c r="N58" t="n">
        <v>7.6</v>
      </c>
      <c r="O58" t="n">
        <v>7.8</v>
      </c>
      <c r="P58" t="n">
        <v>7.8</v>
      </c>
    </row>
    <row r="59">
      <c r="A59" s="5" t="inlineStr">
        <is>
          <t>Eigenkapitalrendite in %</t>
        </is>
      </c>
      <c r="B59" s="5" t="inlineStr">
        <is>
          <t>Return on Equity in %</t>
        </is>
      </c>
      <c r="C59" t="inlineStr">
        <is>
          <t>-</t>
        </is>
      </c>
      <c r="D59" t="n">
        <v>16.04</v>
      </c>
      <c r="E59" t="n">
        <v>14.5</v>
      </c>
      <c r="F59" t="n">
        <v>13.25</v>
      </c>
      <c r="G59" t="n">
        <v>16.32</v>
      </c>
      <c r="H59" t="n">
        <v>16.71</v>
      </c>
      <c r="I59" t="n">
        <v>15.3</v>
      </c>
      <c r="J59" t="n">
        <v>13.14</v>
      </c>
      <c r="K59" t="n">
        <v>13.64</v>
      </c>
      <c r="L59" t="n">
        <v>18.7</v>
      </c>
      <c r="M59" t="n">
        <v>12.84</v>
      </c>
      <c r="N59" t="n">
        <v>14.83</v>
      </c>
      <c r="O59" t="n">
        <v>16.94</v>
      </c>
      <c r="P59" t="n">
        <v>16.94</v>
      </c>
    </row>
    <row r="60">
      <c r="A60" s="5" t="inlineStr">
        <is>
          <t>Umsatzrendite in %</t>
        </is>
      </c>
      <c r="B60" s="5" t="inlineStr">
        <is>
          <t>Return on sales in %</t>
        </is>
      </c>
      <c r="C60" t="inlineStr">
        <is>
          <t>-</t>
        </is>
      </c>
      <c r="D60" t="n">
        <v>37.12</v>
      </c>
      <c r="E60" t="n">
        <v>35.41</v>
      </c>
      <c r="F60" t="n">
        <v>34.43</v>
      </c>
      <c r="G60" t="n">
        <v>31.18</v>
      </c>
      <c r="H60" t="n">
        <v>30.86</v>
      </c>
      <c r="I60" t="n">
        <v>23.83</v>
      </c>
      <c r="J60" t="n">
        <v>19.74</v>
      </c>
      <c r="K60" t="n">
        <v>21.91</v>
      </c>
      <c r="L60" t="n">
        <v>31.53</v>
      </c>
      <c r="M60" t="n">
        <v>29.66</v>
      </c>
      <c r="N60" t="n">
        <v>27.75</v>
      </c>
      <c r="O60" t="n">
        <v>31.8</v>
      </c>
      <c r="P60" t="n">
        <v>31.8</v>
      </c>
    </row>
    <row r="61">
      <c r="A61" s="5" t="inlineStr">
        <is>
          <t>Gesamtkapitalrendite in %</t>
        </is>
      </c>
      <c r="B61" s="5" t="inlineStr">
        <is>
          <t>Total Return on Investment in %</t>
        </is>
      </c>
      <c r="C61" t="inlineStr">
        <is>
          <t>-</t>
        </is>
      </c>
      <c r="D61" t="n">
        <v>4.25</v>
      </c>
      <c r="E61" t="n">
        <v>4.11</v>
      </c>
      <c r="F61" t="n">
        <v>4.28</v>
      </c>
      <c r="G61" t="n">
        <v>4.98</v>
      </c>
      <c r="H61" t="n">
        <v>4.81</v>
      </c>
      <c r="I61" t="n">
        <v>3.85</v>
      </c>
      <c r="J61" t="n">
        <v>3.45</v>
      </c>
      <c r="K61" t="n">
        <v>3.74</v>
      </c>
      <c r="L61" t="n">
        <v>5.59</v>
      </c>
      <c r="M61" t="n">
        <v>3.86</v>
      </c>
      <c r="N61" t="n">
        <v>4.72</v>
      </c>
      <c r="O61" t="n">
        <v>5.55</v>
      </c>
      <c r="P61" t="n">
        <v>5.55</v>
      </c>
    </row>
    <row r="62">
      <c r="A62" s="5" t="inlineStr">
        <is>
          <t>Return on Investment in %</t>
        </is>
      </c>
      <c r="B62" s="5" t="inlineStr">
        <is>
          <t>Return on Investment in %</t>
        </is>
      </c>
      <c r="C62" t="inlineStr">
        <is>
          <t>-</t>
        </is>
      </c>
      <c r="D62" t="n">
        <v>4.25</v>
      </c>
      <c r="E62" t="n">
        <v>4.11</v>
      </c>
      <c r="F62" t="n">
        <v>4.28</v>
      </c>
      <c r="G62" t="n">
        <v>4.98</v>
      </c>
      <c r="H62" t="n">
        <v>4.81</v>
      </c>
      <c r="I62" t="n">
        <v>3.85</v>
      </c>
      <c r="J62" t="n">
        <v>3.45</v>
      </c>
      <c r="K62" t="n">
        <v>3.74</v>
      </c>
      <c r="L62" t="n">
        <v>5.59</v>
      </c>
      <c r="M62" t="n">
        <v>3.86</v>
      </c>
      <c r="N62" t="n">
        <v>4.72</v>
      </c>
      <c r="O62" t="n">
        <v>5.55</v>
      </c>
      <c r="P62" t="n">
        <v>5.55</v>
      </c>
    </row>
    <row r="63">
      <c r="A63" s="5" t="inlineStr">
        <is>
          <t>Arbeitsintensität in %</t>
        </is>
      </c>
      <c r="B63" s="5" t="inlineStr">
        <is>
          <t>Work Intensity in %</t>
        </is>
      </c>
      <c r="C63" t="inlineStr">
        <is>
          <t>-</t>
        </is>
      </c>
      <c r="D63" t="n">
        <v>14.93</v>
      </c>
      <c r="E63" t="n">
        <v>11.72</v>
      </c>
      <c r="F63" t="n">
        <v>7.67</v>
      </c>
      <c r="G63" t="n">
        <v>8.65</v>
      </c>
      <c r="H63" t="n">
        <v>9.94</v>
      </c>
      <c r="I63" t="n">
        <v>11.4</v>
      </c>
      <c r="J63" t="n">
        <v>10.98</v>
      </c>
      <c r="K63" t="n">
        <v>8.619999999999999</v>
      </c>
      <c r="L63" t="n">
        <v>7.43</v>
      </c>
      <c r="M63" t="n">
        <v>7.58</v>
      </c>
      <c r="N63" t="n">
        <v>5.66</v>
      </c>
      <c r="O63" t="n">
        <v>5.96</v>
      </c>
      <c r="P63" t="n">
        <v>5.96</v>
      </c>
    </row>
    <row r="64">
      <c r="A64" s="5" t="inlineStr">
        <is>
          <t>Eigenkapitalquote in %</t>
        </is>
      </c>
      <c r="B64" s="5" t="inlineStr">
        <is>
          <t>Equity Ratio in %</t>
        </is>
      </c>
      <c r="C64" t="inlineStr">
        <is>
          <t>-</t>
        </is>
      </c>
      <c r="D64" t="n">
        <v>26.5</v>
      </c>
      <c r="E64" t="n">
        <v>28.36</v>
      </c>
      <c r="F64" t="n">
        <v>32.28</v>
      </c>
      <c r="G64" t="n">
        <v>30.49</v>
      </c>
      <c r="H64" t="n">
        <v>28.79</v>
      </c>
      <c r="I64" t="n">
        <v>25.14</v>
      </c>
      <c r="J64" t="n">
        <v>26.25</v>
      </c>
      <c r="K64" t="n">
        <v>27.38</v>
      </c>
      <c r="L64" t="n">
        <v>29.92</v>
      </c>
      <c r="M64" t="n">
        <v>30.06</v>
      </c>
      <c r="N64" t="n">
        <v>31.83</v>
      </c>
      <c r="O64" t="n">
        <v>32.78</v>
      </c>
      <c r="P64" t="n">
        <v>32.78</v>
      </c>
    </row>
    <row r="65">
      <c r="A65" s="5" t="inlineStr">
        <is>
          <t>Fremdkapitalquote in %</t>
        </is>
      </c>
      <c r="B65" s="5" t="inlineStr">
        <is>
          <t>Debt Ratio in %</t>
        </is>
      </c>
      <c r="C65" t="inlineStr">
        <is>
          <t>-</t>
        </is>
      </c>
      <c r="D65" t="n">
        <v>73.5</v>
      </c>
      <c r="E65" t="n">
        <v>71.64</v>
      </c>
      <c r="F65" t="n">
        <v>67.72</v>
      </c>
      <c r="G65" t="n">
        <v>69.51000000000001</v>
      </c>
      <c r="H65" t="n">
        <v>71.20999999999999</v>
      </c>
      <c r="I65" t="n">
        <v>74.86</v>
      </c>
      <c r="J65" t="n">
        <v>73.75</v>
      </c>
      <c r="K65" t="n">
        <v>72.62</v>
      </c>
      <c r="L65" t="n">
        <v>70.08</v>
      </c>
      <c r="M65" t="n">
        <v>69.94</v>
      </c>
      <c r="N65" t="n">
        <v>68.17</v>
      </c>
      <c r="O65" t="n">
        <v>67.22</v>
      </c>
      <c r="P65" t="n">
        <v>67.22</v>
      </c>
    </row>
    <row r="66">
      <c r="A66" s="5" t="inlineStr">
        <is>
          <t>Verschuldungsgrad in %</t>
        </is>
      </c>
      <c r="B66" s="5" t="inlineStr">
        <is>
          <t>Finance Gearing in %</t>
        </is>
      </c>
      <c r="C66" t="inlineStr">
        <is>
          <t>-</t>
        </is>
      </c>
      <c r="D66" t="n">
        <v>277.31</v>
      </c>
      <c r="E66" t="n">
        <v>252.55</v>
      </c>
      <c r="F66" t="n">
        <v>209.82</v>
      </c>
      <c r="G66" t="n">
        <v>228.02</v>
      </c>
      <c r="H66" t="n">
        <v>247.32</v>
      </c>
      <c r="I66" t="n">
        <v>297.73</v>
      </c>
      <c r="J66" t="n">
        <v>280.91</v>
      </c>
      <c r="K66" t="n">
        <v>265.22</v>
      </c>
      <c r="L66" t="n">
        <v>234.2</v>
      </c>
      <c r="M66" t="n">
        <v>232.67</v>
      </c>
      <c r="N66" t="n">
        <v>214.22</v>
      </c>
      <c r="O66" t="n">
        <v>205.1</v>
      </c>
      <c r="P66" t="n">
        <v>205.1</v>
      </c>
    </row>
    <row r="67">
      <c r="A67" s="5" t="inlineStr"/>
      <c r="B67" s="5" t="inlineStr"/>
    </row>
    <row r="68">
      <c r="A68" s="5" t="inlineStr">
        <is>
          <t>Kurzfristige Vermögensquote in %</t>
        </is>
      </c>
      <c r="B68" s="5" t="inlineStr">
        <is>
          <t>Current Assets Ratio in %</t>
        </is>
      </c>
      <c r="C68" t="inlineStr">
        <is>
          <t>-</t>
        </is>
      </c>
      <c r="D68" t="n">
        <v>14.93</v>
      </c>
      <c r="E68" t="n">
        <v>11.72</v>
      </c>
      <c r="F68" t="n">
        <v>7.67</v>
      </c>
      <c r="G68" t="n">
        <v>8.65</v>
      </c>
      <c r="H68" t="n">
        <v>9.94</v>
      </c>
      <c r="I68" t="n">
        <v>11.4</v>
      </c>
      <c r="J68" t="n">
        <v>10.98</v>
      </c>
      <c r="K68" t="n">
        <v>8.619999999999999</v>
      </c>
      <c r="L68" t="n">
        <v>7.43</v>
      </c>
      <c r="M68" t="n">
        <v>7.58</v>
      </c>
      <c r="N68" t="n">
        <v>5.66</v>
      </c>
      <c r="O68" t="n">
        <v>5.96</v>
      </c>
    </row>
    <row r="69">
      <c r="A69" s="5" t="inlineStr">
        <is>
          <t>Nettogewinn Marge in %</t>
        </is>
      </c>
      <c r="B69" s="5" t="inlineStr">
        <is>
          <t>Net Profit Marge in %</t>
        </is>
      </c>
      <c r="C69" t="inlineStr">
        <is>
          <t>-</t>
        </is>
      </c>
      <c r="D69" t="n">
        <v>128000</v>
      </c>
      <c r="E69" t="n">
        <v>124583.33</v>
      </c>
      <c r="F69" t="n">
        <v>121267.61</v>
      </c>
      <c r="G69" t="n">
        <v>109557.52</v>
      </c>
      <c r="H69" t="n">
        <v>107927.93</v>
      </c>
      <c r="I69" t="n">
        <v>80438.60000000001</v>
      </c>
      <c r="J69" t="n">
        <v>66581.2</v>
      </c>
      <c r="K69" t="n">
        <v>73831.78</v>
      </c>
      <c r="L69" t="n">
        <v>112857.14</v>
      </c>
      <c r="M69" t="n">
        <v>106086.96</v>
      </c>
      <c r="N69" t="n">
        <v>54081.63</v>
      </c>
      <c r="O69" t="n">
        <v>62526.32</v>
      </c>
    </row>
    <row r="70">
      <c r="A70" s="5" t="inlineStr">
        <is>
          <t>Operative Ergebnis Marge in %</t>
        </is>
      </c>
      <c r="B70" s="5" t="inlineStr">
        <is>
          <t>EBIT Marge in %</t>
        </is>
      </c>
      <c r="C70" t="inlineStr">
        <is>
          <t>-</t>
        </is>
      </c>
      <c r="D70" t="n">
        <v>184533.33</v>
      </c>
      <c r="E70" t="n">
        <v>187222.22</v>
      </c>
      <c r="F70" t="n">
        <v>182112.68</v>
      </c>
      <c r="G70" t="n">
        <v>172566.37</v>
      </c>
      <c r="H70" t="n">
        <v>177747.75</v>
      </c>
      <c r="I70" t="n">
        <v>178421.05</v>
      </c>
      <c r="J70" t="n">
        <v>180427.35</v>
      </c>
      <c r="K70" t="n">
        <v>182990.65</v>
      </c>
      <c r="L70" t="n">
        <v>190000</v>
      </c>
      <c r="M70" t="n">
        <v>184637.68</v>
      </c>
      <c r="N70" t="n">
        <v>104285.71</v>
      </c>
      <c r="O70" t="n">
        <v>107578.95</v>
      </c>
    </row>
    <row r="71">
      <c r="A71" s="5" t="inlineStr">
        <is>
          <t>Vermögensumsschlag in %</t>
        </is>
      </c>
      <c r="B71" s="5" t="inlineStr">
        <is>
          <t>Asset Turnover in %</t>
        </is>
      </c>
      <c r="C71" t="inlineStr">
        <is>
          <t>-</t>
        </is>
      </c>
      <c r="D71" t="n">
        <v>0</v>
      </c>
      <c r="E71" t="n">
        <v>0</v>
      </c>
      <c r="F71" t="n">
        <v>0</v>
      </c>
      <c r="G71" t="n">
        <v>0</v>
      </c>
      <c r="H71" t="n">
        <v>0</v>
      </c>
      <c r="I71" t="n">
        <v>0</v>
      </c>
      <c r="J71" t="n">
        <v>0.01</v>
      </c>
      <c r="K71" t="n">
        <v>0.01</v>
      </c>
      <c r="L71" t="n">
        <v>0</v>
      </c>
      <c r="M71" t="n">
        <v>0</v>
      </c>
      <c r="N71" t="n">
        <v>0.01</v>
      </c>
      <c r="O71" t="n">
        <v>0.01</v>
      </c>
    </row>
    <row r="72">
      <c r="A72" s="5" t="inlineStr">
        <is>
          <t>Langfristige Vermögensquote in %</t>
        </is>
      </c>
      <c r="B72" s="5" t="inlineStr">
        <is>
          <t>Non-Current Assets Ratio in %</t>
        </is>
      </c>
      <c r="C72" t="inlineStr">
        <is>
          <t>-</t>
        </is>
      </c>
      <c r="D72" t="n">
        <v>85.06999999999999</v>
      </c>
      <c r="E72" t="n">
        <v>88.28</v>
      </c>
      <c r="F72" t="n">
        <v>92.33</v>
      </c>
      <c r="G72" t="n">
        <v>91.34999999999999</v>
      </c>
      <c r="H72" t="n">
        <v>90.06</v>
      </c>
      <c r="I72" t="n">
        <v>88.59999999999999</v>
      </c>
      <c r="J72" t="n">
        <v>89.02</v>
      </c>
      <c r="K72" t="n">
        <v>91.38</v>
      </c>
      <c r="L72" t="n">
        <v>92.56999999999999</v>
      </c>
      <c r="M72" t="n">
        <v>92.42</v>
      </c>
      <c r="N72" t="n">
        <v>94.34</v>
      </c>
      <c r="O72" t="n">
        <v>94.04000000000001</v>
      </c>
    </row>
    <row r="73">
      <c r="A73" s="5" t="inlineStr">
        <is>
          <t>Gesamtkapitalrentabilität</t>
        </is>
      </c>
      <c r="B73" s="5" t="inlineStr">
        <is>
          <t>ROA Return on Assets in %</t>
        </is>
      </c>
      <c r="C73" t="inlineStr">
        <is>
          <t>-</t>
        </is>
      </c>
      <c r="D73" t="n">
        <v>4.25</v>
      </c>
      <c r="E73" t="n">
        <v>4.11</v>
      </c>
      <c r="F73" t="n">
        <v>4.28</v>
      </c>
      <c r="G73" t="n">
        <v>4.98</v>
      </c>
      <c r="H73" t="n">
        <v>4.81</v>
      </c>
      <c r="I73" t="n">
        <v>3.85</v>
      </c>
      <c r="J73" t="n">
        <v>3.45</v>
      </c>
      <c r="K73" t="n">
        <v>3.74</v>
      </c>
      <c r="L73" t="n">
        <v>5.59</v>
      </c>
      <c r="M73" t="n">
        <v>3.86</v>
      </c>
      <c r="N73" t="n">
        <v>4.72</v>
      </c>
      <c r="O73" t="n">
        <v>5.55</v>
      </c>
    </row>
    <row r="74">
      <c r="A74" s="5" t="inlineStr">
        <is>
          <t>Ertrag des eingesetzten Kapitals</t>
        </is>
      </c>
      <c r="B74" s="5" t="inlineStr">
        <is>
          <t>ROCE Return on Cap. Empl. in %</t>
        </is>
      </c>
      <c r="C74" t="inlineStr">
        <is>
          <t>-</t>
        </is>
      </c>
      <c r="D74" t="n">
        <v>8.109999999999999</v>
      </c>
      <c r="E74" t="n">
        <v>7.65</v>
      </c>
      <c r="F74" t="n">
        <v>7.85</v>
      </c>
      <c r="G74" t="n">
        <v>9.609999999999999</v>
      </c>
      <c r="H74" t="n">
        <v>9.390000000000001</v>
      </c>
      <c r="I74" t="n">
        <v>10.45</v>
      </c>
      <c r="J74" t="n">
        <v>10.45</v>
      </c>
      <c r="K74" t="n">
        <v>13.05</v>
      </c>
      <c r="L74" t="n">
        <v>12.39</v>
      </c>
      <c r="M74" t="n">
        <v>8.41</v>
      </c>
      <c r="N74" t="n">
        <v>10.65</v>
      </c>
      <c r="O74" t="n">
        <v>11.58</v>
      </c>
    </row>
    <row r="75">
      <c r="A75" s="5" t="inlineStr">
        <is>
          <t>Eigenkapital zu Anlagevermögen</t>
        </is>
      </c>
      <c r="B75" s="5" t="inlineStr">
        <is>
          <t>Equity to Fixed Assets in %</t>
        </is>
      </c>
      <c r="C75" t="inlineStr">
        <is>
          <t>-</t>
        </is>
      </c>
      <c r="D75" t="n">
        <v>31.16</v>
      </c>
      <c r="E75" t="n">
        <v>32.13</v>
      </c>
      <c r="F75" t="n">
        <v>34.96</v>
      </c>
      <c r="G75" t="n">
        <v>33.37</v>
      </c>
      <c r="H75" t="n">
        <v>31.97</v>
      </c>
      <c r="I75" t="n">
        <v>28.38</v>
      </c>
      <c r="J75" t="n">
        <v>29.49</v>
      </c>
      <c r="K75" t="n">
        <v>29.96</v>
      </c>
      <c r="L75" t="n">
        <v>32.32</v>
      </c>
      <c r="M75" t="n">
        <v>32.52</v>
      </c>
      <c r="N75" t="n">
        <v>33.73</v>
      </c>
      <c r="O75" t="n">
        <v>34.85</v>
      </c>
    </row>
    <row r="76">
      <c r="A76" s="5" t="inlineStr">
        <is>
          <t>Liquidität Dritten Grades</t>
        </is>
      </c>
      <c r="B76" s="5" t="inlineStr">
        <is>
          <t>Current Ratio in %</t>
        </is>
      </c>
      <c r="C76" t="inlineStr">
        <is>
          <t>-</t>
        </is>
      </c>
      <c r="D76" t="n">
        <v>61.2</v>
      </c>
      <c r="E76" t="n">
        <v>60.77</v>
      </c>
      <c r="F76" t="n">
        <v>42.3</v>
      </c>
      <c r="G76" t="n">
        <v>46.83</v>
      </c>
      <c r="H76" t="n">
        <v>63.52</v>
      </c>
      <c r="I76" t="n">
        <v>62.08</v>
      </c>
      <c r="J76" t="n">
        <v>104.03</v>
      </c>
      <c r="K76" t="n">
        <v>29.67</v>
      </c>
      <c r="L76" t="n">
        <v>30.98</v>
      </c>
      <c r="M76" t="n">
        <v>37.66</v>
      </c>
      <c r="N76" t="n">
        <v>38.96</v>
      </c>
      <c r="O76" t="n">
        <v>33.97</v>
      </c>
    </row>
    <row r="77">
      <c r="A77" s="5" t="inlineStr">
        <is>
          <t>Operativer Cashflow</t>
        </is>
      </c>
      <c r="B77" s="5" t="inlineStr">
        <is>
          <t>Operating Cashflow in M</t>
        </is>
      </c>
      <c r="C77" t="inlineStr">
        <is>
          <t>-</t>
        </is>
      </c>
      <c r="D77" t="n">
        <v>25184.94</v>
      </c>
      <c r="E77" t="n">
        <v>26817.66</v>
      </c>
      <c r="F77" t="n">
        <v>28393.11</v>
      </c>
      <c r="G77" t="n">
        <v>28813.23</v>
      </c>
      <c r="H77" t="n">
        <v>32874.39</v>
      </c>
      <c r="I77" t="n">
        <v>25297.36</v>
      </c>
      <c r="J77" t="n">
        <v>48860.34</v>
      </c>
      <c r="K77" t="n">
        <v>25342.5</v>
      </c>
      <c r="L77" t="n">
        <v>26711.08</v>
      </c>
      <c r="M77" t="n">
        <v>37995.44</v>
      </c>
      <c r="N77" t="n">
        <v>14396.16</v>
      </c>
      <c r="O77" t="n">
        <v>17897.4</v>
      </c>
    </row>
    <row r="78">
      <c r="A78" s="5" t="inlineStr">
        <is>
          <t>Aktienrückkauf</t>
        </is>
      </c>
      <c r="B78" s="5" t="inlineStr">
        <is>
          <t>Share Buyback in M</t>
        </is>
      </c>
      <c r="C78" t="n">
        <v>74</v>
      </c>
      <c r="D78" t="n">
        <v>32</v>
      </c>
      <c r="E78" t="n">
        <v>0</v>
      </c>
      <c r="F78" t="n">
        <v>0</v>
      </c>
      <c r="G78" t="n">
        <v>0</v>
      </c>
      <c r="H78" t="n">
        <v>-119</v>
      </c>
      <c r="I78" t="n">
        <v>-3</v>
      </c>
      <c r="J78" t="n">
        <v>0</v>
      </c>
      <c r="K78" t="n">
        <v>192</v>
      </c>
      <c r="L78" t="n">
        <v>0</v>
      </c>
      <c r="M78" t="n">
        <v>-1615</v>
      </c>
      <c r="N78" t="n">
        <v>0</v>
      </c>
      <c r="O78" t="n">
        <v>0</v>
      </c>
    </row>
    <row r="79">
      <c r="A79" s="5" t="inlineStr">
        <is>
          <t>Umsatzwachstum 1J in %</t>
        </is>
      </c>
      <c r="B79" s="5" t="inlineStr">
        <is>
          <t>Revenue Growth 1Y in %</t>
        </is>
      </c>
      <c r="C79" t="inlineStr">
        <is>
          <t>-</t>
        </is>
      </c>
      <c r="D79" t="n">
        <v>4.17</v>
      </c>
      <c r="E79" t="n">
        <v>1.41</v>
      </c>
      <c r="F79" t="n">
        <v>-37.17</v>
      </c>
      <c r="G79" t="n">
        <v>1.8</v>
      </c>
      <c r="H79" t="n">
        <v>-2.63</v>
      </c>
      <c r="I79" t="n">
        <v>-2.56</v>
      </c>
      <c r="J79" t="n">
        <v>9.35</v>
      </c>
      <c r="K79" t="n">
        <v>9.18</v>
      </c>
      <c r="L79" t="n">
        <v>42.03</v>
      </c>
      <c r="M79" t="n">
        <v>-29.59</v>
      </c>
      <c r="N79" t="n">
        <v>3.16</v>
      </c>
      <c r="O79" t="inlineStr">
        <is>
          <t>-</t>
        </is>
      </c>
    </row>
    <row r="80">
      <c r="A80" s="5" t="inlineStr">
        <is>
          <t>Umsatzwachstum 3J in %</t>
        </is>
      </c>
      <c r="B80" s="5" t="inlineStr">
        <is>
          <t>Revenue Growth 3Y in %</t>
        </is>
      </c>
      <c r="C80" t="inlineStr">
        <is>
          <t>-</t>
        </is>
      </c>
      <c r="D80" t="n">
        <v>-10.53</v>
      </c>
      <c r="E80" t="n">
        <v>-11.32</v>
      </c>
      <c r="F80" t="n">
        <v>-12.67</v>
      </c>
      <c r="G80" t="n">
        <v>-1.13</v>
      </c>
      <c r="H80" t="n">
        <v>1.39</v>
      </c>
      <c r="I80" t="n">
        <v>5.32</v>
      </c>
      <c r="J80" t="n">
        <v>20.19</v>
      </c>
      <c r="K80" t="n">
        <v>7.21</v>
      </c>
      <c r="L80" t="n">
        <v>5.2</v>
      </c>
      <c r="M80" t="n">
        <v>-8.81</v>
      </c>
      <c r="N80" t="inlineStr">
        <is>
          <t>-</t>
        </is>
      </c>
      <c r="O80" t="inlineStr">
        <is>
          <t>-</t>
        </is>
      </c>
    </row>
    <row r="81">
      <c r="A81" s="5" t="inlineStr">
        <is>
          <t>Umsatzwachstum 5J in %</t>
        </is>
      </c>
      <c r="B81" s="5" t="inlineStr">
        <is>
          <t>Revenue Growth 5Y in %</t>
        </is>
      </c>
      <c r="C81" t="inlineStr">
        <is>
          <t>-</t>
        </is>
      </c>
      <c r="D81" t="n">
        <v>-6.48</v>
      </c>
      <c r="E81" t="n">
        <v>-7.83</v>
      </c>
      <c r="F81" t="n">
        <v>-6.24</v>
      </c>
      <c r="G81" t="n">
        <v>3.03</v>
      </c>
      <c r="H81" t="n">
        <v>11.07</v>
      </c>
      <c r="I81" t="n">
        <v>5.68</v>
      </c>
      <c r="J81" t="n">
        <v>6.83</v>
      </c>
      <c r="K81" t="n">
        <v>4.96</v>
      </c>
      <c r="L81" t="inlineStr">
        <is>
          <t>-</t>
        </is>
      </c>
      <c r="M81" t="inlineStr">
        <is>
          <t>-</t>
        </is>
      </c>
      <c r="N81" t="inlineStr">
        <is>
          <t>-</t>
        </is>
      </c>
      <c r="O81" t="inlineStr">
        <is>
          <t>-</t>
        </is>
      </c>
    </row>
    <row r="82">
      <c r="A82" s="5" t="inlineStr">
        <is>
          <t>Umsatzwachstum 10J in %</t>
        </is>
      </c>
      <c r="B82" s="5" t="inlineStr">
        <is>
          <t>Revenue Growth 10Y in %</t>
        </is>
      </c>
      <c r="C82" t="inlineStr">
        <is>
          <t>-</t>
        </is>
      </c>
      <c r="D82" t="n">
        <v>-0.4</v>
      </c>
      <c r="E82" t="n">
        <v>-0.5</v>
      </c>
      <c r="F82" t="n">
        <v>-0.64</v>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inlineStr">
        <is>
          <t>-</t>
        </is>
      </c>
      <c r="D83" t="n">
        <v>7.02</v>
      </c>
      <c r="E83" t="n">
        <v>4.18</v>
      </c>
      <c r="F83" t="n">
        <v>-30.45</v>
      </c>
      <c r="G83" t="n">
        <v>3.34</v>
      </c>
      <c r="H83" t="n">
        <v>30.64</v>
      </c>
      <c r="I83" t="n">
        <v>17.72</v>
      </c>
      <c r="J83" t="n">
        <v>-1.39</v>
      </c>
      <c r="K83" t="n">
        <v>-28.57</v>
      </c>
      <c r="L83" t="n">
        <v>51.09</v>
      </c>
      <c r="M83" t="n">
        <v>38.11</v>
      </c>
      <c r="N83" t="n">
        <v>-10.77</v>
      </c>
      <c r="O83" t="inlineStr">
        <is>
          <t>-</t>
        </is>
      </c>
    </row>
    <row r="84">
      <c r="A84" s="5" t="inlineStr">
        <is>
          <t>Gewinnwachstum 3J in %</t>
        </is>
      </c>
      <c r="B84" s="5" t="inlineStr">
        <is>
          <t>Earnings Growth 3Y in %</t>
        </is>
      </c>
      <c r="C84" t="inlineStr">
        <is>
          <t>-</t>
        </is>
      </c>
      <c r="D84" t="n">
        <v>-6.42</v>
      </c>
      <c r="E84" t="n">
        <v>-7.64</v>
      </c>
      <c r="F84" t="n">
        <v>1.18</v>
      </c>
      <c r="G84" t="n">
        <v>17.23</v>
      </c>
      <c r="H84" t="n">
        <v>15.66</v>
      </c>
      <c r="I84" t="n">
        <v>-4.08</v>
      </c>
      <c r="J84" t="n">
        <v>7.04</v>
      </c>
      <c r="K84" t="n">
        <v>20.21</v>
      </c>
      <c r="L84" t="n">
        <v>26.14</v>
      </c>
      <c r="M84" t="n">
        <v>9.109999999999999</v>
      </c>
      <c r="N84" t="inlineStr">
        <is>
          <t>-</t>
        </is>
      </c>
      <c r="O84" t="inlineStr">
        <is>
          <t>-</t>
        </is>
      </c>
    </row>
    <row r="85">
      <c r="A85" s="5" t="inlineStr">
        <is>
          <t>Gewinnwachstum 5J in %</t>
        </is>
      </c>
      <c r="B85" s="5" t="inlineStr">
        <is>
          <t>Earnings Growth 5Y in %</t>
        </is>
      </c>
      <c r="C85" t="inlineStr">
        <is>
          <t>-</t>
        </is>
      </c>
      <c r="D85" t="n">
        <v>2.95</v>
      </c>
      <c r="E85" t="n">
        <v>5.09</v>
      </c>
      <c r="F85" t="n">
        <v>3.97</v>
      </c>
      <c r="G85" t="n">
        <v>4.35</v>
      </c>
      <c r="H85" t="n">
        <v>13.9</v>
      </c>
      <c r="I85" t="n">
        <v>15.39</v>
      </c>
      <c r="J85" t="n">
        <v>9.69</v>
      </c>
      <c r="K85" t="n">
        <v>9.970000000000001</v>
      </c>
      <c r="L85" t="inlineStr">
        <is>
          <t>-</t>
        </is>
      </c>
      <c r="M85" t="inlineStr">
        <is>
          <t>-</t>
        </is>
      </c>
      <c r="N85" t="inlineStr">
        <is>
          <t>-</t>
        </is>
      </c>
      <c r="O85" t="inlineStr">
        <is>
          <t>-</t>
        </is>
      </c>
    </row>
    <row r="86">
      <c r="A86" s="5" t="inlineStr">
        <is>
          <t>Gewinnwachstum 10J in %</t>
        </is>
      </c>
      <c r="B86" s="5" t="inlineStr">
        <is>
          <t>Earnings Growth 10Y in %</t>
        </is>
      </c>
      <c r="C86" t="inlineStr">
        <is>
          <t>-</t>
        </is>
      </c>
      <c r="D86" t="n">
        <v>9.17</v>
      </c>
      <c r="E86" t="n">
        <v>7.39</v>
      </c>
      <c r="F86" t="n">
        <v>6.97</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inlineStr">
        <is>
          <t>-</t>
        </is>
      </c>
      <c r="D87" t="n">
        <v>4.54</v>
      </c>
      <c r="E87" t="n">
        <v>3.06</v>
      </c>
      <c r="F87" t="n">
        <v>3.8</v>
      </c>
      <c r="G87" t="n">
        <v>3.17</v>
      </c>
      <c r="H87" t="n">
        <v>0.84</v>
      </c>
      <c r="I87" t="n">
        <v>0.98</v>
      </c>
      <c r="J87" t="n">
        <v>1.58</v>
      </c>
      <c r="K87" t="n">
        <v>1.48</v>
      </c>
      <c r="L87" t="inlineStr">
        <is>
          <t>-</t>
        </is>
      </c>
      <c r="M87" t="inlineStr">
        <is>
          <t>-</t>
        </is>
      </c>
      <c r="N87" t="inlineStr">
        <is>
          <t>-</t>
        </is>
      </c>
      <c r="O87" t="inlineStr">
        <is>
          <t>-</t>
        </is>
      </c>
    </row>
    <row r="88">
      <c r="A88" s="5" t="inlineStr">
        <is>
          <t>EBIT-Wachstum 1J in %</t>
        </is>
      </c>
      <c r="B88" s="5" t="inlineStr">
        <is>
          <t>EBIT Growth 1Y in %</t>
        </is>
      </c>
      <c r="C88" t="inlineStr">
        <is>
          <t>-</t>
        </is>
      </c>
      <c r="D88" t="n">
        <v>2.67</v>
      </c>
      <c r="E88" t="n">
        <v>4.25</v>
      </c>
      <c r="F88" t="n">
        <v>-33.69</v>
      </c>
      <c r="G88" t="n">
        <v>-1.17</v>
      </c>
      <c r="H88" t="n">
        <v>-3</v>
      </c>
      <c r="I88" t="n">
        <v>-3.65</v>
      </c>
      <c r="J88" t="n">
        <v>7.81</v>
      </c>
      <c r="K88" t="n">
        <v>5.16</v>
      </c>
      <c r="L88" t="n">
        <v>46.15</v>
      </c>
      <c r="M88" t="n">
        <v>24.66</v>
      </c>
      <c r="N88" t="inlineStr">
        <is>
          <t>-</t>
        </is>
      </c>
      <c r="O88" t="inlineStr">
        <is>
          <t>-</t>
        </is>
      </c>
    </row>
    <row r="89">
      <c r="A89" s="5" t="inlineStr">
        <is>
          <t>EBIT-Wachstum 3J in %</t>
        </is>
      </c>
      <c r="B89" s="5" t="inlineStr">
        <is>
          <t>EBIT Growth 3Y in %</t>
        </is>
      </c>
      <c r="C89" t="inlineStr">
        <is>
          <t>-</t>
        </is>
      </c>
      <c r="D89" t="n">
        <v>-8.92</v>
      </c>
      <c r="E89" t="n">
        <v>-10.2</v>
      </c>
      <c r="F89" t="n">
        <v>-12.62</v>
      </c>
      <c r="G89" t="n">
        <v>-2.61</v>
      </c>
      <c r="H89" t="n">
        <v>0.39</v>
      </c>
      <c r="I89" t="n">
        <v>3.11</v>
      </c>
      <c r="J89" t="n">
        <v>19.71</v>
      </c>
      <c r="K89" t="n">
        <v>25.32</v>
      </c>
      <c r="L89" t="n">
        <v>23.6</v>
      </c>
      <c r="M89" t="n">
        <v>8.220000000000001</v>
      </c>
      <c r="N89" t="inlineStr">
        <is>
          <t>-</t>
        </is>
      </c>
      <c r="O89" t="inlineStr">
        <is>
          <t>-</t>
        </is>
      </c>
    </row>
    <row r="90">
      <c r="A90" s="5" t="inlineStr">
        <is>
          <t>EBIT-Wachstum 5J in %</t>
        </is>
      </c>
      <c r="B90" s="5" t="inlineStr">
        <is>
          <t>EBIT Growth 5Y in %</t>
        </is>
      </c>
      <c r="C90" t="inlineStr">
        <is>
          <t>-</t>
        </is>
      </c>
      <c r="D90" t="n">
        <v>-6.19</v>
      </c>
      <c r="E90" t="n">
        <v>-7.45</v>
      </c>
      <c r="F90" t="n">
        <v>-6.74</v>
      </c>
      <c r="G90" t="n">
        <v>1.03</v>
      </c>
      <c r="H90" t="n">
        <v>10.49</v>
      </c>
      <c r="I90" t="n">
        <v>16.03</v>
      </c>
      <c r="J90" t="n">
        <v>16.76</v>
      </c>
      <c r="K90" t="n">
        <v>15.19</v>
      </c>
      <c r="L90" t="inlineStr">
        <is>
          <t>-</t>
        </is>
      </c>
      <c r="M90" t="inlineStr">
        <is>
          <t>-</t>
        </is>
      </c>
      <c r="N90" t="inlineStr">
        <is>
          <t>-</t>
        </is>
      </c>
      <c r="O90" t="inlineStr">
        <is>
          <t>-</t>
        </is>
      </c>
    </row>
    <row r="91">
      <c r="A91" s="5" t="inlineStr">
        <is>
          <t>EBIT-Wachstum 10J in %</t>
        </is>
      </c>
      <c r="B91" s="5" t="inlineStr">
        <is>
          <t>EBIT Growth 10Y in %</t>
        </is>
      </c>
      <c r="C91" t="inlineStr">
        <is>
          <t>-</t>
        </is>
      </c>
      <c r="D91" t="n">
        <v>4.92</v>
      </c>
      <c r="E91" t="n">
        <v>4.65</v>
      </c>
      <c r="F91" t="n">
        <v>4.23</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inlineStr">
        <is>
          <t>-</t>
        </is>
      </c>
      <c r="D92" t="n">
        <v>-5.22</v>
      </c>
      <c r="E92" t="n">
        <v>-5.55</v>
      </c>
      <c r="F92" t="n">
        <v>-1.46</v>
      </c>
      <c r="G92" t="n">
        <v>-12.35</v>
      </c>
      <c r="H92" t="n">
        <v>25.53</v>
      </c>
      <c r="I92" t="n">
        <v>-48.27</v>
      </c>
      <c r="J92" t="n">
        <v>92.8</v>
      </c>
      <c r="K92" t="n">
        <v>0.27</v>
      </c>
      <c r="L92" t="n">
        <v>-29.7</v>
      </c>
      <c r="M92" t="n">
        <v>44.57</v>
      </c>
      <c r="N92" t="n">
        <v>-19.56</v>
      </c>
      <c r="O92" t="inlineStr">
        <is>
          <t>-</t>
        </is>
      </c>
    </row>
    <row r="93">
      <c r="A93" s="5" t="inlineStr">
        <is>
          <t>Op.Cashflow Wachstum 3J in %</t>
        </is>
      </c>
      <c r="B93" s="5" t="inlineStr">
        <is>
          <t>Op.Cashflow Wachstum 3Y in %</t>
        </is>
      </c>
      <c r="C93" t="inlineStr">
        <is>
          <t>-</t>
        </is>
      </c>
      <c r="D93" t="n">
        <v>-4.08</v>
      </c>
      <c r="E93" t="n">
        <v>-6.45</v>
      </c>
      <c r="F93" t="n">
        <v>3.91</v>
      </c>
      <c r="G93" t="n">
        <v>-11.7</v>
      </c>
      <c r="H93" t="n">
        <v>23.35</v>
      </c>
      <c r="I93" t="n">
        <v>14.93</v>
      </c>
      <c r="J93" t="n">
        <v>21.12</v>
      </c>
      <c r="K93" t="n">
        <v>5.05</v>
      </c>
      <c r="L93" t="n">
        <v>-1.56</v>
      </c>
      <c r="M93" t="n">
        <v>8.34</v>
      </c>
      <c r="N93" t="inlineStr">
        <is>
          <t>-</t>
        </is>
      </c>
      <c r="O93" t="inlineStr">
        <is>
          <t>-</t>
        </is>
      </c>
    </row>
    <row r="94">
      <c r="A94" s="5" t="inlineStr">
        <is>
          <t>Op.Cashflow Wachstum 5J in %</t>
        </is>
      </c>
      <c r="B94" s="5" t="inlineStr">
        <is>
          <t>Op.Cashflow Wachstum 5Y in %</t>
        </is>
      </c>
      <c r="C94" t="inlineStr">
        <is>
          <t>-</t>
        </is>
      </c>
      <c r="D94" t="n">
        <v>0.19</v>
      </c>
      <c r="E94" t="n">
        <v>-8.42</v>
      </c>
      <c r="F94" t="n">
        <v>11.25</v>
      </c>
      <c r="G94" t="n">
        <v>11.6</v>
      </c>
      <c r="H94" t="n">
        <v>8.130000000000001</v>
      </c>
      <c r="I94" t="n">
        <v>11.93</v>
      </c>
      <c r="J94" t="n">
        <v>17.68</v>
      </c>
      <c r="K94" t="n">
        <v>-0.88</v>
      </c>
      <c r="L94" t="inlineStr">
        <is>
          <t>-</t>
        </is>
      </c>
      <c r="M94" t="inlineStr">
        <is>
          <t>-</t>
        </is>
      </c>
      <c r="N94" t="inlineStr">
        <is>
          <t>-</t>
        </is>
      </c>
      <c r="O94" t="inlineStr">
        <is>
          <t>-</t>
        </is>
      </c>
    </row>
    <row r="95">
      <c r="A95" s="5" t="inlineStr">
        <is>
          <t>Op.Cashflow Wachstum 10J in %</t>
        </is>
      </c>
      <c r="B95" s="5" t="inlineStr">
        <is>
          <t>Op.Cashflow Wachstum 10Y in %</t>
        </is>
      </c>
      <c r="C95" t="inlineStr">
        <is>
          <t>-</t>
        </is>
      </c>
      <c r="D95" t="n">
        <v>6.06</v>
      </c>
      <c r="E95" t="n">
        <v>4.63</v>
      </c>
      <c r="F95" t="n">
        <v>5.18</v>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inlineStr">
        <is>
          <t>-</t>
        </is>
      </c>
      <c r="D96" t="n">
        <v>-2138</v>
      </c>
      <c r="E96" t="n">
        <v>-1650</v>
      </c>
      <c r="F96" t="n">
        <v>-2105</v>
      </c>
      <c r="G96" t="n">
        <v>-2444</v>
      </c>
      <c r="H96" t="n">
        <v>-1422</v>
      </c>
      <c r="I96" t="n">
        <v>-1660</v>
      </c>
      <c r="J96" t="n">
        <v>96</v>
      </c>
      <c r="K96" t="n">
        <v>-4322</v>
      </c>
      <c r="L96" t="n">
        <v>-3270</v>
      </c>
      <c r="M96" t="n">
        <v>-2379</v>
      </c>
      <c r="N96" t="n">
        <v>-995</v>
      </c>
      <c r="O96" t="n">
        <v>-1240</v>
      </c>
      <c r="P96" t="n">
        <v>-1240</v>
      </c>
    </row>
  </sheetData>
  <pageMargins bottom="1" footer="0.5" header="0.5" left="0.75" right="0.75" top="1"/>
</worksheet>
</file>

<file path=xl/worksheets/sheet26.xml><?xml version="1.0" encoding="utf-8"?>
<worksheet xmlns="http://schemas.openxmlformats.org/spreadsheetml/2006/main">
  <sheetPr>
    <outlinePr summaryBelow="1" summaryRight="1"/>
    <pageSetUpPr/>
  </sheetPr>
  <dimension ref="A1:P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2"/>
    <col customWidth="1" max="13" min="13" width="10"/>
    <col customWidth="1" max="14" min="14" width="10"/>
    <col customWidth="1" max="15" min="15" width="10"/>
    <col customWidth="1" max="16" min="16" width="9"/>
  </cols>
  <sheetData>
    <row r="1">
      <c r="A1" s="1" t="inlineStr">
        <is>
          <t xml:space="preserve">STMICROELECTRONICS </t>
        </is>
      </c>
      <c r="B1" s="2" t="inlineStr">
        <is>
          <t>WKN: 893438  ISIN: NL0000226223  US-Symbol:STMEF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+41-22-929-2929</t>
        </is>
      </c>
      <c r="G4" t="inlineStr">
        <is>
          <t>23.01.2020</t>
        </is>
      </c>
      <c r="H4" t="inlineStr">
        <is>
          <t>Preliminary Results</t>
        </is>
      </c>
      <c r="J4" t="inlineStr">
        <is>
          <t>STMicroelectronics Holding II</t>
        </is>
      </c>
      <c r="L4" t="inlineStr">
        <is>
          <t>27,50%</t>
        </is>
      </c>
    </row>
    <row r="5">
      <c r="A5" s="5" t="inlineStr">
        <is>
          <t>Ticker</t>
        </is>
      </c>
      <c r="B5" t="inlineStr">
        <is>
          <t>SGM</t>
        </is>
      </c>
      <c r="C5" s="5" t="inlineStr">
        <is>
          <t>Fax</t>
        </is>
      </c>
      <c r="D5" s="5" t="inlineStr"/>
      <c r="E5" t="inlineStr">
        <is>
          <t>+41-22-929-2988</t>
        </is>
      </c>
      <c r="G5" t="inlineStr">
        <is>
          <t>27.02.2020</t>
        </is>
      </c>
      <c r="H5" t="inlineStr">
        <is>
          <t>Publication Of Annual Report</t>
        </is>
      </c>
      <c r="J5" t="inlineStr">
        <is>
          <t>Freefloat</t>
        </is>
      </c>
      <c r="L5" t="inlineStr">
        <is>
          <t>72,50%</t>
        </is>
      </c>
    </row>
    <row r="6">
      <c r="A6" s="5" t="inlineStr">
        <is>
          <t>Gelistet Seit / Listed Since</t>
        </is>
      </c>
      <c r="B6" t="inlineStr">
        <is>
          <t>-</t>
        </is>
      </c>
      <c r="C6" s="5" t="inlineStr">
        <is>
          <t>Internet</t>
        </is>
      </c>
      <c r="D6" s="5" t="inlineStr"/>
      <c r="E6" t="inlineStr">
        <is>
          <t>http://www.st.com</t>
        </is>
      </c>
      <c r="G6" t="inlineStr">
        <is>
          <t>16.03.2020</t>
        </is>
      </c>
      <c r="H6" t="inlineStr">
        <is>
          <t>Ex Dividend</t>
        </is>
      </c>
    </row>
    <row r="7">
      <c r="A7" s="5" t="inlineStr">
        <is>
          <t>Nominalwert / Nominal Value</t>
        </is>
      </c>
      <c r="B7" t="inlineStr">
        <is>
          <t>1,04</t>
        </is>
      </c>
      <c r="C7" s="5" t="inlineStr">
        <is>
          <t>Inv. Relations Telefon / Phone</t>
        </is>
      </c>
      <c r="D7" s="5" t="inlineStr"/>
      <c r="E7" t="inlineStr">
        <is>
          <t>+41-22-929-5812</t>
        </is>
      </c>
      <c r="G7" t="inlineStr">
        <is>
          <t>24.03.2020</t>
        </is>
      </c>
      <c r="H7" t="inlineStr">
        <is>
          <t>Dividend Payout</t>
        </is>
      </c>
    </row>
    <row r="8">
      <c r="A8" s="5" t="inlineStr">
        <is>
          <t>Land / Country</t>
        </is>
      </c>
      <c r="B8" t="inlineStr">
        <is>
          <t>Niederlande</t>
        </is>
      </c>
      <c r="C8" s="5" t="inlineStr">
        <is>
          <t>Inv. Relations E-Mail</t>
        </is>
      </c>
      <c r="D8" s="5" t="inlineStr"/>
      <c r="E8" t="inlineStr">
        <is>
          <t>celine.berthier@st.com</t>
        </is>
      </c>
      <c r="G8" t="inlineStr">
        <is>
          <t>22.04.2020</t>
        </is>
      </c>
      <c r="H8" t="inlineStr">
        <is>
          <t>Result Q1</t>
        </is>
      </c>
    </row>
    <row r="9">
      <c r="A9" s="5" t="inlineStr">
        <is>
          <t>Währung / Currency</t>
        </is>
      </c>
      <c r="B9" t="inlineStr">
        <is>
          <t>USD</t>
        </is>
      </c>
      <c r="C9" s="5" t="inlineStr">
        <is>
          <t>Kontaktperson / Contact Person</t>
        </is>
      </c>
      <c r="D9" s="5" t="inlineStr"/>
      <c r="E9" t="inlineStr">
        <is>
          <t>Celine Berthier</t>
        </is>
      </c>
    </row>
    <row r="10">
      <c r="A10" s="5" t="inlineStr">
        <is>
          <t>Branche / Industry</t>
        </is>
      </c>
      <c r="B10" t="inlineStr">
        <is>
          <t>Semiconductor Industry</t>
        </is>
      </c>
      <c r="C10" s="5" t="inlineStr"/>
      <c r="D10" s="5" t="inlineStr"/>
    </row>
    <row r="11">
      <c r="A11" s="5" t="inlineStr">
        <is>
          <t>Sektor / Sector</t>
        </is>
      </c>
      <c r="B11" t="inlineStr">
        <is>
          <t>Technology</t>
        </is>
      </c>
    </row>
    <row r="12">
      <c r="A12" s="5" t="inlineStr">
        <is>
          <t>Typ / Genre</t>
        </is>
      </c>
      <c r="B12" t="inlineStr">
        <is>
          <t>Stammaktie</t>
        </is>
      </c>
    </row>
    <row r="13">
      <c r="A13" s="5" t="inlineStr">
        <is>
          <t>Adresse / Address</t>
        </is>
      </c>
      <c r="B13" t="inlineStr">
        <is>
          <t>STMicroelectronics N.V.39 chemin du Champ-des-Filles  CH-1228 Plan-les-Ouates Genève</t>
        </is>
      </c>
    </row>
    <row r="14">
      <c r="A14" s="5" t="inlineStr">
        <is>
          <t>Management</t>
        </is>
      </c>
      <c r="B14" t="inlineStr">
        <is>
          <t>Jean-Marc Chery, Orio Bellezza, Jean-Marc Chery, Marco Cassis, Claude Dardanne, Lorenzo Grandi, Marco Monti, Steven Rose, Benedetto Vigna</t>
        </is>
      </c>
    </row>
    <row r="15">
      <c r="A15" s="5" t="inlineStr">
        <is>
          <t>Aufsichtsrat / Board</t>
        </is>
      </c>
      <c r="B15" t="inlineStr">
        <is>
          <t>Nicolas Dufourcq, Maurizio Tamagnini, Janet Davidson, Heleen Kersten, Jean-Georges Malcor, Lucia Morselli, Alessandro Rivera, Frederic Sanchez, Martine Verluyten</t>
        </is>
      </c>
    </row>
    <row r="16">
      <c r="A16" s="5" t="inlineStr">
        <is>
          <t>Beschreibung</t>
        </is>
      </c>
      <c r="B16" t="inlineStr">
        <is>
          <t>STMicroelectronics N.V. ist eine Unternehmensgruppe, die in der Herstellung von Halbleitern international tätig ist. Die Geschäftsfelder sind in Automotive and Discrete Group (ADG), Analog and MEMS Group (AMG) und Microcontrollers and Digital ICs Group (MDG) strukturiert. Der Konzern entwirft, entwickelt, produziert und vermarktet eine breite Palette von Produkten, einschließlich diskreter und Standardkomponenten, anwendungsspezifische integrierte Schaltungen ( "ASICs"), Full-Custom-Geräte und Semi-Custom-Geräte wie auch anwendungsspezifische Standardprodukte ( "ASSPs") für analoge, digitale und Mixed-Signal-Anwendungen. Darüber hinaus werden Smartcard-Produkte produziert und verkauft. STMicroelectronics entstand 1987 durch die Fusion von SGS Microelettronica, Italien mit Thomson Semiconducteurs, Frankreich. Der Konzern unterhält Produktionsstätten, Forschungs- und Entwicklungszentren und Vertriebsniederlassungen weltweit. Der registrierte Firmensitz der Gesellschaft ist in Schiphol, Niederlande und der Unternehmenshauptsitz befindet sich in Genf, Schweiz. Copyright 2014 FINANCE BASE AG</t>
        </is>
      </c>
    </row>
    <row r="17">
      <c r="A17" s="5" t="inlineStr">
        <is>
          <t>Profile</t>
        </is>
      </c>
      <c r="B17" t="inlineStr">
        <is>
          <t>STMicroelectronics N.V. is a corporate group that operates internationally in the production of semiconductors. The business segments are structured in Automotive and Discrete Group (ADG), analog and MEMS Group (AMG) and microcontroller and digital ICs Group (MDG). The Group designs, develops, manufactures and markets a wide range of products, including discrete and standard components, application specific integrated circuits ( "ASICs"), full-custom devices and semi-custom devices, as well as application-specific standard products ( "ASSP") for analog, digital and mixed-signal applications. In addition, smart card products are produced and sold. STMicroelectronics was created in 1987 by the merger of SGS Microelettronica, Italy with Thomson Semiconducteurs, France. The Group has manufacturing, research and development centers and sales offices worldwide. The registered office of the company is in Schiphol, Netherlands and the company is headquartered in Geneva, Switzerland.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9556</v>
      </c>
      <c r="D20" t="n">
        <v>9664</v>
      </c>
      <c r="E20" t="n">
        <v>8347</v>
      </c>
      <c r="F20" t="n">
        <v>6973</v>
      </c>
      <c r="G20" t="n">
        <v>6897</v>
      </c>
      <c r="H20" t="n">
        <v>7404</v>
      </c>
      <c r="I20" t="n">
        <v>8082</v>
      </c>
      <c r="J20" t="n">
        <v>8493</v>
      </c>
      <c r="K20" t="n">
        <v>9735</v>
      </c>
      <c r="L20" t="n">
        <v>10346</v>
      </c>
      <c r="M20" t="n">
        <v>8510</v>
      </c>
      <c r="N20" t="n">
        <v>9842</v>
      </c>
      <c r="O20" t="n">
        <v>10001</v>
      </c>
      <c r="P20" t="n">
        <v>10001</v>
      </c>
    </row>
    <row r="21">
      <c r="A21" s="5" t="inlineStr">
        <is>
          <t>Bruttoergebnis vom Umsatz</t>
        </is>
      </c>
      <c r="B21" s="5" t="inlineStr">
        <is>
          <t>Gross Profit</t>
        </is>
      </c>
      <c r="C21" t="n">
        <v>3696</v>
      </c>
      <c r="D21" t="n">
        <v>3861</v>
      </c>
      <c r="E21" t="n">
        <v>3268</v>
      </c>
      <c r="F21" t="n">
        <v>2455</v>
      </c>
      <c r="G21" t="n">
        <v>1990</v>
      </c>
      <c r="H21" t="n">
        <v>2498</v>
      </c>
      <c r="I21" t="n">
        <v>2614</v>
      </c>
      <c r="J21" t="n">
        <v>2783</v>
      </c>
      <c r="K21" t="n">
        <v>3574</v>
      </c>
      <c r="L21" t="n">
        <v>4015</v>
      </c>
      <c r="M21" t="n">
        <v>2626</v>
      </c>
      <c r="N21" t="n">
        <v>3560</v>
      </c>
      <c r="O21" t="n">
        <v>3536</v>
      </c>
      <c r="P21" t="n">
        <v>3536</v>
      </c>
    </row>
    <row r="22">
      <c r="A22" s="5" t="inlineStr">
        <is>
          <t>Operatives Ergebnis (EBIT)</t>
        </is>
      </c>
      <c r="B22" s="5" t="inlineStr">
        <is>
          <t>EBIT Earning Before Interest &amp; Tax</t>
        </is>
      </c>
      <c r="C22" t="n">
        <v>1203</v>
      </c>
      <c r="D22" t="n">
        <v>1400</v>
      </c>
      <c r="E22" t="n">
        <v>993</v>
      </c>
      <c r="F22" t="n">
        <v>214</v>
      </c>
      <c r="G22" t="n">
        <v>109</v>
      </c>
      <c r="H22" t="n">
        <v>168</v>
      </c>
      <c r="I22" t="n">
        <v>-465</v>
      </c>
      <c r="J22" t="n">
        <v>-2081</v>
      </c>
      <c r="K22" t="n">
        <v>46</v>
      </c>
      <c r="L22" t="n">
        <v>476</v>
      </c>
      <c r="M22" t="n">
        <v>-1023</v>
      </c>
      <c r="N22" t="n">
        <v>-198</v>
      </c>
      <c r="O22" t="n">
        <v>-545</v>
      </c>
      <c r="P22" t="n">
        <v>-545</v>
      </c>
    </row>
    <row r="23">
      <c r="A23" s="5" t="inlineStr">
        <is>
          <t>Finanzergebnis</t>
        </is>
      </c>
      <c r="B23" s="5" t="inlineStr">
        <is>
          <t>Financial Result</t>
        </is>
      </c>
      <c r="C23" t="n">
        <v>-14</v>
      </c>
      <c r="D23" t="n">
        <v>-11</v>
      </c>
      <c r="E23" t="n">
        <v>-40</v>
      </c>
      <c r="F23" t="n">
        <v>-13</v>
      </c>
      <c r="G23" t="n">
        <v>30</v>
      </c>
      <c r="H23" t="n">
        <v>-62</v>
      </c>
      <c r="I23" t="n">
        <v>-127</v>
      </c>
      <c r="J23" t="n">
        <v>-56</v>
      </c>
      <c r="K23" t="n">
        <v>290</v>
      </c>
      <c r="L23" t="n">
        <v>215</v>
      </c>
      <c r="M23" t="n">
        <v>-473</v>
      </c>
      <c r="N23" t="n">
        <v>-625</v>
      </c>
      <c r="O23" t="n">
        <v>51</v>
      </c>
      <c r="P23" t="n">
        <v>51</v>
      </c>
    </row>
    <row r="24">
      <c r="A24" s="5" t="inlineStr">
        <is>
          <t>Ergebnis vor Steuer (EBT)</t>
        </is>
      </c>
      <c r="B24" s="5" t="inlineStr">
        <is>
          <t>EBT Earning Before Tax</t>
        </is>
      </c>
      <c r="C24" t="n">
        <v>1189</v>
      </c>
      <c r="D24" t="n">
        <v>1389</v>
      </c>
      <c r="E24" t="n">
        <v>953</v>
      </c>
      <c r="F24" t="n">
        <v>201</v>
      </c>
      <c r="G24" t="n">
        <v>139</v>
      </c>
      <c r="H24" t="n">
        <v>106</v>
      </c>
      <c r="I24" t="n">
        <v>-592</v>
      </c>
      <c r="J24" t="n">
        <v>-2137</v>
      </c>
      <c r="K24" t="n">
        <v>336</v>
      </c>
      <c r="L24" t="n">
        <v>691</v>
      </c>
      <c r="M24" t="n">
        <v>-1496</v>
      </c>
      <c r="N24" t="n">
        <v>-823</v>
      </c>
      <c r="O24" t="n">
        <v>-494</v>
      </c>
      <c r="P24" t="n">
        <v>-494</v>
      </c>
    </row>
    <row r="25">
      <c r="A25" s="5" t="inlineStr">
        <is>
          <t>Steuern auf Einkommen und Ertrag</t>
        </is>
      </c>
      <c r="B25" s="5" t="inlineStr">
        <is>
          <t>Taxes on income and earnings</t>
        </is>
      </c>
      <c r="C25" t="n">
        <v>156</v>
      </c>
      <c r="D25" t="n">
        <v>96</v>
      </c>
      <c r="E25" t="n">
        <v>143</v>
      </c>
      <c r="F25" t="n">
        <v>31</v>
      </c>
      <c r="G25" t="inlineStr">
        <is>
          <t>-</t>
        </is>
      </c>
      <c r="H25" t="inlineStr">
        <is>
          <t>-</t>
        </is>
      </c>
      <c r="I25" t="inlineStr">
        <is>
          <t>-</t>
        </is>
      </c>
      <c r="J25" t="inlineStr">
        <is>
          <t>-</t>
        </is>
      </c>
      <c r="K25" t="inlineStr">
        <is>
          <t>-</t>
        </is>
      </c>
      <c r="L25" t="inlineStr">
        <is>
          <t>-</t>
        </is>
      </c>
      <c r="M25" t="inlineStr">
        <is>
          <t>-</t>
        </is>
      </c>
      <c r="N25" t="inlineStr">
        <is>
          <t>-</t>
        </is>
      </c>
      <c r="O25" t="inlineStr">
        <is>
          <t>-</t>
        </is>
      </c>
      <c r="P25" t="inlineStr">
        <is>
          <t>-</t>
        </is>
      </c>
    </row>
    <row r="26">
      <c r="A26" s="5" t="inlineStr">
        <is>
          <t>Ergebnis nach Steuer</t>
        </is>
      </c>
      <c r="B26" s="5" t="inlineStr">
        <is>
          <t>Earnings after tax</t>
        </is>
      </c>
      <c r="C26" t="n">
        <v>1033</v>
      </c>
      <c r="D26" t="n">
        <v>1293</v>
      </c>
      <c r="E26" t="n">
        <v>810</v>
      </c>
      <c r="F26" t="n">
        <v>170</v>
      </c>
      <c r="G26" t="n">
        <v>181</v>
      </c>
      <c r="H26" t="n">
        <v>129</v>
      </c>
      <c r="I26" t="n">
        <v>-629</v>
      </c>
      <c r="J26" t="n">
        <v>-2188</v>
      </c>
      <c r="K26" t="n">
        <v>155</v>
      </c>
      <c r="L26" t="n">
        <v>542</v>
      </c>
      <c r="M26" t="n">
        <v>-1401</v>
      </c>
      <c r="N26" t="n">
        <v>-780</v>
      </c>
      <c r="O26" t="n">
        <v>-471</v>
      </c>
      <c r="P26" t="n">
        <v>-471</v>
      </c>
    </row>
    <row r="27">
      <c r="A27" s="5" t="inlineStr">
        <is>
          <t>Minderheitenanteil</t>
        </is>
      </c>
      <c r="B27" s="5" t="inlineStr">
        <is>
          <t>Minority Share</t>
        </is>
      </c>
      <c r="C27" t="n">
        <v>-1</v>
      </c>
      <c r="D27" t="n">
        <v>-6</v>
      </c>
      <c r="E27" t="n">
        <v>-8</v>
      </c>
      <c r="F27" t="n">
        <v>-5</v>
      </c>
      <c r="G27" t="n">
        <v>-6</v>
      </c>
      <c r="H27" t="n">
        <v>-1</v>
      </c>
      <c r="I27" t="n">
        <v>129</v>
      </c>
      <c r="J27" t="n">
        <v>1030</v>
      </c>
      <c r="K27" t="n">
        <v>495</v>
      </c>
      <c r="L27" t="n">
        <v>288</v>
      </c>
      <c r="M27" t="n">
        <v>270</v>
      </c>
      <c r="N27" t="n">
        <v>-6</v>
      </c>
      <c r="O27" t="n">
        <v>-6</v>
      </c>
      <c r="P27" t="n">
        <v>-6</v>
      </c>
    </row>
    <row r="28">
      <c r="A28" s="5" t="inlineStr">
        <is>
          <t>Jahresüberschuss/-fehlbetrag</t>
        </is>
      </c>
      <c r="B28" s="5" t="inlineStr">
        <is>
          <t>Net Profit</t>
        </is>
      </c>
      <c r="C28" t="n">
        <v>1032</v>
      </c>
      <c r="D28" t="n">
        <v>1287</v>
      </c>
      <c r="E28" t="n">
        <v>802</v>
      </c>
      <c r="F28" t="n">
        <v>165</v>
      </c>
      <c r="G28" t="n">
        <v>175</v>
      </c>
      <c r="H28" t="n">
        <v>128</v>
      </c>
      <c r="I28" t="n">
        <v>-500</v>
      </c>
      <c r="J28" t="n">
        <v>-1158</v>
      </c>
      <c r="K28" t="n">
        <v>650</v>
      </c>
      <c r="L28" t="n">
        <v>830</v>
      </c>
      <c r="M28" t="n">
        <v>-1131</v>
      </c>
      <c r="N28" t="n">
        <v>-786</v>
      </c>
      <c r="O28" t="n">
        <v>-477</v>
      </c>
      <c r="P28" t="n">
        <v>-477</v>
      </c>
    </row>
    <row r="29">
      <c r="A29" s="5" t="inlineStr">
        <is>
          <t>Summe Umlaufvermögen</t>
        </is>
      </c>
      <c r="B29" s="5" t="inlineStr">
        <is>
          <t>Current Assets</t>
        </is>
      </c>
      <c r="C29" t="n">
        <v>6257</v>
      </c>
      <c r="D29" t="n">
        <v>5854</v>
      </c>
      <c r="E29" t="n">
        <v>5099</v>
      </c>
      <c r="F29" t="n">
        <v>4482</v>
      </c>
      <c r="G29" t="n">
        <v>4676</v>
      </c>
      <c r="H29" t="n">
        <v>5051</v>
      </c>
      <c r="I29" t="n">
        <v>4807</v>
      </c>
      <c r="J29" t="n">
        <v>5502</v>
      </c>
      <c r="K29" t="n">
        <v>5580</v>
      </c>
      <c r="L29" t="n">
        <v>6600</v>
      </c>
      <c r="M29" t="n">
        <v>6344</v>
      </c>
      <c r="N29" t="n">
        <v>5501</v>
      </c>
      <c r="O29" t="n">
        <v>7662</v>
      </c>
      <c r="P29" t="n">
        <v>7662</v>
      </c>
    </row>
    <row r="30">
      <c r="A30" s="5" t="inlineStr">
        <is>
          <t>Summe Anlagevermögen</t>
        </is>
      </c>
      <c r="B30" s="5" t="inlineStr">
        <is>
          <t>Fixed Assets</t>
        </is>
      </c>
      <c r="C30" t="n">
        <v>5611</v>
      </c>
      <c r="D30" t="n">
        <v>5013</v>
      </c>
      <c r="E30" t="n">
        <v>4582</v>
      </c>
      <c r="F30" t="n">
        <v>3526</v>
      </c>
      <c r="G30" t="n">
        <v>3515</v>
      </c>
      <c r="H30" t="n">
        <v>3957</v>
      </c>
      <c r="I30" t="n">
        <v>4366</v>
      </c>
      <c r="J30" t="n">
        <v>4932</v>
      </c>
      <c r="K30" t="n">
        <v>6514</v>
      </c>
      <c r="L30" t="n">
        <v>6749</v>
      </c>
      <c r="M30" t="n">
        <v>7311</v>
      </c>
      <c r="N30" t="n">
        <v>8412</v>
      </c>
      <c r="O30" t="n">
        <v>6610</v>
      </c>
      <c r="P30" t="n">
        <v>6610</v>
      </c>
    </row>
    <row r="31">
      <c r="A31" s="5" t="inlineStr">
        <is>
          <t>Summe Aktiva</t>
        </is>
      </c>
      <c r="B31" s="5" t="inlineStr">
        <is>
          <t>Total Assets</t>
        </is>
      </c>
      <c r="C31" t="n">
        <v>11868</v>
      </c>
      <c r="D31" t="n">
        <v>10867</v>
      </c>
      <c r="E31" t="n">
        <v>9681</v>
      </c>
      <c r="F31" t="n">
        <v>8008</v>
      </c>
      <c r="G31" t="n">
        <v>8191</v>
      </c>
      <c r="H31" t="n">
        <v>9008</v>
      </c>
      <c r="I31" t="n">
        <v>9173</v>
      </c>
      <c r="J31" t="n">
        <v>10434</v>
      </c>
      <c r="K31" t="n">
        <v>12094</v>
      </c>
      <c r="L31" t="n">
        <v>13349</v>
      </c>
      <c r="M31" t="n">
        <v>13655</v>
      </c>
      <c r="N31" t="n">
        <v>13913</v>
      </c>
      <c r="O31" t="n">
        <v>14272</v>
      </c>
      <c r="P31" t="n">
        <v>14272</v>
      </c>
    </row>
    <row r="32">
      <c r="A32" s="5" t="inlineStr">
        <is>
          <t>Summe kurzfristiges Fremdkapital</t>
        </is>
      </c>
      <c r="B32" s="5" t="inlineStr">
        <is>
          <t>Short-Term Debt</t>
        </is>
      </c>
      <c r="C32" t="n">
        <v>2064</v>
      </c>
      <c r="D32" t="n">
        <v>2120</v>
      </c>
      <c r="E32" t="n">
        <v>2020</v>
      </c>
      <c r="F32" t="n">
        <v>1588</v>
      </c>
      <c r="G32" t="n">
        <v>1556</v>
      </c>
      <c r="H32" t="n">
        <v>1766</v>
      </c>
      <c r="I32" t="n">
        <v>1993</v>
      </c>
      <c r="J32" t="n">
        <v>2555</v>
      </c>
      <c r="K32" t="n">
        <v>2569</v>
      </c>
      <c r="L32" t="n">
        <v>3122</v>
      </c>
      <c r="M32" t="n">
        <v>2280</v>
      </c>
      <c r="N32" t="n">
        <v>2218</v>
      </c>
      <c r="O32" t="n">
        <v>2077</v>
      </c>
      <c r="P32" t="n">
        <v>2077</v>
      </c>
    </row>
    <row r="33">
      <c r="A33" s="5" t="inlineStr">
        <is>
          <t>Summe langfristiges Fremdkapital</t>
        </is>
      </c>
      <c r="B33" s="5" t="inlineStr">
        <is>
          <t>Long-Term Debt</t>
        </is>
      </c>
      <c r="C33" t="n">
        <v>2693</v>
      </c>
      <c r="D33" t="n">
        <v>2323</v>
      </c>
      <c r="E33" t="n">
        <v>2194</v>
      </c>
      <c r="F33" t="n">
        <v>1824</v>
      </c>
      <c r="G33" t="n">
        <v>1942</v>
      </c>
      <c r="H33" t="n">
        <v>2187</v>
      </c>
      <c r="I33" t="n">
        <v>1463</v>
      </c>
      <c r="J33" t="n">
        <v>1515</v>
      </c>
      <c r="K33" t="n">
        <v>1529</v>
      </c>
      <c r="L33" t="n">
        <v>1730</v>
      </c>
      <c r="M33" t="n">
        <v>3012</v>
      </c>
      <c r="N33" t="n">
        <v>3263</v>
      </c>
      <c r="O33" t="n">
        <v>2569</v>
      </c>
      <c r="P33" t="n">
        <v>2569</v>
      </c>
    </row>
    <row r="34">
      <c r="A34" s="5" t="inlineStr">
        <is>
          <t>Summe Fremdkapital</t>
        </is>
      </c>
      <c r="B34" s="5" t="inlineStr">
        <is>
          <t>Total Liabilities</t>
        </is>
      </c>
      <c r="C34" t="n">
        <v>4757</v>
      </c>
      <c r="D34" t="n">
        <v>4443</v>
      </c>
      <c r="E34" t="n">
        <v>4214</v>
      </c>
      <c r="F34" t="n">
        <v>3412</v>
      </c>
      <c r="G34" t="n">
        <v>3498</v>
      </c>
      <c r="H34" t="n">
        <v>3953</v>
      </c>
      <c r="I34" t="n">
        <v>3456</v>
      </c>
      <c r="J34" t="n">
        <v>4070</v>
      </c>
      <c r="K34" t="n">
        <v>4098</v>
      </c>
      <c r="L34" t="n">
        <v>4852</v>
      </c>
      <c r="M34" t="n">
        <v>5292</v>
      </c>
      <c r="N34" t="n">
        <v>5481</v>
      </c>
      <c r="O34" t="n">
        <v>4646</v>
      </c>
      <c r="P34" t="n">
        <v>4646</v>
      </c>
    </row>
    <row r="35">
      <c r="A35" s="5" t="inlineStr">
        <is>
          <t>Minderheitenanteil</t>
        </is>
      </c>
      <c r="B35" s="5" t="inlineStr">
        <is>
          <t>Minority Share</t>
        </is>
      </c>
      <c r="C35" t="n">
        <v>68</v>
      </c>
      <c r="D35" t="n">
        <v>65</v>
      </c>
      <c r="E35" t="n">
        <v>63</v>
      </c>
      <c r="F35" t="n">
        <v>61</v>
      </c>
      <c r="G35" t="n">
        <v>61</v>
      </c>
      <c r="H35" t="n">
        <v>61</v>
      </c>
      <c r="I35" t="n">
        <v>74</v>
      </c>
      <c r="J35" t="n">
        <v>139</v>
      </c>
      <c r="K35" t="n">
        <v>393</v>
      </c>
      <c r="L35" t="n">
        <v>910</v>
      </c>
      <c r="M35" t="n">
        <v>1216</v>
      </c>
      <c r="N35" t="n">
        <v>276</v>
      </c>
      <c r="O35" t="n">
        <v>53</v>
      </c>
      <c r="P35" t="n">
        <v>53</v>
      </c>
    </row>
    <row r="36">
      <c r="A36" s="5" t="inlineStr">
        <is>
          <t>Summe Eigenkapital</t>
        </is>
      </c>
      <c r="B36" s="5" t="inlineStr">
        <is>
          <t>Equity</t>
        </is>
      </c>
      <c r="C36" t="n">
        <v>7043</v>
      </c>
      <c r="D36" t="n">
        <v>6359</v>
      </c>
      <c r="E36" t="n">
        <v>5404</v>
      </c>
      <c r="F36" t="n">
        <v>4535</v>
      </c>
      <c r="G36" t="n">
        <v>4632</v>
      </c>
      <c r="H36" t="n">
        <v>4994</v>
      </c>
      <c r="I36" t="n">
        <v>5643</v>
      </c>
      <c r="J36" t="n">
        <v>6225</v>
      </c>
      <c r="K36" t="n">
        <v>7603</v>
      </c>
      <c r="L36" t="n">
        <v>7587</v>
      </c>
      <c r="M36" t="n">
        <v>7147</v>
      </c>
      <c r="N36" t="n">
        <v>8156</v>
      </c>
      <c r="O36" t="n">
        <v>9573</v>
      </c>
      <c r="P36" t="n">
        <v>9573</v>
      </c>
    </row>
    <row r="37">
      <c r="A37" s="5" t="inlineStr">
        <is>
          <t>Summe Passiva</t>
        </is>
      </c>
      <c r="B37" s="5" t="inlineStr">
        <is>
          <t>Liabilities &amp; Shareholder Equity</t>
        </is>
      </c>
      <c r="C37" t="n">
        <v>11868</v>
      </c>
      <c r="D37" t="n">
        <v>10867</v>
      </c>
      <c r="E37" t="n">
        <v>9681</v>
      </c>
      <c r="F37" t="n">
        <v>8008</v>
      </c>
      <c r="G37" t="n">
        <v>8191</v>
      </c>
      <c r="H37" t="n">
        <v>9008</v>
      </c>
      <c r="I37" t="n">
        <v>9173</v>
      </c>
      <c r="J37" t="n">
        <v>10434</v>
      </c>
      <c r="K37" t="n">
        <v>12094</v>
      </c>
      <c r="L37" t="n">
        <v>13349</v>
      </c>
      <c r="M37" t="n">
        <v>13655</v>
      </c>
      <c r="N37" t="n">
        <v>13913</v>
      </c>
      <c r="O37" t="n">
        <v>14272</v>
      </c>
      <c r="P37" t="n">
        <v>14272</v>
      </c>
    </row>
    <row r="38">
      <c r="A38" s="5" t="inlineStr">
        <is>
          <t>Mio.Aktien im Umlauf</t>
        </is>
      </c>
      <c r="B38" s="5" t="inlineStr">
        <is>
          <t>Million shares outstanding</t>
        </is>
      </c>
      <c r="C38" t="n">
        <v>891.4299999999999</v>
      </c>
      <c r="D38" t="n">
        <v>898.3099999999999</v>
      </c>
      <c r="E38" t="n">
        <v>896.59</v>
      </c>
      <c r="F38" t="n">
        <v>883.41</v>
      </c>
      <c r="G38" t="n">
        <v>910.95</v>
      </c>
      <c r="H38" t="n">
        <v>910.8</v>
      </c>
      <c r="I38" t="n">
        <v>910.7</v>
      </c>
      <c r="J38" t="n">
        <v>910.6</v>
      </c>
      <c r="K38" t="n">
        <v>910.6</v>
      </c>
      <c r="L38" t="n">
        <v>910.4</v>
      </c>
      <c r="M38" t="n">
        <v>910.3</v>
      </c>
      <c r="N38" t="n">
        <v>910.3</v>
      </c>
      <c r="O38" t="n">
        <v>910.3</v>
      </c>
      <c r="P38" t="n">
        <v>910.3</v>
      </c>
    </row>
    <row r="39">
      <c r="A39" s="5" t="inlineStr">
        <is>
          <t>Gezeichnetes Kapital (in Mio.)</t>
        </is>
      </c>
      <c r="B39" s="5" t="inlineStr">
        <is>
          <t>Subscribed Capital in M</t>
        </is>
      </c>
      <c r="C39" t="n">
        <v>1157</v>
      </c>
      <c r="D39" t="n">
        <v>1157</v>
      </c>
      <c r="E39" t="n">
        <v>1157</v>
      </c>
      <c r="F39" t="n">
        <v>1157</v>
      </c>
      <c r="G39" t="n">
        <v>1157</v>
      </c>
      <c r="H39" t="n">
        <v>1157</v>
      </c>
      <c r="I39" t="n">
        <v>1156</v>
      </c>
      <c r="J39" t="n">
        <v>1156</v>
      </c>
      <c r="K39" t="n">
        <v>1156</v>
      </c>
      <c r="L39" t="n">
        <v>1156</v>
      </c>
      <c r="M39" t="n">
        <v>1156</v>
      </c>
      <c r="N39" t="n">
        <v>1156</v>
      </c>
      <c r="O39" t="inlineStr">
        <is>
          <t>-</t>
        </is>
      </c>
      <c r="P39" t="inlineStr">
        <is>
          <t>-</t>
        </is>
      </c>
    </row>
    <row r="40">
      <c r="A40" s="5" t="inlineStr">
        <is>
          <t>Ergebnis je Aktie (brutto)</t>
        </is>
      </c>
      <c r="B40" s="5" t="inlineStr">
        <is>
          <t>Earnings per share</t>
        </is>
      </c>
      <c r="C40" t="n">
        <v>1.33</v>
      </c>
      <c r="D40" t="n">
        <v>1.55</v>
      </c>
      <c r="E40" t="n">
        <v>1.06</v>
      </c>
      <c r="F40" t="n">
        <v>0.23</v>
      </c>
      <c r="G40" t="n">
        <v>0.15</v>
      </c>
      <c r="H40" t="n">
        <v>0.12</v>
      </c>
      <c r="I40" t="n">
        <v>-0.65</v>
      </c>
      <c r="J40" t="n">
        <v>-2.35</v>
      </c>
      <c r="K40" t="n">
        <v>0.37</v>
      </c>
      <c r="L40" t="n">
        <v>0.76</v>
      </c>
      <c r="M40" t="n">
        <v>-1.64</v>
      </c>
      <c r="N40" t="n">
        <v>-0.9</v>
      </c>
      <c r="O40" t="n">
        <v>-0.54</v>
      </c>
      <c r="P40" t="n">
        <v>-0.54</v>
      </c>
    </row>
    <row r="41">
      <c r="A41" s="5" t="inlineStr">
        <is>
          <t>Ergebnis je Aktie (unverwässert)</t>
        </is>
      </c>
      <c r="B41" s="5" t="inlineStr">
        <is>
          <t>Basic Earnings per share</t>
        </is>
      </c>
      <c r="C41" t="n">
        <v>1.15</v>
      </c>
      <c r="D41" t="n">
        <v>1.43</v>
      </c>
      <c r="E41" t="n">
        <v>0.91</v>
      </c>
      <c r="F41" t="n">
        <v>0.19</v>
      </c>
      <c r="G41" t="n">
        <v>0.12</v>
      </c>
      <c r="H41" t="n">
        <v>0.14</v>
      </c>
      <c r="I41" t="n">
        <v>-0.5600000000000001</v>
      </c>
      <c r="J41" t="n">
        <v>-1.31</v>
      </c>
      <c r="K41" t="n">
        <v>0.74</v>
      </c>
      <c r="L41" t="n">
        <v>0.9399999999999999</v>
      </c>
      <c r="M41" t="n">
        <v>-1.29</v>
      </c>
      <c r="N41" t="n">
        <v>-0.88</v>
      </c>
      <c r="O41" t="n">
        <v>-0.53</v>
      </c>
      <c r="P41" t="n">
        <v>-0.53</v>
      </c>
    </row>
    <row r="42">
      <c r="A42" s="5" t="inlineStr">
        <is>
          <t>Ergebnis je Aktie (verwässert)</t>
        </is>
      </c>
      <c r="B42" s="5" t="inlineStr">
        <is>
          <t>Diluted Earnings per share</t>
        </is>
      </c>
      <c r="C42" t="n">
        <v>1.14</v>
      </c>
      <c r="D42" t="n">
        <v>1.41</v>
      </c>
      <c r="E42" t="n">
        <v>0.89</v>
      </c>
      <c r="F42" t="n">
        <v>0.19</v>
      </c>
      <c r="G42" t="n">
        <v>0.12</v>
      </c>
      <c r="H42" t="n">
        <v>0.14</v>
      </c>
      <c r="I42" t="n">
        <v>-0.5600000000000001</v>
      </c>
      <c r="J42" t="n">
        <v>-1.31</v>
      </c>
      <c r="K42" t="n">
        <v>0.72</v>
      </c>
      <c r="L42" t="n">
        <v>0.92</v>
      </c>
      <c r="M42" t="n">
        <v>-1.29</v>
      </c>
      <c r="N42" t="n">
        <v>-0.88</v>
      </c>
      <c r="O42" t="n">
        <v>-0.53</v>
      </c>
      <c r="P42" t="n">
        <v>-0.53</v>
      </c>
    </row>
    <row r="43">
      <c r="A43" s="5" t="inlineStr">
        <is>
          <t>Dividende je Aktie</t>
        </is>
      </c>
      <c r="B43" s="5" t="inlineStr">
        <is>
          <t>Dividend per share</t>
        </is>
      </c>
      <c r="C43" t="n">
        <v>0.24</v>
      </c>
      <c r="D43" t="n">
        <v>0.24</v>
      </c>
      <c r="E43" t="n">
        <v>0.24</v>
      </c>
      <c r="F43" t="n">
        <v>0.24</v>
      </c>
      <c r="G43" t="n">
        <v>0.4</v>
      </c>
      <c r="H43" t="n">
        <v>0.4</v>
      </c>
      <c r="I43" t="n">
        <v>0.4</v>
      </c>
      <c r="J43" t="n">
        <v>0.4</v>
      </c>
      <c r="K43" t="n">
        <v>0.4</v>
      </c>
      <c r="L43" t="n">
        <v>0.28</v>
      </c>
      <c r="M43" t="n">
        <v>0.12</v>
      </c>
      <c r="N43" t="n">
        <v>0.36</v>
      </c>
      <c r="O43" t="n">
        <v>0.3</v>
      </c>
      <c r="P43" t="n">
        <v>0.3</v>
      </c>
    </row>
    <row r="44">
      <c r="A44" s="5" t="inlineStr">
        <is>
          <t>Dividendenausschüttung in Mio</t>
        </is>
      </c>
      <c r="B44" s="5" t="inlineStr">
        <is>
          <t>Dividend Payment in M</t>
        </is>
      </c>
      <c r="C44" t="n">
        <v>214</v>
      </c>
      <c r="D44" t="n">
        <v>216</v>
      </c>
      <c r="E44" t="n">
        <v>214</v>
      </c>
      <c r="F44" t="n">
        <v>251</v>
      </c>
      <c r="G44" t="n">
        <v>350</v>
      </c>
      <c r="H44" t="n">
        <v>354</v>
      </c>
      <c r="I44" t="n">
        <v>346</v>
      </c>
      <c r="J44" t="n">
        <v>355</v>
      </c>
      <c r="K44" t="n">
        <v>354</v>
      </c>
      <c r="L44" t="n">
        <v>247</v>
      </c>
      <c r="M44" t="n">
        <v>110</v>
      </c>
      <c r="N44" t="n">
        <v>319</v>
      </c>
      <c r="O44" t="n">
        <v>269</v>
      </c>
      <c r="P44" t="n">
        <v>269</v>
      </c>
    </row>
    <row r="45">
      <c r="A45" s="5" t="inlineStr">
        <is>
          <t>Umsatz je Aktie</t>
        </is>
      </c>
      <c r="B45" s="5" t="inlineStr">
        <is>
          <t>Revenue per share</t>
        </is>
      </c>
      <c r="C45" t="n">
        <v>10.72</v>
      </c>
      <c r="D45" t="n">
        <v>10.76</v>
      </c>
      <c r="E45" t="n">
        <v>9.31</v>
      </c>
      <c r="F45" t="n">
        <v>7.89</v>
      </c>
      <c r="G45" t="n">
        <v>7.57</v>
      </c>
      <c r="H45" t="n">
        <v>8.130000000000001</v>
      </c>
      <c r="I45" t="n">
        <v>8.869999999999999</v>
      </c>
      <c r="J45" t="n">
        <v>9.33</v>
      </c>
      <c r="K45" t="n">
        <v>10.69</v>
      </c>
      <c r="L45" t="n">
        <v>11.36</v>
      </c>
      <c r="M45" t="n">
        <v>9.35</v>
      </c>
      <c r="N45" t="n">
        <v>10.81</v>
      </c>
      <c r="O45" t="n">
        <v>10.99</v>
      </c>
      <c r="P45" t="n">
        <v>10.99</v>
      </c>
    </row>
    <row r="46">
      <c r="A46" s="5" t="inlineStr">
        <is>
          <t>Buchwert je Aktie</t>
        </is>
      </c>
      <c r="B46" s="5" t="inlineStr">
        <is>
          <t>Book value per share</t>
        </is>
      </c>
      <c r="C46" t="n">
        <v>7.9</v>
      </c>
      <c r="D46" t="n">
        <v>7.08</v>
      </c>
      <c r="E46" t="n">
        <v>6.03</v>
      </c>
      <c r="F46" t="n">
        <v>5.13</v>
      </c>
      <c r="G46" t="n">
        <v>5.08</v>
      </c>
      <c r="H46" t="n">
        <v>5.48</v>
      </c>
      <c r="I46" t="n">
        <v>6.2</v>
      </c>
      <c r="J46" t="n">
        <v>6.84</v>
      </c>
      <c r="K46" t="n">
        <v>8.35</v>
      </c>
      <c r="L46" t="n">
        <v>8.33</v>
      </c>
      <c r="M46" t="n">
        <v>7.85</v>
      </c>
      <c r="N46" t="n">
        <v>8.960000000000001</v>
      </c>
      <c r="O46" t="n">
        <v>10.52</v>
      </c>
      <c r="P46" t="n">
        <v>10.52</v>
      </c>
    </row>
    <row r="47">
      <c r="A47" s="5" t="inlineStr">
        <is>
          <t>Cashflow je Aktie</t>
        </is>
      </c>
      <c r="B47" s="5" t="inlineStr">
        <is>
          <t>Cashflow per share</t>
        </is>
      </c>
      <c r="C47" t="n">
        <v>2.1</v>
      </c>
      <c r="D47" t="n">
        <v>2.05</v>
      </c>
      <c r="E47" t="n">
        <v>1.9</v>
      </c>
      <c r="F47" t="n">
        <v>1.18</v>
      </c>
      <c r="G47" t="n">
        <v>1.27</v>
      </c>
      <c r="H47" t="n">
        <v>0.79</v>
      </c>
      <c r="I47" t="n">
        <v>0.4</v>
      </c>
      <c r="J47" t="n">
        <v>0.67</v>
      </c>
      <c r="K47" t="n">
        <v>0.97</v>
      </c>
      <c r="L47" t="n">
        <v>1.97</v>
      </c>
      <c r="M47" t="n">
        <v>0.9</v>
      </c>
      <c r="N47" t="n">
        <v>1.89</v>
      </c>
      <c r="O47" t="n">
        <v>2.4</v>
      </c>
      <c r="P47" t="n">
        <v>2.4</v>
      </c>
    </row>
    <row r="48">
      <c r="A48" s="5" t="inlineStr">
        <is>
          <t>Bilanzsumme je Aktie</t>
        </is>
      </c>
      <c r="B48" s="5" t="inlineStr">
        <is>
          <t>Total assets per share</t>
        </is>
      </c>
      <c r="C48" t="n">
        <v>13.31</v>
      </c>
      <c r="D48" t="n">
        <v>12.1</v>
      </c>
      <c r="E48" t="n">
        <v>10.8</v>
      </c>
      <c r="F48" t="n">
        <v>9.06</v>
      </c>
      <c r="G48" t="n">
        <v>8.99</v>
      </c>
      <c r="H48" t="n">
        <v>9.890000000000001</v>
      </c>
      <c r="I48" t="n">
        <v>10.07</v>
      </c>
      <c r="J48" t="n">
        <v>11.46</v>
      </c>
      <c r="K48" t="n">
        <v>13.28</v>
      </c>
      <c r="L48" t="n">
        <v>14.66</v>
      </c>
      <c r="M48" t="n">
        <v>15</v>
      </c>
      <c r="N48" t="n">
        <v>15.28</v>
      </c>
      <c r="O48" t="n">
        <v>15.68</v>
      </c>
      <c r="P48" t="n">
        <v>15.68</v>
      </c>
    </row>
    <row r="49">
      <c r="A49" s="5" t="inlineStr">
        <is>
          <t>Personal am Ende des Jahres</t>
        </is>
      </c>
      <c r="B49" s="5" t="inlineStr">
        <is>
          <t>Staff at the end of year</t>
        </is>
      </c>
      <c r="C49" t="n">
        <v>45554</v>
      </c>
      <c r="D49" t="n">
        <v>45953</v>
      </c>
      <c r="E49" t="n">
        <v>45468</v>
      </c>
      <c r="F49" t="n">
        <v>43480</v>
      </c>
      <c r="G49" t="n">
        <v>43183</v>
      </c>
      <c r="H49" t="n">
        <v>43620</v>
      </c>
      <c r="I49" t="n">
        <v>45390</v>
      </c>
      <c r="J49" t="n">
        <v>48000</v>
      </c>
      <c r="K49" t="n">
        <v>50000</v>
      </c>
      <c r="L49" t="n">
        <v>50000</v>
      </c>
      <c r="M49" t="n">
        <v>53000</v>
      </c>
      <c r="N49" t="n">
        <v>50000</v>
      </c>
      <c r="O49" t="inlineStr">
        <is>
          <t>-</t>
        </is>
      </c>
      <c r="P49" t="inlineStr">
        <is>
          <t>-</t>
        </is>
      </c>
    </row>
    <row r="50">
      <c r="A50" s="5" t="inlineStr">
        <is>
          <t>Personalaufwand in Mio. USD</t>
        </is>
      </c>
      <c r="B50" s="5" t="inlineStr">
        <is>
          <t>Personnel expenses in M</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row>
    <row r="51">
      <c r="A51" s="5" t="inlineStr">
        <is>
          <t>Aufwand je Mitarbeiter in USD</t>
        </is>
      </c>
      <c r="B51" s="5" t="inlineStr">
        <is>
          <t>Effort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Umsatz je Mitarbeiter in USD</t>
        </is>
      </c>
      <c r="B52" s="5" t="inlineStr">
        <is>
          <t>Turnover per employee</t>
        </is>
      </c>
      <c r="C52" t="n">
        <v>209773</v>
      </c>
      <c r="D52" t="n">
        <v>210302</v>
      </c>
      <c r="E52" t="n">
        <v>183580</v>
      </c>
      <c r="F52" t="n">
        <v>160373</v>
      </c>
      <c r="G52" t="n">
        <v>159716</v>
      </c>
      <c r="H52" t="n">
        <v>169739</v>
      </c>
      <c r="I52" t="n">
        <v>178057</v>
      </c>
      <c r="J52" t="n">
        <v>176938</v>
      </c>
      <c r="K52" t="n">
        <v>194700</v>
      </c>
      <c r="L52" t="n">
        <v>206920</v>
      </c>
      <c r="M52" t="n">
        <v>160566</v>
      </c>
      <c r="N52" t="n">
        <v>196840</v>
      </c>
      <c r="O52" t="inlineStr">
        <is>
          <t>-</t>
        </is>
      </c>
      <c r="P52" t="inlineStr">
        <is>
          <t>-</t>
        </is>
      </c>
    </row>
    <row r="53">
      <c r="A53" s="5" t="inlineStr">
        <is>
          <t>Bruttoergebnis je Mitarbeiter in USD</t>
        </is>
      </c>
      <c r="B53" s="5" t="inlineStr">
        <is>
          <t>Gross Profit per employee</t>
        </is>
      </c>
      <c r="C53" t="n">
        <v>81134</v>
      </c>
      <c r="D53" t="n">
        <v>84021</v>
      </c>
      <c r="E53" t="n">
        <v>71875</v>
      </c>
      <c r="F53" t="n">
        <v>56463</v>
      </c>
      <c r="G53" t="n">
        <v>46083</v>
      </c>
      <c r="H53" t="n">
        <v>57267</v>
      </c>
      <c r="I53" t="n">
        <v>57590</v>
      </c>
      <c r="J53" t="n">
        <v>57979</v>
      </c>
      <c r="K53" t="n">
        <v>71480</v>
      </c>
      <c r="L53" t="n">
        <v>80300</v>
      </c>
      <c r="M53" t="n">
        <v>49547</v>
      </c>
      <c r="N53" t="n">
        <v>71200</v>
      </c>
      <c r="O53" t="inlineStr">
        <is>
          <t>-</t>
        </is>
      </c>
      <c r="P53" t="inlineStr">
        <is>
          <t>-</t>
        </is>
      </c>
    </row>
    <row r="54">
      <c r="A54" s="5" t="inlineStr">
        <is>
          <t>Gewinn je Mitarbeiter in USD</t>
        </is>
      </c>
      <c r="B54" s="5" t="inlineStr">
        <is>
          <t>Earnings per employee</t>
        </is>
      </c>
      <c r="C54" t="n">
        <v>22654</v>
      </c>
      <c r="D54" t="n">
        <v>28007</v>
      </c>
      <c r="E54" t="n">
        <v>17639</v>
      </c>
      <c r="F54" t="n">
        <v>3795</v>
      </c>
      <c r="G54" t="n">
        <v>4053</v>
      </c>
      <c r="H54" t="n">
        <v>2934</v>
      </c>
      <c r="I54" t="n">
        <v>-11016</v>
      </c>
      <c r="J54" t="n">
        <v>-24125</v>
      </c>
      <c r="K54" t="n">
        <v>13000</v>
      </c>
      <c r="L54" t="n">
        <v>16600</v>
      </c>
      <c r="M54" t="n">
        <v>-21340</v>
      </c>
      <c r="N54" t="n">
        <v>-15720</v>
      </c>
      <c r="O54" t="inlineStr">
        <is>
          <t>-</t>
        </is>
      </c>
      <c r="P54" t="inlineStr">
        <is>
          <t>-</t>
        </is>
      </c>
    </row>
    <row r="55">
      <c r="A55" s="5" t="inlineStr">
        <is>
          <t>KGV (Kurs/Gewinn)</t>
        </is>
      </c>
      <c r="B55" s="5" t="inlineStr">
        <is>
          <t>PE (price/earnings)</t>
        </is>
      </c>
      <c r="C55" t="n">
        <v>20.8</v>
      </c>
      <c r="D55" t="n">
        <v>8.699999999999999</v>
      </c>
      <c r="E55" t="n">
        <v>20</v>
      </c>
      <c r="F55" t="n">
        <v>59.9</v>
      </c>
      <c r="G55" t="n">
        <v>56.2</v>
      </c>
      <c r="H55" t="n">
        <v>52.3</v>
      </c>
      <c r="I55" t="inlineStr">
        <is>
          <t>-</t>
        </is>
      </c>
      <c r="J55" t="inlineStr">
        <is>
          <t>-</t>
        </is>
      </c>
      <c r="K55" t="n">
        <v>7.9</v>
      </c>
      <c r="L55" t="n">
        <v>10.9</v>
      </c>
      <c r="M55" t="inlineStr">
        <is>
          <t>-</t>
        </is>
      </c>
      <c r="N55" t="inlineStr">
        <is>
          <t>-</t>
        </is>
      </c>
      <c r="O55" t="inlineStr">
        <is>
          <t>-</t>
        </is>
      </c>
      <c r="P55" t="inlineStr">
        <is>
          <t>-</t>
        </is>
      </c>
    </row>
    <row r="56">
      <c r="A56" s="5" t="inlineStr">
        <is>
          <t>KUV (Kurs/Umsatz)</t>
        </is>
      </c>
      <c r="B56" s="5" t="inlineStr">
        <is>
          <t>PS (price/sales)</t>
        </is>
      </c>
      <c r="C56" t="n">
        <v>2.24</v>
      </c>
      <c r="D56" t="n">
        <v>1.16</v>
      </c>
      <c r="E56" t="n">
        <v>1.95</v>
      </c>
      <c r="F56" t="n">
        <v>1.44</v>
      </c>
      <c r="G56" t="n">
        <v>0.89</v>
      </c>
      <c r="H56" t="n">
        <v>0.9</v>
      </c>
      <c r="I56" t="n">
        <v>0.9</v>
      </c>
      <c r="J56" t="n">
        <v>0.75</v>
      </c>
      <c r="K56" t="n">
        <v>0.55</v>
      </c>
      <c r="L56" t="n">
        <v>0.9</v>
      </c>
      <c r="M56" t="n">
        <v>0.93</v>
      </c>
      <c r="N56" t="n">
        <v>0.63</v>
      </c>
      <c r="O56" t="n">
        <v>1.26</v>
      </c>
      <c r="P56" t="n">
        <v>1.26</v>
      </c>
    </row>
    <row r="57">
      <c r="A57" s="5" t="inlineStr">
        <is>
          <t>KBV (Kurs/Buchwert)</t>
        </is>
      </c>
      <c r="B57" s="5" t="inlineStr">
        <is>
          <t>PB (price/book value)</t>
        </is>
      </c>
      <c r="C57" t="n">
        <v>3.03</v>
      </c>
      <c r="D57" t="n">
        <v>1.76</v>
      </c>
      <c r="E57" t="n">
        <v>3.02</v>
      </c>
      <c r="F57" t="n">
        <v>2.22</v>
      </c>
      <c r="G57" t="n">
        <v>1.33</v>
      </c>
      <c r="H57" t="n">
        <v>1.34</v>
      </c>
      <c r="I57" t="n">
        <v>1.29</v>
      </c>
      <c r="J57" t="n">
        <v>1.03</v>
      </c>
      <c r="K57" t="n">
        <v>0.7</v>
      </c>
      <c r="L57" t="n">
        <v>1.23</v>
      </c>
      <c r="M57" t="n">
        <v>1.1</v>
      </c>
      <c r="N57" t="n">
        <v>0.76</v>
      </c>
      <c r="O57" t="n">
        <v>1.32</v>
      </c>
      <c r="P57" t="n">
        <v>1.32</v>
      </c>
    </row>
    <row r="58">
      <c r="A58" s="5" t="inlineStr">
        <is>
          <t>KCV (Kurs/Cashflow)</t>
        </is>
      </c>
      <c r="B58" s="5" t="inlineStr">
        <is>
          <t>PC (price/cashflow)</t>
        </is>
      </c>
      <c r="C58" t="n">
        <v>11.43</v>
      </c>
      <c r="D58" t="n">
        <v>6.08</v>
      </c>
      <c r="E58" t="n">
        <v>9.56</v>
      </c>
      <c r="F58" t="n">
        <v>9.68</v>
      </c>
      <c r="G58" t="n">
        <v>5.31</v>
      </c>
      <c r="H58" t="n">
        <v>9.32</v>
      </c>
      <c r="I58" t="n">
        <v>19.86</v>
      </c>
      <c r="J58" t="n">
        <v>10.46</v>
      </c>
      <c r="K58" t="n">
        <v>6.07</v>
      </c>
      <c r="L58" t="n">
        <v>5.19</v>
      </c>
      <c r="M58" t="n">
        <v>9.65</v>
      </c>
      <c r="N58" t="n">
        <v>3.58</v>
      </c>
      <c r="O58" t="n">
        <v>5.77</v>
      </c>
      <c r="P58" t="n">
        <v>5.77</v>
      </c>
    </row>
    <row r="59">
      <c r="A59" s="5" t="inlineStr">
        <is>
          <t>Dividendenrendite in %</t>
        </is>
      </c>
      <c r="B59" s="5" t="inlineStr">
        <is>
          <t>Dividend Yield in %</t>
        </is>
      </c>
      <c r="C59" t="n">
        <v>1</v>
      </c>
      <c r="D59" t="n">
        <v>1.92</v>
      </c>
      <c r="E59" t="n">
        <v>1.32</v>
      </c>
      <c r="F59" t="n">
        <v>2.11</v>
      </c>
      <c r="G59" t="n">
        <v>5.93</v>
      </c>
      <c r="H59" t="n">
        <v>5.46</v>
      </c>
      <c r="I59" t="n">
        <v>5.01</v>
      </c>
      <c r="J59" t="n">
        <v>5.69</v>
      </c>
      <c r="K59" t="n">
        <v>6.81</v>
      </c>
      <c r="L59" t="n">
        <v>2.74</v>
      </c>
      <c r="M59" t="n">
        <v>1.39</v>
      </c>
      <c r="N59" t="n">
        <v>5.32</v>
      </c>
      <c r="O59" t="n">
        <v>2.16</v>
      </c>
      <c r="P59" t="n">
        <v>2.16</v>
      </c>
    </row>
    <row r="60">
      <c r="A60" s="5" t="inlineStr">
        <is>
          <t>Gewinnrendite in %</t>
        </is>
      </c>
      <c r="B60" s="5" t="inlineStr">
        <is>
          <t>Return on profit in %</t>
        </is>
      </c>
      <c r="C60" t="n">
        <v>4.8</v>
      </c>
      <c r="D60" t="n">
        <v>11.5</v>
      </c>
      <c r="E60" t="n">
        <v>5</v>
      </c>
      <c r="F60" t="n">
        <v>1.7</v>
      </c>
      <c r="G60" t="n">
        <v>1.8</v>
      </c>
      <c r="H60" t="n">
        <v>1.9</v>
      </c>
      <c r="I60" t="n">
        <v>-7</v>
      </c>
      <c r="J60" t="n">
        <v>-18.6</v>
      </c>
      <c r="K60" t="n">
        <v>12.6</v>
      </c>
      <c r="L60" t="n">
        <v>9.199999999999999</v>
      </c>
      <c r="M60" t="n">
        <v>-14.9</v>
      </c>
      <c r="N60" t="n">
        <v>-13</v>
      </c>
      <c r="O60" t="n">
        <v>-3.8</v>
      </c>
      <c r="P60" t="n">
        <v>-3.8</v>
      </c>
    </row>
    <row r="61">
      <c r="A61" s="5" t="inlineStr">
        <is>
          <t>Eigenkapitalrendite in %</t>
        </is>
      </c>
      <c r="B61" s="5" t="inlineStr">
        <is>
          <t>Return on Equity in %</t>
        </is>
      </c>
      <c r="C61" t="n">
        <v>14.65</v>
      </c>
      <c r="D61" t="n">
        <v>20.24</v>
      </c>
      <c r="E61" t="n">
        <v>14.84</v>
      </c>
      <c r="F61" t="n">
        <v>3.64</v>
      </c>
      <c r="G61" t="n">
        <v>3.78</v>
      </c>
      <c r="H61" t="n">
        <v>2.56</v>
      </c>
      <c r="I61" t="n">
        <v>-8.859999999999999</v>
      </c>
      <c r="J61" t="n">
        <v>-18.6</v>
      </c>
      <c r="K61" t="n">
        <v>8.550000000000001</v>
      </c>
      <c r="L61" t="n">
        <v>10.94</v>
      </c>
      <c r="M61" t="n">
        <v>-15.82</v>
      </c>
      <c r="N61" t="n">
        <v>-9.640000000000001</v>
      </c>
      <c r="O61" t="n">
        <v>-4.98</v>
      </c>
      <c r="P61" t="n">
        <v>-4.98</v>
      </c>
    </row>
    <row r="62">
      <c r="A62" s="5" t="inlineStr">
        <is>
          <t>Umsatzrendite in %</t>
        </is>
      </c>
      <c r="B62" s="5" t="inlineStr">
        <is>
          <t>Return on sales in %</t>
        </is>
      </c>
      <c r="C62" t="n">
        <v>10.8</v>
      </c>
      <c r="D62" t="n">
        <v>13.32</v>
      </c>
      <c r="E62" t="n">
        <v>9.609999999999999</v>
      </c>
      <c r="F62" t="n">
        <v>2.37</v>
      </c>
      <c r="G62" t="n">
        <v>2.54</v>
      </c>
      <c r="H62" t="n">
        <v>1.73</v>
      </c>
      <c r="I62" t="n">
        <v>-6.19</v>
      </c>
      <c r="J62" t="n">
        <v>-13.63</v>
      </c>
      <c r="K62" t="n">
        <v>6.68</v>
      </c>
      <c r="L62" t="n">
        <v>8.02</v>
      </c>
      <c r="M62" t="n">
        <v>-13.29</v>
      </c>
      <c r="N62" t="n">
        <v>-7.99</v>
      </c>
      <c r="O62" t="n">
        <v>-4.77</v>
      </c>
      <c r="P62" t="n">
        <v>-4.77</v>
      </c>
    </row>
    <row r="63">
      <c r="A63" s="5" t="inlineStr">
        <is>
          <t>Gesamtkapitalrendite in %</t>
        </is>
      </c>
      <c r="B63" s="5" t="inlineStr">
        <is>
          <t>Total Return on Investment in %</t>
        </is>
      </c>
      <c r="C63" t="n">
        <v>8.83</v>
      </c>
      <c r="D63" t="n">
        <v>11.94</v>
      </c>
      <c r="E63" t="n">
        <v>8.699999999999999</v>
      </c>
      <c r="F63" t="n">
        <v>2.22</v>
      </c>
      <c r="G63" t="inlineStr">
        <is>
          <t>-</t>
        </is>
      </c>
      <c r="H63" t="inlineStr">
        <is>
          <t>-</t>
        </is>
      </c>
      <c r="I63" t="inlineStr">
        <is>
          <t>-</t>
        </is>
      </c>
      <c r="J63" t="inlineStr">
        <is>
          <t>-</t>
        </is>
      </c>
      <c r="K63" t="inlineStr">
        <is>
          <t>-</t>
        </is>
      </c>
      <c r="L63" t="inlineStr">
        <is>
          <t>-</t>
        </is>
      </c>
      <c r="M63" t="inlineStr">
        <is>
          <t>-</t>
        </is>
      </c>
      <c r="N63" t="inlineStr">
        <is>
          <t>-</t>
        </is>
      </c>
      <c r="O63" t="inlineStr">
        <is>
          <t>-</t>
        </is>
      </c>
      <c r="P63" t="inlineStr">
        <is>
          <t>-</t>
        </is>
      </c>
    </row>
    <row r="64">
      <c r="A64" s="5" t="inlineStr">
        <is>
          <t>Return on Investment in %</t>
        </is>
      </c>
      <c r="B64" s="5" t="inlineStr">
        <is>
          <t>Return on Investment in %</t>
        </is>
      </c>
      <c r="C64" t="n">
        <v>8.699999999999999</v>
      </c>
      <c r="D64" t="n">
        <v>11.84</v>
      </c>
      <c r="E64" t="n">
        <v>8.279999999999999</v>
      </c>
      <c r="F64" t="n">
        <v>2.06</v>
      </c>
      <c r="G64" t="n">
        <v>2.14</v>
      </c>
      <c r="H64" t="n">
        <v>1.42</v>
      </c>
      <c r="I64" t="n">
        <v>-5.45</v>
      </c>
      <c r="J64" t="n">
        <v>-11.1</v>
      </c>
      <c r="K64" t="n">
        <v>5.37</v>
      </c>
      <c r="L64" t="n">
        <v>6.22</v>
      </c>
      <c r="M64" t="n">
        <v>-8.279999999999999</v>
      </c>
      <c r="N64" t="n">
        <v>-5.65</v>
      </c>
      <c r="O64" t="n">
        <v>-3.34</v>
      </c>
      <c r="P64" t="n">
        <v>-3.34</v>
      </c>
    </row>
    <row r="65">
      <c r="A65" s="5" t="inlineStr">
        <is>
          <t>Arbeitsintensität in %</t>
        </is>
      </c>
      <c r="B65" s="5" t="inlineStr">
        <is>
          <t>Work Intensity in %</t>
        </is>
      </c>
      <c r="C65" t="n">
        <v>52.72</v>
      </c>
      <c r="D65" t="n">
        <v>53.87</v>
      </c>
      <c r="E65" t="n">
        <v>52.67</v>
      </c>
      <c r="F65" t="n">
        <v>55.97</v>
      </c>
      <c r="G65" t="n">
        <v>57.09</v>
      </c>
      <c r="H65" t="n">
        <v>56.07</v>
      </c>
      <c r="I65" t="n">
        <v>52.4</v>
      </c>
      <c r="J65" t="n">
        <v>52.73</v>
      </c>
      <c r="K65" t="n">
        <v>46.14</v>
      </c>
      <c r="L65" t="n">
        <v>49.44</v>
      </c>
      <c r="M65" t="n">
        <v>46.46</v>
      </c>
      <c r="N65" t="n">
        <v>39.54</v>
      </c>
      <c r="O65" t="n">
        <v>53.69</v>
      </c>
      <c r="P65" t="n">
        <v>53.69</v>
      </c>
    </row>
    <row r="66">
      <c r="A66" s="5" t="inlineStr">
        <is>
          <t>Eigenkapitalquote in %</t>
        </is>
      </c>
      <c r="B66" s="5" t="inlineStr">
        <is>
          <t>Equity Ratio in %</t>
        </is>
      </c>
      <c r="C66" t="n">
        <v>59.34</v>
      </c>
      <c r="D66" t="n">
        <v>58.52</v>
      </c>
      <c r="E66" t="n">
        <v>55.82</v>
      </c>
      <c r="F66" t="n">
        <v>56.63</v>
      </c>
      <c r="G66" t="n">
        <v>56.55</v>
      </c>
      <c r="H66" t="n">
        <v>55.44</v>
      </c>
      <c r="I66" t="n">
        <v>61.52</v>
      </c>
      <c r="J66" t="n">
        <v>59.66</v>
      </c>
      <c r="K66" t="n">
        <v>62.87</v>
      </c>
      <c r="L66" t="n">
        <v>56.84</v>
      </c>
      <c r="M66" t="n">
        <v>52.34</v>
      </c>
      <c r="N66" t="n">
        <v>58.62</v>
      </c>
      <c r="O66" t="n">
        <v>67.08</v>
      </c>
      <c r="P66" t="n">
        <v>67.08</v>
      </c>
    </row>
    <row r="67">
      <c r="A67" s="5" t="inlineStr">
        <is>
          <t>Fremdkapitalquote in %</t>
        </is>
      </c>
      <c r="B67" s="5" t="inlineStr">
        <is>
          <t>Debt Ratio in %</t>
        </is>
      </c>
      <c r="C67" t="n">
        <v>40.66</v>
      </c>
      <c r="D67" t="n">
        <v>41.48</v>
      </c>
      <c r="E67" t="n">
        <v>44.18</v>
      </c>
      <c r="F67" t="n">
        <v>43.37</v>
      </c>
      <c r="G67" t="n">
        <v>43.45</v>
      </c>
      <c r="H67" t="n">
        <v>44.56</v>
      </c>
      <c r="I67" t="n">
        <v>38.48</v>
      </c>
      <c r="J67" t="n">
        <v>40.34</v>
      </c>
      <c r="K67" t="n">
        <v>37.13</v>
      </c>
      <c r="L67" t="n">
        <v>43.16</v>
      </c>
      <c r="M67" t="n">
        <v>47.66</v>
      </c>
      <c r="N67" t="n">
        <v>41.38</v>
      </c>
      <c r="O67" t="n">
        <v>32.92</v>
      </c>
      <c r="P67" t="n">
        <v>32.92</v>
      </c>
    </row>
    <row r="68">
      <c r="A68" s="5" t="inlineStr">
        <is>
          <t>Verschuldungsgrad in %</t>
        </is>
      </c>
      <c r="B68" s="5" t="inlineStr">
        <is>
          <t>Finance Gearing in %</t>
        </is>
      </c>
      <c r="C68" t="n">
        <v>68.51000000000001</v>
      </c>
      <c r="D68" t="n">
        <v>70.89</v>
      </c>
      <c r="E68" t="n">
        <v>79.15000000000001</v>
      </c>
      <c r="F68" t="n">
        <v>76.58</v>
      </c>
      <c r="G68" t="n">
        <v>76.84</v>
      </c>
      <c r="H68" t="n">
        <v>80.38</v>
      </c>
      <c r="I68" t="n">
        <v>62.56</v>
      </c>
      <c r="J68" t="n">
        <v>67.61</v>
      </c>
      <c r="K68" t="n">
        <v>59.07</v>
      </c>
      <c r="L68" t="n">
        <v>75.95</v>
      </c>
      <c r="M68" t="n">
        <v>91.06</v>
      </c>
      <c r="N68" t="n">
        <v>70.59</v>
      </c>
      <c r="O68" t="n">
        <v>49.09</v>
      </c>
      <c r="P68" t="n">
        <v>49.09</v>
      </c>
    </row>
    <row r="69">
      <c r="A69" s="5" t="inlineStr">
        <is>
          <t>Bruttoergebnis Marge in %</t>
        </is>
      </c>
      <c r="B69" s="5" t="inlineStr">
        <is>
          <t>Gross Profit Marge in %</t>
        </is>
      </c>
      <c r="C69" t="n">
        <v>38.68</v>
      </c>
      <c r="D69" t="n">
        <v>39.95</v>
      </c>
      <c r="E69" t="n">
        <v>39.15</v>
      </c>
      <c r="F69" t="n">
        <v>35.21</v>
      </c>
      <c r="G69" t="n">
        <v>28.85</v>
      </c>
      <c r="H69" t="n">
        <v>33.74</v>
      </c>
      <c r="I69" t="n">
        <v>32.34</v>
      </c>
      <c r="J69" t="n">
        <v>32.77</v>
      </c>
      <c r="K69" t="n">
        <v>36.71</v>
      </c>
      <c r="L69" t="n">
        <v>38.81</v>
      </c>
      <c r="M69" t="n">
        <v>30.86</v>
      </c>
      <c r="N69" t="n">
        <v>36.17</v>
      </c>
      <c r="O69" t="n">
        <v>35.36</v>
      </c>
    </row>
    <row r="70">
      <c r="A70" s="5" t="inlineStr">
        <is>
          <t>Kurzfristige Vermögensquote in %</t>
        </is>
      </c>
      <c r="B70" s="5" t="inlineStr">
        <is>
          <t>Current Assets Ratio in %</t>
        </is>
      </c>
      <c r="C70" t="n">
        <v>52.72</v>
      </c>
      <c r="D70" t="n">
        <v>53.87</v>
      </c>
      <c r="E70" t="n">
        <v>52.67</v>
      </c>
      <c r="F70" t="n">
        <v>55.97</v>
      </c>
      <c r="G70" t="n">
        <v>57.09</v>
      </c>
      <c r="H70" t="n">
        <v>56.07</v>
      </c>
      <c r="I70" t="n">
        <v>52.4</v>
      </c>
      <c r="J70" t="n">
        <v>52.73</v>
      </c>
      <c r="K70" t="n">
        <v>46.14</v>
      </c>
      <c r="L70" t="n">
        <v>49.44</v>
      </c>
      <c r="M70" t="n">
        <v>46.46</v>
      </c>
      <c r="N70" t="n">
        <v>39.54</v>
      </c>
      <c r="O70" t="n">
        <v>53.69</v>
      </c>
    </row>
    <row r="71">
      <c r="A71" s="5" t="inlineStr">
        <is>
          <t>Nettogewinn Marge in %</t>
        </is>
      </c>
      <c r="B71" s="5" t="inlineStr">
        <is>
          <t>Net Profit Marge in %</t>
        </is>
      </c>
      <c r="C71" t="n">
        <v>10.8</v>
      </c>
      <c r="D71" t="n">
        <v>13.32</v>
      </c>
      <c r="E71" t="n">
        <v>9.609999999999999</v>
      </c>
      <c r="F71" t="n">
        <v>2.37</v>
      </c>
      <c r="G71" t="n">
        <v>2.54</v>
      </c>
      <c r="H71" t="n">
        <v>1.73</v>
      </c>
      <c r="I71" t="n">
        <v>-6.19</v>
      </c>
      <c r="J71" t="n">
        <v>-13.63</v>
      </c>
      <c r="K71" t="n">
        <v>6.68</v>
      </c>
      <c r="L71" t="n">
        <v>8.02</v>
      </c>
      <c r="M71" t="n">
        <v>-13.29</v>
      </c>
      <c r="N71" t="n">
        <v>-7.99</v>
      </c>
      <c r="O71" t="n">
        <v>-4.77</v>
      </c>
    </row>
    <row r="72">
      <c r="A72" s="5" t="inlineStr">
        <is>
          <t>Operative Ergebnis Marge in %</t>
        </is>
      </c>
      <c r="B72" s="5" t="inlineStr">
        <is>
          <t>EBIT Marge in %</t>
        </is>
      </c>
      <c r="C72" t="n">
        <v>12.59</v>
      </c>
      <c r="D72" t="n">
        <v>14.49</v>
      </c>
      <c r="E72" t="n">
        <v>11.9</v>
      </c>
      <c r="F72" t="n">
        <v>3.07</v>
      </c>
      <c r="G72" t="n">
        <v>1.58</v>
      </c>
      <c r="H72" t="n">
        <v>2.27</v>
      </c>
      <c r="I72" t="n">
        <v>-5.75</v>
      </c>
      <c r="J72" t="n">
        <v>-24.5</v>
      </c>
      <c r="K72" t="n">
        <v>0.47</v>
      </c>
      <c r="L72" t="n">
        <v>4.6</v>
      </c>
      <c r="M72" t="n">
        <v>-12.02</v>
      </c>
      <c r="N72" t="n">
        <v>-2.01</v>
      </c>
      <c r="O72" t="n">
        <v>-5.45</v>
      </c>
    </row>
    <row r="73">
      <c r="A73" s="5" t="inlineStr">
        <is>
          <t>Vermögensumsschlag in %</t>
        </is>
      </c>
      <c r="B73" s="5" t="inlineStr">
        <is>
          <t>Asset Turnover in %</t>
        </is>
      </c>
      <c r="C73" t="n">
        <v>80.52</v>
      </c>
      <c r="D73" t="n">
        <v>88.93000000000001</v>
      </c>
      <c r="E73" t="n">
        <v>86.22</v>
      </c>
      <c r="F73" t="n">
        <v>87.08</v>
      </c>
      <c r="G73" t="n">
        <v>84.2</v>
      </c>
      <c r="H73" t="n">
        <v>82.19</v>
      </c>
      <c r="I73" t="n">
        <v>88.11</v>
      </c>
      <c r="J73" t="n">
        <v>81.40000000000001</v>
      </c>
      <c r="K73" t="n">
        <v>80.48999999999999</v>
      </c>
      <c r="L73" t="n">
        <v>77.5</v>
      </c>
      <c r="M73" t="n">
        <v>62.32</v>
      </c>
      <c r="N73" t="n">
        <v>70.73999999999999</v>
      </c>
      <c r="O73" t="n">
        <v>70.06999999999999</v>
      </c>
    </row>
    <row r="74">
      <c r="A74" s="5" t="inlineStr">
        <is>
          <t>Langfristige Vermögensquote in %</t>
        </is>
      </c>
      <c r="B74" s="5" t="inlineStr">
        <is>
          <t>Non-Current Assets Ratio in %</t>
        </is>
      </c>
      <c r="C74" t="n">
        <v>47.28</v>
      </c>
      <c r="D74" t="n">
        <v>46.13</v>
      </c>
      <c r="E74" t="n">
        <v>47.33</v>
      </c>
      <c r="F74" t="n">
        <v>44.03</v>
      </c>
      <c r="G74" t="n">
        <v>42.91</v>
      </c>
      <c r="H74" t="n">
        <v>43.93</v>
      </c>
      <c r="I74" t="n">
        <v>47.6</v>
      </c>
      <c r="J74" t="n">
        <v>47.27</v>
      </c>
      <c r="K74" t="n">
        <v>53.86</v>
      </c>
      <c r="L74" t="n">
        <v>50.56</v>
      </c>
      <c r="M74" t="n">
        <v>53.54</v>
      </c>
      <c r="N74" t="n">
        <v>60.46</v>
      </c>
      <c r="O74" t="n">
        <v>46.31</v>
      </c>
    </row>
    <row r="75">
      <c r="A75" s="5" t="inlineStr">
        <is>
          <t>Gesamtkapitalrentabilität</t>
        </is>
      </c>
      <c r="B75" s="5" t="inlineStr">
        <is>
          <t>ROA Return on Assets in %</t>
        </is>
      </c>
      <c r="C75" t="n">
        <v>8.699999999999999</v>
      </c>
      <c r="D75" t="n">
        <v>11.84</v>
      </c>
      <c r="E75" t="n">
        <v>8.279999999999999</v>
      </c>
      <c r="F75" t="n">
        <v>2.06</v>
      </c>
      <c r="G75" t="n">
        <v>2.14</v>
      </c>
      <c r="H75" t="n">
        <v>1.42</v>
      </c>
      <c r="I75" t="n">
        <v>-5.45</v>
      </c>
      <c r="J75" t="n">
        <v>-11.1</v>
      </c>
      <c r="K75" t="n">
        <v>5.37</v>
      </c>
      <c r="L75" t="n">
        <v>6.22</v>
      </c>
      <c r="M75" t="n">
        <v>-8.279999999999999</v>
      </c>
      <c r="N75" t="n">
        <v>-5.65</v>
      </c>
      <c r="O75" t="n">
        <v>-3.34</v>
      </c>
    </row>
    <row r="76">
      <c r="A76" s="5" t="inlineStr">
        <is>
          <t>Ertrag des eingesetzten Kapitals</t>
        </is>
      </c>
      <c r="B76" s="5" t="inlineStr">
        <is>
          <t>ROCE Return on Cap. Empl. in %</t>
        </is>
      </c>
      <c r="C76" t="n">
        <v>12.27</v>
      </c>
      <c r="D76" t="n">
        <v>16.01</v>
      </c>
      <c r="E76" t="n">
        <v>12.96</v>
      </c>
      <c r="F76" t="n">
        <v>3.33</v>
      </c>
      <c r="G76" t="n">
        <v>1.64</v>
      </c>
      <c r="H76" t="n">
        <v>2.32</v>
      </c>
      <c r="I76" t="n">
        <v>-6.48</v>
      </c>
      <c r="J76" t="n">
        <v>-26.41</v>
      </c>
      <c r="K76" t="n">
        <v>0.48</v>
      </c>
      <c r="L76" t="n">
        <v>4.65</v>
      </c>
      <c r="M76" t="n">
        <v>-8.99</v>
      </c>
      <c r="N76" t="n">
        <v>-1.69</v>
      </c>
      <c r="O76" t="n">
        <v>-4.47</v>
      </c>
    </row>
    <row r="77">
      <c r="A77" s="5" t="inlineStr">
        <is>
          <t>Eigenkapital zu Anlagevermögen</t>
        </is>
      </c>
      <c r="B77" s="5" t="inlineStr">
        <is>
          <t>Equity to Fixed Assets in %</t>
        </is>
      </c>
      <c r="C77" t="n">
        <v>125.52</v>
      </c>
      <c r="D77" t="n">
        <v>126.85</v>
      </c>
      <c r="E77" t="n">
        <v>117.94</v>
      </c>
      <c r="F77" t="n">
        <v>128.62</v>
      </c>
      <c r="G77" t="n">
        <v>131.78</v>
      </c>
      <c r="H77" t="n">
        <v>126.21</v>
      </c>
      <c r="I77" t="n">
        <v>129.25</v>
      </c>
      <c r="J77" t="n">
        <v>126.22</v>
      </c>
      <c r="K77" t="n">
        <v>116.72</v>
      </c>
      <c r="L77" t="n">
        <v>112.42</v>
      </c>
      <c r="M77" t="n">
        <v>97.76000000000001</v>
      </c>
      <c r="N77" t="n">
        <v>96.95999999999999</v>
      </c>
      <c r="O77" t="n">
        <v>144.83</v>
      </c>
    </row>
    <row r="78">
      <c r="A78" s="5" t="inlineStr">
        <is>
          <t>Liquidität Dritten Grades</t>
        </is>
      </c>
      <c r="B78" s="5" t="inlineStr">
        <is>
          <t>Current Ratio in %</t>
        </is>
      </c>
      <c r="C78" t="n">
        <v>303.15</v>
      </c>
      <c r="D78" t="n">
        <v>276.13</v>
      </c>
      <c r="E78" t="n">
        <v>252.43</v>
      </c>
      <c r="F78" t="n">
        <v>282.24</v>
      </c>
      <c r="G78" t="n">
        <v>300.51</v>
      </c>
      <c r="H78" t="n">
        <v>286.01</v>
      </c>
      <c r="I78" t="n">
        <v>241.19</v>
      </c>
      <c r="J78" t="n">
        <v>215.34</v>
      </c>
      <c r="K78" t="n">
        <v>217.21</v>
      </c>
      <c r="L78" t="n">
        <v>211.4</v>
      </c>
      <c r="M78" t="n">
        <v>278.25</v>
      </c>
      <c r="N78" t="n">
        <v>248.02</v>
      </c>
      <c r="O78" t="n">
        <v>368.9</v>
      </c>
    </row>
    <row r="79">
      <c r="A79" s="5" t="inlineStr">
        <is>
          <t>Operativer Cashflow</t>
        </is>
      </c>
      <c r="B79" s="5" t="inlineStr">
        <is>
          <t>Operating Cashflow in M</t>
        </is>
      </c>
      <c r="C79" t="n">
        <v>10189.0449</v>
      </c>
      <c r="D79" t="n">
        <v>5461.7248</v>
      </c>
      <c r="E79" t="n">
        <v>8571.4004</v>
      </c>
      <c r="F79" t="n">
        <v>8551.408799999999</v>
      </c>
      <c r="G79" t="n">
        <v>4837.1445</v>
      </c>
      <c r="H79" t="n">
        <v>8488.655999999999</v>
      </c>
      <c r="I79" t="n">
        <v>18086.502</v>
      </c>
      <c r="J79" t="n">
        <v>9524.876</v>
      </c>
      <c r="K79" t="n">
        <v>5527.342000000001</v>
      </c>
      <c r="L79" t="n">
        <v>4724.976000000001</v>
      </c>
      <c r="M79" t="n">
        <v>8784.395</v>
      </c>
      <c r="N79" t="n">
        <v>3258.874</v>
      </c>
      <c r="O79" t="n">
        <v>5252.431</v>
      </c>
    </row>
    <row r="80">
      <c r="A80" s="5" t="inlineStr">
        <is>
          <t>Aktienrückkauf</t>
        </is>
      </c>
      <c r="B80" s="5" t="inlineStr">
        <is>
          <t>Share Buyback in M</t>
        </is>
      </c>
      <c r="C80" t="n">
        <v>6.879999999999995</v>
      </c>
      <c r="D80" t="n">
        <v>-1.719999999999914</v>
      </c>
      <c r="E80" t="n">
        <v>-13.18000000000006</v>
      </c>
      <c r="F80" t="n">
        <v>27.54000000000008</v>
      </c>
      <c r="G80" t="n">
        <v>-0.1500000000000909</v>
      </c>
      <c r="H80" t="n">
        <v>-0.09999999999990905</v>
      </c>
      <c r="I80" t="n">
        <v>-0.1000000000000227</v>
      </c>
      <c r="J80" t="n">
        <v>0</v>
      </c>
      <c r="K80" t="n">
        <v>-0.2000000000000455</v>
      </c>
      <c r="L80" t="n">
        <v>-0.1000000000000227</v>
      </c>
      <c r="M80" t="n">
        <v>0</v>
      </c>
      <c r="N80" t="n">
        <v>0</v>
      </c>
      <c r="O80" t="n">
        <v>0</v>
      </c>
    </row>
    <row r="81">
      <c r="A81" s="5" t="inlineStr">
        <is>
          <t>Umsatzwachstum 1J in %</t>
        </is>
      </c>
      <c r="B81" s="5" t="inlineStr">
        <is>
          <t>Revenue Growth 1Y in %</t>
        </is>
      </c>
      <c r="C81" t="n">
        <v>-1.12</v>
      </c>
      <c r="D81" t="n">
        <v>15.78</v>
      </c>
      <c r="E81" t="n">
        <v>19.7</v>
      </c>
      <c r="F81" t="n">
        <v>1.1</v>
      </c>
      <c r="G81" t="n">
        <v>-6.85</v>
      </c>
      <c r="H81" t="n">
        <v>-8.390000000000001</v>
      </c>
      <c r="I81" t="n">
        <v>-4.84</v>
      </c>
      <c r="J81" t="n">
        <v>-12.76</v>
      </c>
      <c r="K81" t="n">
        <v>-5.91</v>
      </c>
      <c r="L81" t="n">
        <v>21.57</v>
      </c>
      <c r="M81" t="n">
        <v>-13.53</v>
      </c>
      <c r="N81" t="n">
        <v>-1.59</v>
      </c>
      <c r="O81" t="inlineStr">
        <is>
          <t>-</t>
        </is>
      </c>
    </row>
    <row r="82">
      <c r="A82" s="5" t="inlineStr">
        <is>
          <t>Umsatzwachstum 3J in %</t>
        </is>
      </c>
      <c r="B82" s="5" t="inlineStr">
        <is>
          <t>Revenue Growth 3Y in %</t>
        </is>
      </c>
      <c r="C82" t="n">
        <v>11.45</v>
      </c>
      <c r="D82" t="n">
        <v>12.19</v>
      </c>
      <c r="E82" t="n">
        <v>4.65</v>
      </c>
      <c r="F82" t="n">
        <v>-4.71</v>
      </c>
      <c r="G82" t="n">
        <v>-6.69</v>
      </c>
      <c r="H82" t="n">
        <v>-8.66</v>
      </c>
      <c r="I82" t="n">
        <v>-7.84</v>
      </c>
      <c r="J82" t="n">
        <v>0.97</v>
      </c>
      <c r="K82" t="n">
        <v>0.71</v>
      </c>
      <c r="L82" t="n">
        <v>2.15</v>
      </c>
      <c r="M82" t="n">
        <v>-5.04</v>
      </c>
      <c r="N82" t="inlineStr">
        <is>
          <t>-</t>
        </is>
      </c>
      <c r="O82" t="inlineStr">
        <is>
          <t>-</t>
        </is>
      </c>
    </row>
    <row r="83">
      <c r="A83" s="5" t="inlineStr">
        <is>
          <t>Umsatzwachstum 5J in %</t>
        </is>
      </c>
      <c r="B83" s="5" t="inlineStr">
        <is>
          <t>Revenue Growth 5Y in %</t>
        </is>
      </c>
      <c r="C83" t="n">
        <v>5.72</v>
      </c>
      <c r="D83" t="n">
        <v>4.27</v>
      </c>
      <c r="E83" t="n">
        <v>0.14</v>
      </c>
      <c r="F83" t="n">
        <v>-6.35</v>
      </c>
      <c r="G83" t="n">
        <v>-7.75</v>
      </c>
      <c r="H83" t="n">
        <v>-2.07</v>
      </c>
      <c r="I83" t="n">
        <v>-3.09</v>
      </c>
      <c r="J83" t="n">
        <v>-2.44</v>
      </c>
      <c r="K83" t="n">
        <v>0.11</v>
      </c>
      <c r="L83" t="inlineStr">
        <is>
          <t>-</t>
        </is>
      </c>
      <c r="M83" t="inlineStr">
        <is>
          <t>-</t>
        </is>
      </c>
      <c r="N83" t="inlineStr">
        <is>
          <t>-</t>
        </is>
      </c>
      <c r="O83" t="inlineStr">
        <is>
          <t>-</t>
        </is>
      </c>
    </row>
    <row r="84">
      <c r="A84" s="5" t="inlineStr">
        <is>
          <t>Umsatzwachstum 10J in %</t>
        </is>
      </c>
      <c r="B84" s="5" t="inlineStr">
        <is>
          <t>Revenue Growth 10Y in %</t>
        </is>
      </c>
      <c r="C84" t="n">
        <v>1.83</v>
      </c>
      <c r="D84" t="n">
        <v>0.59</v>
      </c>
      <c r="E84" t="n">
        <v>-1.15</v>
      </c>
      <c r="F84" t="n">
        <v>-3.12</v>
      </c>
      <c r="G84" t="inlineStr">
        <is>
          <t>-</t>
        </is>
      </c>
      <c r="H84" t="inlineStr">
        <is>
          <t>-</t>
        </is>
      </c>
      <c r="I84" t="inlineStr">
        <is>
          <t>-</t>
        </is>
      </c>
      <c r="J84" t="inlineStr">
        <is>
          <t>-</t>
        </is>
      </c>
      <c r="K84" t="inlineStr">
        <is>
          <t>-</t>
        </is>
      </c>
      <c r="L84" t="inlineStr">
        <is>
          <t>-</t>
        </is>
      </c>
      <c r="M84" t="inlineStr">
        <is>
          <t>-</t>
        </is>
      </c>
      <c r="N84" t="inlineStr">
        <is>
          <t>-</t>
        </is>
      </c>
      <c r="O84" t="inlineStr">
        <is>
          <t>-</t>
        </is>
      </c>
    </row>
    <row r="85">
      <c r="A85" s="5" t="inlineStr">
        <is>
          <t>Gewinnwachstum 1J in %</t>
        </is>
      </c>
      <c r="B85" s="5" t="inlineStr">
        <is>
          <t>Earnings Growth 1Y in %</t>
        </is>
      </c>
      <c r="C85" t="n">
        <v>-19.81</v>
      </c>
      <c r="D85" t="n">
        <v>60.47</v>
      </c>
      <c r="E85" t="n">
        <v>386.06</v>
      </c>
      <c r="F85" t="n">
        <v>-5.71</v>
      </c>
      <c r="G85" t="n">
        <v>36.72</v>
      </c>
      <c r="H85" t="n">
        <v>-125.6</v>
      </c>
      <c r="I85" t="n">
        <v>-56.82</v>
      </c>
      <c r="J85" t="n">
        <v>-278.15</v>
      </c>
      <c r="K85" t="n">
        <v>-21.69</v>
      </c>
      <c r="L85" t="n">
        <v>-173.39</v>
      </c>
      <c r="M85" t="n">
        <v>43.89</v>
      </c>
      <c r="N85" t="n">
        <v>64.78</v>
      </c>
      <c r="O85" t="inlineStr">
        <is>
          <t>-</t>
        </is>
      </c>
    </row>
    <row r="86">
      <c r="A86" s="5" t="inlineStr">
        <is>
          <t>Gewinnwachstum 3J in %</t>
        </is>
      </c>
      <c r="B86" s="5" t="inlineStr">
        <is>
          <t>Earnings Growth 3Y in %</t>
        </is>
      </c>
      <c r="C86" t="n">
        <v>142.24</v>
      </c>
      <c r="D86" t="n">
        <v>146.94</v>
      </c>
      <c r="E86" t="n">
        <v>139.02</v>
      </c>
      <c r="F86" t="n">
        <v>-31.53</v>
      </c>
      <c r="G86" t="n">
        <v>-48.57</v>
      </c>
      <c r="H86" t="n">
        <v>-153.52</v>
      </c>
      <c r="I86" t="n">
        <v>-118.89</v>
      </c>
      <c r="J86" t="n">
        <v>-157.74</v>
      </c>
      <c r="K86" t="n">
        <v>-50.4</v>
      </c>
      <c r="L86" t="n">
        <v>-21.57</v>
      </c>
      <c r="M86" t="n">
        <v>36.22</v>
      </c>
      <c r="N86" t="inlineStr">
        <is>
          <t>-</t>
        </is>
      </c>
      <c r="O86" t="inlineStr">
        <is>
          <t>-</t>
        </is>
      </c>
    </row>
    <row r="87">
      <c r="A87" s="5" t="inlineStr">
        <is>
          <t>Gewinnwachstum 5J in %</t>
        </is>
      </c>
      <c r="B87" s="5" t="inlineStr">
        <is>
          <t>Earnings Growth 5Y in %</t>
        </is>
      </c>
      <c r="C87" t="n">
        <v>91.55</v>
      </c>
      <c r="D87" t="n">
        <v>70.39</v>
      </c>
      <c r="E87" t="n">
        <v>46.93</v>
      </c>
      <c r="F87" t="n">
        <v>-85.91</v>
      </c>
      <c r="G87" t="n">
        <v>-89.11</v>
      </c>
      <c r="H87" t="n">
        <v>-131.13</v>
      </c>
      <c r="I87" t="n">
        <v>-97.23</v>
      </c>
      <c r="J87" t="n">
        <v>-72.91</v>
      </c>
      <c r="K87" t="n">
        <v>-17.28</v>
      </c>
      <c r="L87" t="inlineStr">
        <is>
          <t>-</t>
        </is>
      </c>
      <c r="M87" t="inlineStr">
        <is>
          <t>-</t>
        </is>
      </c>
      <c r="N87" t="inlineStr">
        <is>
          <t>-</t>
        </is>
      </c>
      <c r="O87" t="inlineStr">
        <is>
          <t>-</t>
        </is>
      </c>
    </row>
    <row r="88">
      <c r="A88" s="5" t="inlineStr">
        <is>
          <t>Gewinnwachstum 10J in %</t>
        </is>
      </c>
      <c r="B88" s="5" t="inlineStr">
        <is>
          <t>Earnings Growth 10Y in %</t>
        </is>
      </c>
      <c r="C88" t="n">
        <v>-19.79</v>
      </c>
      <c r="D88" t="n">
        <v>-13.42</v>
      </c>
      <c r="E88" t="n">
        <v>-12.99</v>
      </c>
      <c r="F88" t="n">
        <v>-51.6</v>
      </c>
      <c r="G88" t="inlineStr">
        <is>
          <t>-</t>
        </is>
      </c>
      <c r="H88" t="inlineStr">
        <is>
          <t>-</t>
        </is>
      </c>
      <c r="I88" t="inlineStr">
        <is>
          <t>-</t>
        </is>
      </c>
      <c r="J88" t="inlineStr">
        <is>
          <t>-</t>
        </is>
      </c>
      <c r="K88" t="inlineStr">
        <is>
          <t>-</t>
        </is>
      </c>
      <c r="L88" t="inlineStr">
        <is>
          <t>-</t>
        </is>
      </c>
      <c r="M88" t="inlineStr">
        <is>
          <t>-</t>
        </is>
      </c>
      <c r="N88" t="inlineStr">
        <is>
          <t>-</t>
        </is>
      </c>
      <c r="O88" t="inlineStr">
        <is>
          <t>-</t>
        </is>
      </c>
    </row>
    <row r="89">
      <c r="A89" s="5" t="inlineStr">
        <is>
          <t>PEG Ratio</t>
        </is>
      </c>
      <c r="B89" s="5" t="inlineStr">
        <is>
          <t>KGW Kurs/Gewinn/Wachstum</t>
        </is>
      </c>
      <c r="C89" t="n">
        <v>0.23</v>
      </c>
      <c r="D89" t="n">
        <v>0.12</v>
      </c>
      <c r="E89" t="n">
        <v>0.43</v>
      </c>
      <c r="F89" t="n">
        <v>-0.7</v>
      </c>
      <c r="G89" t="n">
        <v>-0.63</v>
      </c>
      <c r="H89" t="n">
        <v>-0.4</v>
      </c>
      <c r="I89" t="inlineStr">
        <is>
          <t>-</t>
        </is>
      </c>
      <c r="J89" t="inlineStr">
        <is>
          <t>-</t>
        </is>
      </c>
      <c r="K89" t="n">
        <v>-0.46</v>
      </c>
      <c r="L89" t="inlineStr">
        <is>
          <t>-</t>
        </is>
      </c>
      <c r="M89" t="inlineStr">
        <is>
          <t>-</t>
        </is>
      </c>
      <c r="N89" t="inlineStr">
        <is>
          <t>-</t>
        </is>
      </c>
      <c r="O89" t="inlineStr">
        <is>
          <t>-</t>
        </is>
      </c>
    </row>
    <row r="90">
      <c r="A90" s="5" t="inlineStr">
        <is>
          <t>EBIT-Wachstum 1J in %</t>
        </is>
      </c>
      <c r="B90" s="5" t="inlineStr">
        <is>
          <t>EBIT Growth 1Y in %</t>
        </is>
      </c>
      <c r="C90" t="n">
        <v>-14.07</v>
      </c>
      <c r="D90" t="n">
        <v>40.99</v>
      </c>
      <c r="E90" t="n">
        <v>364.02</v>
      </c>
      <c r="F90" t="n">
        <v>96.33</v>
      </c>
      <c r="G90" t="n">
        <v>-35.12</v>
      </c>
      <c r="H90" t="n">
        <v>-136.13</v>
      </c>
      <c r="I90" t="n">
        <v>-77.65000000000001</v>
      </c>
      <c r="J90" t="n">
        <v>-4623.91</v>
      </c>
      <c r="K90" t="n">
        <v>-90.34</v>
      </c>
      <c r="L90" t="n">
        <v>-146.53</v>
      </c>
      <c r="M90" t="n">
        <v>416.67</v>
      </c>
      <c r="N90" t="n">
        <v>-63.67</v>
      </c>
      <c r="O90" t="inlineStr">
        <is>
          <t>-</t>
        </is>
      </c>
    </row>
    <row r="91">
      <c r="A91" s="5" t="inlineStr">
        <is>
          <t>EBIT-Wachstum 3J in %</t>
        </is>
      </c>
      <c r="B91" s="5" t="inlineStr">
        <is>
          <t>EBIT Growth 3Y in %</t>
        </is>
      </c>
      <c r="C91" t="n">
        <v>130.31</v>
      </c>
      <c r="D91" t="n">
        <v>167.11</v>
      </c>
      <c r="E91" t="n">
        <v>141.74</v>
      </c>
      <c r="F91" t="n">
        <v>-24.97</v>
      </c>
      <c r="G91" t="n">
        <v>-82.97</v>
      </c>
      <c r="H91" t="n">
        <v>-1612.56</v>
      </c>
      <c r="I91" t="n">
        <v>-1597.3</v>
      </c>
      <c r="J91" t="n">
        <v>-1620.26</v>
      </c>
      <c r="K91" t="n">
        <v>59.93</v>
      </c>
      <c r="L91" t="n">
        <v>68.81999999999999</v>
      </c>
      <c r="M91" t="n">
        <v>117.67</v>
      </c>
      <c r="N91" t="inlineStr">
        <is>
          <t>-</t>
        </is>
      </c>
      <c r="O91" t="inlineStr">
        <is>
          <t>-</t>
        </is>
      </c>
    </row>
    <row r="92">
      <c r="A92" s="5" t="inlineStr">
        <is>
          <t>EBIT-Wachstum 5J in %</t>
        </is>
      </c>
      <c r="B92" s="5" t="inlineStr">
        <is>
          <t>EBIT Growth 5Y in %</t>
        </is>
      </c>
      <c r="C92" t="n">
        <v>90.43000000000001</v>
      </c>
      <c r="D92" t="n">
        <v>66.02</v>
      </c>
      <c r="E92" t="n">
        <v>42.29</v>
      </c>
      <c r="F92" t="n">
        <v>-955.3</v>
      </c>
      <c r="G92" t="n">
        <v>-992.63</v>
      </c>
      <c r="H92" t="n">
        <v>-1014.91</v>
      </c>
      <c r="I92" t="n">
        <v>-904.35</v>
      </c>
      <c r="J92" t="n">
        <v>-901.5599999999999</v>
      </c>
      <c r="K92" t="n">
        <v>23.23</v>
      </c>
      <c r="L92" t="inlineStr">
        <is>
          <t>-</t>
        </is>
      </c>
      <c r="M92" t="inlineStr">
        <is>
          <t>-</t>
        </is>
      </c>
      <c r="N92" t="inlineStr">
        <is>
          <t>-</t>
        </is>
      </c>
      <c r="O92" t="inlineStr">
        <is>
          <t>-</t>
        </is>
      </c>
    </row>
    <row r="93">
      <c r="A93" s="5" t="inlineStr">
        <is>
          <t>EBIT-Wachstum 10J in %</t>
        </is>
      </c>
      <c r="B93" s="5" t="inlineStr">
        <is>
          <t>EBIT Growth 10Y in %</t>
        </is>
      </c>
      <c r="C93" t="n">
        <v>-462.24</v>
      </c>
      <c r="D93" t="n">
        <v>-419.17</v>
      </c>
      <c r="E93" t="n">
        <v>-429.63</v>
      </c>
      <c r="F93" t="n">
        <v>-466.03</v>
      </c>
      <c r="G93" t="inlineStr">
        <is>
          <t>-</t>
        </is>
      </c>
      <c r="H93" t="inlineStr">
        <is>
          <t>-</t>
        </is>
      </c>
      <c r="I93" t="inlineStr">
        <is>
          <t>-</t>
        </is>
      </c>
      <c r="J93" t="inlineStr">
        <is>
          <t>-</t>
        </is>
      </c>
      <c r="K93" t="inlineStr">
        <is>
          <t>-</t>
        </is>
      </c>
      <c r="L93" t="inlineStr">
        <is>
          <t>-</t>
        </is>
      </c>
      <c r="M93" t="inlineStr">
        <is>
          <t>-</t>
        </is>
      </c>
      <c r="N93" t="inlineStr">
        <is>
          <t>-</t>
        </is>
      </c>
      <c r="O93" t="inlineStr">
        <is>
          <t>-</t>
        </is>
      </c>
    </row>
    <row r="94">
      <c r="A94" s="5" t="inlineStr">
        <is>
          <t>Op.Cashflow Wachstum 1J in %</t>
        </is>
      </c>
      <c r="B94" s="5" t="inlineStr">
        <is>
          <t>Op.Cashflow Wachstum 1Y in %</t>
        </is>
      </c>
      <c r="C94" t="n">
        <v>87.98999999999999</v>
      </c>
      <c r="D94" t="n">
        <v>-36.4</v>
      </c>
      <c r="E94" t="n">
        <v>-1.24</v>
      </c>
      <c r="F94" t="n">
        <v>82.3</v>
      </c>
      <c r="G94" t="n">
        <v>-43.03</v>
      </c>
      <c r="H94" t="n">
        <v>-53.07</v>
      </c>
      <c r="I94" t="n">
        <v>89.87</v>
      </c>
      <c r="J94" t="n">
        <v>72.31999999999999</v>
      </c>
      <c r="K94" t="n">
        <v>16.96</v>
      </c>
      <c r="L94" t="n">
        <v>-46.22</v>
      </c>
      <c r="M94" t="n">
        <v>169.55</v>
      </c>
      <c r="N94" t="n">
        <v>-37.95</v>
      </c>
      <c r="O94" t="inlineStr">
        <is>
          <t>-</t>
        </is>
      </c>
    </row>
    <row r="95">
      <c r="A95" s="5" t="inlineStr">
        <is>
          <t>Op.Cashflow Wachstum 3J in %</t>
        </is>
      </c>
      <c r="B95" s="5" t="inlineStr">
        <is>
          <t>Op.Cashflow Wachstum 3Y in %</t>
        </is>
      </c>
      <c r="C95" t="n">
        <v>16.78</v>
      </c>
      <c r="D95" t="n">
        <v>14.89</v>
      </c>
      <c r="E95" t="n">
        <v>12.68</v>
      </c>
      <c r="F95" t="n">
        <v>-4.6</v>
      </c>
      <c r="G95" t="n">
        <v>-2.08</v>
      </c>
      <c r="H95" t="n">
        <v>36.37</v>
      </c>
      <c r="I95" t="n">
        <v>59.72</v>
      </c>
      <c r="J95" t="n">
        <v>14.35</v>
      </c>
      <c r="K95" t="n">
        <v>46.76</v>
      </c>
      <c r="L95" t="n">
        <v>28.46</v>
      </c>
      <c r="M95" t="n">
        <v>43.87</v>
      </c>
      <c r="N95" t="inlineStr">
        <is>
          <t>-</t>
        </is>
      </c>
      <c r="O95" t="inlineStr">
        <is>
          <t>-</t>
        </is>
      </c>
    </row>
    <row r="96">
      <c r="A96" s="5" t="inlineStr">
        <is>
          <t>Op.Cashflow Wachstum 5J in %</t>
        </is>
      </c>
      <c r="B96" s="5" t="inlineStr">
        <is>
          <t>Op.Cashflow Wachstum 5Y in %</t>
        </is>
      </c>
      <c r="C96" t="n">
        <v>17.92</v>
      </c>
      <c r="D96" t="n">
        <v>-10.29</v>
      </c>
      <c r="E96" t="n">
        <v>14.97</v>
      </c>
      <c r="F96" t="n">
        <v>29.68</v>
      </c>
      <c r="G96" t="n">
        <v>16.61</v>
      </c>
      <c r="H96" t="n">
        <v>15.97</v>
      </c>
      <c r="I96" t="n">
        <v>60.5</v>
      </c>
      <c r="J96" t="n">
        <v>34.93</v>
      </c>
      <c r="K96" t="n">
        <v>20.47</v>
      </c>
      <c r="L96" t="inlineStr">
        <is>
          <t>-</t>
        </is>
      </c>
      <c r="M96" t="inlineStr">
        <is>
          <t>-</t>
        </is>
      </c>
      <c r="N96" t="inlineStr">
        <is>
          <t>-</t>
        </is>
      </c>
      <c r="O96" t="inlineStr">
        <is>
          <t>-</t>
        </is>
      </c>
    </row>
    <row r="97">
      <c r="A97" s="5" t="inlineStr">
        <is>
          <t>Op.Cashflow Wachstum 10J in %</t>
        </is>
      </c>
      <c r="B97" s="5" t="inlineStr">
        <is>
          <t>Op.Cashflow Wachstum 10Y in %</t>
        </is>
      </c>
      <c r="C97" t="n">
        <v>16.95</v>
      </c>
      <c r="D97" t="n">
        <v>25.1</v>
      </c>
      <c r="E97" t="n">
        <v>24.95</v>
      </c>
      <c r="F97" t="n">
        <v>25.07</v>
      </c>
      <c r="G97" t="inlineStr">
        <is>
          <t>-</t>
        </is>
      </c>
      <c r="H97" t="inlineStr">
        <is>
          <t>-</t>
        </is>
      </c>
      <c r="I97" t="inlineStr">
        <is>
          <t>-</t>
        </is>
      </c>
      <c r="J97" t="inlineStr">
        <is>
          <t>-</t>
        </is>
      </c>
      <c r="K97" t="inlineStr">
        <is>
          <t>-</t>
        </is>
      </c>
      <c r="L97" t="inlineStr">
        <is>
          <t>-</t>
        </is>
      </c>
      <c r="M97" t="inlineStr">
        <is>
          <t>-</t>
        </is>
      </c>
      <c r="N97" t="inlineStr">
        <is>
          <t>-</t>
        </is>
      </c>
      <c r="O97" t="inlineStr">
        <is>
          <t>-</t>
        </is>
      </c>
    </row>
    <row r="98">
      <c r="A98" s="5" t="inlineStr">
        <is>
          <t>Working Capital in Mio</t>
        </is>
      </c>
      <c r="B98" s="5" t="inlineStr">
        <is>
          <t>Working Capital in M</t>
        </is>
      </c>
      <c r="C98" t="n">
        <v>4193</v>
      </c>
      <c r="D98" t="n">
        <v>3734</v>
      </c>
      <c r="E98" t="n">
        <v>3079</v>
      </c>
      <c r="F98" t="n">
        <v>2894</v>
      </c>
      <c r="G98" t="n">
        <v>3120</v>
      </c>
      <c r="H98" t="n">
        <v>3285</v>
      </c>
      <c r="I98" t="n">
        <v>2814</v>
      </c>
      <c r="J98" t="n">
        <v>2947</v>
      </c>
      <c r="K98" t="n">
        <v>3011</v>
      </c>
      <c r="L98" t="n">
        <v>3478</v>
      </c>
      <c r="M98" t="n">
        <v>4064</v>
      </c>
      <c r="N98" t="n">
        <v>3283</v>
      </c>
      <c r="O98" t="n">
        <v>5585</v>
      </c>
      <c r="P98" t="n">
        <v>5585</v>
      </c>
    </row>
  </sheetData>
  <pageMargins bottom="1" footer="0.5" header="0.5" left="0.75" right="0.75" top="1"/>
</worksheet>
</file>

<file path=xl/worksheets/sheet27.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20"/>
    <col customWidth="1" max="14" min="14" width="11"/>
    <col customWidth="1" max="15" min="15" width="11"/>
    <col customWidth="1" max="16" min="16" width="11"/>
    <col customWidth="1" max="17" min="17" width="20"/>
    <col customWidth="1" max="18" min="18" width="11"/>
    <col customWidth="1" max="19" min="19" width="11"/>
    <col customWidth="1" max="20" min="20" width="11"/>
    <col customWidth="1" max="21" min="21" width="11"/>
    <col customWidth="1" max="22" min="22" width="10"/>
    <col customWidth="1" max="23" min="23" width="8"/>
  </cols>
  <sheetData>
    <row r="1">
      <c r="A1" s="1" t="inlineStr">
        <is>
          <t xml:space="preserve">TELECOM ITALIA </t>
        </is>
      </c>
      <c r="B1" s="2" t="inlineStr">
        <is>
          <t>WKN: 120470  ISIN: IT0003497168  US-Symbol:TIAOF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+39-06-368-81</t>
        </is>
      </c>
      <c r="G4" t="inlineStr">
        <is>
          <t>27.03.2020</t>
        </is>
      </c>
      <c r="H4" t="inlineStr">
        <is>
          <t>Publication Of Annual Report</t>
        </is>
      </c>
      <c r="J4" t="inlineStr">
        <is>
          <t>Vivendi</t>
        </is>
      </c>
      <c r="L4" t="inlineStr">
        <is>
          <t>23,94%</t>
        </is>
      </c>
    </row>
    <row r="5">
      <c r="A5" s="5" t="inlineStr">
        <is>
          <t>Ticker</t>
        </is>
      </c>
      <c r="B5" t="inlineStr">
        <is>
          <t>TQI</t>
        </is>
      </c>
      <c r="C5" s="5" t="inlineStr">
        <is>
          <t>Fax</t>
        </is>
      </c>
      <c r="D5" s="5" t="inlineStr"/>
      <c r="E5" t="inlineStr">
        <is>
          <t>+39-06-368-82965</t>
        </is>
      </c>
      <c r="G5" t="inlineStr">
        <is>
          <t>20.05.2020</t>
        </is>
      </c>
      <c r="H5" t="inlineStr">
        <is>
          <t>Result Q1</t>
        </is>
      </c>
      <c r="J5" t="inlineStr">
        <is>
          <t>Cassa Depositi e Prestiti</t>
        </is>
      </c>
      <c r="L5" t="inlineStr">
        <is>
          <t>9,89%</t>
        </is>
      </c>
    </row>
    <row r="6">
      <c r="A6" s="5" t="inlineStr">
        <is>
          <t>Gelistet Seit / Listed Since</t>
        </is>
      </c>
      <c r="B6" t="inlineStr">
        <is>
          <t>-</t>
        </is>
      </c>
      <c r="C6" s="5" t="inlineStr">
        <is>
          <t>Internet</t>
        </is>
      </c>
      <c r="D6" s="5" t="inlineStr"/>
      <c r="E6" t="inlineStr">
        <is>
          <t>http://www.telecomitalia.com</t>
        </is>
      </c>
      <c r="G6" t="inlineStr">
        <is>
          <t>03.08.2020</t>
        </is>
      </c>
      <c r="H6" t="inlineStr">
        <is>
          <t>Score Half Year (Subject To Change)</t>
        </is>
      </c>
      <c r="J6" t="inlineStr">
        <is>
          <t>Paul Elliott Singer</t>
        </is>
      </c>
      <c r="L6" t="inlineStr">
        <is>
          <t>9,55%</t>
        </is>
      </c>
    </row>
    <row r="7">
      <c r="A7" s="5" t="inlineStr">
        <is>
          <t>Nominalwert / Nominal Value</t>
        </is>
      </c>
      <c r="B7" t="inlineStr">
        <is>
          <t>-</t>
        </is>
      </c>
      <c r="C7" s="5" t="inlineStr">
        <is>
          <t>E-Mail</t>
        </is>
      </c>
      <c r="D7" s="5" t="inlineStr"/>
      <c r="E7" t="inlineStr">
        <is>
          <t>studieconomici@telecomitalia.it</t>
        </is>
      </c>
      <c r="J7" t="inlineStr">
        <is>
          <t>eigene Aktien</t>
        </is>
      </c>
      <c r="L7" t="inlineStr">
        <is>
          <t>1,08%</t>
        </is>
      </c>
    </row>
    <row r="8">
      <c r="A8" s="5" t="inlineStr">
        <is>
          <t>Land / Country</t>
        </is>
      </c>
      <c r="B8" t="inlineStr">
        <is>
          <t>Italien</t>
        </is>
      </c>
      <c r="C8" s="5" t="inlineStr">
        <is>
          <t>Inv. Relations Telefon / Phone</t>
        </is>
      </c>
      <c r="D8" s="5" t="inlineStr"/>
      <c r="E8" t="inlineStr">
        <is>
          <t>+39-02-859-54715</t>
        </is>
      </c>
      <c r="J8" t="inlineStr">
        <is>
          <t>Freefloat</t>
        </is>
      </c>
      <c r="L8" t="inlineStr">
        <is>
          <t>55,54%</t>
        </is>
      </c>
    </row>
    <row r="9">
      <c r="A9" s="5" t="inlineStr">
        <is>
          <t>Währung / Currency</t>
        </is>
      </c>
      <c r="B9" t="inlineStr">
        <is>
          <t>EUR</t>
        </is>
      </c>
      <c r="C9" s="5" t="inlineStr">
        <is>
          <t>Inv. Relations E-Mail</t>
        </is>
      </c>
      <c r="D9" s="5" t="inlineStr"/>
      <c r="E9" t="inlineStr">
        <is>
          <t>carola.bardelli@telecomitalia.it</t>
        </is>
      </c>
    </row>
    <row r="10">
      <c r="A10" s="5" t="inlineStr">
        <is>
          <t>Branche / Industry</t>
        </is>
      </c>
      <c r="B10" t="inlineStr">
        <is>
          <t>Telecommunications Provider</t>
        </is>
      </c>
      <c r="C10" s="5" t="inlineStr">
        <is>
          <t>Kontaktperson / Contact Person</t>
        </is>
      </c>
      <c r="D10" s="5" t="inlineStr"/>
      <c r="E10" t="inlineStr">
        <is>
          <t>Carola Bardelli</t>
        </is>
      </c>
    </row>
    <row r="11">
      <c r="A11" s="5" t="inlineStr">
        <is>
          <t>Sektor / Sector</t>
        </is>
      </c>
      <c r="B11" t="inlineStr">
        <is>
          <t>Telecommunications</t>
        </is>
      </c>
    </row>
    <row r="12">
      <c r="A12" s="5" t="inlineStr">
        <is>
          <t>Typ / Genre</t>
        </is>
      </c>
      <c r="B12" t="inlineStr">
        <is>
          <t>Stammaktie</t>
        </is>
      </c>
    </row>
    <row r="13">
      <c r="A13" s="5" t="inlineStr">
        <is>
          <t>Adresse / Address</t>
        </is>
      </c>
      <c r="B13" t="inlineStr">
        <is>
          <t>Telecom Italia S.P.A.Corso d'Italia 41  I-00198 Roma</t>
        </is>
      </c>
    </row>
    <row r="14">
      <c r="A14" s="5" t="inlineStr">
        <is>
          <t>Management</t>
        </is>
      </c>
      <c r="B14" t="inlineStr">
        <is>
          <t>Luigi Gubitosi, Salvatore Rossi, Alfredo Altavilla, Paola Bonomo, Franck Cadoret, Giuseppina Capaldo, Maria Elena Cappello, Arnaud Roy de Puyfontaine, Massimo Ferrari, Paola Giannotti de Ponti, Marella Moretti, Lucia Morselli, Dante Roscini, Rocco Sabelli, Michele Valensise, Agostino Nuzzolo</t>
        </is>
      </c>
    </row>
    <row r="15">
      <c r="A15" s="5" t="inlineStr">
        <is>
          <t>Aufsichtsrat / Board</t>
        </is>
      </c>
      <c r="B15" t="inlineStr">
        <is>
          <t>Roberto Capone, Giulia De Martino, Anna Doro, Marco Fazzini, Francesco Schiavone Panni, Andrea Balelli, Antonia Coppola, Franco Dalla Sega, Laura Fiordelisi</t>
        </is>
      </c>
    </row>
    <row r="16">
      <c r="A16" s="5" t="inlineStr">
        <is>
          <t>Beschreibung</t>
        </is>
      </c>
      <c r="B16" t="inlineStr">
        <is>
          <t>Telecom Italia S.p.A. ist ein italienischer Telekommunikationsanbieter. Zum Portfolio gehören Sprach- und Datenangebote sowie fortschrittliche Telekommunikationsdienste. Telecom Italia bietet eine breite Palette an interaktiven und partizipativen Diensten an, die bei unterschiedlichen Geräten Anwendung finden: bei Mobiltelefonen und in der Festnetz-Telefonie, bei PCs und Fernsehern, bei Smartphones, Tablets und TV Set-top Decodern. Dementsprechend können Kunden zwischen verschiedenen Festnetz- und Mobilfunk-Tarifen sowie einem vielfältigen Angebot im Bereich IP-Kommunikation, High-Speed-Verbindungen, Datenverwaltung und –speicherung oder Sicherheitsleistungen wählen. Für Unternehmen hält der Konzern integrierte und auf spezielle Bedürfnisse zugeschnittene Lösungen parat. Dazu gehören neben speziellen Mobilfunktarifen, IP-Kommunikationsapplikationen und ultraschnellen Verbindungen auch zahlreiche Dienste in den Feldern Datenmanagement und Datenspeicherung, Sicherheit, Videoüberwachung und Management des Stromverbrauchs. Darüber hinaus ist das Unternehmen im Bereich Cloud Computing aktiv. Neben dem italienischen Markt ist die Gesellschaft insbesondere in Lateinamerika aktiv. Copyright 2014 FINANCE BASE AG</t>
        </is>
      </c>
    </row>
    <row r="17">
      <c r="A17" s="5" t="inlineStr">
        <is>
          <t>Profile</t>
        </is>
      </c>
      <c r="B17" t="inlineStr">
        <is>
          <t>Telecom Italia S.p.A. is an Italian telecommunications provider. The portfolio includes voice and data offerings and advanced telecommunications services. Telecom Italia offers a wide range of interactive and participatory services, which are used for different devices: mobile phones and in the fixed telephony, PCs and TVs, smartphones, tablets and TV set-top decoders. Accordingly, customers can choose mobile tariffs and a diverse range of IP communications, high-speed connections, data management and storage or security between different fixed and. For businesses, the Group holds integrated and ready tailored to specific needs solutions. These include, along specific mobile phone tariffs IP communications applications and ultra-fast connections and many services in the fields of data management and data storage, security, video surveillance and management of power consumption. Moreover, the company in cloud computing is active. In addition to the Italian market, the company especially in Latin America is active.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17974</v>
      </c>
      <c r="D20" t="n">
        <v>18940</v>
      </c>
      <c r="E20" t="n">
        <v>19828</v>
      </c>
      <c r="F20" t="n">
        <v>19025</v>
      </c>
      <c r="G20" t="n">
        <v>19718</v>
      </c>
      <c r="H20" t="n">
        <v>21573</v>
      </c>
      <c r="I20" t="n">
        <v>23407</v>
      </c>
      <c r="J20" t="n">
        <v>29503</v>
      </c>
      <c r="K20" t="n">
        <v>29957</v>
      </c>
      <c r="L20" t="n">
        <v>27571</v>
      </c>
      <c r="M20" t="n">
        <v>27163</v>
      </c>
      <c r="N20" t="n">
        <v>30158</v>
      </c>
      <c r="O20" t="n">
        <v>31290</v>
      </c>
      <c r="P20" t="n">
        <v>31275</v>
      </c>
      <c r="Q20" t="n">
        <v>29919</v>
      </c>
      <c r="R20" t="n">
        <v>31237</v>
      </c>
      <c r="S20" t="n">
        <v>30850</v>
      </c>
      <c r="T20" t="n">
        <v>30400</v>
      </c>
      <c r="U20" t="n">
        <v>30818</v>
      </c>
      <c r="V20" t="n">
        <v>27169</v>
      </c>
      <c r="W20" t="inlineStr">
        <is>
          <t>-</t>
        </is>
      </c>
    </row>
    <row r="21">
      <c r="A21" s="5" t="inlineStr">
        <is>
          <t>Operatives Ergebnis (EBIT)</t>
        </is>
      </c>
      <c r="B21" s="5" t="inlineStr">
        <is>
          <t>EBIT Earning Before Interest &amp; Tax</t>
        </is>
      </c>
      <c r="C21" t="n">
        <v>3175</v>
      </c>
      <c r="D21" t="n">
        <v>561</v>
      </c>
      <c r="E21" t="n">
        <v>3291</v>
      </c>
      <c r="F21" t="n">
        <v>3722</v>
      </c>
      <c r="G21" t="n">
        <v>2961</v>
      </c>
      <c r="H21" t="n">
        <v>4530</v>
      </c>
      <c r="I21" t="n">
        <v>2718</v>
      </c>
      <c r="J21" t="n">
        <v>1926</v>
      </c>
      <c r="K21" t="n">
        <v>-603</v>
      </c>
      <c r="L21" t="n">
        <v>5813</v>
      </c>
      <c r="M21" t="n">
        <v>5493</v>
      </c>
      <c r="N21" t="n">
        <v>5463</v>
      </c>
      <c r="O21" t="n">
        <v>5764</v>
      </c>
      <c r="P21" t="n">
        <v>7437</v>
      </c>
      <c r="Q21" t="n">
        <v>7499</v>
      </c>
      <c r="R21" t="n">
        <v>7200</v>
      </c>
      <c r="S21" t="n">
        <v>6789</v>
      </c>
      <c r="T21" t="n">
        <v>7381</v>
      </c>
      <c r="U21" t="n">
        <v>6674</v>
      </c>
      <c r="V21" t="n">
        <v>6441</v>
      </c>
      <c r="W21" t="inlineStr">
        <is>
          <t>-</t>
        </is>
      </c>
    </row>
    <row r="22">
      <c r="A22" s="5" t="inlineStr">
        <is>
          <t>Finanzergebnis</t>
        </is>
      </c>
      <c r="B22" s="5" t="inlineStr">
        <is>
          <t>Financial Result</t>
        </is>
      </c>
      <c r="C22" t="n">
        <v>-1436</v>
      </c>
      <c r="D22" t="n">
        <v>-1338</v>
      </c>
      <c r="E22" t="n">
        <v>-1514</v>
      </c>
      <c r="F22" t="n">
        <v>-923</v>
      </c>
      <c r="G22" t="n">
        <v>-2514</v>
      </c>
      <c r="H22" t="n">
        <v>-2183</v>
      </c>
      <c r="I22" t="n">
        <v>-2186</v>
      </c>
      <c r="J22" t="n">
        <v>-1970</v>
      </c>
      <c r="K22" t="n">
        <v>-2021</v>
      </c>
      <c r="L22" t="n">
        <v>-1686</v>
      </c>
      <c r="M22" t="n">
        <v>-2154</v>
      </c>
      <c r="N22" t="n">
        <v>-2566</v>
      </c>
      <c r="O22" t="n">
        <v>-1663</v>
      </c>
      <c r="P22" t="n">
        <v>-1922</v>
      </c>
      <c r="Q22" t="n">
        <v>-1964</v>
      </c>
      <c r="R22" t="n">
        <v>-1834</v>
      </c>
      <c r="S22" t="n">
        <v>-2264</v>
      </c>
      <c r="T22" t="n">
        <v>-2167</v>
      </c>
      <c r="U22" t="n">
        <v>-3955</v>
      </c>
      <c r="V22" t="n">
        <v>-1455</v>
      </c>
      <c r="W22" t="inlineStr">
        <is>
          <t>-</t>
        </is>
      </c>
    </row>
    <row r="23">
      <c r="A23" s="5" t="inlineStr">
        <is>
          <t>Ergebnis vor Steuer (EBT)</t>
        </is>
      </c>
      <c r="B23" s="5" t="inlineStr">
        <is>
          <t>EBT Earning Before Tax</t>
        </is>
      </c>
      <c r="C23" t="n">
        <v>1739</v>
      </c>
      <c r="D23" t="n">
        <v>-777</v>
      </c>
      <c r="E23" t="n">
        <v>1777</v>
      </c>
      <c r="F23" t="n">
        <v>2799</v>
      </c>
      <c r="G23" t="n">
        <v>447</v>
      </c>
      <c r="H23" t="n">
        <v>2347</v>
      </c>
      <c r="I23" t="n">
        <v>532</v>
      </c>
      <c r="J23" t="n">
        <v>-44</v>
      </c>
      <c r="K23" t="n">
        <v>-2624</v>
      </c>
      <c r="L23" t="n">
        <v>4127</v>
      </c>
      <c r="M23" t="n">
        <v>3339</v>
      </c>
      <c r="N23" t="n">
        <v>2897</v>
      </c>
      <c r="O23" t="n">
        <v>4101</v>
      </c>
      <c r="P23" t="n">
        <v>5515</v>
      </c>
      <c r="Q23" t="n">
        <v>5535</v>
      </c>
      <c r="R23" t="n">
        <v>5366</v>
      </c>
      <c r="S23" t="n">
        <v>4525</v>
      </c>
      <c r="T23" t="n">
        <v>5214</v>
      </c>
      <c r="U23" t="n">
        <v>2719</v>
      </c>
      <c r="V23" t="n">
        <v>4986</v>
      </c>
      <c r="W23" t="inlineStr">
        <is>
          <t>-</t>
        </is>
      </c>
    </row>
    <row r="24">
      <c r="A24" s="5" t="inlineStr">
        <is>
          <t>Steuern auf Einkommen und Ertrag</t>
        </is>
      </c>
      <c r="B24" s="5" t="inlineStr">
        <is>
          <t>Taxes on income and earnings</t>
        </is>
      </c>
      <c r="C24" t="n">
        <v>513</v>
      </c>
      <c r="D24" t="n">
        <v>375</v>
      </c>
      <c r="E24" t="n">
        <v>490</v>
      </c>
      <c r="F24" t="n">
        <v>880</v>
      </c>
      <c r="G24" t="n">
        <v>401</v>
      </c>
      <c r="H24" t="n">
        <v>928</v>
      </c>
      <c r="I24" t="n">
        <v>1111</v>
      </c>
      <c r="J24" t="n">
        <v>1235</v>
      </c>
      <c r="K24" t="n">
        <v>1643</v>
      </c>
      <c r="L24" t="n">
        <v>548</v>
      </c>
      <c r="M24" t="n">
        <v>1121</v>
      </c>
      <c r="N24" t="n">
        <v>653</v>
      </c>
      <c r="O24" t="n">
        <v>1682</v>
      </c>
      <c r="P24" t="n">
        <v>2519</v>
      </c>
      <c r="Q24" t="n">
        <v>2395</v>
      </c>
      <c r="R24" t="n">
        <v>3054</v>
      </c>
      <c r="S24" t="n">
        <v>1014</v>
      </c>
      <c r="T24" t="n">
        <v>-716</v>
      </c>
      <c r="U24" t="n">
        <v>925</v>
      </c>
      <c r="V24" t="n">
        <v>1910</v>
      </c>
      <c r="W24" t="inlineStr">
        <is>
          <t>-</t>
        </is>
      </c>
    </row>
    <row r="25">
      <c r="A25" s="5" t="inlineStr">
        <is>
          <t>Ergebnis nach Steuer</t>
        </is>
      </c>
      <c r="B25" s="5" t="inlineStr">
        <is>
          <t>Earnings after tax</t>
        </is>
      </c>
      <c r="C25" t="n">
        <v>1226</v>
      </c>
      <c r="D25" t="n">
        <v>-1152</v>
      </c>
      <c r="E25" t="n">
        <v>1287</v>
      </c>
      <c r="F25" t="n">
        <v>1919</v>
      </c>
      <c r="G25" t="n">
        <v>46</v>
      </c>
      <c r="H25" t="n">
        <v>1419</v>
      </c>
      <c r="I25" t="n">
        <v>-579</v>
      </c>
      <c r="J25" t="n">
        <v>-1279</v>
      </c>
      <c r="K25" t="n">
        <v>-4267</v>
      </c>
      <c r="L25" t="n">
        <v>3579</v>
      </c>
      <c r="M25" t="n">
        <v>2218</v>
      </c>
      <c r="N25" t="n">
        <v>2244</v>
      </c>
      <c r="O25" t="n">
        <v>2419</v>
      </c>
      <c r="P25" t="n">
        <v>2996</v>
      </c>
      <c r="Q25" t="n">
        <v>3140</v>
      </c>
      <c r="R25" t="n">
        <v>2312</v>
      </c>
      <c r="S25" t="n">
        <v>3511</v>
      </c>
      <c r="T25" t="n">
        <v>5930</v>
      </c>
      <c r="U25" t="n">
        <v>1794</v>
      </c>
      <c r="V25" t="n">
        <v>3076</v>
      </c>
      <c r="W25" t="inlineStr">
        <is>
          <t>-</t>
        </is>
      </c>
    </row>
    <row r="26">
      <c r="A26" s="5" t="inlineStr">
        <is>
          <t>Minderheitenanteil</t>
        </is>
      </c>
      <c r="B26" s="5" t="inlineStr">
        <is>
          <t>Minority Share</t>
        </is>
      </c>
      <c r="C26" t="n">
        <v>-326</v>
      </c>
      <c r="D26" t="n">
        <v>-259</v>
      </c>
      <c r="E26" t="n">
        <v>-166</v>
      </c>
      <c r="F26" t="n">
        <v>-158</v>
      </c>
      <c r="G26" t="n">
        <v>-729</v>
      </c>
      <c r="H26" t="n">
        <v>-610</v>
      </c>
      <c r="I26" t="n">
        <v>-436</v>
      </c>
      <c r="J26" t="n">
        <v>-350</v>
      </c>
      <c r="K26" t="n">
        <v>-446</v>
      </c>
      <c r="L26" t="n">
        <v>-451</v>
      </c>
      <c r="M26" t="n">
        <v>-15</v>
      </c>
      <c r="N26" t="n">
        <v>-1</v>
      </c>
      <c r="O26" t="n">
        <v>-7</v>
      </c>
      <c r="P26" t="n">
        <v>11</v>
      </c>
      <c r="Q26" t="n">
        <v>-474</v>
      </c>
      <c r="R26" t="n">
        <v>-1121</v>
      </c>
      <c r="S26" t="n">
        <v>-1236</v>
      </c>
      <c r="T26" t="n">
        <v>-619</v>
      </c>
      <c r="U26" t="n">
        <v>-410</v>
      </c>
      <c r="V26" t="n">
        <v>-864</v>
      </c>
      <c r="W26" t="inlineStr">
        <is>
          <t>-</t>
        </is>
      </c>
    </row>
    <row r="27">
      <c r="A27" s="5" t="inlineStr">
        <is>
          <t>Jahresüberschuss/-fehlbetrag</t>
        </is>
      </c>
      <c r="B27" s="5" t="inlineStr">
        <is>
          <t>Net Profit</t>
        </is>
      </c>
      <c r="C27" t="n">
        <v>916</v>
      </c>
      <c r="D27" t="n">
        <v>-1411</v>
      </c>
      <c r="E27" t="n">
        <v>1121</v>
      </c>
      <c r="F27" t="n">
        <v>1808</v>
      </c>
      <c r="G27" t="n">
        <v>-72</v>
      </c>
      <c r="H27" t="n">
        <v>1350</v>
      </c>
      <c r="I27" t="n">
        <v>-674</v>
      </c>
      <c r="J27" t="n">
        <v>-1627</v>
      </c>
      <c r="K27" t="n">
        <v>-4726</v>
      </c>
      <c r="L27" t="n">
        <v>3121</v>
      </c>
      <c r="M27" t="n">
        <v>1581</v>
      </c>
      <c r="N27" t="n">
        <v>2214</v>
      </c>
      <c r="O27" t="n">
        <v>2448</v>
      </c>
      <c r="P27" t="n">
        <v>3014</v>
      </c>
      <c r="Q27" t="n">
        <v>3216</v>
      </c>
      <c r="R27" t="n">
        <v>781</v>
      </c>
      <c r="S27" t="n">
        <v>1192</v>
      </c>
      <c r="T27" t="n">
        <v>-326</v>
      </c>
      <c r="U27" t="n">
        <v>-2068</v>
      </c>
      <c r="V27" t="n">
        <v>2028</v>
      </c>
      <c r="W27" t="inlineStr">
        <is>
          <t>-</t>
        </is>
      </c>
    </row>
    <row r="28">
      <c r="A28" s="5" t="inlineStr">
        <is>
          <t>Summe Umlaufvermögen</t>
        </is>
      </c>
      <c r="B28" s="5" t="inlineStr">
        <is>
          <t>Current Assets</t>
        </is>
      </c>
      <c r="C28" t="n">
        <v>9461</v>
      </c>
      <c r="D28" t="n">
        <v>8729</v>
      </c>
      <c r="E28" t="n">
        <v>10331</v>
      </c>
      <c r="F28" t="n">
        <v>11662</v>
      </c>
      <c r="G28" t="n">
        <v>14830</v>
      </c>
      <c r="H28" t="n">
        <v>16181</v>
      </c>
      <c r="I28" t="n">
        <v>16780</v>
      </c>
      <c r="J28" t="n">
        <v>16211</v>
      </c>
      <c r="K28" t="n">
        <v>16555</v>
      </c>
      <c r="L28" t="n">
        <v>15978</v>
      </c>
      <c r="M28" t="n">
        <v>17683</v>
      </c>
      <c r="N28" t="n">
        <v>14693</v>
      </c>
      <c r="O28" t="n">
        <v>16737</v>
      </c>
      <c r="P28" t="n">
        <v>17790</v>
      </c>
      <c r="Q28" t="n">
        <v>20695</v>
      </c>
      <c r="R28" t="n">
        <v>22930</v>
      </c>
      <c r="S28" t="n">
        <v>24599</v>
      </c>
      <c r="T28" t="n">
        <v>16563</v>
      </c>
      <c r="U28" t="n">
        <v>16619</v>
      </c>
      <c r="V28" t="n">
        <v>15645</v>
      </c>
      <c r="W28" t="inlineStr">
        <is>
          <t>-</t>
        </is>
      </c>
    </row>
    <row r="29">
      <c r="A29" s="5" t="inlineStr">
        <is>
          <t>Summe Anlagevermögen</t>
        </is>
      </c>
      <c r="B29" s="5" t="inlineStr">
        <is>
          <t>Fixed Assets</t>
        </is>
      </c>
      <c r="C29" t="n">
        <v>60643</v>
      </c>
      <c r="D29" t="n">
        <v>56890</v>
      </c>
      <c r="E29" t="n">
        <v>58452</v>
      </c>
      <c r="F29" t="n">
        <v>58784</v>
      </c>
      <c r="G29" t="n">
        <v>56402</v>
      </c>
      <c r="H29" t="n">
        <v>55370</v>
      </c>
      <c r="I29" t="n">
        <v>53440</v>
      </c>
      <c r="J29" t="n">
        <v>61344</v>
      </c>
      <c r="K29" t="n">
        <v>67304</v>
      </c>
      <c r="L29" t="n">
        <v>73153</v>
      </c>
      <c r="M29" t="n">
        <v>68498</v>
      </c>
      <c r="N29" t="n">
        <v>70942</v>
      </c>
      <c r="O29" t="n">
        <v>70688</v>
      </c>
      <c r="P29" t="n">
        <v>71667</v>
      </c>
      <c r="Q29" t="n">
        <v>75315</v>
      </c>
      <c r="R29" t="n">
        <v>53679</v>
      </c>
      <c r="S29" t="n">
        <v>55902</v>
      </c>
      <c r="T29" t="n">
        <v>36223</v>
      </c>
      <c r="U29" t="n">
        <v>46051</v>
      </c>
      <c r="V29" t="n">
        <v>46340</v>
      </c>
      <c r="W29" t="inlineStr">
        <is>
          <t>-</t>
        </is>
      </c>
    </row>
    <row r="30">
      <c r="A30" s="5" t="inlineStr">
        <is>
          <t>Summe Aktiva</t>
        </is>
      </c>
      <c r="B30" s="5" t="inlineStr">
        <is>
          <t>Total Assets</t>
        </is>
      </c>
      <c r="C30" t="n">
        <v>70104</v>
      </c>
      <c r="D30" t="n">
        <v>65619</v>
      </c>
      <c r="E30" t="n">
        <v>68783</v>
      </c>
      <c r="F30" t="n">
        <v>70446</v>
      </c>
      <c r="G30" t="n">
        <v>71232</v>
      </c>
      <c r="H30" t="n">
        <v>71551</v>
      </c>
      <c r="I30" t="n">
        <v>70220</v>
      </c>
      <c r="J30" t="n">
        <v>77555</v>
      </c>
      <c r="K30" t="n">
        <v>83859</v>
      </c>
      <c r="L30" t="n">
        <v>89131</v>
      </c>
      <c r="M30" t="n">
        <v>86181</v>
      </c>
      <c r="N30" t="n">
        <v>85635</v>
      </c>
      <c r="O30" t="n">
        <v>87425</v>
      </c>
      <c r="P30" t="n">
        <v>89457</v>
      </c>
      <c r="Q30" t="n">
        <v>96010</v>
      </c>
      <c r="R30" t="n">
        <v>76609</v>
      </c>
      <c r="S30" t="n">
        <v>80501</v>
      </c>
      <c r="T30" t="n">
        <v>52786</v>
      </c>
      <c r="U30" t="n">
        <v>62670</v>
      </c>
      <c r="V30" t="n">
        <v>61985</v>
      </c>
      <c r="W30" t="inlineStr">
        <is>
          <t>-</t>
        </is>
      </c>
    </row>
    <row r="31">
      <c r="A31" s="5" t="inlineStr">
        <is>
          <t>Summe kurzfristiges Fremdkapital</t>
        </is>
      </c>
      <c r="B31" s="5" t="inlineStr">
        <is>
          <t>Short-Term Debt</t>
        </is>
      </c>
      <c r="C31" t="n">
        <v>11123</v>
      </c>
      <c r="D31" t="n">
        <v>12881</v>
      </c>
      <c r="E31" t="n">
        <v>12388</v>
      </c>
      <c r="F31" t="n">
        <v>12339</v>
      </c>
      <c r="G31" t="n">
        <v>15977</v>
      </c>
      <c r="H31" t="n">
        <v>14616</v>
      </c>
      <c r="I31" t="n">
        <v>16349</v>
      </c>
      <c r="J31" t="n">
        <v>16816</v>
      </c>
      <c r="K31" t="n">
        <v>17411</v>
      </c>
      <c r="L31" t="n">
        <v>18071</v>
      </c>
      <c r="M31" t="n">
        <v>19255</v>
      </c>
      <c r="N31" t="n">
        <v>18423</v>
      </c>
      <c r="O31" t="n">
        <v>19162</v>
      </c>
      <c r="P31" t="n">
        <v>17468</v>
      </c>
      <c r="Q31" t="n">
        <v>22196</v>
      </c>
      <c r="R31" t="inlineStr">
        <is>
          <t>-</t>
        </is>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35550</v>
      </c>
      <c r="D32" t="n">
        <v>30991</v>
      </c>
      <c r="E32" t="n">
        <v>32612</v>
      </c>
      <c r="F32" t="n">
        <v>34554</v>
      </c>
      <c r="G32" t="n">
        <v>33922</v>
      </c>
      <c r="H32" t="n">
        <v>35236</v>
      </c>
      <c r="I32" t="n">
        <v>33685</v>
      </c>
      <c r="J32" t="n">
        <v>37727</v>
      </c>
      <c r="K32" t="n">
        <v>39753</v>
      </c>
      <c r="L32" t="n">
        <v>38450</v>
      </c>
      <c r="M32" t="n">
        <v>39806</v>
      </c>
      <c r="N32" t="n">
        <v>40356</v>
      </c>
      <c r="O32" t="n">
        <v>41278</v>
      </c>
      <c r="P32" t="n">
        <v>44891</v>
      </c>
      <c r="Q32" t="n">
        <v>46544</v>
      </c>
      <c r="R32" t="inlineStr">
        <is>
          <t>-</t>
        </is>
      </c>
      <c r="S32" t="inlineStr">
        <is>
          <t>-</t>
        </is>
      </c>
      <c r="T32" t="inlineStr">
        <is>
          <t>-</t>
        </is>
      </c>
      <c r="U32" t="inlineStr">
        <is>
          <t>-</t>
        </is>
      </c>
      <c r="V32" t="inlineStr">
        <is>
          <t>-</t>
        </is>
      </c>
      <c r="W32" t="inlineStr">
        <is>
          <t>-</t>
        </is>
      </c>
    </row>
    <row r="33">
      <c r="A33" s="5" t="inlineStr">
        <is>
          <t>Summe Fremdkapital</t>
        </is>
      </c>
      <c r="B33" s="5" t="inlineStr">
        <is>
          <t>Total Liabilities</t>
        </is>
      </c>
      <c r="C33" t="n">
        <v>47478</v>
      </c>
      <c r="D33" t="n">
        <v>43872</v>
      </c>
      <c r="E33" t="n">
        <v>45000</v>
      </c>
      <c r="F33" t="n">
        <v>46893</v>
      </c>
      <c r="G33" t="n">
        <v>49899</v>
      </c>
      <c r="H33" t="n">
        <v>49852</v>
      </c>
      <c r="I33" t="n">
        <v>50034</v>
      </c>
      <c r="J33" t="n">
        <v>54543</v>
      </c>
      <c r="K33" t="n">
        <v>57164</v>
      </c>
      <c r="L33" t="n">
        <v>56521</v>
      </c>
      <c r="M33" t="n">
        <v>59061</v>
      </c>
      <c r="N33" t="n">
        <v>58779</v>
      </c>
      <c r="O33" t="n">
        <v>60440</v>
      </c>
      <c r="P33" t="n">
        <v>62359</v>
      </c>
      <c r="Q33" t="n">
        <v>69025</v>
      </c>
      <c r="R33" t="n">
        <v>56748</v>
      </c>
      <c r="S33" t="n">
        <v>59912</v>
      </c>
      <c r="T33" t="n">
        <v>39959</v>
      </c>
      <c r="U33" t="n">
        <v>43361</v>
      </c>
      <c r="V33" t="n">
        <v>37293</v>
      </c>
      <c r="W33" t="inlineStr">
        <is>
          <t>-</t>
        </is>
      </c>
    </row>
    <row r="34">
      <c r="A34" s="5" t="inlineStr">
        <is>
          <t>Minderheitenanteil</t>
        </is>
      </c>
      <c r="B34" s="5" t="inlineStr">
        <is>
          <t>Minority Share</t>
        </is>
      </c>
      <c r="C34" t="n">
        <v>2346</v>
      </c>
      <c r="D34" t="n">
        <v>2219</v>
      </c>
      <c r="E34" t="n">
        <v>2226</v>
      </c>
      <c r="F34" t="n">
        <v>2346</v>
      </c>
      <c r="G34" t="n">
        <v>3723</v>
      </c>
      <c r="H34" t="n">
        <v>3554</v>
      </c>
      <c r="I34" t="n">
        <v>3125</v>
      </c>
      <c r="J34" t="n">
        <v>3634</v>
      </c>
      <c r="K34" t="n">
        <v>3904</v>
      </c>
      <c r="L34" t="n">
        <v>3791</v>
      </c>
      <c r="M34" t="n">
        <v>1168</v>
      </c>
      <c r="N34" t="n">
        <v>730</v>
      </c>
      <c r="O34" t="n">
        <v>1063</v>
      </c>
      <c r="P34" t="n">
        <v>1080</v>
      </c>
      <c r="Q34" t="n">
        <v>1323</v>
      </c>
      <c r="R34" t="n">
        <v>4689</v>
      </c>
      <c r="S34" t="n">
        <v>4497</v>
      </c>
      <c r="T34" t="n">
        <v>3778</v>
      </c>
      <c r="U34" t="n">
        <v>5787</v>
      </c>
      <c r="V34" t="n">
        <v>5871</v>
      </c>
      <c r="W34" t="inlineStr">
        <is>
          <t>-</t>
        </is>
      </c>
    </row>
    <row r="35">
      <c r="A35" s="5" t="inlineStr">
        <is>
          <t>Summe Eigenkapital</t>
        </is>
      </c>
      <c r="B35" s="5" t="inlineStr">
        <is>
          <t>Equity</t>
        </is>
      </c>
      <c r="C35" t="n">
        <v>20280</v>
      </c>
      <c r="D35" t="n">
        <v>19528</v>
      </c>
      <c r="E35" t="n">
        <v>21557</v>
      </c>
      <c r="F35" t="n">
        <v>21207</v>
      </c>
      <c r="G35" t="n">
        <v>17610</v>
      </c>
      <c r="H35" t="n">
        <v>18145</v>
      </c>
      <c r="I35" t="n">
        <v>17061</v>
      </c>
      <c r="J35" t="n">
        <v>19378</v>
      </c>
      <c r="K35" t="n">
        <v>22791</v>
      </c>
      <c r="L35" t="n">
        <v>28819</v>
      </c>
      <c r="M35" t="n">
        <v>25952</v>
      </c>
      <c r="N35" t="n">
        <v>26126</v>
      </c>
      <c r="O35" t="n">
        <v>25922</v>
      </c>
      <c r="P35" t="n">
        <v>26018</v>
      </c>
      <c r="Q35" t="n">
        <v>25662</v>
      </c>
      <c r="R35" t="n">
        <v>15172</v>
      </c>
      <c r="S35" t="n">
        <v>16092</v>
      </c>
      <c r="T35" t="n">
        <v>9049</v>
      </c>
      <c r="U35" t="n">
        <v>13522</v>
      </c>
      <c r="V35" t="n">
        <v>18821</v>
      </c>
      <c r="W35" t="inlineStr">
        <is>
          <t>-</t>
        </is>
      </c>
    </row>
    <row r="36">
      <c r="A36" s="5" t="inlineStr">
        <is>
          <t>Summe Passiva</t>
        </is>
      </c>
      <c r="B36" s="5" t="inlineStr">
        <is>
          <t>Liabilities &amp; Shareholder Equity</t>
        </is>
      </c>
      <c r="C36" t="n">
        <v>70104</v>
      </c>
      <c r="D36" t="n">
        <v>65619</v>
      </c>
      <c r="E36" t="n">
        <v>68783</v>
      </c>
      <c r="F36" t="n">
        <v>70446</v>
      </c>
      <c r="G36" t="n">
        <v>71232</v>
      </c>
      <c r="H36" t="n">
        <v>71551</v>
      </c>
      <c r="I36" t="n">
        <v>70220</v>
      </c>
      <c r="J36" t="n">
        <v>77555</v>
      </c>
      <c r="K36" t="n">
        <v>83859</v>
      </c>
      <c r="L36" t="n">
        <v>89131</v>
      </c>
      <c r="M36" t="n">
        <v>86181</v>
      </c>
      <c r="N36" t="n">
        <v>85635</v>
      </c>
      <c r="O36" t="n">
        <v>87425</v>
      </c>
      <c r="P36" t="n">
        <v>89457</v>
      </c>
      <c r="Q36" t="n">
        <v>96010</v>
      </c>
      <c r="R36" t="n">
        <v>76609</v>
      </c>
      <c r="S36" t="n">
        <v>80501</v>
      </c>
      <c r="T36" t="n">
        <v>52786</v>
      </c>
      <c r="U36" t="n">
        <v>62670</v>
      </c>
      <c r="V36" t="n">
        <v>61985</v>
      </c>
      <c r="W36" t="inlineStr">
        <is>
          <t>-</t>
        </is>
      </c>
    </row>
    <row r="37">
      <c r="A37" s="5" t="inlineStr">
        <is>
          <t>Mio.Aktien im Umlauf</t>
        </is>
      </c>
      <c r="B37" s="5" t="inlineStr">
        <is>
          <t>Million shares outstanding</t>
        </is>
      </c>
      <c r="C37" t="n">
        <v>21067</v>
      </c>
      <c r="D37" t="n">
        <v>21067</v>
      </c>
      <c r="E37" t="n">
        <v>21067</v>
      </c>
      <c r="F37" t="n">
        <v>21067</v>
      </c>
      <c r="G37" t="n">
        <v>19364</v>
      </c>
      <c r="H37" t="n">
        <v>19335</v>
      </c>
      <c r="I37" t="n">
        <v>19281</v>
      </c>
      <c r="J37" t="n">
        <v>19281</v>
      </c>
      <c r="K37" t="n">
        <v>19281</v>
      </c>
      <c r="L37" t="n">
        <v>19272</v>
      </c>
      <c r="M37" t="n">
        <v>19245</v>
      </c>
      <c r="N37" t="n">
        <v>19256</v>
      </c>
      <c r="O37" t="n">
        <v>19281</v>
      </c>
      <c r="P37" t="n">
        <v>19281</v>
      </c>
      <c r="Q37" t="n">
        <v>19271</v>
      </c>
      <c r="R37" t="n">
        <v>10322</v>
      </c>
      <c r="S37" t="n">
        <v>10302</v>
      </c>
      <c r="T37" t="n">
        <v>5263</v>
      </c>
      <c r="U37" t="n">
        <v>5262</v>
      </c>
      <c r="V37" t="inlineStr">
        <is>
          <t>-</t>
        </is>
      </c>
      <c r="W37" t="inlineStr">
        <is>
          <t>-</t>
        </is>
      </c>
    </row>
    <row r="38">
      <c r="A38" s="5" t="inlineStr">
        <is>
          <t>Mio.Aktien im Umlauf</t>
        </is>
      </c>
      <c r="B38" s="5" t="inlineStr">
        <is>
          <t>Million shares outstanding</t>
        </is>
      </c>
      <c r="C38" t="n">
        <v>15039</v>
      </c>
      <c r="D38" t="n">
        <v>15039</v>
      </c>
      <c r="E38" t="n">
        <v>15039</v>
      </c>
      <c r="F38" t="n">
        <v>15039</v>
      </c>
      <c r="G38" t="n">
        <v>13336</v>
      </c>
      <c r="H38" t="n">
        <v>13309</v>
      </c>
      <c r="I38" t="n">
        <v>13255</v>
      </c>
      <c r="J38" t="n">
        <v>13255</v>
      </c>
      <c r="K38" t="n">
        <v>13255</v>
      </c>
      <c r="L38" t="n">
        <v>13246</v>
      </c>
      <c r="M38" t="n">
        <v>13219</v>
      </c>
      <c r="N38" t="n">
        <v>13230</v>
      </c>
      <c r="O38" t="n">
        <v>13255</v>
      </c>
      <c r="P38" t="n">
        <v>13255</v>
      </c>
      <c r="Q38" t="n">
        <v>13245</v>
      </c>
      <c r="R38" t="inlineStr">
        <is>
          <t>-</t>
        </is>
      </c>
      <c r="S38" t="inlineStr">
        <is>
          <t>-</t>
        </is>
      </c>
      <c r="T38" t="inlineStr">
        <is>
          <t>-</t>
        </is>
      </c>
      <c r="U38" t="inlineStr">
        <is>
          <t>-</t>
        </is>
      </c>
      <c r="V38" t="inlineStr">
        <is>
          <t>-</t>
        </is>
      </c>
      <c r="W38" t="inlineStr">
        <is>
          <t>-</t>
        </is>
      </c>
    </row>
    <row r="39">
      <c r="A39" s="5" t="inlineStr">
        <is>
          <t>Gezeichnetes Kapital (in Mio.)</t>
        </is>
      </c>
      <c r="B39" s="5" t="inlineStr">
        <is>
          <t>Subscribed Capital in M</t>
        </is>
      </c>
      <c r="C39" t="n">
        <v>11677</v>
      </c>
      <c r="D39" t="n">
        <v>11677</v>
      </c>
      <c r="E39" t="n">
        <v>11677</v>
      </c>
      <c r="F39" t="n">
        <v>11677</v>
      </c>
      <c r="G39" t="n">
        <v>10740</v>
      </c>
      <c r="H39" t="n">
        <v>10723</v>
      </c>
      <c r="I39" t="n">
        <v>10694</v>
      </c>
      <c r="J39" t="n">
        <v>10694</v>
      </c>
      <c r="K39" t="n">
        <v>10694</v>
      </c>
      <c r="L39" t="n">
        <v>10689</v>
      </c>
      <c r="M39" t="n">
        <v>10674</v>
      </c>
      <c r="N39" t="n">
        <v>10674</v>
      </c>
      <c r="O39" t="n">
        <v>10674</v>
      </c>
      <c r="P39" t="n">
        <v>10674</v>
      </c>
      <c r="Q39" t="n">
        <v>10668</v>
      </c>
      <c r="R39" t="n">
        <v>8865</v>
      </c>
      <c r="S39" t="n">
        <v>8854</v>
      </c>
      <c r="T39" t="n">
        <v>4024</v>
      </c>
      <c r="U39" t="n">
        <v>4023</v>
      </c>
      <c r="V39" t="inlineStr">
        <is>
          <t>-</t>
        </is>
      </c>
      <c r="W39" t="inlineStr">
        <is>
          <t>-</t>
        </is>
      </c>
    </row>
    <row r="40">
      <c r="A40" s="5" t="inlineStr">
        <is>
          <t>Ergebnis je Aktie (brutto)</t>
        </is>
      </c>
      <c r="B40" s="5" t="inlineStr">
        <is>
          <t>Earnings per share</t>
        </is>
      </c>
      <c r="C40" t="n">
        <v>0.08</v>
      </c>
      <c r="D40" t="n">
        <v>-0.04</v>
      </c>
      <c r="E40" t="n">
        <v>0.08</v>
      </c>
      <c r="F40" t="n">
        <v>0.13</v>
      </c>
      <c r="G40" t="n">
        <v>0.02</v>
      </c>
      <c r="H40" t="n">
        <v>0.12</v>
      </c>
      <c r="I40" t="n">
        <v>0.03</v>
      </c>
      <c r="J40" t="inlineStr">
        <is>
          <t>-</t>
        </is>
      </c>
      <c r="K40" t="n">
        <v>-0.14</v>
      </c>
      <c r="L40" t="n">
        <v>0.21</v>
      </c>
      <c r="M40" t="n">
        <v>0.17</v>
      </c>
      <c r="N40" t="n">
        <v>0.15</v>
      </c>
      <c r="O40" t="n">
        <v>0.21</v>
      </c>
      <c r="P40" t="n">
        <v>0.29</v>
      </c>
      <c r="Q40" t="n">
        <v>0.29</v>
      </c>
      <c r="R40" t="n">
        <v>0.52</v>
      </c>
      <c r="S40" t="n">
        <v>0.44</v>
      </c>
      <c r="T40" t="n">
        <v>0.99</v>
      </c>
      <c r="U40" t="n">
        <v>0.52</v>
      </c>
      <c r="V40" t="inlineStr">
        <is>
          <t>-</t>
        </is>
      </c>
      <c r="W40" t="inlineStr">
        <is>
          <t>-</t>
        </is>
      </c>
    </row>
    <row r="41">
      <c r="A41" s="5" t="inlineStr">
        <is>
          <t>Ergebnis je Aktie (unverwässert)</t>
        </is>
      </c>
      <c r="B41" s="5" t="inlineStr">
        <is>
          <t>Basic Earnings per share</t>
        </is>
      </c>
      <c r="C41" t="n">
        <v>0.04</v>
      </c>
      <c r="D41" t="n">
        <v>-0.07000000000000001</v>
      </c>
      <c r="E41" t="n">
        <v>0.05</v>
      </c>
      <c r="F41" t="n">
        <v>0.08</v>
      </c>
      <c r="G41" t="n">
        <v>0.01</v>
      </c>
      <c r="H41" t="n">
        <v>0.07000000000000001</v>
      </c>
      <c r="I41" t="n">
        <v>-0.03</v>
      </c>
      <c r="J41" t="n">
        <v>-0.08</v>
      </c>
      <c r="K41" t="n">
        <v>-0.24</v>
      </c>
      <c r="L41" t="n">
        <v>0.16</v>
      </c>
      <c r="M41" t="n">
        <v>0.08</v>
      </c>
      <c r="N41" t="n">
        <v>0.11</v>
      </c>
      <c r="O41" t="n">
        <v>0.12</v>
      </c>
      <c r="P41" t="n">
        <v>0.15</v>
      </c>
      <c r="Q41" t="n">
        <v>0.17</v>
      </c>
      <c r="R41" t="n">
        <v>0.05</v>
      </c>
      <c r="S41" t="n">
        <v>0.07000000000000001</v>
      </c>
      <c r="T41" t="n">
        <v>-0.04</v>
      </c>
      <c r="U41" t="n">
        <v>-0.28</v>
      </c>
      <c r="V41" t="n">
        <v>0.28</v>
      </c>
      <c r="W41" t="n">
        <v>0.23</v>
      </c>
    </row>
    <row r="42">
      <c r="A42" s="5" t="inlineStr">
        <is>
          <t>Ergebnis je Aktie (verwässert)</t>
        </is>
      </c>
      <c r="B42" s="5" t="inlineStr">
        <is>
          <t>Diluted Earnings per share</t>
        </is>
      </c>
      <c r="C42" t="n">
        <v>0.04</v>
      </c>
      <c r="D42" t="n">
        <v>-0.06</v>
      </c>
      <c r="E42" t="n">
        <v>0.05</v>
      </c>
      <c r="F42" t="n">
        <v>0.08</v>
      </c>
      <c r="G42" t="n">
        <v>0.01</v>
      </c>
      <c r="H42" t="n">
        <v>0.07000000000000001</v>
      </c>
      <c r="I42" t="n">
        <v>-0.03</v>
      </c>
      <c r="J42" t="n">
        <v>-0.08</v>
      </c>
      <c r="K42" t="n">
        <v>-0.24</v>
      </c>
      <c r="L42" t="n">
        <v>0.16</v>
      </c>
      <c r="M42" t="n">
        <v>0.08</v>
      </c>
      <c r="N42" t="n">
        <v>0.11</v>
      </c>
      <c r="O42" t="n">
        <v>0.12</v>
      </c>
      <c r="P42" t="n">
        <v>0.15</v>
      </c>
      <c r="Q42" t="n">
        <v>0.17</v>
      </c>
      <c r="R42" t="n">
        <v>0.05</v>
      </c>
      <c r="S42" t="n">
        <v>0.07000000000000001</v>
      </c>
      <c r="T42" t="n">
        <v>-0.04</v>
      </c>
      <c r="U42" t="n">
        <v>-0.28</v>
      </c>
      <c r="V42" t="n">
        <v>0.28</v>
      </c>
      <c r="W42" t="n">
        <v>0.23</v>
      </c>
    </row>
    <row r="43">
      <c r="A43" s="5" t="inlineStr">
        <is>
          <t>Dividende je Aktie</t>
        </is>
      </c>
      <c r="B43" s="5" t="inlineStr">
        <is>
          <t>Dividend per share</t>
        </is>
      </c>
      <c r="C43" t="n">
        <v>0.01</v>
      </c>
      <c r="D43" t="inlineStr">
        <is>
          <t>-</t>
        </is>
      </c>
      <c r="E43" t="n">
        <v>0.033</v>
      </c>
      <c r="F43" t="n">
        <v>0.028</v>
      </c>
      <c r="G43" t="n">
        <v>0.028</v>
      </c>
      <c r="H43" t="n">
        <v>0.028</v>
      </c>
      <c r="I43" t="n">
        <v>0.028</v>
      </c>
      <c r="J43" t="n">
        <v>0.031</v>
      </c>
      <c r="K43" t="n">
        <v>0.043</v>
      </c>
      <c r="L43" t="n">
        <v>0.058</v>
      </c>
      <c r="M43" t="n">
        <v>0.05</v>
      </c>
      <c r="N43" t="n">
        <v>0.05</v>
      </c>
      <c r="O43" t="n">
        <v>0.08</v>
      </c>
      <c r="P43" t="n">
        <v>0.14</v>
      </c>
      <c r="Q43" t="n">
        <v>0.14</v>
      </c>
      <c r="R43" t="n">
        <v>0.11</v>
      </c>
      <c r="S43" t="n">
        <v>0.1</v>
      </c>
      <c r="T43" t="n">
        <v>0.31</v>
      </c>
      <c r="U43" t="n">
        <v>0.31</v>
      </c>
      <c r="V43" t="n">
        <v>0.31</v>
      </c>
      <c r="W43" t="inlineStr">
        <is>
          <t>-</t>
        </is>
      </c>
    </row>
    <row r="44">
      <c r="A44" s="5" t="inlineStr">
        <is>
          <t>Dividendenausschüttung in Mio</t>
        </is>
      </c>
      <c r="B44" s="5" t="inlineStr">
        <is>
          <t>Dividend Payment in M</t>
        </is>
      </c>
      <c r="C44" t="n">
        <v>279</v>
      </c>
      <c r="D44" t="n">
        <v>256</v>
      </c>
      <c r="E44" t="n">
        <v>235</v>
      </c>
      <c r="F44" t="n">
        <v>227</v>
      </c>
      <c r="G44" t="n">
        <v>165.7</v>
      </c>
      <c r="H44" t="n">
        <v>204</v>
      </c>
      <c r="I44" t="n">
        <v>252</v>
      </c>
      <c r="J44" t="n">
        <v>537</v>
      </c>
      <c r="K44" t="n">
        <v>1031</v>
      </c>
      <c r="L44" t="n">
        <v>1326</v>
      </c>
      <c r="M44" t="n">
        <v>1093</v>
      </c>
      <c r="N44" t="n">
        <v>1050</v>
      </c>
      <c r="O44" t="n">
        <v>1665</v>
      </c>
      <c r="P44" t="n">
        <v>2831</v>
      </c>
      <c r="Q44" t="n">
        <v>2997</v>
      </c>
      <c r="R44" t="n">
        <v>2328</v>
      </c>
      <c r="S44" t="n">
        <v>2780</v>
      </c>
      <c r="T44" t="n">
        <v>1049</v>
      </c>
      <c r="U44" t="n">
        <v>3688</v>
      </c>
      <c r="V44" t="inlineStr">
        <is>
          <t>-</t>
        </is>
      </c>
      <c r="W44" t="inlineStr">
        <is>
          <t>-</t>
        </is>
      </c>
    </row>
    <row r="45">
      <c r="A45" s="5" t="inlineStr">
        <is>
          <t>Umsatz</t>
        </is>
      </c>
      <c r="B45" s="5" t="inlineStr">
        <is>
          <t>Revenue</t>
        </is>
      </c>
      <c r="C45" t="n">
        <v>0.85</v>
      </c>
      <c r="D45" t="n">
        <v>0.9</v>
      </c>
      <c r="E45" t="n">
        <v>0.9399999999999999</v>
      </c>
      <c r="F45" t="n">
        <v>0.9</v>
      </c>
      <c r="G45" t="n">
        <v>1.02</v>
      </c>
      <c r="H45" t="n">
        <v>1.12</v>
      </c>
      <c r="I45" t="n">
        <v>1.21</v>
      </c>
      <c r="J45" t="n">
        <v>1.53</v>
      </c>
      <c r="K45" t="n">
        <v>1.55</v>
      </c>
      <c r="L45" t="n">
        <v>1.43</v>
      </c>
      <c r="M45" t="n">
        <v>1.41</v>
      </c>
      <c r="N45" t="n">
        <v>1.57</v>
      </c>
      <c r="O45" t="n">
        <v>1.62</v>
      </c>
      <c r="P45" t="n">
        <v>1.62</v>
      </c>
      <c r="Q45" t="n">
        <v>1.55</v>
      </c>
      <c r="R45" t="n">
        <v>3.03</v>
      </c>
      <c r="S45" t="n">
        <v>2.99</v>
      </c>
      <c r="T45" t="n">
        <v>5.78</v>
      </c>
      <c r="U45" t="n">
        <v>5.86</v>
      </c>
      <c r="V45" t="inlineStr">
        <is>
          <t>-</t>
        </is>
      </c>
      <c r="W45" t="inlineStr">
        <is>
          <t>-</t>
        </is>
      </c>
    </row>
    <row r="46">
      <c r="A46" s="5" t="inlineStr">
        <is>
          <t>Buchwert je Aktie</t>
        </is>
      </c>
      <c r="B46" s="5" t="inlineStr">
        <is>
          <t>Book value per share</t>
        </is>
      </c>
      <c r="C46" t="n">
        <v>0.96</v>
      </c>
      <c r="D46" t="n">
        <v>0.93</v>
      </c>
      <c r="E46" t="n">
        <v>1.02</v>
      </c>
      <c r="F46" t="n">
        <v>1.01</v>
      </c>
      <c r="G46" t="n">
        <v>0.91</v>
      </c>
      <c r="H46" t="n">
        <v>0.9399999999999999</v>
      </c>
      <c r="I46" t="n">
        <v>0.88</v>
      </c>
      <c r="J46" t="n">
        <v>1.01</v>
      </c>
      <c r="K46" t="n">
        <v>1.18</v>
      </c>
      <c r="L46" t="n">
        <v>1.5</v>
      </c>
      <c r="M46" t="n">
        <v>1.35</v>
      </c>
      <c r="N46" t="n">
        <v>1.36</v>
      </c>
      <c r="O46" t="n">
        <v>1.34</v>
      </c>
      <c r="P46" t="n">
        <v>1.35</v>
      </c>
      <c r="Q46" t="n">
        <v>1.33</v>
      </c>
      <c r="R46" t="n">
        <v>1.47</v>
      </c>
      <c r="S46" t="n">
        <v>1.56</v>
      </c>
      <c r="T46" t="n">
        <v>1.72</v>
      </c>
      <c r="U46" t="n">
        <v>2.57</v>
      </c>
      <c r="V46" t="inlineStr">
        <is>
          <t>-</t>
        </is>
      </c>
      <c r="W46" t="inlineStr">
        <is>
          <t>-</t>
        </is>
      </c>
    </row>
    <row r="47">
      <c r="A47" s="5" t="inlineStr">
        <is>
          <t>Cashflow je Aktie</t>
        </is>
      </c>
      <c r="B47" s="5" t="inlineStr">
        <is>
          <t>Cashflow per share</t>
        </is>
      </c>
      <c r="C47" t="n">
        <v>0.28</v>
      </c>
      <c r="D47" t="n">
        <v>0.22</v>
      </c>
      <c r="E47" t="n">
        <v>0.26</v>
      </c>
      <c r="F47" t="n">
        <v>0.27</v>
      </c>
      <c r="G47" t="n">
        <v>0.26</v>
      </c>
      <c r="H47" t="n">
        <v>0.27</v>
      </c>
      <c r="I47" t="n">
        <v>0.35</v>
      </c>
      <c r="J47" t="n">
        <v>0.44</v>
      </c>
      <c r="K47" t="n">
        <v>0.44</v>
      </c>
      <c r="L47" t="n">
        <v>0.36</v>
      </c>
      <c r="M47" t="n">
        <v>0.28</v>
      </c>
      <c r="N47" t="n">
        <v>0.44</v>
      </c>
      <c r="O47" t="n">
        <v>0.45</v>
      </c>
      <c r="P47" t="n">
        <v>0.48</v>
      </c>
      <c r="Q47" t="n">
        <v>0.52</v>
      </c>
      <c r="R47" t="n">
        <v>0.96</v>
      </c>
      <c r="S47" t="n">
        <v>0.9</v>
      </c>
      <c r="T47" t="n">
        <v>1.88</v>
      </c>
      <c r="U47" t="n">
        <v>1.51</v>
      </c>
      <c r="V47" t="inlineStr">
        <is>
          <t>-</t>
        </is>
      </c>
      <c r="W47" t="inlineStr">
        <is>
          <t>-</t>
        </is>
      </c>
    </row>
    <row r="48">
      <c r="A48" s="5" t="inlineStr">
        <is>
          <t>Bilanzsumme je Aktie</t>
        </is>
      </c>
      <c r="B48" s="5" t="inlineStr">
        <is>
          <t>Total assets per share</t>
        </is>
      </c>
      <c r="C48" t="n">
        <v>3.33</v>
      </c>
      <c r="D48" t="n">
        <v>3.11</v>
      </c>
      <c r="E48" t="n">
        <v>3.26</v>
      </c>
      <c r="F48" t="n">
        <v>3.34</v>
      </c>
      <c r="G48" t="n">
        <v>3.68</v>
      </c>
      <c r="H48" t="n">
        <v>3.7</v>
      </c>
      <c r="I48" t="n">
        <v>3.64</v>
      </c>
      <c r="J48" t="n">
        <v>4.02</v>
      </c>
      <c r="K48" t="n">
        <v>4.35</v>
      </c>
      <c r="L48" t="n">
        <v>4.62</v>
      </c>
      <c r="M48" t="n">
        <v>4.48</v>
      </c>
      <c r="N48" t="n">
        <v>4.45</v>
      </c>
      <c r="O48" t="n">
        <v>4.53</v>
      </c>
      <c r="P48" t="n">
        <v>4.64</v>
      </c>
      <c r="Q48" t="n">
        <v>4.98</v>
      </c>
      <c r="R48" t="n">
        <v>7.42</v>
      </c>
      <c r="S48" t="n">
        <v>7.81</v>
      </c>
      <c r="T48" t="n">
        <v>10.03</v>
      </c>
      <c r="U48" t="n">
        <v>11.91</v>
      </c>
      <c r="V48" t="inlineStr">
        <is>
          <t>-</t>
        </is>
      </c>
      <c r="W48" t="inlineStr">
        <is>
          <t>-</t>
        </is>
      </c>
    </row>
    <row r="49">
      <c r="A49" s="5" t="inlineStr">
        <is>
          <t>Personal am Ende des Jahres</t>
        </is>
      </c>
      <c r="B49" s="5" t="inlineStr">
        <is>
          <t>Staff at the end of year</t>
        </is>
      </c>
      <c r="C49" t="n">
        <v>55198</v>
      </c>
      <c r="D49" t="n">
        <v>57901</v>
      </c>
      <c r="E49" t="n">
        <v>59429</v>
      </c>
      <c r="F49" t="n">
        <v>61229</v>
      </c>
      <c r="G49" t="n">
        <v>65867</v>
      </c>
      <c r="H49" t="n">
        <v>66025</v>
      </c>
      <c r="I49" t="n">
        <v>65623</v>
      </c>
      <c r="J49" t="n">
        <v>83184</v>
      </c>
      <c r="K49" t="n">
        <v>84154</v>
      </c>
      <c r="L49" t="n">
        <v>84200</v>
      </c>
      <c r="M49" t="n">
        <v>73589</v>
      </c>
      <c r="N49" t="n">
        <v>77825</v>
      </c>
      <c r="O49" t="n">
        <v>83429</v>
      </c>
      <c r="P49" t="n">
        <v>83209</v>
      </c>
      <c r="Q49" t="n">
        <v>86531</v>
      </c>
      <c r="R49" t="n">
        <v>91365</v>
      </c>
      <c r="S49" t="n">
        <v>93187</v>
      </c>
      <c r="T49" t="n">
        <v>101789</v>
      </c>
      <c r="U49" t="n">
        <v>107491</v>
      </c>
      <c r="V49" t="n">
        <v>117424</v>
      </c>
      <c r="W49" t="inlineStr">
        <is>
          <t>-</t>
        </is>
      </c>
    </row>
    <row r="50">
      <c r="A50" s="5" t="inlineStr">
        <is>
          <t>Personalaufwand in Mio. EUR</t>
        </is>
      </c>
      <c r="B50" s="5" t="inlineStr">
        <is>
          <t>Personnel expenses in M</t>
        </is>
      </c>
      <c r="C50" t="n">
        <v>3077</v>
      </c>
      <c r="D50" t="n">
        <v>3105</v>
      </c>
      <c r="E50" t="n">
        <v>3626</v>
      </c>
      <c r="F50" t="n">
        <v>3106</v>
      </c>
      <c r="G50" t="n">
        <v>3589</v>
      </c>
      <c r="H50" t="n">
        <v>3119</v>
      </c>
      <c r="I50" t="n">
        <v>3087</v>
      </c>
      <c r="J50" t="n">
        <v>3919</v>
      </c>
      <c r="K50" t="n">
        <v>3992</v>
      </c>
      <c r="L50" t="n">
        <v>4021</v>
      </c>
      <c r="M50" t="n">
        <v>3734</v>
      </c>
      <c r="N50" t="n">
        <v>4220</v>
      </c>
      <c r="O50" t="n">
        <v>3884</v>
      </c>
      <c r="P50" t="n">
        <v>3801</v>
      </c>
      <c r="Q50" t="n">
        <v>4142</v>
      </c>
      <c r="R50" t="n">
        <v>4045</v>
      </c>
      <c r="S50" t="n">
        <v>4303</v>
      </c>
      <c r="T50" t="n">
        <v>4540</v>
      </c>
      <c r="U50" t="n">
        <v>4666</v>
      </c>
      <c r="V50" t="n">
        <v>4745</v>
      </c>
      <c r="W50" t="inlineStr">
        <is>
          <t>-</t>
        </is>
      </c>
    </row>
    <row r="51">
      <c r="A51" s="5" t="inlineStr">
        <is>
          <t>Aufwand je Mitarbeiter in EUR</t>
        </is>
      </c>
      <c r="B51" s="5" t="inlineStr">
        <is>
          <t>Effort per employee</t>
        </is>
      </c>
      <c r="C51" t="n">
        <v>55745</v>
      </c>
      <c r="D51" t="n">
        <v>53626</v>
      </c>
      <c r="E51" t="n">
        <v>61014</v>
      </c>
      <c r="F51" t="n">
        <v>50728</v>
      </c>
      <c r="G51" t="n">
        <v>54489</v>
      </c>
      <c r="H51" t="n">
        <v>47240</v>
      </c>
      <c r="I51" t="n">
        <v>47041</v>
      </c>
      <c r="J51" t="n">
        <v>47112</v>
      </c>
      <c r="K51" t="n">
        <v>47437</v>
      </c>
      <c r="L51" t="n">
        <v>47755</v>
      </c>
      <c r="M51" t="n">
        <v>50741</v>
      </c>
      <c r="N51" t="n">
        <v>54224</v>
      </c>
      <c r="O51" t="n">
        <v>46555</v>
      </c>
      <c r="P51" t="n">
        <v>45680</v>
      </c>
      <c r="Q51" t="n">
        <v>47867</v>
      </c>
      <c r="R51" t="n">
        <v>44273</v>
      </c>
      <c r="S51" t="n">
        <v>46176</v>
      </c>
      <c r="T51" t="n">
        <v>44602</v>
      </c>
      <c r="U51" t="n">
        <v>43408</v>
      </c>
      <c r="V51" t="n">
        <v>40409</v>
      </c>
      <c r="W51" t="inlineStr">
        <is>
          <t>-</t>
        </is>
      </c>
    </row>
    <row r="52">
      <c r="A52" s="5" t="inlineStr">
        <is>
          <t>Umsatz je Aktie</t>
        </is>
      </c>
      <c r="B52" s="5" t="inlineStr">
        <is>
          <t>Revenue per share</t>
        </is>
      </c>
      <c r="C52" t="n">
        <v>325628</v>
      </c>
      <c r="D52" t="n">
        <v>327110</v>
      </c>
      <c r="E52" t="n">
        <v>333642</v>
      </c>
      <c r="F52" t="n">
        <v>310719</v>
      </c>
      <c r="G52" t="n">
        <v>299361</v>
      </c>
      <c r="H52" t="n">
        <v>326740</v>
      </c>
      <c r="I52" t="n">
        <v>356689</v>
      </c>
      <c r="J52" t="n">
        <v>358254</v>
      </c>
      <c r="K52" t="n">
        <v>359531</v>
      </c>
      <c r="L52" t="n">
        <v>330475</v>
      </c>
      <c r="M52" t="n">
        <v>369117</v>
      </c>
      <c r="N52" t="n">
        <v>387510</v>
      </c>
      <c r="O52" t="n">
        <v>375049</v>
      </c>
      <c r="P52" t="n">
        <v>375860</v>
      </c>
      <c r="Q52" t="n">
        <v>345760</v>
      </c>
      <c r="R52" t="n">
        <v>341892</v>
      </c>
      <c r="S52" t="n">
        <v>331054</v>
      </c>
      <c r="T52" t="n">
        <v>298700</v>
      </c>
      <c r="U52" t="n">
        <v>286700</v>
      </c>
      <c r="V52" t="n">
        <v>231400</v>
      </c>
      <c r="W52" t="inlineStr">
        <is>
          <t>-</t>
        </is>
      </c>
    </row>
    <row r="53">
      <c r="A53" s="5" t="inlineStr">
        <is>
          <t>Bruttoergebnis je Mitarbeiter in EUR</t>
        </is>
      </c>
      <c r="B53" s="5" t="inlineStr">
        <is>
          <t>Gross Profit per employee</t>
        </is>
      </c>
      <c r="C53" t="inlineStr">
        <is>
          <t>-</t>
        </is>
      </c>
      <c r="D53" t="inlineStr">
        <is>
          <t>-</t>
        </is>
      </c>
      <c r="E53" t="inlineStr">
        <is>
          <t>-</t>
        </is>
      </c>
      <c r="F53" t="inlineStr">
        <is>
          <t>-</t>
        </is>
      </c>
      <c r="G53" t="inlineStr">
        <is>
          <t>-</t>
        </is>
      </c>
      <c r="H53" t="inlineStr">
        <is>
          <t>-</t>
        </is>
      </c>
      <c r="I53" t="inlineStr">
        <is>
          <t>-</t>
        </is>
      </c>
      <c r="J53" t="inlineStr">
        <is>
          <t>-</t>
        </is>
      </c>
      <c r="K53" t="inlineStr">
        <is>
          <t>-</t>
        </is>
      </c>
      <c r="L53" t="inlineStr">
        <is>
          <t>-</t>
        </is>
      </c>
      <c r="M53" t="inlineStr">
        <is>
          <t>-</t>
        </is>
      </c>
      <c r="N53" t="inlineStr">
        <is>
          <t>-</t>
        </is>
      </c>
      <c r="O53" t="inlineStr">
        <is>
          <t>-</t>
        </is>
      </c>
      <c r="P53" t="inlineStr">
        <is>
          <t>-</t>
        </is>
      </c>
      <c r="Q53" t="inlineStr">
        <is>
          <t>-</t>
        </is>
      </c>
      <c r="R53" t="inlineStr">
        <is>
          <t>-</t>
        </is>
      </c>
      <c r="S53" t="inlineStr">
        <is>
          <t>-</t>
        </is>
      </c>
      <c r="T53" t="inlineStr">
        <is>
          <t>-</t>
        </is>
      </c>
      <c r="U53" t="inlineStr">
        <is>
          <t>-</t>
        </is>
      </c>
      <c r="V53" t="inlineStr">
        <is>
          <t>-</t>
        </is>
      </c>
      <c r="W53" t="inlineStr">
        <is>
          <t>-</t>
        </is>
      </c>
    </row>
    <row r="54">
      <c r="A54" s="5" t="inlineStr">
        <is>
          <t>Gewinn je Mitarbeiter in EUR</t>
        </is>
      </c>
      <c r="B54" s="5" t="inlineStr">
        <is>
          <t>Earnings per employee</t>
        </is>
      </c>
      <c r="C54" t="n">
        <v>16595</v>
      </c>
      <c r="D54" t="n">
        <v>-24369</v>
      </c>
      <c r="E54" t="n">
        <v>18863</v>
      </c>
      <c r="F54" t="n">
        <v>29528</v>
      </c>
      <c r="G54" t="n">
        <v>-1093</v>
      </c>
      <c r="H54" t="n">
        <v>20447</v>
      </c>
      <c r="I54" t="n">
        <v>-10271</v>
      </c>
      <c r="J54" t="n">
        <v>-19559</v>
      </c>
      <c r="K54" t="n">
        <v>-56159</v>
      </c>
      <c r="L54" t="n">
        <v>37067</v>
      </c>
      <c r="M54" t="n">
        <v>21484</v>
      </c>
      <c r="N54" t="n">
        <v>28448</v>
      </c>
      <c r="O54" t="n">
        <v>29342</v>
      </c>
      <c r="P54" t="n">
        <v>36222</v>
      </c>
      <c r="Q54" t="n">
        <v>37166</v>
      </c>
      <c r="R54" t="n">
        <v>8548</v>
      </c>
      <c r="S54" t="n">
        <v>12791</v>
      </c>
      <c r="T54" t="n">
        <v>-3203</v>
      </c>
      <c r="U54" t="n">
        <v>-19239</v>
      </c>
      <c r="V54" t="n">
        <v>17271</v>
      </c>
      <c r="W54" t="inlineStr">
        <is>
          <t>-</t>
        </is>
      </c>
    </row>
    <row r="55">
      <c r="A55" s="5" t="inlineStr">
        <is>
          <t>KGV (Kurs/Gewinn)</t>
        </is>
      </c>
      <c r="B55" s="5" t="inlineStr">
        <is>
          <t>PE (price/earnings)</t>
        </is>
      </c>
      <c r="C55" t="n">
        <v>14</v>
      </c>
      <c r="D55" t="inlineStr">
        <is>
          <t>-</t>
        </is>
      </c>
      <c r="E55" t="n">
        <v>14.4</v>
      </c>
      <c r="F55" t="n">
        <v>10.5</v>
      </c>
      <c r="G55" t="n">
        <v>118</v>
      </c>
      <c r="H55" t="n">
        <v>12.6</v>
      </c>
      <c r="I55" t="inlineStr">
        <is>
          <t>-</t>
        </is>
      </c>
      <c r="J55" t="inlineStr">
        <is>
          <t>-</t>
        </is>
      </c>
      <c r="K55" t="inlineStr">
        <is>
          <t>-</t>
        </is>
      </c>
      <c r="L55" t="n">
        <v>6.1</v>
      </c>
      <c r="M55" t="n">
        <v>13.6</v>
      </c>
      <c r="N55" t="n">
        <v>10.5</v>
      </c>
      <c r="O55" t="n">
        <v>17.7</v>
      </c>
      <c r="P55" t="n">
        <v>15.3</v>
      </c>
      <c r="Q55" t="n">
        <v>14.5</v>
      </c>
      <c r="R55" t="n">
        <v>60.2</v>
      </c>
      <c r="S55" t="n">
        <v>33.6</v>
      </c>
      <c r="T55" t="inlineStr">
        <is>
          <t>-</t>
        </is>
      </c>
      <c r="U55" t="inlineStr">
        <is>
          <t>-</t>
        </is>
      </c>
      <c r="V55" t="n">
        <v>41.5</v>
      </c>
      <c r="W55" t="n">
        <v>58</v>
      </c>
    </row>
    <row r="56">
      <c r="A56" s="5" t="inlineStr">
        <is>
          <t>KUV (Kurs/Umsatz)</t>
        </is>
      </c>
      <c r="B56" s="5" t="inlineStr">
        <is>
          <t>PS (price/sales)</t>
        </is>
      </c>
      <c r="C56" t="n">
        <v>0.66</v>
      </c>
      <c r="D56" t="n">
        <v>0.53</v>
      </c>
      <c r="E56" t="n">
        <v>0.76</v>
      </c>
      <c r="F56" t="n">
        <v>0.93</v>
      </c>
      <c r="G56" t="n">
        <v>1.16</v>
      </c>
      <c r="H56" t="n">
        <v>0.79</v>
      </c>
      <c r="I56" t="n">
        <v>0.59</v>
      </c>
      <c r="J56" t="n">
        <v>0.44</v>
      </c>
      <c r="K56" t="n">
        <v>0.53</v>
      </c>
      <c r="L56" t="n">
        <v>0.68</v>
      </c>
      <c r="M56" t="n">
        <v>0.77</v>
      </c>
      <c r="N56" t="n">
        <v>0.73</v>
      </c>
      <c r="O56" t="n">
        <v>1.31</v>
      </c>
      <c r="P56" t="n">
        <v>1.41</v>
      </c>
      <c r="Q56" t="n">
        <v>1.58</v>
      </c>
      <c r="R56" t="n">
        <v>0.99</v>
      </c>
      <c r="S56" t="n">
        <v>0.78</v>
      </c>
      <c r="T56" t="n">
        <v>1.25</v>
      </c>
      <c r="U56" t="n">
        <v>1.61</v>
      </c>
      <c r="V56" t="inlineStr">
        <is>
          <t>-</t>
        </is>
      </c>
      <c r="W56" t="inlineStr">
        <is>
          <t>-</t>
        </is>
      </c>
    </row>
    <row r="57">
      <c r="A57" s="5" t="inlineStr">
        <is>
          <t>KBV (Kurs/Buchwert)</t>
        </is>
      </c>
      <c r="B57" s="5" t="inlineStr">
        <is>
          <t>PB (price/book value)</t>
        </is>
      </c>
      <c r="C57" t="n">
        <v>0.58</v>
      </c>
      <c r="D57" t="n">
        <v>0.52</v>
      </c>
      <c r="E57" t="n">
        <v>0.7</v>
      </c>
      <c r="F57" t="n">
        <v>0.83</v>
      </c>
      <c r="G57" t="n">
        <v>1.3</v>
      </c>
      <c r="H57" t="n">
        <v>0.9399999999999999</v>
      </c>
      <c r="I57" t="n">
        <v>0.8100000000000001</v>
      </c>
      <c r="J57" t="n">
        <v>0.68</v>
      </c>
      <c r="K57" t="n">
        <v>0.7</v>
      </c>
      <c r="L57" t="n">
        <v>0.65</v>
      </c>
      <c r="M57" t="n">
        <v>0.8100000000000001</v>
      </c>
      <c r="N57" t="n">
        <v>0.85</v>
      </c>
      <c r="O57" t="n">
        <v>1.58</v>
      </c>
      <c r="P57" t="n">
        <v>1.7</v>
      </c>
      <c r="Q57" t="n">
        <v>1.85</v>
      </c>
      <c r="R57" t="n">
        <v>2.05</v>
      </c>
      <c r="S57" t="n">
        <v>1.5</v>
      </c>
      <c r="T57" t="n">
        <v>4.2</v>
      </c>
      <c r="U57" t="n">
        <v>3.67</v>
      </c>
      <c r="V57" t="inlineStr">
        <is>
          <t>-</t>
        </is>
      </c>
      <c r="W57" t="inlineStr">
        <is>
          <t>-</t>
        </is>
      </c>
    </row>
    <row r="58">
      <c r="A58" s="5" t="inlineStr">
        <is>
          <t>KCV (Kurs/Cashflow)</t>
        </is>
      </c>
      <c r="B58" s="5" t="inlineStr">
        <is>
          <t>PC (price/cashflow)</t>
        </is>
      </c>
      <c r="C58" t="n">
        <v>1.99</v>
      </c>
      <c r="D58" t="n">
        <v>2.2</v>
      </c>
      <c r="E58" t="n">
        <v>2.81</v>
      </c>
      <c r="F58" t="n">
        <v>3.1</v>
      </c>
      <c r="G58" t="n">
        <v>4.51</v>
      </c>
      <c r="H58" t="n">
        <v>3.27</v>
      </c>
      <c r="I58" t="n">
        <v>2.06</v>
      </c>
      <c r="J58" t="n">
        <v>1.54</v>
      </c>
      <c r="K58" t="n">
        <v>1.88</v>
      </c>
      <c r="L58" t="n">
        <v>2.72</v>
      </c>
      <c r="M58" t="n">
        <v>3.83</v>
      </c>
      <c r="N58" t="n">
        <v>2.63</v>
      </c>
      <c r="O58" t="n">
        <v>4.7</v>
      </c>
      <c r="P58" t="n">
        <v>4.8</v>
      </c>
      <c r="Q58" t="n">
        <v>4.77</v>
      </c>
      <c r="R58" t="n">
        <v>3.14</v>
      </c>
      <c r="S58" t="n">
        <v>2.62</v>
      </c>
      <c r="T58" t="n">
        <v>3.85</v>
      </c>
      <c r="U58" t="n">
        <v>6.25</v>
      </c>
      <c r="V58" t="inlineStr">
        <is>
          <t>-</t>
        </is>
      </c>
      <c r="W58" t="inlineStr">
        <is>
          <t>-</t>
        </is>
      </c>
    </row>
    <row r="59">
      <c r="A59" s="5" t="inlineStr">
        <is>
          <t>Dividendenrendite in %</t>
        </is>
      </c>
      <c r="B59" s="5" t="inlineStr">
        <is>
          <t>Dividend Yield in %</t>
        </is>
      </c>
      <c r="C59" t="n">
        <v>1.79</v>
      </c>
      <c r="D59" t="inlineStr">
        <is>
          <t>-</t>
        </is>
      </c>
      <c r="E59" t="n">
        <v>4.58</v>
      </c>
      <c r="F59" t="n">
        <v>3.27</v>
      </c>
      <c r="G59" t="n">
        <v>2.33</v>
      </c>
      <c r="H59" t="n">
        <v>3.13</v>
      </c>
      <c r="I59" t="n">
        <v>3.82</v>
      </c>
      <c r="J59" t="n">
        <v>4.56</v>
      </c>
      <c r="K59" t="n">
        <v>5.18</v>
      </c>
      <c r="L59" t="n">
        <v>5.98</v>
      </c>
      <c r="M59" t="n">
        <v>4.59</v>
      </c>
      <c r="N59" t="n">
        <v>4.35</v>
      </c>
      <c r="O59" t="n">
        <v>3.77</v>
      </c>
      <c r="P59" t="n">
        <v>6.11</v>
      </c>
      <c r="Q59" t="n">
        <v>5.69</v>
      </c>
      <c r="R59" t="n">
        <v>3.65</v>
      </c>
      <c r="S59" t="n">
        <v>4.26</v>
      </c>
      <c r="T59" t="n">
        <v>4.29</v>
      </c>
      <c r="U59" t="n">
        <v>3.28</v>
      </c>
      <c r="V59" t="n">
        <v>2.67</v>
      </c>
      <c r="W59" t="inlineStr">
        <is>
          <t>-</t>
        </is>
      </c>
    </row>
    <row r="60">
      <c r="A60" s="5" t="inlineStr">
        <is>
          <t>Gewinnrendite in %</t>
        </is>
      </c>
      <c r="B60" s="5" t="inlineStr">
        <is>
          <t>Return on profit in %</t>
        </is>
      </c>
      <c r="C60" t="n">
        <v>7.1</v>
      </c>
      <c r="D60" t="n">
        <v>-14.6</v>
      </c>
      <c r="E60" t="n">
        <v>6.9</v>
      </c>
      <c r="F60" t="n">
        <v>9.5</v>
      </c>
      <c r="G60" t="n">
        <v>0.8</v>
      </c>
      <c r="H60" t="n">
        <v>8</v>
      </c>
      <c r="I60" t="n">
        <v>-4.2</v>
      </c>
      <c r="J60" t="n">
        <v>-11.8</v>
      </c>
      <c r="K60" t="n">
        <v>-28.9</v>
      </c>
      <c r="L60" t="n">
        <v>16.5</v>
      </c>
      <c r="M60" t="n">
        <v>7.3</v>
      </c>
      <c r="N60" t="n">
        <v>9.6</v>
      </c>
      <c r="O60" t="n">
        <v>5.7</v>
      </c>
      <c r="P60" t="n">
        <v>6.6</v>
      </c>
      <c r="Q60" t="n">
        <v>6.9</v>
      </c>
      <c r="R60" t="n">
        <v>1.7</v>
      </c>
      <c r="S60" t="n">
        <v>3</v>
      </c>
      <c r="T60" t="n">
        <v>-0.6</v>
      </c>
      <c r="U60" t="n">
        <v>-3</v>
      </c>
      <c r="V60" t="n">
        <v>2.4</v>
      </c>
      <c r="W60" t="n">
        <v>1.7</v>
      </c>
    </row>
    <row r="61">
      <c r="A61" s="5" t="inlineStr">
        <is>
          <t>Eigenkapitalrendite in %</t>
        </is>
      </c>
      <c r="B61" s="5" t="inlineStr">
        <is>
          <t>Return on Equity in %</t>
        </is>
      </c>
      <c r="C61" t="n">
        <v>4.52</v>
      </c>
      <c r="D61" t="n">
        <v>-7.23</v>
      </c>
      <c r="E61" t="n">
        <v>5.2</v>
      </c>
      <c r="F61" t="n">
        <v>8.529999999999999</v>
      </c>
      <c r="G61" t="n">
        <v>-0.41</v>
      </c>
      <c r="H61" t="n">
        <v>7.44</v>
      </c>
      <c r="I61" t="n">
        <v>-3.95</v>
      </c>
      <c r="J61" t="n">
        <v>-8.4</v>
      </c>
      <c r="K61" t="n">
        <v>-20.74</v>
      </c>
      <c r="L61" t="n">
        <v>10.83</v>
      </c>
      <c r="M61" t="n">
        <v>6.09</v>
      </c>
      <c r="N61" t="n">
        <v>8.470000000000001</v>
      </c>
      <c r="O61" t="n">
        <v>9.44</v>
      </c>
      <c r="P61" t="n">
        <v>11.58</v>
      </c>
      <c r="Q61" t="n">
        <v>12.53</v>
      </c>
      <c r="R61" t="n">
        <v>5.15</v>
      </c>
      <c r="S61" t="n">
        <v>7.41</v>
      </c>
      <c r="T61" t="n">
        <v>-3.6</v>
      </c>
      <c r="U61" t="n">
        <v>-15.29</v>
      </c>
      <c r="V61" t="n">
        <v>10.78</v>
      </c>
      <c r="W61" t="inlineStr">
        <is>
          <t>-</t>
        </is>
      </c>
    </row>
    <row r="62">
      <c r="A62" s="5" t="inlineStr">
        <is>
          <t>Umsatzrendite in %</t>
        </is>
      </c>
      <c r="B62" s="5" t="inlineStr">
        <is>
          <t>Return on sales in %</t>
        </is>
      </c>
      <c r="C62" t="n">
        <v>5.1</v>
      </c>
      <c r="D62" t="n">
        <v>-7.45</v>
      </c>
      <c r="E62" t="n">
        <v>5.65</v>
      </c>
      <c r="F62" t="n">
        <v>9.5</v>
      </c>
      <c r="G62" t="n">
        <v>-0.37</v>
      </c>
      <c r="H62" t="n">
        <v>6.26</v>
      </c>
      <c r="I62" t="n">
        <v>-2.88</v>
      </c>
      <c r="J62" t="n">
        <v>-5.51</v>
      </c>
      <c r="K62" t="n">
        <v>-15.78</v>
      </c>
      <c r="L62" t="n">
        <v>11.32</v>
      </c>
      <c r="M62" t="n">
        <v>5.82</v>
      </c>
      <c r="N62" t="n">
        <v>7.34</v>
      </c>
      <c r="O62" t="n">
        <v>7.82</v>
      </c>
      <c r="P62" t="n">
        <v>9.640000000000001</v>
      </c>
      <c r="Q62" t="n">
        <v>10.75</v>
      </c>
      <c r="R62" t="n">
        <v>5</v>
      </c>
      <c r="S62" t="n">
        <v>3.86</v>
      </c>
      <c r="T62" t="n">
        <v>-1.07</v>
      </c>
      <c r="U62" t="n">
        <v>-6.71</v>
      </c>
      <c r="V62" t="n">
        <v>7.46</v>
      </c>
      <c r="W62" t="inlineStr">
        <is>
          <t>-</t>
        </is>
      </c>
    </row>
    <row r="63">
      <c r="A63" s="5" t="inlineStr">
        <is>
          <t>Gesamtkapitalrendite in %</t>
        </is>
      </c>
      <c r="B63" s="5" t="inlineStr">
        <is>
          <t>Total Return on Investment in %</t>
        </is>
      </c>
      <c r="C63" t="n">
        <v>4.7</v>
      </c>
      <c r="D63" t="n">
        <v>1.51</v>
      </c>
      <c r="E63" t="n">
        <v>6.43</v>
      </c>
      <c r="F63" t="n">
        <v>7.46</v>
      </c>
      <c r="G63" t="n">
        <v>7.31</v>
      </c>
      <c r="H63" t="n">
        <v>8.31</v>
      </c>
      <c r="I63" t="n">
        <v>5</v>
      </c>
      <c r="J63" t="n">
        <v>3.12</v>
      </c>
      <c r="K63" t="n">
        <v>-0.31</v>
      </c>
      <c r="L63" t="n">
        <v>3.5</v>
      </c>
      <c r="M63" t="n">
        <v>1.83</v>
      </c>
      <c r="N63" t="n">
        <v>2.59</v>
      </c>
      <c r="O63" t="n">
        <v>2.8</v>
      </c>
      <c r="P63" t="n">
        <v>3.37</v>
      </c>
      <c r="Q63" t="n">
        <v>3.35</v>
      </c>
      <c r="R63" t="n">
        <v>1.02</v>
      </c>
      <c r="S63" t="n">
        <v>1.48</v>
      </c>
      <c r="T63" t="n">
        <v>-0.62</v>
      </c>
      <c r="U63" t="n">
        <v>-3.3</v>
      </c>
      <c r="V63" t="n">
        <v>3.27</v>
      </c>
      <c r="W63" t="inlineStr">
        <is>
          <t>-</t>
        </is>
      </c>
    </row>
    <row r="64">
      <c r="A64" s="5" t="inlineStr">
        <is>
          <t>Return on Investment in %</t>
        </is>
      </c>
      <c r="B64" s="5" t="inlineStr">
        <is>
          <t>Return on Investment in %</t>
        </is>
      </c>
      <c r="C64" t="n">
        <v>1.31</v>
      </c>
      <c r="D64" t="n">
        <v>-2.15</v>
      </c>
      <c r="E64" t="n">
        <v>1.63</v>
      </c>
      <c r="F64" t="n">
        <v>2.57</v>
      </c>
      <c r="G64" t="n">
        <v>-0.1</v>
      </c>
      <c r="H64" t="n">
        <v>1.89</v>
      </c>
      <c r="I64" t="n">
        <v>-0.96</v>
      </c>
      <c r="J64" t="n">
        <v>-2.1</v>
      </c>
      <c r="K64" t="n">
        <v>-5.64</v>
      </c>
      <c r="L64" t="n">
        <v>3.5</v>
      </c>
      <c r="M64" t="n">
        <v>1.83</v>
      </c>
      <c r="N64" t="n">
        <v>2.59</v>
      </c>
      <c r="O64" t="n">
        <v>2.8</v>
      </c>
      <c r="P64" t="n">
        <v>3.37</v>
      </c>
      <c r="Q64" t="n">
        <v>3.35</v>
      </c>
      <c r="R64" t="n">
        <v>1.02</v>
      </c>
      <c r="S64" t="n">
        <v>1.48</v>
      </c>
      <c r="T64" t="n">
        <v>-0.62</v>
      </c>
      <c r="U64" t="n">
        <v>-3.3</v>
      </c>
      <c r="V64" t="n">
        <v>3.27</v>
      </c>
      <c r="W64" t="inlineStr">
        <is>
          <t>-</t>
        </is>
      </c>
    </row>
    <row r="65">
      <c r="A65" s="5" t="inlineStr">
        <is>
          <t>Arbeitsintensität in %</t>
        </is>
      </c>
      <c r="B65" s="5" t="inlineStr">
        <is>
          <t>Work Intensity in %</t>
        </is>
      </c>
      <c r="C65" t="n">
        <v>13.5</v>
      </c>
      <c r="D65" t="n">
        <v>13.3</v>
      </c>
      <c r="E65" t="n">
        <v>15.02</v>
      </c>
      <c r="F65" t="n">
        <v>16.55</v>
      </c>
      <c r="G65" t="n">
        <v>20.82</v>
      </c>
      <c r="H65" t="n">
        <v>22.61</v>
      </c>
      <c r="I65" t="n">
        <v>23.9</v>
      </c>
      <c r="J65" t="n">
        <v>20.9</v>
      </c>
      <c r="K65" t="n">
        <v>19.74</v>
      </c>
      <c r="L65" t="n">
        <v>17.93</v>
      </c>
      <c r="M65" t="n">
        <v>20.52</v>
      </c>
      <c r="N65" t="n">
        <v>17.16</v>
      </c>
      <c r="O65" t="n">
        <v>19.14</v>
      </c>
      <c r="P65" t="n">
        <v>19.89</v>
      </c>
      <c r="Q65" t="n">
        <v>21.56</v>
      </c>
      <c r="R65" t="n">
        <v>29.93</v>
      </c>
      <c r="S65" t="n">
        <v>30.56</v>
      </c>
      <c r="T65" t="n">
        <v>31.38</v>
      </c>
      <c r="U65" t="n">
        <v>26.52</v>
      </c>
      <c r="V65" t="n">
        <v>25.24</v>
      </c>
      <c r="W65" t="inlineStr">
        <is>
          <t>-</t>
        </is>
      </c>
    </row>
    <row r="66">
      <c r="A66" s="5" t="inlineStr">
        <is>
          <t>Eigenkapitalquote in %</t>
        </is>
      </c>
      <c r="B66" s="5" t="inlineStr">
        <is>
          <t>Equity Ratio in %</t>
        </is>
      </c>
      <c r="C66" t="n">
        <v>28.93</v>
      </c>
      <c r="D66" t="n">
        <v>29.76</v>
      </c>
      <c r="E66" t="n">
        <v>31.34</v>
      </c>
      <c r="F66" t="n">
        <v>30.1</v>
      </c>
      <c r="G66" t="n">
        <v>24.72</v>
      </c>
      <c r="H66" t="n">
        <v>25.36</v>
      </c>
      <c r="I66" t="n">
        <v>24.3</v>
      </c>
      <c r="J66" t="n">
        <v>24.99</v>
      </c>
      <c r="K66" t="n">
        <v>27.18</v>
      </c>
      <c r="L66" t="n">
        <v>32.33</v>
      </c>
      <c r="M66" t="n">
        <v>30.11</v>
      </c>
      <c r="N66" t="n">
        <v>30.51</v>
      </c>
      <c r="O66" t="n">
        <v>29.65</v>
      </c>
      <c r="P66" t="n">
        <v>29.08</v>
      </c>
      <c r="Q66" t="n">
        <v>26.73</v>
      </c>
      <c r="R66" t="n">
        <v>19.8</v>
      </c>
      <c r="S66" t="n">
        <v>19.99</v>
      </c>
      <c r="T66" t="n">
        <v>17.14</v>
      </c>
      <c r="U66" t="n">
        <v>21.58</v>
      </c>
      <c r="V66" t="n">
        <v>30.36</v>
      </c>
      <c r="W66" t="inlineStr">
        <is>
          <t>-</t>
        </is>
      </c>
    </row>
    <row r="67">
      <c r="A67" s="5" t="inlineStr">
        <is>
          <t>Fremdkapitalquote in %</t>
        </is>
      </c>
      <c r="B67" s="5" t="inlineStr">
        <is>
          <t>Debt Ratio in %</t>
        </is>
      </c>
      <c r="C67" t="n">
        <v>71.06999999999999</v>
      </c>
      <c r="D67" t="n">
        <v>70.23999999999999</v>
      </c>
      <c r="E67" t="n">
        <v>68.66</v>
      </c>
      <c r="F67" t="n">
        <v>69.90000000000001</v>
      </c>
      <c r="G67" t="n">
        <v>75.28</v>
      </c>
      <c r="H67" t="n">
        <v>74.64</v>
      </c>
      <c r="I67" t="n">
        <v>75.7</v>
      </c>
      <c r="J67" t="n">
        <v>75.01000000000001</v>
      </c>
      <c r="K67" t="n">
        <v>72.81999999999999</v>
      </c>
      <c r="L67" t="n">
        <v>67.67</v>
      </c>
      <c r="M67" t="n">
        <v>69.89</v>
      </c>
      <c r="N67" t="n">
        <v>69.48999999999999</v>
      </c>
      <c r="O67" t="n">
        <v>70.34999999999999</v>
      </c>
      <c r="P67" t="n">
        <v>70.92</v>
      </c>
      <c r="Q67" t="n">
        <v>73.27</v>
      </c>
      <c r="R67" t="n">
        <v>80.2</v>
      </c>
      <c r="S67" t="n">
        <v>80.01000000000001</v>
      </c>
      <c r="T67" t="n">
        <v>82.86</v>
      </c>
      <c r="U67" t="n">
        <v>78.42</v>
      </c>
      <c r="V67" t="n">
        <v>69.64</v>
      </c>
      <c r="W67" t="inlineStr">
        <is>
          <t>-</t>
        </is>
      </c>
    </row>
    <row r="68">
      <c r="A68" s="5" t="inlineStr">
        <is>
          <t>Verschuldungsgrad in %</t>
        </is>
      </c>
      <c r="B68" s="5" t="inlineStr">
        <is>
          <t>Finance Gearing in %</t>
        </is>
      </c>
      <c r="C68" t="n">
        <v>245.68</v>
      </c>
      <c r="D68" t="n">
        <v>236.03</v>
      </c>
      <c r="E68" t="n">
        <v>219.08</v>
      </c>
      <c r="F68" t="n">
        <v>232.18</v>
      </c>
      <c r="G68" t="n">
        <v>304.5</v>
      </c>
      <c r="H68" t="n">
        <v>294.33</v>
      </c>
      <c r="I68" t="n">
        <v>311.58</v>
      </c>
      <c r="J68" t="n">
        <v>300.22</v>
      </c>
      <c r="K68" t="n">
        <v>267.95</v>
      </c>
      <c r="L68" t="n">
        <v>209.28</v>
      </c>
      <c r="M68" t="n">
        <v>232.08</v>
      </c>
      <c r="N68" t="n">
        <v>227.78</v>
      </c>
      <c r="O68" t="n">
        <v>237.26</v>
      </c>
      <c r="P68" t="n">
        <v>243.83</v>
      </c>
      <c r="Q68" t="n">
        <v>274.13</v>
      </c>
      <c r="R68" t="n">
        <v>404.94</v>
      </c>
      <c r="S68" t="n">
        <v>400.25</v>
      </c>
      <c r="T68" t="n">
        <v>483.34</v>
      </c>
      <c r="U68" t="n">
        <v>363.47</v>
      </c>
      <c r="V68" t="n">
        <v>229.34</v>
      </c>
      <c r="W68" t="inlineStr">
        <is>
          <t>-</t>
        </is>
      </c>
    </row>
    <row r="69">
      <c r="A69" s="5" t="inlineStr"/>
      <c r="B69" s="5" t="inlineStr"/>
    </row>
    <row r="70">
      <c r="A70" s="5" t="inlineStr">
        <is>
          <t>Kurzfristige Vermögensquote in %</t>
        </is>
      </c>
      <c r="B70" s="5" t="inlineStr">
        <is>
          <t>Current Assets Ratio in %</t>
        </is>
      </c>
      <c r="C70" t="n">
        <v>13.5</v>
      </c>
      <c r="D70" t="n">
        <v>13.3</v>
      </c>
      <c r="E70" t="n">
        <v>15.02</v>
      </c>
      <c r="F70" t="n">
        <v>16.55</v>
      </c>
      <c r="G70" t="n">
        <v>20.82</v>
      </c>
      <c r="H70" t="n">
        <v>22.61</v>
      </c>
      <c r="I70" t="n">
        <v>23.9</v>
      </c>
      <c r="J70" t="n">
        <v>20.9</v>
      </c>
      <c r="K70" t="n">
        <v>19.74</v>
      </c>
      <c r="L70" t="n">
        <v>17.93</v>
      </c>
      <c r="M70" t="n">
        <v>20.52</v>
      </c>
      <c r="N70" t="n">
        <v>17.16</v>
      </c>
      <c r="O70" t="n">
        <v>19.14</v>
      </c>
      <c r="P70" t="n">
        <v>19.89</v>
      </c>
      <c r="Q70" t="n">
        <v>21.56</v>
      </c>
      <c r="R70" t="n">
        <v>29.93</v>
      </c>
      <c r="S70" t="n">
        <v>30.56</v>
      </c>
      <c r="T70" t="n">
        <v>31.38</v>
      </c>
      <c r="U70" t="n">
        <v>26.52</v>
      </c>
      <c r="V70" t="n">
        <v>25.24</v>
      </c>
    </row>
    <row r="71">
      <c r="A71" s="5" t="inlineStr">
        <is>
          <t>Nettogewinn Marge in %</t>
        </is>
      </c>
      <c r="B71" s="5" t="inlineStr">
        <is>
          <t>Net Profit Marge in %</t>
        </is>
      </c>
      <c r="C71" t="n">
        <v>107764.71</v>
      </c>
      <c r="D71" t="n">
        <v>-156777.78</v>
      </c>
      <c r="E71" t="n">
        <v>119255.32</v>
      </c>
      <c r="F71" t="n">
        <v>200888.89</v>
      </c>
      <c r="G71" t="n">
        <v>-7058.82</v>
      </c>
      <c r="H71" t="n">
        <v>120535.71</v>
      </c>
      <c r="I71" t="n">
        <v>-55702.48</v>
      </c>
      <c r="J71" t="n">
        <v>-106339.87</v>
      </c>
      <c r="K71" t="n">
        <v>-304903.23</v>
      </c>
      <c r="L71" t="n">
        <v>218251.75</v>
      </c>
      <c r="M71" t="n">
        <v>112127.66</v>
      </c>
      <c r="N71" t="n">
        <v>141019.11</v>
      </c>
      <c r="O71" t="n">
        <v>151111.11</v>
      </c>
      <c r="P71" t="n">
        <v>186049.38</v>
      </c>
      <c r="Q71" t="n">
        <v>207483.87</v>
      </c>
      <c r="R71" t="n">
        <v>25775.58</v>
      </c>
      <c r="S71" t="n">
        <v>39866.22</v>
      </c>
      <c r="T71" t="n">
        <v>-5640.14</v>
      </c>
      <c r="U71" t="n">
        <v>-35290.1</v>
      </c>
      <c r="V71" t="inlineStr">
        <is>
          <t>-</t>
        </is>
      </c>
    </row>
    <row r="72">
      <c r="A72" s="5" t="inlineStr">
        <is>
          <t>Operative Ergebnis Marge in %</t>
        </is>
      </c>
      <c r="B72" s="5" t="inlineStr">
        <is>
          <t>EBIT Marge in %</t>
        </is>
      </c>
      <c r="C72" t="n">
        <v>373529.41</v>
      </c>
      <c r="D72" t="n">
        <v>62333.33</v>
      </c>
      <c r="E72" t="n">
        <v>350106.38</v>
      </c>
      <c r="F72" t="n">
        <v>413555.56</v>
      </c>
      <c r="G72" t="n">
        <v>290294.12</v>
      </c>
      <c r="H72" t="n">
        <v>404464.29</v>
      </c>
      <c r="I72" t="n">
        <v>224628.1</v>
      </c>
      <c r="J72" t="n">
        <v>125882.35</v>
      </c>
      <c r="K72" t="n">
        <v>-38903.23</v>
      </c>
      <c r="L72" t="n">
        <v>406503.5</v>
      </c>
      <c r="M72" t="n">
        <v>389574.47</v>
      </c>
      <c r="N72" t="n">
        <v>347961.78</v>
      </c>
      <c r="O72" t="n">
        <v>355802.47</v>
      </c>
      <c r="P72" t="n">
        <v>459074.07</v>
      </c>
      <c r="Q72" t="n">
        <v>483806.45</v>
      </c>
      <c r="R72" t="n">
        <v>237623.76</v>
      </c>
      <c r="S72" t="n">
        <v>227056.86</v>
      </c>
      <c r="T72" t="n">
        <v>127698.96</v>
      </c>
      <c r="U72" t="n">
        <v>113890.78</v>
      </c>
      <c r="V72" t="inlineStr">
        <is>
          <t>-</t>
        </is>
      </c>
    </row>
    <row r="73">
      <c r="A73" s="5" t="inlineStr">
        <is>
          <t>Vermögensumsschlag in %</t>
        </is>
      </c>
      <c r="B73" s="5" t="inlineStr">
        <is>
          <t>Asset Turnover in %</t>
        </is>
      </c>
      <c r="C73" t="n">
        <v>0</v>
      </c>
      <c r="D73" t="n">
        <v>0</v>
      </c>
      <c r="E73" t="n">
        <v>0</v>
      </c>
      <c r="F73" t="n">
        <v>0</v>
      </c>
      <c r="G73" t="n">
        <v>0</v>
      </c>
      <c r="H73" t="n">
        <v>0</v>
      </c>
      <c r="I73" t="n">
        <v>0</v>
      </c>
      <c r="J73" t="n">
        <v>0</v>
      </c>
      <c r="K73" t="n">
        <v>0</v>
      </c>
      <c r="L73" t="n">
        <v>0</v>
      </c>
      <c r="M73" t="n">
        <v>0</v>
      </c>
      <c r="N73" t="n">
        <v>0</v>
      </c>
      <c r="O73" t="n">
        <v>0</v>
      </c>
      <c r="P73" t="n">
        <v>0</v>
      </c>
      <c r="Q73" t="n">
        <v>0</v>
      </c>
      <c r="R73" t="n">
        <v>0</v>
      </c>
      <c r="S73" t="n">
        <v>0</v>
      </c>
      <c r="T73" t="n">
        <v>0.01</v>
      </c>
      <c r="U73" t="n">
        <v>0.01</v>
      </c>
      <c r="V73" t="inlineStr">
        <is>
          <t>-</t>
        </is>
      </c>
    </row>
    <row r="74">
      <c r="A74" s="5" t="inlineStr">
        <is>
          <t>Langfristige Vermögensquote in %</t>
        </is>
      </c>
      <c r="B74" s="5" t="inlineStr">
        <is>
          <t>Non-Current Assets Ratio in %</t>
        </is>
      </c>
      <c r="C74" t="n">
        <v>86.5</v>
      </c>
      <c r="D74" t="n">
        <v>86.7</v>
      </c>
      <c r="E74" t="n">
        <v>84.98</v>
      </c>
      <c r="F74" t="n">
        <v>83.45</v>
      </c>
      <c r="G74" t="n">
        <v>79.18000000000001</v>
      </c>
      <c r="H74" t="n">
        <v>77.39</v>
      </c>
      <c r="I74" t="n">
        <v>76.09999999999999</v>
      </c>
      <c r="J74" t="n">
        <v>79.09999999999999</v>
      </c>
      <c r="K74" t="n">
        <v>80.26000000000001</v>
      </c>
      <c r="L74" t="n">
        <v>82.06999999999999</v>
      </c>
      <c r="M74" t="n">
        <v>79.48</v>
      </c>
      <c r="N74" t="n">
        <v>82.84</v>
      </c>
      <c r="O74" t="n">
        <v>80.86</v>
      </c>
      <c r="P74" t="n">
        <v>80.11</v>
      </c>
      <c r="Q74" t="n">
        <v>78.44</v>
      </c>
      <c r="R74" t="n">
        <v>70.06999999999999</v>
      </c>
      <c r="S74" t="n">
        <v>69.44</v>
      </c>
      <c r="T74" t="n">
        <v>68.62</v>
      </c>
      <c r="U74" t="n">
        <v>73.48</v>
      </c>
      <c r="V74" t="n">
        <v>74.76000000000001</v>
      </c>
    </row>
    <row r="75">
      <c r="A75" s="5" t="inlineStr">
        <is>
          <t>Gesamtkapitalrentabilität</t>
        </is>
      </c>
      <c r="B75" s="5" t="inlineStr">
        <is>
          <t>ROA Return on Assets in %</t>
        </is>
      </c>
      <c r="C75" t="n">
        <v>1.31</v>
      </c>
      <c r="D75" t="n">
        <v>-2.15</v>
      </c>
      <c r="E75" t="n">
        <v>1.63</v>
      </c>
      <c r="F75" t="n">
        <v>2.57</v>
      </c>
      <c r="G75" t="n">
        <v>-0.1</v>
      </c>
      <c r="H75" t="n">
        <v>1.89</v>
      </c>
      <c r="I75" t="n">
        <v>-0.96</v>
      </c>
      <c r="J75" t="n">
        <v>-2.1</v>
      </c>
      <c r="K75" t="n">
        <v>-5.64</v>
      </c>
      <c r="L75" t="n">
        <v>3.5</v>
      </c>
      <c r="M75" t="n">
        <v>1.83</v>
      </c>
      <c r="N75" t="n">
        <v>2.59</v>
      </c>
      <c r="O75" t="n">
        <v>2.8</v>
      </c>
      <c r="P75" t="n">
        <v>3.37</v>
      </c>
      <c r="Q75" t="n">
        <v>3.35</v>
      </c>
      <c r="R75" t="n">
        <v>1.02</v>
      </c>
      <c r="S75" t="n">
        <v>1.48</v>
      </c>
      <c r="T75" t="n">
        <v>-0.62</v>
      </c>
      <c r="U75" t="n">
        <v>-3.3</v>
      </c>
      <c r="V75" t="n">
        <v>3.27</v>
      </c>
    </row>
    <row r="76">
      <c r="A76" s="5" t="inlineStr">
        <is>
          <t>Ertrag des eingesetzten Kapitals</t>
        </is>
      </c>
      <c r="B76" s="5" t="inlineStr">
        <is>
          <t>ROCE Return on Cap. Empl. in %</t>
        </is>
      </c>
      <c r="C76" t="n">
        <v>5.38</v>
      </c>
      <c r="D76" t="n">
        <v>1.06</v>
      </c>
      <c r="E76" t="n">
        <v>5.84</v>
      </c>
      <c r="F76" t="n">
        <v>6.41</v>
      </c>
      <c r="G76" t="n">
        <v>5.36</v>
      </c>
      <c r="H76" t="n">
        <v>7.96</v>
      </c>
      <c r="I76" t="n">
        <v>5.05</v>
      </c>
      <c r="J76" t="n">
        <v>3.17</v>
      </c>
      <c r="K76" t="n">
        <v>-0.91</v>
      </c>
      <c r="L76" t="n">
        <v>8.18</v>
      </c>
      <c r="M76" t="n">
        <v>8.210000000000001</v>
      </c>
      <c r="N76" t="n">
        <v>8.130000000000001</v>
      </c>
      <c r="O76" t="n">
        <v>8.44</v>
      </c>
      <c r="P76" t="n">
        <v>10.33</v>
      </c>
      <c r="Q76" t="n">
        <v>10.16</v>
      </c>
      <c r="R76" t="inlineStr">
        <is>
          <t>-</t>
        </is>
      </c>
      <c r="S76" t="inlineStr">
        <is>
          <t>-</t>
        </is>
      </c>
      <c r="T76" t="inlineStr">
        <is>
          <t>-</t>
        </is>
      </c>
      <c r="U76" t="inlineStr">
        <is>
          <t>-</t>
        </is>
      </c>
      <c r="V76" t="inlineStr">
        <is>
          <t>-</t>
        </is>
      </c>
    </row>
    <row r="77">
      <c r="A77" s="5" t="inlineStr">
        <is>
          <t>Eigenkapital zu Anlagevermögen</t>
        </is>
      </c>
      <c r="B77" s="5" t="inlineStr">
        <is>
          <t>Equity to Fixed Assets in %</t>
        </is>
      </c>
      <c r="C77" t="n">
        <v>33.44</v>
      </c>
      <c r="D77" t="n">
        <v>34.33</v>
      </c>
      <c r="E77" t="n">
        <v>36.88</v>
      </c>
      <c r="F77" t="n">
        <v>36.08</v>
      </c>
      <c r="G77" t="n">
        <v>31.22</v>
      </c>
      <c r="H77" t="n">
        <v>32.77</v>
      </c>
      <c r="I77" t="n">
        <v>31.93</v>
      </c>
      <c r="J77" t="n">
        <v>31.59</v>
      </c>
      <c r="K77" t="n">
        <v>33.86</v>
      </c>
      <c r="L77" t="n">
        <v>39.4</v>
      </c>
      <c r="M77" t="n">
        <v>37.89</v>
      </c>
      <c r="N77" t="n">
        <v>36.83</v>
      </c>
      <c r="O77" t="n">
        <v>36.67</v>
      </c>
      <c r="P77" t="n">
        <v>36.3</v>
      </c>
      <c r="Q77" t="n">
        <v>34.07</v>
      </c>
      <c r="R77" t="n">
        <v>28.26</v>
      </c>
      <c r="S77" t="n">
        <v>28.79</v>
      </c>
      <c r="T77" t="n">
        <v>24.98</v>
      </c>
      <c r="U77" t="n">
        <v>29.36</v>
      </c>
      <c r="V77" t="n">
        <v>40.62</v>
      </c>
    </row>
    <row r="78">
      <c r="A78" s="5" t="inlineStr">
        <is>
          <t>Liquidität Dritten Grades</t>
        </is>
      </c>
      <c r="B78" s="5" t="inlineStr">
        <is>
          <t>Current Ratio in %</t>
        </is>
      </c>
      <c r="C78" t="n">
        <v>85.06</v>
      </c>
      <c r="D78" t="n">
        <v>67.77</v>
      </c>
      <c r="E78" t="n">
        <v>83.40000000000001</v>
      </c>
      <c r="F78" t="n">
        <v>94.51000000000001</v>
      </c>
      <c r="G78" t="n">
        <v>92.81999999999999</v>
      </c>
      <c r="H78" t="n">
        <v>110.71</v>
      </c>
      <c r="I78" t="n">
        <v>102.64</v>
      </c>
      <c r="J78" t="n">
        <v>96.40000000000001</v>
      </c>
      <c r="K78" t="n">
        <v>95.08</v>
      </c>
      <c r="L78" t="n">
        <v>88.42</v>
      </c>
      <c r="M78" t="n">
        <v>91.84</v>
      </c>
      <c r="N78" t="n">
        <v>79.75</v>
      </c>
      <c r="O78" t="n">
        <v>87.34</v>
      </c>
      <c r="P78" t="n">
        <v>101.84</v>
      </c>
      <c r="Q78" t="n">
        <v>93.23999999999999</v>
      </c>
      <c r="R78" t="inlineStr">
        <is>
          <t>-</t>
        </is>
      </c>
      <c r="S78" t="inlineStr">
        <is>
          <t>-</t>
        </is>
      </c>
      <c r="T78" t="inlineStr">
        <is>
          <t>-</t>
        </is>
      </c>
      <c r="U78" t="inlineStr">
        <is>
          <t>-</t>
        </is>
      </c>
      <c r="V78" t="inlineStr">
        <is>
          <t>-</t>
        </is>
      </c>
    </row>
    <row r="79">
      <c r="A79" s="5" t="inlineStr">
        <is>
          <t>Operativer Cashflow</t>
        </is>
      </c>
      <c r="B79" s="5" t="inlineStr">
        <is>
          <t>Operating Cashflow in M</t>
        </is>
      </c>
      <c r="C79" t="n">
        <v>29927.61</v>
      </c>
      <c r="D79" t="n">
        <v>33085.8</v>
      </c>
      <c r="E79" t="n">
        <v>42259.59</v>
      </c>
      <c r="F79" t="n">
        <v>46620.9</v>
      </c>
      <c r="G79" t="n">
        <v>60145.36</v>
      </c>
      <c r="H79" t="n">
        <v>43520.43</v>
      </c>
      <c r="I79" t="n">
        <v>27305.3</v>
      </c>
      <c r="J79" t="n">
        <v>20412.7</v>
      </c>
      <c r="K79" t="n">
        <v>24919.4</v>
      </c>
      <c r="L79" t="n">
        <v>36029.12</v>
      </c>
      <c r="M79" t="n">
        <v>50628.77</v>
      </c>
      <c r="N79" t="n">
        <v>34794.9</v>
      </c>
      <c r="O79" t="n">
        <v>62298.5</v>
      </c>
      <c r="P79" t="n">
        <v>63624</v>
      </c>
      <c r="Q79" t="n">
        <v>63178.64999999999</v>
      </c>
      <c r="R79" t="inlineStr">
        <is>
          <t>-</t>
        </is>
      </c>
      <c r="S79" t="inlineStr">
        <is>
          <t>-</t>
        </is>
      </c>
      <c r="T79" t="inlineStr">
        <is>
          <t>-</t>
        </is>
      </c>
      <c r="U79" t="inlineStr">
        <is>
          <t>-</t>
        </is>
      </c>
      <c r="V79" t="inlineStr">
        <is>
          <t>-</t>
        </is>
      </c>
    </row>
    <row r="80">
      <c r="A80" s="5" t="inlineStr">
        <is>
          <t>Aktienrückkauf</t>
        </is>
      </c>
      <c r="B80" s="5" t="inlineStr">
        <is>
          <t>Share Buyback in M</t>
        </is>
      </c>
      <c r="C80" t="n">
        <v>0</v>
      </c>
      <c r="D80" t="n">
        <v>0</v>
      </c>
      <c r="E80" t="n">
        <v>0</v>
      </c>
      <c r="F80" t="n">
        <v>-1703</v>
      </c>
      <c r="G80" t="n">
        <v>-27</v>
      </c>
      <c r="H80" t="n">
        <v>-54</v>
      </c>
      <c r="I80" t="n">
        <v>0</v>
      </c>
      <c r="J80" t="n">
        <v>0</v>
      </c>
      <c r="K80" t="n">
        <v>-9</v>
      </c>
      <c r="L80" t="n">
        <v>-27</v>
      </c>
      <c r="M80" t="n">
        <v>11</v>
      </c>
      <c r="N80" t="n">
        <v>25</v>
      </c>
      <c r="O80" t="n">
        <v>0</v>
      </c>
      <c r="P80" t="n">
        <v>-10</v>
      </c>
      <c r="Q80" t="inlineStr">
        <is>
          <t>-</t>
        </is>
      </c>
      <c r="R80" t="inlineStr">
        <is>
          <t>-</t>
        </is>
      </c>
      <c r="S80" t="inlineStr">
        <is>
          <t>-</t>
        </is>
      </c>
      <c r="T80" t="inlineStr">
        <is>
          <t>-</t>
        </is>
      </c>
      <c r="U80" t="inlineStr">
        <is>
          <t>-</t>
        </is>
      </c>
      <c r="V80" t="inlineStr">
        <is>
          <t>-</t>
        </is>
      </c>
    </row>
    <row r="81">
      <c r="A81" s="5" t="inlineStr">
        <is>
          <t>Umsatzwachstum 1J in %</t>
        </is>
      </c>
      <c r="B81" s="5" t="inlineStr">
        <is>
          <t>Revenue Growth 1Y in %</t>
        </is>
      </c>
      <c r="C81" t="n">
        <v>-5.56</v>
      </c>
      <c r="D81" t="n">
        <v>-4.26</v>
      </c>
      <c r="E81" t="n">
        <v>4.44</v>
      </c>
      <c r="F81" t="n">
        <v>-11.76</v>
      </c>
      <c r="G81" t="n">
        <v>-8.93</v>
      </c>
      <c r="H81" t="n">
        <v>-7.44</v>
      </c>
      <c r="I81" t="n">
        <v>-20.92</v>
      </c>
      <c r="J81" t="n">
        <v>-1.29</v>
      </c>
      <c r="K81" t="n">
        <v>8.390000000000001</v>
      </c>
      <c r="L81" t="n">
        <v>1.42</v>
      </c>
      <c r="M81" t="n">
        <v>-10.19</v>
      </c>
      <c r="N81" t="n">
        <v>-3.09</v>
      </c>
      <c r="O81" t="inlineStr">
        <is>
          <t>-</t>
        </is>
      </c>
      <c r="P81" t="n">
        <v>4.52</v>
      </c>
      <c r="Q81" t="n">
        <v>-48.84</v>
      </c>
      <c r="R81" t="n">
        <v>1.34</v>
      </c>
      <c r="S81" t="n">
        <v>-48.27</v>
      </c>
      <c r="T81" t="n">
        <v>-1.37</v>
      </c>
      <c r="U81" t="inlineStr">
        <is>
          <t>-</t>
        </is>
      </c>
      <c r="V81" t="inlineStr">
        <is>
          <t>-</t>
        </is>
      </c>
    </row>
    <row r="82">
      <c r="A82" s="5" t="inlineStr">
        <is>
          <t>Umsatzwachstum 3J in %</t>
        </is>
      </c>
      <c r="B82" s="5" t="inlineStr">
        <is>
          <t>Revenue Growth 3Y in %</t>
        </is>
      </c>
      <c r="C82" t="n">
        <v>-1.79</v>
      </c>
      <c r="D82" t="n">
        <v>-3.86</v>
      </c>
      <c r="E82" t="n">
        <v>-5.42</v>
      </c>
      <c r="F82" t="n">
        <v>-9.380000000000001</v>
      </c>
      <c r="G82" t="n">
        <v>-12.43</v>
      </c>
      <c r="H82" t="n">
        <v>-9.880000000000001</v>
      </c>
      <c r="I82" t="n">
        <v>-4.61</v>
      </c>
      <c r="J82" t="n">
        <v>2.84</v>
      </c>
      <c r="K82" t="n">
        <v>-0.13</v>
      </c>
      <c r="L82" t="n">
        <v>-3.95</v>
      </c>
      <c r="M82" t="n">
        <v>-4.43</v>
      </c>
      <c r="N82" t="n">
        <v>0.48</v>
      </c>
      <c r="O82" t="n">
        <v>-14.77</v>
      </c>
      <c r="P82" t="n">
        <v>-14.33</v>
      </c>
      <c r="Q82" t="n">
        <v>-31.92</v>
      </c>
      <c r="R82" t="n">
        <v>-16.1</v>
      </c>
      <c r="S82" t="inlineStr">
        <is>
          <t>-</t>
        </is>
      </c>
      <c r="T82" t="inlineStr">
        <is>
          <t>-</t>
        </is>
      </c>
      <c r="U82" t="inlineStr">
        <is>
          <t>-</t>
        </is>
      </c>
      <c r="V82" t="inlineStr">
        <is>
          <t>-</t>
        </is>
      </c>
    </row>
    <row r="83">
      <c r="A83" s="5" t="inlineStr">
        <is>
          <t>Umsatzwachstum 5J in %</t>
        </is>
      </c>
      <c r="B83" s="5" t="inlineStr">
        <is>
          <t>Revenue Growth 5Y in %</t>
        </is>
      </c>
      <c r="C83" t="n">
        <v>-5.21</v>
      </c>
      <c r="D83" t="n">
        <v>-5.59</v>
      </c>
      <c r="E83" t="n">
        <v>-8.92</v>
      </c>
      <c r="F83" t="n">
        <v>-10.07</v>
      </c>
      <c r="G83" t="n">
        <v>-6.04</v>
      </c>
      <c r="H83" t="n">
        <v>-3.97</v>
      </c>
      <c r="I83" t="n">
        <v>-4.52</v>
      </c>
      <c r="J83" t="n">
        <v>-0.95</v>
      </c>
      <c r="K83" t="n">
        <v>-0.6899999999999999</v>
      </c>
      <c r="L83" t="n">
        <v>-1.47</v>
      </c>
      <c r="M83" t="n">
        <v>-11.52</v>
      </c>
      <c r="N83" t="n">
        <v>-9.210000000000001</v>
      </c>
      <c r="O83" t="n">
        <v>-18.25</v>
      </c>
      <c r="P83" t="n">
        <v>-18.52</v>
      </c>
      <c r="Q83" t="inlineStr">
        <is>
          <t>-</t>
        </is>
      </c>
      <c r="R83" t="inlineStr">
        <is>
          <t>-</t>
        </is>
      </c>
      <c r="S83" t="inlineStr">
        <is>
          <t>-</t>
        </is>
      </c>
      <c r="T83" t="inlineStr">
        <is>
          <t>-</t>
        </is>
      </c>
      <c r="U83" t="inlineStr">
        <is>
          <t>-</t>
        </is>
      </c>
      <c r="V83" t="inlineStr">
        <is>
          <t>-</t>
        </is>
      </c>
    </row>
    <row r="84">
      <c r="A84" s="5" t="inlineStr">
        <is>
          <t>Umsatzwachstum 10J in %</t>
        </is>
      </c>
      <c r="B84" s="5" t="inlineStr">
        <is>
          <t>Revenue Growth 10Y in %</t>
        </is>
      </c>
      <c r="C84" t="n">
        <v>-4.59</v>
      </c>
      <c r="D84" t="n">
        <v>-5.05</v>
      </c>
      <c r="E84" t="n">
        <v>-4.94</v>
      </c>
      <c r="F84" t="n">
        <v>-5.38</v>
      </c>
      <c r="G84" t="n">
        <v>-3.75</v>
      </c>
      <c r="H84" t="n">
        <v>-7.74</v>
      </c>
      <c r="I84" t="n">
        <v>-6.87</v>
      </c>
      <c r="J84" t="n">
        <v>-9.6</v>
      </c>
      <c r="K84" t="n">
        <v>-9.609999999999999</v>
      </c>
      <c r="L84" t="inlineStr">
        <is>
          <t>-</t>
        </is>
      </c>
      <c r="M84" t="inlineStr">
        <is>
          <t>-</t>
        </is>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-164.92</v>
      </c>
      <c r="D85" t="n">
        <v>-225.87</v>
      </c>
      <c r="E85" t="n">
        <v>-38</v>
      </c>
      <c r="F85" t="n">
        <v>-2611.11</v>
      </c>
      <c r="G85" t="n">
        <v>-105.33</v>
      </c>
      <c r="H85" t="n">
        <v>-300.3</v>
      </c>
      <c r="I85" t="n">
        <v>-58.57</v>
      </c>
      <c r="J85" t="n">
        <v>-65.56999999999999</v>
      </c>
      <c r="K85" t="n">
        <v>-251.43</v>
      </c>
      <c r="L85" t="n">
        <v>97.41</v>
      </c>
      <c r="M85" t="n">
        <v>-28.59</v>
      </c>
      <c r="N85" t="n">
        <v>-9.56</v>
      </c>
      <c r="O85" t="n">
        <v>-18.78</v>
      </c>
      <c r="P85" t="n">
        <v>-6.28</v>
      </c>
      <c r="Q85" t="n">
        <v>311.78</v>
      </c>
      <c r="R85" t="n">
        <v>-34.48</v>
      </c>
      <c r="S85" t="n">
        <v>-465.64</v>
      </c>
      <c r="T85" t="n">
        <v>-84.23999999999999</v>
      </c>
      <c r="U85" t="n">
        <v>-201.97</v>
      </c>
      <c r="V85" t="inlineStr">
        <is>
          <t>-</t>
        </is>
      </c>
    </row>
    <row r="86">
      <c r="A86" s="5" t="inlineStr">
        <is>
          <t>Gewinnwachstum 3J in %</t>
        </is>
      </c>
      <c r="B86" s="5" t="inlineStr">
        <is>
          <t>Earnings Growth 3Y in %</t>
        </is>
      </c>
      <c r="C86" t="n">
        <v>-142.93</v>
      </c>
      <c r="D86" t="n">
        <v>-958.33</v>
      </c>
      <c r="E86" t="n">
        <v>-918.15</v>
      </c>
      <c r="F86" t="n">
        <v>-1005.58</v>
      </c>
      <c r="G86" t="n">
        <v>-154.73</v>
      </c>
      <c r="H86" t="n">
        <v>-141.48</v>
      </c>
      <c r="I86" t="n">
        <v>-125.19</v>
      </c>
      <c r="J86" t="n">
        <v>-73.2</v>
      </c>
      <c r="K86" t="n">
        <v>-60.87</v>
      </c>
      <c r="L86" t="n">
        <v>19.75</v>
      </c>
      <c r="M86" t="n">
        <v>-18.98</v>
      </c>
      <c r="N86" t="n">
        <v>-11.54</v>
      </c>
      <c r="O86" t="n">
        <v>95.56999999999999</v>
      </c>
      <c r="P86" t="n">
        <v>90.34</v>
      </c>
      <c r="Q86" t="n">
        <v>-62.78</v>
      </c>
      <c r="R86" t="n">
        <v>-194.79</v>
      </c>
      <c r="S86" t="n">
        <v>-250.62</v>
      </c>
      <c r="T86" t="inlineStr">
        <is>
          <t>-</t>
        </is>
      </c>
      <c r="U86" t="inlineStr">
        <is>
          <t>-</t>
        </is>
      </c>
      <c r="V86" t="inlineStr">
        <is>
          <t>-</t>
        </is>
      </c>
    </row>
    <row r="87">
      <c r="A87" s="5" t="inlineStr">
        <is>
          <t>Gewinnwachstum 5J in %</t>
        </is>
      </c>
      <c r="B87" s="5" t="inlineStr">
        <is>
          <t>Earnings Growth 5Y in %</t>
        </is>
      </c>
      <c r="C87" t="n">
        <v>-629.05</v>
      </c>
      <c r="D87" t="n">
        <v>-656.12</v>
      </c>
      <c r="E87" t="n">
        <v>-622.66</v>
      </c>
      <c r="F87" t="n">
        <v>-628.1799999999999</v>
      </c>
      <c r="G87" t="n">
        <v>-156.24</v>
      </c>
      <c r="H87" t="n">
        <v>-115.69</v>
      </c>
      <c r="I87" t="n">
        <v>-61.35</v>
      </c>
      <c r="J87" t="n">
        <v>-51.55</v>
      </c>
      <c r="K87" t="n">
        <v>-42.19</v>
      </c>
      <c r="L87" t="n">
        <v>6.84</v>
      </c>
      <c r="M87" t="n">
        <v>49.71</v>
      </c>
      <c r="N87" t="n">
        <v>48.54</v>
      </c>
      <c r="O87" t="n">
        <v>-42.68</v>
      </c>
      <c r="P87" t="n">
        <v>-55.77</v>
      </c>
      <c r="Q87" t="n">
        <v>-94.91</v>
      </c>
      <c r="R87" t="inlineStr">
        <is>
          <t>-</t>
        </is>
      </c>
      <c r="S87" t="inlineStr">
        <is>
          <t>-</t>
        </is>
      </c>
      <c r="T87" t="inlineStr">
        <is>
          <t>-</t>
        </is>
      </c>
      <c r="U87" t="inlineStr">
        <is>
          <t>-</t>
        </is>
      </c>
      <c r="V87" t="inlineStr">
        <is>
          <t>-</t>
        </is>
      </c>
    </row>
    <row r="88">
      <c r="A88" s="5" t="inlineStr">
        <is>
          <t>Gewinnwachstum 10J in %</t>
        </is>
      </c>
      <c r="B88" s="5" t="inlineStr">
        <is>
          <t>Earnings Growth 10Y in %</t>
        </is>
      </c>
      <c r="C88" t="n">
        <v>-372.37</v>
      </c>
      <c r="D88" t="n">
        <v>-358.74</v>
      </c>
      <c r="E88" t="n">
        <v>-337.11</v>
      </c>
      <c r="F88" t="n">
        <v>-335.18</v>
      </c>
      <c r="G88" t="n">
        <v>-74.7</v>
      </c>
      <c r="H88" t="n">
        <v>-32.99</v>
      </c>
      <c r="I88" t="n">
        <v>-6.41</v>
      </c>
      <c r="J88" t="n">
        <v>-47.11</v>
      </c>
      <c r="K88" t="n">
        <v>-48.98</v>
      </c>
      <c r="L88" t="n">
        <v>-44.04</v>
      </c>
      <c r="M88" t="inlineStr">
        <is>
          <t>-</t>
        </is>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-0.02</v>
      </c>
      <c r="D89" t="inlineStr">
        <is>
          <t>-</t>
        </is>
      </c>
      <c r="E89" t="n">
        <v>-0.02</v>
      </c>
      <c r="F89" t="n">
        <v>-0.02</v>
      </c>
      <c r="G89" t="n">
        <v>-0.76</v>
      </c>
      <c r="H89" t="n">
        <v>-0.11</v>
      </c>
      <c r="I89" t="inlineStr">
        <is>
          <t>-</t>
        </is>
      </c>
      <c r="J89" t="inlineStr">
        <is>
          <t>-</t>
        </is>
      </c>
      <c r="K89" t="inlineStr">
        <is>
          <t>-</t>
        </is>
      </c>
      <c r="L89" t="n">
        <v>0.89</v>
      </c>
      <c r="M89" t="n">
        <v>0.27</v>
      </c>
      <c r="N89" t="n">
        <v>0.22</v>
      </c>
      <c r="O89" t="n">
        <v>-0.41</v>
      </c>
      <c r="P89" t="n">
        <v>-0.27</v>
      </c>
      <c r="Q89" t="n">
        <v>-0.15</v>
      </c>
      <c r="R89" t="inlineStr">
        <is>
          <t>-</t>
        </is>
      </c>
      <c r="S89" t="inlineStr">
        <is>
          <t>-</t>
        </is>
      </c>
      <c r="T89" t="inlineStr">
        <is>
          <t>-</t>
        </is>
      </c>
      <c r="U89" t="inlineStr">
        <is>
          <t>-</t>
        </is>
      </c>
      <c r="V89" t="inlineStr">
        <is>
          <t>-</t>
        </is>
      </c>
    </row>
    <row r="90">
      <c r="A90" s="5" t="inlineStr">
        <is>
          <t>EBIT-Wachstum 1J in %</t>
        </is>
      </c>
      <c r="B90" s="5" t="inlineStr">
        <is>
          <t>EBIT Growth 1Y in %</t>
        </is>
      </c>
      <c r="C90" t="n">
        <v>465.95</v>
      </c>
      <c r="D90" t="n">
        <v>-82.95</v>
      </c>
      <c r="E90" t="n">
        <v>-11.58</v>
      </c>
      <c r="F90" t="n">
        <v>25.7</v>
      </c>
      <c r="G90" t="n">
        <v>-34.64</v>
      </c>
      <c r="H90" t="n">
        <v>66.67</v>
      </c>
      <c r="I90" t="n">
        <v>41.12</v>
      </c>
      <c r="J90" t="n">
        <v>-419.4</v>
      </c>
      <c r="K90" t="n">
        <v>-110.37</v>
      </c>
      <c r="L90" t="n">
        <v>5.83</v>
      </c>
      <c r="M90" t="n">
        <v>0.55</v>
      </c>
      <c r="N90" t="n">
        <v>-5.22</v>
      </c>
      <c r="O90" t="n">
        <v>-22.5</v>
      </c>
      <c r="P90" t="n">
        <v>-0.83</v>
      </c>
      <c r="Q90" t="n">
        <v>4.15</v>
      </c>
      <c r="R90" t="n">
        <v>6.05</v>
      </c>
      <c r="S90" t="n">
        <v>-8.02</v>
      </c>
      <c r="T90" t="n">
        <v>10.59</v>
      </c>
      <c r="U90" t="n">
        <v>3.62</v>
      </c>
      <c r="V90" t="inlineStr">
        <is>
          <t>-</t>
        </is>
      </c>
    </row>
    <row r="91">
      <c r="A91" s="5" t="inlineStr">
        <is>
          <t>EBIT-Wachstum 3J in %</t>
        </is>
      </c>
      <c r="B91" s="5" t="inlineStr">
        <is>
          <t>EBIT Growth 3Y in %</t>
        </is>
      </c>
      <c r="C91" t="n">
        <v>123.81</v>
      </c>
      <c r="D91" t="n">
        <v>-22.94</v>
      </c>
      <c r="E91" t="n">
        <v>-6.84</v>
      </c>
      <c r="F91" t="n">
        <v>19.24</v>
      </c>
      <c r="G91" t="n">
        <v>24.38</v>
      </c>
      <c r="H91" t="n">
        <v>-103.87</v>
      </c>
      <c r="I91" t="n">
        <v>-162.88</v>
      </c>
      <c r="J91" t="n">
        <v>-174.65</v>
      </c>
      <c r="K91" t="n">
        <v>-34.66</v>
      </c>
      <c r="L91" t="n">
        <v>0.39</v>
      </c>
      <c r="M91" t="n">
        <v>-9.06</v>
      </c>
      <c r="N91" t="n">
        <v>-9.52</v>
      </c>
      <c r="O91" t="n">
        <v>-6.39</v>
      </c>
      <c r="P91" t="n">
        <v>3.12</v>
      </c>
      <c r="Q91" t="n">
        <v>0.73</v>
      </c>
      <c r="R91" t="n">
        <v>2.87</v>
      </c>
      <c r="S91" t="n">
        <v>2.06</v>
      </c>
      <c r="T91" t="inlineStr">
        <is>
          <t>-</t>
        </is>
      </c>
      <c r="U91" t="inlineStr">
        <is>
          <t>-</t>
        </is>
      </c>
      <c r="V91" t="inlineStr">
        <is>
          <t>-</t>
        </is>
      </c>
    </row>
    <row r="92">
      <c r="A92" s="5" t="inlineStr">
        <is>
          <t>EBIT-Wachstum 5J in %</t>
        </is>
      </c>
      <c r="B92" s="5" t="inlineStr">
        <is>
          <t>EBIT Growth 5Y in %</t>
        </is>
      </c>
      <c r="C92" t="n">
        <v>72.5</v>
      </c>
      <c r="D92" t="n">
        <v>-7.36</v>
      </c>
      <c r="E92" t="n">
        <v>17.45</v>
      </c>
      <c r="F92" t="n">
        <v>-64.11</v>
      </c>
      <c r="G92" t="n">
        <v>-91.31999999999999</v>
      </c>
      <c r="H92" t="n">
        <v>-83.23</v>
      </c>
      <c r="I92" t="n">
        <v>-96.45</v>
      </c>
      <c r="J92" t="n">
        <v>-105.72</v>
      </c>
      <c r="K92" t="n">
        <v>-26.34</v>
      </c>
      <c r="L92" t="n">
        <v>-4.43</v>
      </c>
      <c r="M92" t="n">
        <v>-4.77</v>
      </c>
      <c r="N92" t="n">
        <v>-3.67</v>
      </c>
      <c r="O92" t="n">
        <v>-4.23</v>
      </c>
      <c r="P92" t="n">
        <v>2.39</v>
      </c>
      <c r="Q92" t="n">
        <v>3.28</v>
      </c>
      <c r="R92" t="inlineStr">
        <is>
          <t>-</t>
        </is>
      </c>
      <c r="S92" t="inlineStr">
        <is>
          <t>-</t>
        </is>
      </c>
      <c r="T92" t="inlineStr">
        <is>
          <t>-</t>
        </is>
      </c>
      <c r="U92" t="inlineStr">
        <is>
          <t>-</t>
        </is>
      </c>
      <c r="V92" t="inlineStr">
        <is>
          <t>-</t>
        </is>
      </c>
    </row>
    <row r="93">
      <c r="A93" s="5" t="inlineStr">
        <is>
          <t>EBIT-Wachstum 10J in %</t>
        </is>
      </c>
      <c r="B93" s="5" t="inlineStr">
        <is>
          <t>EBIT Growth 10Y in %</t>
        </is>
      </c>
      <c r="C93" t="n">
        <v>-5.37</v>
      </c>
      <c r="D93" t="n">
        <v>-51.91</v>
      </c>
      <c r="E93" t="n">
        <v>-44.13</v>
      </c>
      <c r="F93" t="n">
        <v>-45.23</v>
      </c>
      <c r="G93" t="n">
        <v>-47.88</v>
      </c>
      <c r="H93" t="n">
        <v>-44</v>
      </c>
      <c r="I93" t="n">
        <v>-50.06</v>
      </c>
      <c r="J93" t="n">
        <v>-54.98</v>
      </c>
      <c r="K93" t="n">
        <v>-11.98</v>
      </c>
      <c r="L93" t="n">
        <v>-0.58</v>
      </c>
      <c r="M93" t="inlineStr">
        <is>
          <t>-</t>
        </is>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-9.550000000000001</v>
      </c>
      <c r="D94" t="n">
        <v>-21.71</v>
      </c>
      <c r="E94" t="n">
        <v>-9.35</v>
      </c>
      <c r="F94" t="n">
        <v>-31.26</v>
      </c>
      <c r="G94" t="n">
        <v>37.92</v>
      </c>
      <c r="H94" t="n">
        <v>58.74</v>
      </c>
      <c r="I94" t="n">
        <v>33.77</v>
      </c>
      <c r="J94" t="n">
        <v>-18.09</v>
      </c>
      <c r="K94" t="n">
        <v>-30.88</v>
      </c>
      <c r="L94" t="n">
        <v>-28.98</v>
      </c>
      <c r="M94" t="n">
        <v>45.63</v>
      </c>
      <c r="N94" t="n">
        <v>-44.04</v>
      </c>
      <c r="O94" t="n">
        <v>-2.08</v>
      </c>
      <c r="P94" t="n">
        <v>0.63</v>
      </c>
      <c r="Q94" t="n">
        <v>51.91</v>
      </c>
      <c r="R94" t="n">
        <v>19.85</v>
      </c>
      <c r="S94" t="n">
        <v>-31.95</v>
      </c>
      <c r="T94" t="n">
        <v>-38.4</v>
      </c>
      <c r="U94" t="inlineStr">
        <is>
          <t>-</t>
        </is>
      </c>
      <c r="V94" t="inlineStr">
        <is>
          <t>-</t>
        </is>
      </c>
    </row>
    <row r="95">
      <c r="A95" s="5" t="inlineStr">
        <is>
          <t>Op.Cashflow Wachstum 3J in %</t>
        </is>
      </c>
      <c r="B95" s="5" t="inlineStr">
        <is>
          <t>Op.Cashflow Wachstum 3Y in %</t>
        </is>
      </c>
      <c r="C95" t="n">
        <v>-13.54</v>
      </c>
      <c r="D95" t="n">
        <v>-20.77</v>
      </c>
      <c r="E95" t="n">
        <v>-0.9</v>
      </c>
      <c r="F95" t="n">
        <v>21.8</v>
      </c>
      <c r="G95" t="n">
        <v>43.48</v>
      </c>
      <c r="H95" t="n">
        <v>24.81</v>
      </c>
      <c r="I95" t="n">
        <v>-5.07</v>
      </c>
      <c r="J95" t="n">
        <v>-25.98</v>
      </c>
      <c r="K95" t="n">
        <v>-4.74</v>
      </c>
      <c r="L95" t="n">
        <v>-9.130000000000001</v>
      </c>
      <c r="M95" t="n">
        <v>-0.16</v>
      </c>
      <c r="N95" t="n">
        <v>-15.16</v>
      </c>
      <c r="O95" t="n">
        <v>16.82</v>
      </c>
      <c r="P95" t="n">
        <v>24.13</v>
      </c>
      <c r="Q95" t="n">
        <v>13.27</v>
      </c>
      <c r="R95" t="n">
        <v>-16.83</v>
      </c>
      <c r="S95" t="inlineStr">
        <is>
          <t>-</t>
        </is>
      </c>
      <c r="T95" t="inlineStr">
        <is>
          <t>-</t>
        </is>
      </c>
      <c r="U95" t="inlineStr">
        <is>
          <t>-</t>
        </is>
      </c>
      <c r="V95" t="inlineStr">
        <is>
          <t>-</t>
        </is>
      </c>
    </row>
    <row r="96">
      <c r="A96" s="5" t="inlineStr">
        <is>
          <t>Op.Cashflow Wachstum 5J in %</t>
        </is>
      </c>
      <c r="B96" s="5" t="inlineStr">
        <is>
          <t>Op.Cashflow Wachstum 5Y in %</t>
        </is>
      </c>
      <c r="C96" t="n">
        <v>-6.79</v>
      </c>
      <c r="D96" t="n">
        <v>6.87</v>
      </c>
      <c r="E96" t="n">
        <v>17.96</v>
      </c>
      <c r="F96" t="n">
        <v>16.22</v>
      </c>
      <c r="G96" t="n">
        <v>16.29</v>
      </c>
      <c r="H96" t="n">
        <v>2.91</v>
      </c>
      <c r="I96" t="n">
        <v>0.29</v>
      </c>
      <c r="J96" t="n">
        <v>-15.27</v>
      </c>
      <c r="K96" t="n">
        <v>-12.07</v>
      </c>
      <c r="L96" t="n">
        <v>-5.77</v>
      </c>
      <c r="M96" t="n">
        <v>10.41</v>
      </c>
      <c r="N96" t="n">
        <v>5.25</v>
      </c>
      <c r="O96" t="n">
        <v>7.67</v>
      </c>
      <c r="P96" t="n">
        <v>0.41</v>
      </c>
      <c r="Q96" t="inlineStr">
        <is>
          <t>-</t>
        </is>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-1.94</v>
      </c>
      <c r="D97" t="n">
        <v>3.58</v>
      </c>
      <c r="E97" t="n">
        <v>1.35</v>
      </c>
      <c r="F97" t="n">
        <v>2.07</v>
      </c>
      <c r="G97" t="n">
        <v>5.26</v>
      </c>
      <c r="H97" t="n">
        <v>6.66</v>
      </c>
      <c r="I97" t="n">
        <v>2.77</v>
      </c>
      <c r="J97" t="n">
        <v>-3.8</v>
      </c>
      <c r="K97" t="n">
        <v>-5.83</v>
      </c>
      <c r="L97" t="inlineStr">
        <is>
          <t>-</t>
        </is>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-1662</v>
      </c>
      <c r="D98" t="n">
        <v>-4152</v>
      </c>
      <c r="E98" t="n">
        <v>-2057</v>
      </c>
      <c r="F98" t="n">
        <v>-677</v>
      </c>
      <c r="G98" t="n">
        <v>-1147</v>
      </c>
      <c r="H98" t="n">
        <v>1565</v>
      </c>
      <c r="I98" t="n">
        <v>431</v>
      </c>
      <c r="J98" t="n">
        <v>-605</v>
      </c>
      <c r="K98" t="n">
        <v>-856</v>
      </c>
      <c r="L98" t="n">
        <v>-2093</v>
      </c>
      <c r="M98" t="n">
        <v>-1572</v>
      </c>
      <c r="N98" t="n">
        <v>-3730</v>
      </c>
      <c r="O98" t="n">
        <v>-2425</v>
      </c>
      <c r="P98" t="n">
        <v>322</v>
      </c>
      <c r="Q98" t="n">
        <v>-1501</v>
      </c>
      <c r="R98" t="n">
        <v>22930</v>
      </c>
      <c r="S98" t="n">
        <v>24599</v>
      </c>
      <c r="T98" t="n">
        <v>16563</v>
      </c>
      <c r="U98" t="n">
        <v>16619</v>
      </c>
      <c r="V98" t="n">
        <v>15645</v>
      </c>
      <c r="W98" t="inlineStr">
        <is>
          <t>-</t>
        </is>
      </c>
    </row>
  </sheetData>
  <pageMargins bottom="1" footer="0.5" header="0.5" left="0.75" right="0.75" top="1"/>
</worksheet>
</file>

<file path=xl/worksheets/sheet28.xml><?xml version="1.0" encoding="utf-8"?>
<worksheet xmlns="http://schemas.openxmlformats.org/spreadsheetml/2006/main">
  <sheetPr>
    <outlinePr summaryBelow="1" summaryRight="1"/>
    <pageSetUpPr/>
  </sheetPr>
  <dimension ref="A1:O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s>
  <sheetData>
    <row r="1">
      <c r="A1" s="1" t="inlineStr">
        <is>
          <t xml:space="preserve">TENARIS </t>
        </is>
      </c>
      <c r="B1" s="2" t="inlineStr">
        <is>
          <t>WKN: 164557  ISIN: LU0156801721  US-Symbol:TNRSF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+352-26-478978</t>
        </is>
      </c>
      <c r="J4" t="inlineStr">
        <is>
          <t>San Faustín N.V.</t>
        </is>
      </c>
      <c r="L4" t="inlineStr">
        <is>
          <t>60,45%</t>
        </is>
      </c>
    </row>
    <row r="5">
      <c r="A5" s="5" t="inlineStr">
        <is>
          <t>Ticker</t>
        </is>
      </c>
      <c r="B5" t="inlineStr">
        <is>
          <t>TW11</t>
        </is>
      </c>
      <c r="C5" s="5" t="inlineStr">
        <is>
          <t>Fax</t>
        </is>
      </c>
      <c r="D5" s="5" t="inlineStr"/>
      <c r="E5" t="inlineStr">
        <is>
          <t>+352-26-478979</t>
        </is>
      </c>
      <c r="J5" t="inlineStr">
        <is>
          <t>Freefloat</t>
        </is>
      </c>
      <c r="L5" t="inlineStr">
        <is>
          <t>39,55%</t>
        </is>
      </c>
    </row>
    <row r="6">
      <c r="A6" s="5" t="inlineStr">
        <is>
          <t>Gelistet Seit / Listed Since</t>
        </is>
      </c>
      <c r="B6" t="inlineStr">
        <is>
          <t>-</t>
        </is>
      </c>
      <c r="C6" s="5" t="inlineStr">
        <is>
          <t>Internet</t>
        </is>
      </c>
      <c r="D6" s="5" t="inlineStr"/>
      <c r="E6" t="inlineStr">
        <is>
          <t>http://www.tenaris.com</t>
        </is>
      </c>
    </row>
    <row r="7">
      <c r="A7" s="5" t="inlineStr">
        <is>
          <t>Nominalwert / Nominal Value</t>
        </is>
      </c>
      <c r="B7" t="inlineStr">
        <is>
          <t>-</t>
        </is>
      </c>
      <c r="C7" s="5" t="inlineStr">
        <is>
          <t>Inv. Relations Telefon / Phone</t>
        </is>
      </c>
      <c r="D7" s="5" t="inlineStr"/>
      <c r="E7" t="inlineStr">
        <is>
          <t>+39-02-43847654</t>
        </is>
      </c>
    </row>
    <row r="8">
      <c r="A8" s="5" t="inlineStr">
        <is>
          <t>Land / Country</t>
        </is>
      </c>
      <c r="B8" t="inlineStr">
        <is>
          <t>Italien</t>
        </is>
      </c>
      <c r="C8" s="5" t="inlineStr">
        <is>
          <t>Inv. Relations E-Mail</t>
        </is>
      </c>
      <c r="D8" s="5" t="inlineStr"/>
      <c r="E8" t="inlineStr">
        <is>
          <t>investors@tenaris.com</t>
        </is>
      </c>
    </row>
    <row r="9">
      <c r="A9" s="5" t="inlineStr">
        <is>
          <t>Währung / Currency</t>
        </is>
      </c>
      <c r="B9" t="inlineStr">
        <is>
          <t>USD</t>
        </is>
      </c>
      <c r="C9" s="5" t="inlineStr">
        <is>
          <t>Kontaktperson / Contact Person</t>
        </is>
      </c>
      <c r="D9" s="5" t="inlineStr"/>
      <c r="E9" t="inlineStr">
        <is>
          <t>Giovanni Sardagna</t>
        </is>
      </c>
    </row>
    <row r="10">
      <c r="A10" s="5" t="inlineStr">
        <is>
          <t>Branche / Industry</t>
        </is>
      </c>
      <c r="B10" t="inlineStr">
        <is>
          <t>Other Industries</t>
        </is>
      </c>
      <c r="C10" s="5" t="inlineStr"/>
      <c r="D10" s="5" t="inlineStr"/>
    </row>
    <row r="11">
      <c r="A11" s="5" t="inlineStr">
        <is>
          <t>Sektor / Sector</t>
        </is>
      </c>
      <c r="B11" t="inlineStr">
        <is>
          <t>Various</t>
        </is>
      </c>
    </row>
    <row r="12">
      <c r="A12" s="5" t="inlineStr">
        <is>
          <t>Typ / Genre</t>
        </is>
      </c>
      <c r="B12" t="inlineStr">
        <is>
          <t>Stammaktie</t>
        </is>
      </c>
    </row>
    <row r="13">
      <c r="A13" s="5" t="inlineStr">
        <is>
          <t>Adresse / Address</t>
        </is>
      </c>
      <c r="B13" t="inlineStr">
        <is>
          <t>Tenaris S.A.29, Avenue de la Porte-Neuve  L-2227 Luxembourg</t>
        </is>
      </c>
    </row>
    <row r="14">
      <c r="A14" s="5" t="inlineStr">
        <is>
          <t>Management</t>
        </is>
      </c>
      <c r="B14" t="inlineStr">
        <is>
          <t>Paolo Rocca, Alicia Mandolo, Antonio Caprera, Gabriel Casanova, Alejandro Lammertyn, Paola Mazzoleni, Marcelo Ramos</t>
        </is>
      </c>
    </row>
    <row r="15">
      <c r="A15" s="5" t="inlineStr">
        <is>
          <t>Aufsichtsrat / Board</t>
        </is>
      </c>
      <c r="B15" t="inlineStr">
        <is>
          <t>Paolo Rocca, Robert Bonatti, Carlos Condorelli, German Cura, Roberto Monti, Gianfelice Mario Rocca, Jaime Serra Puche, Yves Speeckaert, Monica Tiuba, Amadeo Vázquez y Vázquez, Guillermo Vogel</t>
        </is>
      </c>
    </row>
    <row r="16">
      <c r="A16" s="5" t="inlineStr">
        <is>
          <t>Beschreibung</t>
        </is>
      </c>
      <c r="B16" t="inlineStr">
        <is>
          <t>Tenaris S.A. ist in der Produktion von nahtlosen Stahlrohren und geschweissten Stahlrohrprodukten weltweit tätig. Das umfangreiche Produktsortiment in mehreren Stahlgüten und unterschiedlichsten Massen beinhaltet unter anderem warmgewalzte und kaltgezogene Nahtlos-Stahlrohre, vorgeformte Behälter, Konstruktionsrohre wie auch Spezialrohre. Diese werden hauptsächlich in der Automobilindustrie, im Maschinenbau, in der Bauindustrie, für die Herstellung von Gasdruckbehältern, Hydraulikzylindern und Baumaschinen wie auch bei Bohrungen zur Öl- und Gasgewinnung und für Wartungsgeräte von Bohrinstrumenten benötigt. Mit Produktionsstätten, Niederlassungen, Forschungs- und Entwicklungszentren sowie Servicezentren ist der Konzern international präsent. Der Hauptsitz der Tenaris S.A ist in Luxemburg. Copyright 2014 FINANCE BASE AG</t>
        </is>
      </c>
    </row>
    <row r="17">
      <c r="A17" s="5" t="inlineStr">
        <is>
          <t>Profile</t>
        </is>
      </c>
      <c r="B17" t="inlineStr">
        <is>
          <t>Tenaris is active worldwide in the production of seamless steel tubes and welded steel pipe products. The extensive range of products in several steel grades and a wide variety of materials including hot-rolled, among others, and cold drawn seamless steel tubes, preformed containers, structural tubes, as well as special pipes. These are used mainly in the automotive industry, in mechanical engineering, in the building industry, for the production of gas pressure vessels, hydraulic cylinders and construction as well as in drilling for oil and gas production and maintenance for devices of drilling instruments. With production facilities, offices, research and development centers and service centers, the Group has an international presence. The headquarters of Tenaris S.A. in Luxembourg.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row>
    <row r="19">
      <c r="A19" s="5" t="inlineStr">
        <is>
          <t>Bilanz in Mio.  USD per  31.12</t>
        </is>
      </c>
      <c r="B19" s="5" t="inlineStr">
        <is>
          <t>Balance Sheet in M  USD per  31.12</t>
        </is>
      </c>
      <c r="C19" s="5" t="n">
        <v>2018</v>
      </c>
      <c r="D19" s="5" t="n">
        <v>2017</v>
      </c>
      <c r="E19" s="5" t="n">
        <v>2016</v>
      </c>
      <c r="F19" s="5" t="n">
        <v>2015</v>
      </c>
      <c r="G19" s="5" t="n">
        <v>2014</v>
      </c>
      <c r="H19" s="5" t="n">
        <v>2013</v>
      </c>
      <c r="I19" s="5" t="n">
        <v>2012</v>
      </c>
      <c r="J19" s="5" t="n">
        <v>2011</v>
      </c>
      <c r="K19" s="5" t="n">
        <v>2010</v>
      </c>
      <c r="L19" s="5" t="n">
        <v>2009</v>
      </c>
      <c r="M19" s="5" t="n">
        <v>2008</v>
      </c>
      <c r="N19" s="5" t="n">
        <v>2007</v>
      </c>
      <c r="O19" s="5" t="n">
        <v>2007</v>
      </c>
    </row>
    <row r="20">
      <c r="A20" s="5" t="inlineStr">
        <is>
          <t>Umsatz</t>
        </is>
      </c>
      <c r="B20" s="5" t="inlineStr">
        <is>
          <t>Revenue</t>
        </is>
      </c>
      <c r="C20" t="n">
        <v>7659</v>
      </c>
      <c r="D20" t="n">
        <v>5289</v>
      </c>
      <c r="E20" t="n">
        <v>4294</v>
      </c>
      <c r="F20" t="n">
        <v>7101</v>
      </c>
      <c r="G20" t="n">
        <v>10338</v>
      </c>
      <c r="H20" t="n">
        <v>10597</v>
      </c>
      <c r="I20" t="n">
        <v>10834</v>
      </c>
      <c r="J20" t="n">
        <v>9973</v>
      </c>
      <c r="K20" t="n">
        <v>7712</v>
      </c>
      <c r="L20" t="n">
        <v>8149</v>
      </c>
      <c r="M20" t="n">
        <v>12132</v>
      </c>
      <c r="N20" t="n">
        <v>10042</v>
      </c>
      <c r="O20" t="n">
        <v>10042</v>
      </c>
    </row>
    <row r="21">
      <c r="A21" s="5" t="inlineStr">
        <is>
          <t>Bruttoergebnis vom Umsatz</t>
        </is>
      </c>
      <c r="B21" s="5" t="inlineStr">
        <is>
          <t>Gross Profit</t>
        </is>
      </c>
      <c r="C21" t="n">
        <v>2379</v>
      </c>
      <c r="D21" t="n">
        <v>1603</v>
      </c>
      <c r="E21" t="n">
        <v>1128</v>
      </c>
      <c r="F21" t="n">
        <v>2216</v>
      </c>
      <c r="G21" t="n">
        <v>4051</v>
      </c>
      <c r="H21" t="n">
        <v>4140</v>
      </c>
      <c r="I21" t="n">
        <v>4197</v>
      </c>
      <c r="J21" t="n">
        <v>3743</v>
      </c>
      <c r="K21" t="n">
        <v>3011</v>
      </c>
      <c r="L21" t="n">
        <v>3284</v>
      </c>
      <c r="M21" t="n">
        <v>5333</v>
      </c>
      <c r="N21" t="n">
        <v>4526</v>
      </c>
      <c r="O21" t="n">
        <v>4526</v>
      </c>
    </row>
    <row r="22">
      <c r="A22" s="5" t="inlineStr">
        <is>
          <t>Operatives Ergebnis (EBIT)</t>
        </is>
      </c>
      <c r="B22" s="5" t="inlineStr">
        <is>
          <t>EBIT Earning Before Interest &amp; Tax</t>
        </is>
      </c>
      <c r="C22" t="n">
        <v>871.8</v>
      </c>
      <c r="D22" t="n">
        <v>334.6</v>
      </c>
      <c r="E22" t="n">
        <v>-59.1</v>
      </c>
      <c r="F22" t="n">
        <v>195.4</v>
      </c>
      <c r="G22" t="n">
        <v>1899</v>
      </c>
      <c r="H22" t="n">
        <v>2185</v>
      </c>
      <c r="I22" t="n">
        <v>2357</v>
      </c>
      <c r="J22" t="n">
        <v>1895</v>
      </c>
      <c r="K22" t="n">
        <v>1574</v>
      </c>
      <c r="L22" t="n">
        <v>1814</v>
      </c>
      <c r="M22" t="n">
        <v>3028</v>
      </c>
      <c r="N22" t="n">
        <v>2957</v>
      </c>
      <c r="O22" t="n">
        <v>2957</v>
      </c>
    </row>
    <row r="23">
      <c r="A23" s="5" t="inlineStr">
        <is>
          <t>Finanzergebnis</t>
        </is>
      </c>
      <c r="B23" s="5" t="inlineStr">
        <is>
          <t>Financial Result</t>
        </is>
      </c>
      <c r="C23" t="n">
        <v>231.3</v>
      </c>
      <c r="D23" t="n">
        <v>93.09999999999999</v>
      </c>
      <c r="E23" t="n">
        <v>93.5</v>
      </c>
      <c r="F23" t="n">
        <v>14.2</v>
      </c>
      <c r="G23" t="n">
        <v>53.2</v>
      </c>
      <c r="H23" t="n">
        <v>17.4</v>
      </c>
      <c r="I23" t="n">
        <v>-113.6</v>
      </c>
      <c r="J23" t="n">
        <v>51.2</v>
      </c>
      <c r="K23" t="n">
        <v>17.6</v>
      </c>
      <c r="L23" t="n">
        <v>-64.7</v>
      </c>
      <c r="M23" t="n">
        <v>-151.7</v>
      </c>
      <c r="N23" t="n">
        <v>-91.7</v>
      </c>
      <c r="O23" t="n">
        <v>-91.7</v>
      </c>
    </row>
    <row r="24">
      <c r="A24" s="5" t="inlineStr">
        <is>
          <t>Ergebnis vor Steuer (EBT)</t>
        </is>
      </c>
      <c r="B24" s="5" t="inlineStr">
        <is>
          <t>EBT Earning Before Tax</t>
        </is>
      </c>
      <c r="C24" t="n">
        <v>1103</v>
      </c>
      <c r="D24" t="n">
        <v>427.7</v>
      </c>
      <c r="E24" t="n">
        <v>34.4</v>
      </c>
      <c r="F24" t="n">
        <v>209.6</v>
      </c>
      <c r="G24" t="n">
        <v>1952</v>
      </c>
      <c r="H24" t="n">
        <v>2202</v>
      </c>
      <c r="I24" t="n">
        <v>2243</v>
      </c>
      <c r="J24" t="n">
        <v>1946</v>
      </c>
      <c r="K24" t="n">
        <v>1591</v>
      </c>
      <c r="L24" t="n">
        <v>1749</v>
      </c>
      <c r="M24" t="n">
        <v>2876</v>
      </c>
      <c r="N24" t="n">
        <v>2866</v>
      </c>
      <c r="O24" t="n">
        <v>2866</v>
      </c>
    </row>
    <row r="25">
      <c r="A25" s="5" t="inlineStr">
        <is>
          <t>Ergebnis nach Steuer</t>
        </is>
      </c>
      <c r="B25" s="5" t="inlineStr">
        <is>
          <t>Earnings after tax</t>
        </is>
      </c>
      <c r="C25" t="n">
        <v>873.9</v>
      </c>
      <c r="D25" t="n">
        <v>444.8</v>
      </c>
      <c r="E25" t="n">
        <v>17.3</v>
      </c>
      <c r="F25" t="n">
        <v>-34.9</v>
      </c>
      <c r="G25" t="n">
        <v>1366</v>
      </c>
      <c r="H25" t="n">
        <v>1574</v>
      </c>
      <c r="I25" t="n">
        <v>1701</v>
      </c>
      <c r="J25" t="n">
        <v>1421</v>
      </c>
      <c r="K25" t="n">
        <v>1141</v>
      </c>
      <c r="L25" t="n">
        <v>1236</v>
      </c>
      <c r="M25" t="n">
        <v>1865</v>
      </c>
      <c r="N25" t="n">
        <v>2042</v>
      </c>
      <c r="O25" t="n">
        <v>2042</v>
      </c>
    </row>
    <row r="26">
      <c r="A26" s="5" t="inlineStr">
        <is>
          <t>Minderheitenanteil</t>
        </is>
      </c>
      <c r="B26" s="5" t="inlineStr">
        <is>
          <t>Minority Share</t>
        </is>
      </c>
      <c r="C26" t="n">
        <v>2.2</v>
      </c>
      <c r="D26" t="n">
        <v>8.300000000000001</v>
      </c>
      <c r="E26" t="n">
        <v>-3.4</v>
      </c>
      <c r="F26" t="n">
        <v>-5.7</v>
      </c>
      <c r="G26" t="n">
        <v>-22.7</v>
      </c>
      <c r="H26" t="n">
        <v>-23</v>
      </c>
      <c r="I26" t="n">
        <v>-2.4</v>
      </c>
      <c r="J26" t="n">
        <v>-89.59999999999999</v>
      </c>
      <c r="K26" t="n">
        <v>-13.7</v>
      </c>
      <c r="L26" t="n">
        <v>-46</v>
      </c>
      <c r="M26" t="n">
        <v>-150.8</v>
      </c>
      <c r="N26" t="n">
        <v>-152.3</v>
      </c>
      <c r="O26" t="n">
        <v>-152.3</v>
      </c>
    </row>
    <row r="27">
      <c r="A27" s="5" t="inlineStr">
        <is>
          <t>Jahresüberschuss/-fehlbetrag</t>
        </is>
      </c>
      <c r="B27" s="5" t="inlineStr">
        <is>
          <t>Net Profit</t>
        </is>
      </c>
      <c r="C27" t="n">
        <v>876.1</v>
      </c>
      <c r="D27" t="n">
        <v>544.7</v>
      </c>
      <c r="E27" t="n">
        <v>55.3</v>
      </c>
      <c r="F27" t="n">
        <v>-80.2</v>
      </c>
      <c r="G27" t="n">
        <v>1343</v>
      </c>
      <c r="H27" t="n">
        <v>1551</v>
      </c>
      <c r="I27" t="n">
        <v>1699</v>
      </c>
      <c r="J27" t="n">
        <v>1331</v>
      </c>
      <c r="K27" t="n">
        <v>1127</v>
      </c>
      <c r="L27" t="n">
        <v>1162</v>
      </c>
      <c r="M27" t="n">
        <v>2125</v>
      </c>
      <c r="N27" t="n">
        <v>1924</v>
      </c>
      <c r="O27" t="n">
        <v>1924</v>
      </c>
    </row>
    <row r="28">
      <c r="A28" s="5" t="inlineStr">
        <is>
          <t>Summe Umlaufvermögen</t>
        </is>
      </c>
      <c r="B28" s="5" t="inlineStr">
        <is>
          <t>Current Assets</t>
        </is>
      </c>
      <c r="C28" t="n">
        <v>5464</v>
      </c>
      <c r="D28" t="n">
        <v>5381</v>
      </c>
      <c r="E28" t="n">
        <v>4817</v>
      </c>
      <c r="F28" t="n">
        <v>5743</v>
      </c>
      <c r="G28" t="n">
        <v>7396</v>
      </c>
      <c r="H28" t="n">
        <v>6926</v>
      </c>
      <c r="I28" t="n">
        <v>6987</v>
      </c>
      <c r="J28" t="n">
        <v>6393</v>
      </c>
      <c r="K28" t="n">
        <v>5956</v>
      </c>
      <c r="L28" t="n">
        <v>5622</v>
      </c>
      <c r="M28" t="n">
        <v>7848</v>
      </c>
      <c r="N28" t="n">
        <v>8731</v>
      </c>
      <c r="O28" t="n">
        <v>8731</v>
      </c>
    </row>
    <row r="29">
      <c r="A29" s="5" t="inlineStr">
        <is>
          <t>Summe Anlagevermögen</t>
        </is>
      </c>
      <c r="B29" s="5" t="inlineStr">
        <is>
          <t>Fixed Assets</t>
        </is>
      </c>
      <c r="C29" t="n">
        <v>8787</v>
      </c>
      <c r="D29" t="n">
        <v>9017</v>
      </c>
      <c r="E29" t="n">
        <v>9186</v>
      </c>
      <c r="F29" t="n">
        <v>9144</v>
      </c>
      <c r="G29" t="n">
        <v>9279</v>
      </c>
      <c r="H29" t="n">
        <v>9006</v>
      </c>
      <c r="I29" t="n">
        <v>8977</v>
      </c>
      <c r="J29" t="n">
        <v>8470</v>
      </c>
      <c r="K29" t="n">
        <v>8409</v>
      </c>
      <c r="L29" t="n">
        <v>7862</v>
      </c>
      <c r="M29" t="n">
        <v>7252</v>
      </c>
      <c r="N29" t="n">
        <v>6514</v>
      </c>
      <c r="O29" t="n">
        <v>6514</v>
      </c>
    </row>
    <row r="30">
      <c r="A30" s="5" t="inlineStr">
        <is>
          <t>Summe Aktiva</t>
        </is>
      </c>
      <c r="B30" s="5" t="inlineStr">
        <is>
          <t>Total Assets</t>
        </is>
      </c>
      <c r="C30" t="n">
        <v>14251</v>
      </c>
      <c r="D30" t="n">
        <v>14398</v>
      </c>
      <c r="E30" t="n">
        <v>14003</v>
      </c>
      <c r="F30" t="n">
        <v>14887</v>
      </c>
      <c r="G30" t="n">
        <v>16676</v>
      </c>
      <c r="H30" t="n">
        <v>15931</v>
      </c>
      <c r="I30" t="n">
        <v>15964</v>
      </c>
      <c r="J30" t="n">
        <v>14864</v>
      </c>
      <c r="K30" t="n">
        <v>14364</v>
      </c>
      <c r="L30" t="n">
        <v>13483</v>
      </c>
      <c r="M30" t="n">
        <v>15101</v>
      </c>
      <c r="N30" t="n">
        <v>15245</v>
      </c>
      <c r="O30" t="n">
        <v>15245</v>
      </c>
    </row>
    <row r="31">
      <c r="A31" s="5" t="inlineStr">
        <is>
          <t>Summe kurzfristiges Fremdkapital</t>
        </is>
      </c>
      <c r="B31" s="5" t="inlineStr">
        <is>
          <t>Short-Term Debt</t>
        </is>
      </c>
      <c r="C31" t="n">
        <v>1718</v>
      </c>
      <c r="D31" t="n">
        <v>2071</v>
      </c>
      <c r="E31" t="n">
        <v>1713</v>
      </c>
      <c r="F31" t="n">
        <v>1755</v>
      </c>
      <c r="G31" t="n">
        <v>2603</v>
      </c>
      <c r="H31" t="n">
        <v>2120</v>
      </c>
      <c r="I31" t="n">
        <v>2829</v>
      </c>
      <c r="J31" t="n">
        <v>2404</v>
      </c>
      <c r="K31" t="n">
        <v>2379</v>
      </c>
      <c r="L31" t="n">
        <v>1971</v>
      </c>
      <c r="M31" t="n">
        <v>3790</v>
      </c>
      <c r="N31" t="n">
        <v>3061</v>
      </c>
      <c r="O31" t="n">
        <v>3061</v>
      </c>
    </row>
    <row r="32">
      <c r="A32" s="5" t="inlineStr">
        <is>
          <t>Summe langfristiges Fremdkapital</t>
        </is>
      </c>
      <c r="B32" s="5" t="inlineStr">
        <is>
          <t>Long-Term Debt</t>
        </is>
      </c>
      <c r="C32" t="n">
        <v>657.4</v>
      </c>
      <c r="D32" t="n">
        <v>746.3</v>
      </c>
      <c r="E32" t="n">
        <v>859.1</v>
      </c>
      <c r="F32" t="n">
        <v>1266</v>
      </c>
      <c r="G32" t="n">
        <v>1102</v>
      </c>
      <c r="H32" t="n">
        <v>1341</v>
      </c>
      <c r="I32" t="n">
        <v>1574</v>
      </c>
      <c r="J32" t="n">
        <v>1287</v>
      </c>
      <c r="K32" t="n">
        <v>1435</v>
      </c>
      <c r="L32" t="n">
        <v>1792</v>
      </c>
      <c r="M32" t="n">
        <v>2609</v>
      </c>
      <c r="N32" t="n">
        <v>4387</v>
      </c>
      <c r="O32" t="n">
        <v>4387</v>
      </c>
    </row>
    <row r="33">
      <c r="A33" s="5" t="inlineStr">
        <is>
          <t>Summe Fremdkapital</t>
        </is>
      </c>
      <c r="B33" s="5" t="inlineStr">
        <is>
          <t>Total Liabilities</t>
        </is>
      </c>
      <c r="C33" t="n">
        <v>2376</v>
      </c>
      <c r="D33" t="n">
        <v>2817</v>
      </c>
      <c r="E33" t="n">
        <v>2590</v>
      </c>
      <c r="F33" t="n">
        <v>3021</v>
      </c>
      <c r="G33" t="n">
        <v>3704</v>
      </c>
      <c r="H33" t="n">
        <v>3461</v>
      </c>
      <c r="I33" t="n">
        <v>4404</v>
      </c>
      <c r="J33" t="n">
        <v>3691</v>
      </c>
      <c r="K33" t="n">
        <v>3814</v>
      </c>
      <c r="L33" t="n">
        <v>3763</v>
      </c>
      <c r="M33" t="n">
        <v>6399</v>
      </c>
      <c r="N33" t="n">
        <v>7715</v>
      </c>
      <c r="O33" t="n">
        <v>7715</v>
      </c>
    </row>
    <row r="34">
      <c r="A34" s="5" t="inlineStr">
        <is>
          <t>Minderheitenanteil</t>
        </is>
      </c>
      <c r="B34" s="5" t="inlineStr">
        <is>
          <t>Minority Share</t>
        </is>
      </c>
      <c r="C34" t="n">
        <v>92.59999999999999</v>
      </c>
      <c r="D34" t="n">
        <v>98.8</v>
      </c>
      <c r="E34" t="n">
        <v>125.7</v>
      </c>
      <c r="F34" t="n">
        <v>152.7</v>
      </c>
      <c r="G34" t="n">
        <v>152.2</v>
      </c>
      <c r="H34" t="n">
        <v>179.4</v>
      </c>
      <c r="I34" t="n">
        <v>172.3</v>
      </c>
      <c r="J34" t="n">
        <v>666.7</v>
      </c>
      <c r="K34" t="n">
        <v>648.2</v>
      </c>
      <c r="L34" t="n">
        <v>628.7</v>
      </c>
      <c r="M34" t="n">
        <v>525.3</v>
      </c>
      <c r="N34" t="n">
        <v>523.6</v>
      </c>
      <c r="O34" t="n">
        <v>523.6</v>
      </c>
    </row>
    <row r="35">
      <c r="A35" s="5" t="inlineStr">
        <is>
          <t>Summe Eigenkapital</t>
        </is>
      </c>
      <c r="B35" s="5" t="inlineStr">
        <is>
          <t>Equity</t>
        </is>
      </c>
      <c r="C35" t="n">
        <v>11783</v>
      </c>
      <c r="D35" t="n">
        <v>11482</v>
      </c>
      <c r="E35" t="n">
        <v>11287</v>
      </c>
      <c r="F35" t="n">
        <v>11713</v>
      </c>
      <c r="G35" t="n">
        <v>12819</v>
      </c>
      <c r="H35" t="n">
        <v>12290</v>
      </c>
      <c r="I35" t="n">
        <v>11388</v>
      </c>
      <c r="J35" t="n">
        <v>10506</v>
      </c>
      <c r="K35" t="n">
        <v>9902</v>
      </c>
      <c r="L35" t="n">
        <v>9092</v>
      </c>
      <c r="M35" t="n">
        <v>8177</v>
      </c>
      <c r="N35" t="n">
        <v>7006</v>
      </c>
      <c r="O35" t="n">
        <v>7006</v>
      </c>
    </row>
    <row r="36">
      <c r="A36" s="5" t="inlineStr">
        <is>
          <t>Summe Passiva</t>
        </is>
      </c>
      <c r="B36" s="5" t="inlineStr">
        <is>
          <t>Liabilities &amp; Shareholder Equity</t>
        </is>
      </c>
      <c r="C36" t="n">
        <v>14251</v>
      </c>
      <c r="D36" t="n">
        <v>14398</v>
      </c>
      <c r="E36" t="n">
        <v>14003</v>
      </c>
      <c r="F36" t="n">
        <v>14887</v>
      </c>
      <c r="G36" t="n">
        <v>16676</v>
      </c>
      <c r="H36" t="n">
        <v>15931</v>
      </c>
      <c r="I36" t="n">
        <v>15964</v>
      </c>
      <c r="J36" t="n">
        <v>14864</v>
      </c>
      <c r="K36" t="n">
        <v>14364</v>
      </c>
      <c r="L36" t="n">
        <v>13483</v>
      </c>
      <c r="M36" t="n">
        <v>15101</v>
      </c>
      <c r="N36" t="n">
        <v>15245</v>
      </c>
      <c r="O36" t="n">
        <v>15245</v>
      </c>
    </row>
    <row r="37">
      <c r="A37" s="5" t="inlineStr">
        <is>
          <t>Mio.Aktien im Umlauf</t>
        </is>
      </c>
      <c r="B37" s="5" t="inlineStr">
        <is>
          <t>Million shares outstanding</t>
        </is>
      </c>
      <c r="C37" t="n">
        <v>1181</v>
      </c>
      <c r="D37" t="n">
        <v>1181</v>
      </c>
      <c r="E37" t="n">
        <v>1181</v>
      </c>
      <c r="F37" t="n">
        <v>1181</v>
      </c>
      <c r="G37" t="n">
        <v>1181</v>
      </c>
      <c r="H37" t="n">
        <v>1181</v>
      </c>
      <c r="I37" t="n">
        <v>1181</v>
      </c>
      <c r="J37" t="n">
        <v>1181</v>
      </c>
      <c r="K37" t="n">
        <v>1181</v>
      </c>
      <c r="L37" t="n">
        <v>1181</v>
      </c>
      <c r="M37" t="n">
        <v>1181</v>
      </c>
      <c r="N37" t="n">
        <v>1181</v>
      </c>
      <c r="O37" t="n">
        <v>1181</v>
      </c>
    </row>
    <row r="38">
      <c r="A38" s="5" t="inlineStr">
        <is>
          <t>Gezeichnetes Kapital (in Mio.)</t>
        </is>
      </c>
      <c r="B38" s="5" t="inlineStr">
        <is>
          <t>Subscribed Capital in M</t>
        </is>
      </c>
      <c r="C38" t="n">
        <v>1181</v>
      </c>
      <c r="D38" t="n">
        <v>1181</v>
      </c>
      <c r="E38" t="n">
        <v>1181</v>
      </c>
      <c r="F38" t="n">
        <v>1181</v>
      </c>
      <c r="G38" t="n">
        <v>1181</v>
      </c>
      <c r="H38" t="n">
        <v>1181</v>
      </c>
      <c r="I38" t="n">
        <v>1181</v>
      </c>
      <c r="J38" t="n">
        <v>1181</v>
      </c>
      <c r="K38" t="n">
        <v>1181</v>
      </c>
      <c r="L38" t="n">
        <v>1181</v>
      </c>
      <c r="M38" t="n">
        <v>1181</v>
      </c>
      <c r="N38" t="n">
        <v>1181</v>
      </c>
      <c r="O38" t="n">
        <v>1181</v>
      </c>
    </row>
    <row r="39">
      <c r="A39" s="5" t="inlineStr">
        <is>
          <t>Ergebnis je Aktie (brutto)</t>
        </is>
      </c>
      <c r="B39" s="5" t="inlineStr">
        <is>
          <t>Earnings per share</t>
        </is>
      </c>
      <c r="C39" t="n">
        <v>0.93</v>
      </c>
      <c r="D39" t="n">
        <v>0.36</v>
      </c>
      <c r="E39" t="n">
        <v>0.03</v>
      </c>
      <c r="F39" t="n">
        <v>0.18</v>
      </c>
      <c r="G39" t="n">
        <v>1.65</v>
      </c>
      <c r="H39" t="n">
        <v>1.87</v>
      </c>
      <c r="I39" t="n">
        <v>1.9</v>
      </c>
      <c r="J39" t="n">
        <v>1.65</v>
      </c>
      <c r="K39" t="n">
        <v>1.35</v>
      </c>
      <c r="L39" t="n">
        <v>1.48</v>
      </c>
      <c r="M39" t="n">
        <v>2.44</v>
      </c>
      <c r="N39" t="n">
        <v>2.43</v>
      </c>
      <c r="O39" t="n">
        <v>2.43</v>
      </c>
    </row>
    <row r="40">
      <c r="A40" s="5" t="inlineStr">
        <is>
          <t>Ergebnis je Aktie (unverwässert)</t>
        </is>
      </c>
      <c r="B40" s="5" t="inlineStr">
        <is>
          <t>Basic Earnings per share</t>
        </is>
      </c>
      <c r="C40" t="n">
        <v>0.74</v>
      </c>
      <c r="D40" t="n">
        <v>0.46</v>
      </c>
      <c r="E40" t="n">
        <v>0.05</v>
      </c>
      <c r="F40" t="n">
        <v>-0.07000000000000001</v>
      </c>
      <c r="G40" t="n">
        <v>1.14</v>
      </c>
      <c r="H40" t="n">
        <v>1.31</v>
      </c>
      <c r="I40" t="n">
        <v>1.44</v>
      </c>
      <c r="J40" t="n">
        <v>1.13</v>
      </c>
      <c r="K40" t="n">
        <v>0.95</v>
      </c>
      <c r="L40" t="n">
        <v>0.98</v>
      </c>
      <c r="M40" t="n">
        <v>1.8</v>
      </c>
      <c r="N40" t="n">
        <v>1.63</v>
      </c>
      <c r="O40" t="n">
        <v>1.63</v>
      </c>
    </row>
    <row r="41">
      <c r="A41" s="5" t="inlineStr">
        <is>
          <t>Ergebnis je Aktie (verwässert)</t>
        </is>
      </c>
      <c r="B41" s="5" t="inlineStr">
        <is>
          <t>Diluted Earnings per share</t>
        </is>
      </c>
      <c r="C41" t="n">
        <v>0.74</v>
      </c>
      <c r="D41" t="n">
        <v>0.46</v>
      </c>
      <c r="E41" t="n">
        <v>0.05</v>
      </c>
      <c r="F41" t="n">
        <v>-0.07000000000000001</v>
      </c>
      <c r="G41" t="n">
        <v>1.14</v>
      </c>
      <c r="H41" t="n">
        <v>1.31</v>
      </c>
      <c r="I41" t="n">
        <v>1.44</v>
      </c>
      <c r="J41" t="n">
        <v>1.13</v>
      </c>
      <c r="K41" t="n">
        <v>0.95</v>
      </c>
      <c r="L41" t="n">
        <v>0.98</v>
      </c>
      <c r="M41" t="n">
        <v>1.8</v>
      </c>
      <c r="N41" t="n">
        <v>1.63</v>
      </c>
      <c r="O41" t="n">
        <v>1.63</v>
      </c>
    </row>
    <row r="42">
      <c r="A42" s="5" t="inlineStr">
        <is>
          <t>Dividende je Aktie</t>
        </is>
      </c>
      <c r="B42" s="5" t="inlineStr">
        <is>
          <t>Dividend per share</t>
        </is>
      </c>
      <c r="C42" t="n">
        <v>0.41</v>
      </c>
      <c r="D42" t="n">
        <v>0.41</v>
      </c>
      <c r="E42" t="n">
        <v>0.41</v>
      </c>
      <c r="F42" t="n">
        <v>0.45</v>
      </c>
      <c r="G42" t="n">
        <v>0.45</v>
      </c>
      <c r="H42" t="n">
        <v>0.43</v>
      </c>
      <c r="I42" t="n">
        <v>0.43</v>
      </c>
      <c r="J42" t="n">
        <v>0.34</v>
      </c>
      <c r="K42" t="n">
        <v>0.34</v>
      </c>
      <c r="L42" t="n">
        <v>0.43</v>
      </c>
      <c r="M42" t="n">
        <v>0.38</v>
      </c>
      <c r="N42" t="n">
        <v>0.43</v>
      </c>
      <c r="O42" t="n">
        <v>0.43</v>
      </c>
    </row>
    <row r="43">
      <c r="A43" s="5" t="inlineStr">
        <is>
          <t>Dividendenausschüttung in Mio</t>
        </is>
      </c>
      <c r="B43" s="5" t="inlineStr">
        <is>
          <t>Dividend Payment in M</t>
        </is>
      </c>
      <c r="C43" t="n">
        <v>484</v>
      </c>
      <c r="D43" t="n">
        <v>484</v>
      </c>
      <c r="E43" t="n">
        <v>507.6</v>
      </c>
      <c r="F43" t="n">
        <v>531.2</v>
      </c>
      <c r="G43" t="n">
        <v>531</v>
      </c>
      <c r="H43" t="n">
        <v>508</v>
      </c>
      <c r="I43" t="n">
        <v>507.6</v>
      </c>
      <c r="J43" t="n">
        <v>401.3</v>
      </c>
      <c r="K43" t="n">
        <v>401.3</v>
      </c>
      <c r="L43" t="n">
        <v>507.6</v>
      </c>
      <c r="M43" t="n">
        <v>448.6</v>
      </c>
      <c r="N43" t="n">
        <v>507.6</v>
      </c>
      <c r="O43" t="n">
        <v>507.6</v>
      </c>
    </row>
    <row r="44">
      <c r="A44" s="5" t="inlineStr">
        <is>
          <t>Umsatz je Aktie</t>
        </is>
      </c>
      <c r="B44" s="5" t="inlineStr">
        <is>
          <t>Revenue per share</t>
        </is>
      </c>
      <c r="C44" t="n">
        <v>6.49</v>
      </c>
      <c r="D44" t="n">
        <v>4.48</v>
      </c>
      <c r="E44" t="n">
        <v>3.64</v>
      </c>
      <c r="F44" t="n">
        <v>6.02</v>
      </c>
      <c r="G44" t="n">
        <v>8.76</v>
      </c>
      <c r="H44" t="n">
        <v>8.98</v>
      </c>
      <c r="I44" t="n">
        <v>9.18</v>
      </c>
      <c r="J44" t="n">
        <v>8.449999999999999</v>
      </c>
      <c r="K44" t="n">
        <v>6.53</v>
      </c>
      <c r="L44" t="n">
        <v>6.9</v>
      </c>
      <c r="M44" t="n">
        <v>10.28</v>
      </c>
      <c r="N44" t="n">
        <v>8.51</v>
      </c>
      <c r="O44" t="n">
        <v>8.51</v>
      </c>
    </row>
    <row r="45">
      <c r="A45" s="5" t="inlineStr">
        <is>
          <t>Buchwert je Aktie</t>
        </is>
      </c>
      <c r="B45" s="5" t="inlineStr">
        <is>
          <t>Book value per share</t>
        </is>
      </c>
      <c r="C45" t="n">
        <v>9.98</v>
      </c>
      <c r="D45" t="n">
        <v>9.73</v>
      </c>
      <c r="E45" t="n">
        <v>9.56</v>
      </c>
      <c r="F45" t="n">
        <v>9.92</v>
      </c>
      <c r="G45" t="n">
        <v>10.86</v>
      </c>
      <c r="H45" t="n">
        <v>10.41</v>
      </c>
      <c r="I45" t="n">
        <v>9.65</v>
      </c>
      <c r="J45" t="n">
        <v>8.9</v>
      </c>
      <c r="K45" t="n">
        <v>8.390000000000001</v>
      </c>
      <c r="L45" t="n">
        <v>7.7</v>
      </c>
      <c r="M45" t="n">
        <v>6.93</v>
      </c>
      <c r="N45" t="n">
        <v>5.94</v>
      </c>
      <c r="O45" t="n">
        <v>5.94</v>
      </c>
    </row>
    <row r="46">
      <c r="A46" s="5" t="inlineStr">
        <is>
          <t>Cashflow je Aktie</t>
        </is>
      </c>
      <c r="B46" s="5" t="inlineStr">
        <is>
          <t>Cashflow per share</t>
        </is>
      </c>
      <c r="C46" t="n">
        <v>0.52</v>
      </c>
      <c r="D46" t="n">
        <v>-0.02</v>
      </c>
      <c r="E46" t="n">
        <v>0.73</v>
      </c>
      <c r="F46" t="n">
        <v>1.88</v>
      </c>
      <c r="G46" t="n">
        <v>1.73</v>
      </c>
      <c r="H46" t="n">
        <v>2</v>
      </c>
      <c r="I46" t="n">
        <v>1.58</v>
      </c>
      <c r="J46" t="n">
        <v>1.09</v>
      </c>
      <c r="K46" t="n">
        <v>0.74</v>
      </c>
      <c r="L46" t="n">
        <v>2.6</v>
      </c>
      <c r="M46" t="n">
        <v>1.24</v>
      </c>
      <c r="N46" t="n">
        <v>1.71</v>
      </c>
      <c r="O46" t="n">
        <v>1.71</v>
      </c>
    </row>
    <row r="47">
      <c r="A47" s="5" t="inlineStr">
        <is>
          <t>Bilanzsumme je Aktie</t>
        </is>
      </c>
      <c r="B47" s="5" t="inlineStr">
        <is>
          <t>Total assets per share</t>
        </is>
      </c>
      <c r="C47" t="n">
        <v>12.07</v>
      </c>
      <c r="D47" t="n">
        <v>12.2</v>
      </c>
      <c r="E47" t="n">
        <v>11.86</v>
      </c>
      <c r="F47" t="n">
        <v>12.61</v>
      </c>
      <c r="G47" t="n">
        <v>14.13</v>
      </c>
      <c r="H47" t="n">
        <v>13.5</v>
      </c>
      <c r="I47" t="n">
        <v>13.52</v>
      </c>
      <c r="J47" t="n">
        <v>12.59</v>
      </c>
      <c r="K47" t="n">
        <v>12.17</v>
      </c>
      <c r="L47" t="n">
        <v>11.42</v>
      </c>
      <c r="M47" t="n">
        <v>12.79</v>
      </c>
      <c r="N47" t="n">
        <v>12.91</v>
      </c>
      <c r="O47" t="n">
        <v>12.91</v>
      </c>
    </row>
    <row r="48">
      <c r="A48" s="5" t="inlineStr">
        <is>
          <t>Personal am Ende des Jahres</t>
        </is>
      </c>
      <c r="B48" s="5" t="inlineStr">
        <is>
          <t>Staff at the end of year</t>
        </is>
      </c>
      <c r="C48" t="n">
        <v>23472</v>
      </c>
      <c r="D48" t="n">
        <v>21605</v>
      </c>
      <c r="E48" t="n">
        <v>19399</v>
      </c>
      <c r="F48" t="n">
        <v>21741</v>
      </c>
      <c r="G48" t="n">
        <v>27816</v>
      </c>
      <c r="H48" t="n">
        <v>26825</v>
      </c>
      <c r="I48" t="n">
        <v>26673</v>
      </c>
      <c r="J48" t="n">
        <v>26980</v>
      </c>
      <c r="K48" t="n">
        <v>25422</v>
      </c>
      <c r="L48" t="n">
        <v>22591</v>
      </c>
      <c r="M48" t="n">
        <v>23873</v>
      </c>
      <c r="N48" t="n">
        <v>23372</v>
      </c>
      <c r="O48" t="n">
        <v>23372</v>
      </c>
    </row>
    <row r="49">
      <c r="A49" s="5" t="inlineStr">
        <is>
          <t>Personalaufwand in Mio. USD</t>
        </is>
      </c>
      <c r="B49" s="5" t="inlineStr">
        <is>
          <t>Personnel expenses in M</t>
        </is>
      </c>
      <c r="C49" t="n">
        <v>1326</v>
      </c>
      <c r="D49" t="n">
        <v>1222</v>
      </c>
      <c r="E49" t="n">
        <v>1100</v>
      </c>
      <c r="F49" t="n">
        <v>1527</v>
      </c>
      <c r="G49" t="n">
        <v>1799</v>
      </c>
      <c r="H49" t="n">
        <v>1775</v>
      </c>
      <c r="I49" t="n">
        <v>1827</v>
      </c>
      <c r="J49" t="n">
        <v>1710</v>
      </c>
      <c r="K49" t="n">
        <v>1450</v>
      </c>
      <c r="L49" t="inlineStr">
        <is>
          <t>-</t>
        </is>
      </c>
      <c r="M49" t="inlineStr">
        <is>
          <t>-</t>
        </is>
      </c>
      <c r="N49" t="inlineStr">
        <is>
          <t>-</t>
        </is>
      </c>
      <c r="O49" t="inlineStr">
        <is>
          <t>-</t>
        </is>
      </c>
    </row>
    <row r="50">
      <c r="A50" s="5" t="inlineStr">
        <is>
          <t>Aufwand je Mitarbeiter in USD</t>
        </is>
      </c>
      <c r="B50" s="5" t="inlineStr">
        <is>
          <t>Effort per employee</t>
        </is>
      </c>
      <c r="C50" t="n">
        <v>56493</v>
      </c>
      <c r="D50" t="n">
        <v>56547</v>
      </c>
      <c r="E50" t="n">
        <v>56719</v>
      </c>
      <c r="F50" t="n">
        <v>70254</v>
      </c>
      <c r="G50" t="n">
        <v>64689</v>
      </c>
      <c r="H50" t="n">
        <v>66166</v>
      </c>
      <c r="I50" t="n">
        <v>68496</v>
      </c>
      <c r="J50" t="n">
        <v>63391</v>
      </c>
      <c r="K50" t="n">
        <v>57037</v>
      </c>
      <c r="L50" t="inlineStr">
        <is>
          <t>-</t>
        </is>
      </c>
      <c r="M50" t="inlineStr">
        <is>
          <t>-</t>
        </is>
      </c>
      <c r="N50" t="inlineStr">
        <is>
          <t>-</t>
        </is>
      </c>
      <c r="O50" t="inlineStr">
        <is>
          <t>-</t>
        </is>
      </c>
    </row>
    <row r="51">
      <c r="A51" s="5" t="inlineStr">
        <is>
          <t>Umsatz je Mitarbeiter in USD</t>
        </is>
      </c>
      <c r="B51" s="5" t="inlineStr">
        <is>
          <t>Turnover per employee</t>
        </is>
      </c>
      <c r="C51" t="n">
        <v>326287</v>
      </c>
      <c r="D51" t="n">
        <v>244781</v>
      </c>
      <c r="E51" t="n">
        <v>221331</v>
      </c>
      <c r="F51" t="n">
        <v>326609</v>
      </c>
      <c r="G51" t="n">
        <v>371657</v>
      </c>
      <c r="H51" t="n">
        <v>395034</v>
      </c>
      <c r="I51" t="n">
        <v>406179</v>
      </c>
      <c r="J51" t="n">
        <v>369626</v>
      </c>
      <c r="K51" t="n">
        <v>303344</v>
      </c>
      <c r="L51" t="n">
        <v>360732</v>
      </c>
      <c r="M51" t="n">
        <v>508181</v>
      </c>
      <c r="N51" t="n">
        <v>429659</v>
      </c>
      <c r="O51" t="n">
        <v>429659</v>
      </c>
    </row>
    <row r="52">
      <c r="A52" s="5" t="inlineStr">
        <is>
          <t>Bruttoergebnis je Mitarbeiter in USD</t>
        </is>
      </c>
      <c r="B52" s="5" t="inlineStr">
        <is>
          <t>Gross Profit per employee</t>
        </is>
      </c>
      <c r="C52" t="n">
        <v>101368</v>
      </c>
      <c r="D52" t="n">
        <v>74214</v>
      </c>
      <c r="E52" t="n">
        <v>58142</v>
      </c>
      <c r="F52" t="n">
        <v>101913</v>
      </c>
      <c r="G52" t="n">
        <v>145618</v>
      </c>
      <c r="H52" t="n">
        <v>154334</v>
      </c>
      <c r="I52" t="n">
        <v>157339</v>
      </c>
      <c r="J52" t="n">
        <v>138732</v>
      </c>
      <c r="K52" t="n">
        <v>118433</v>
      </c>
      <c r="L52" t="n">
        <v>145385</v>
      </c>
      <c r="M52" t="n">
        <v>223374</v>
      </c>
      <c r="N52" t="n">
        <v>193659</v>
      </c>
      <c r="O52" t="n">
        <v>193659</v>
      </c>
    </row>
    <row r="53">
      <c r="A53" s="5" t="inlineStr">
        <is>
          <t>Gewinn je Mitarbeiter in USD</t>
        </is>
      </c>
      <c r="B53" s="5" t="inlineStr">
        <is>
          <t>Earnings per employee</t>
        </is>
      </c>
      <c r="C53" t="n">
        <v>37325</v>
      </c>
      <c r="D53" t="n">
        <v>25212</v>
      </c>
      <c r="E53" t="n">
        <v>2851</v>
      </c>
      <c r="F53" t="n">
        <v>-3689</v>
      </c>
      <c r="G53" t="n">
        <v>48292</v>
      </c>
      <c r="H53" t="n">
        <v>57834</v>
      </c>
      <c r="I53" t="n">
        <v>63697</v>
      </c>
      <c r="J53" t="n">
        <v>49340</v>
      </c>
      <c r="K53" t="n">
        <v>44347</v>
      </c>
      <c r="L53" t="n">
        <v>51419</v>
      </c>
      <c r="M53" t="n">
        <v>89004</v>
      </c>
      <c r="N53" t="n">
        <v>82308</v>
      </c>
      <c r="O53" t="n">
        <v>82308</v>
      </c>
    </row>
    <row r="54">
      <c r="A54" s="5" t="inlineStr">
        <is>
          <t>KGV (Kurs/Gewinn)</t>
        </is>
      </c>
      <c r="B54" s="5" t="inlineStr">
        <is>
          <t>PE (price/earnings)</t>
        </is>
      </c>
      <c r="C54" t="n">
        <v>12.8</v>
      </c>
      <c r="D54" t="n">
        <v>28.6</v>
      </c>
      <c r="E54" t="n">
        <v>358.6</v>
      </c>
      <c r="F54" t="inlineStr">
        <is>
          <t>-</t>
        </is>
      </c>
      <c r="G54" t="n">
        <v>13</v>
      </c>
      <c r="H54" t="n">
        <v>16.5</v>
      </c>
      <c r="I54" t="n">
        <v>10.8</v>
      </c>
      <c r="J54" t="n">
        <v>16.1</v>
      </c>
      <c r="K54" t="n">
        <v>25.1</v>
      </c>
      <c r="L54" t="n">
        <v>21.6</v>
      </c>
      <c r="M54" t="n">
        <v>5.7</v>
      </c>
      <c r="N54" t="inlineStr">
        <is>
          <t>-</t>
        </is>
      </c>
      <c r="O54" t="inlineStr">
        <is>
          <t>-</t>
        </is>
      </c>
    </row>
    <row r="55">
      <c r="A55" s="5" t="inlineStr">
        <is>
          <t>KUV (Kurs/Umsatz)</t>
        </is>
      </c>
      <c r="B55" s="5" t="inlineStr">
        <is>
          <t>PS (price/sales)</t>
        </is>
      </c>
      <c r="C55" t="n">
        <v>1.46</v>
      </c>
      <c r="D55" t="n">
        <v>2.94</v>
      </c>
      <c r="E55" t="n">
        <v>4.93</v>
      </c>
      <c r="F55" t="n">
        <v>1.98</v>
      </c>
      <c r="G55" t="n">
        <v>1.69</v>
      </c>
      <c r="H55" t="n">
        <v>2.4</v>
      </c>
      <c r="I55" t="n">
        <v>1.7</v>
      </c>
      <c r="J55" t="n">
        <v>2.16</v>
      </c>
      <c r="K55" t="n">
        <v>3.64</v>
      </c>
      <c r="L55" t="n">
        <v>3.06</v>
      </c>
      <c r="M55" t="n">
        <v>0.99</v>
      </c>
      <c r="N55" t="inlineStr">
        <is>
          <t>-</t>
        </is>
      </c>
      <c r="O55" t="inlineStr">
        <is>
          <t>-</t>
        </is>
      </c>
    </row>
    <row r="56">
      <c r="A56" s="5" t="inlineStr">
        <is>
          <t>KBV (Kurs/Buchwert)</t>
        </is>
      </c>
      <c r="B56" s="5" t="inlineStr">
        <is>
          <t>PB (price/book value)</t>
        </is>
      </c>
      <c r="C56" t="n">
        <v>0.95</v>
      </c>
      <c r="D56" t="n">
        <v>1.35</v>
      </c>
      <c r="E56" t="n">
        <v>1.88</v>
      </c>
      <c r="F56" t="n">
        <v>1.2</v>
      </c>
      <c r="G56" t="n">
        <v>1.37</v>
      </c>
      <c r="H56" t="n">
        <v>2.07</v>
      </c>
      <c r="I56" t="n">
        <v>1.62</v>
      </c>
      <c r="J56" t="n">
        <v>2.05</v>
      </c>
      <c r="K56" t="n">
        <v>2.84</v>
      </c>
      <c r="L56" t="n">
        <v>2.74</v>
      </c>
      <c r="M56" t="n">
        <v>1.48</v>
      </c>
      <c r="N56" t="inlineStr">
        <is>
          <t>-</t>
        </is>
      </c>
      <c r="O56" t="inlineStr">
        <is>
          <t>-</t>
        </is>
      </c>
    </row>
    <row r="57">
      <c r="A57" s="5" t="inlineStr">
        <is>
          <t>KCV (Kurs/Cashflow)</t>
        </is>
      </c>
      <c r="B57" s="5" t="inlineStr">
        <is>
          <t>PC (price/cashflow)</t>
        </is>
      </c>
      <c r="C57" t="n">
        <v>18.24</v>
      </c>
      <c r="D57" t="n">
        <v>-706.15</v>
      </c>
      <c r="E57" t="n">
        <v>24.51</v>
      </c>
      <c r="F57" t="n">
        <v>6.33</v>
      </c>
      <c r="G57" t="n">
        <v>8.57</v>
      </c>
      <c r="H57" t="n">
        <v>10.81</v>
      </c>
      <c r="I57" t="n">
        <v>9.890000000000001</v>
      </c>
      <c r="J57" t="n">
        <v>16.78</v>
      </c>
      <c r="K57" t="n">
        <v>32.28</v>
      </c>
      <c r="L57" t="n">
        <v>8.15</v>
      </c>
      <c r="M57" t="n">
        <v>8.24</v>
      </c>
      <c r="N57" t="inlineStr">
        <is>
          <t>-</t>
        </is>
      </c>
      <c r="O57" t="inlineStr">
        <is>
          <t>-</t>
        </is>
      </c>
    </row>
    <row r="58">
      <c r="A58" s="5" t="inlineStr">
        <is>
          <t>Dividendenrendite in %</t>
        </is>
      </c>
      <c r="B58" s="5" t="inlineStr">
        <is>
          <t>Dividend Yield in %</t>
        </is>
      </c>
      <c r="C58" t="n">
        <v>4.34</v>
      </c>
      <c r="D58" t="n">
        <v>3.12</v>
      </c>
      <c r="E58" t="n">
        <v>2.29</v>
      </c>
      <c r="F58" t="n">
        <v>3.79</v>
      </c>
      <c r="G58" t="n">
        <v>3.03</v>
      </c>
      <c r="H58" t="n">
        <v>1.99</v>
      </c>
      <c r="I58" t="n">
        <v>2.76</v>
      </c>
      <c r="J58" t="n">
        <v>1.86</v>
      </c>
      <c r="K58" t="n">
        <v>1.43</v>
      </c>
      <c r="L58" t="n">
        <v>2.03</v>
      </c>
      <c r="M58" t="n">
        <v>3.72</v>
      </c>
      <c r="N58" t="inlineStr">
        <is>
          <t>-</t>
        </is>
      </c>
      <c r="O58" t="inlineStr">
        <is>
          <t>-</t>
        </is>
      </c>
    </row>
    <row r="59">
      <c r="A59" s="5" t="inlineStr">
        <is>
          <t>Gewinnrendite in %</t>
        </is>
      </c>
      <c r="B59" s="5" t="inlineStr">
        <is>
          <t>Return on profit in %</t>
        </is>
      </c>
      <c r="C59" t="n">
        <v>7.8</v>
      </c>
      <c r="D59" t="n">
        <v>3.5</v>
      </c>
      <c r="E59" t="n">
        <v>0.3</v>
      </c>
      <c r="F59" t="n">
        <v>-0.6</v>
      </c>
      <c r="G59" t="n">
        <v>7.7</v>
      </c>
      <c r="H59" t="n">
        <v>6.1</v>
      </c>
      <c r="I59" t="n">
        <v>9.199999999999999</v>
      </c>
      <c r="J59" t="n">
        <v>6.2</v>
      </c>
      <c r="K59" t="n">
        <v>4</v>
      </c>
      <c r="L59" t="n">
        <v>4.6</v>
      </c>
      <c r="M59" t="n">
        <v>17.6</v>
      </c>
      <c r="N59" t="inlineStr">
        <is>
          <t>-</t>
        </is>
      </c>
      <c r="O59" t="inlineStr">
        <is>
          <t>-</t>
        </is>
      </c>
    </row>
    <row r="60">
      <c r="A60" s="5" t="inlineStr">
        <is>
          <t>Eigenkapitalrendite in %</t>
        </is>
      </c>
      <c r="B60" s="5" t="inlineStr">
        <is>
          <t>Return on Equity in %</t>
        </is>
      </c>
      <c r="C60" t="n">
        <v>7.44</v>
      </c>
      <c r="D60" t="n">
        <v>4.74</v>
      </c>
      <c r="E60" t="n">
        <v>0.49</v>
      </c>
      <c r="F60" t="n">
        <v>-0.68</v>
      </c>
      <c r="G60" t="n">
        <v>10.48</v>
      </c>
      <c r="H60" t="n">
        <v>12.62</v>
      </c>
      <c r="I60" t="n">
        <v>14.92</v>
      </c>
      <c r="J60" t="n">
        <v>12.67</v>
      </c>
      <c r="K60" t="n">
        <v>11.39</v>
      </c>
      <c r="L60" t="n">
        <v>12.78</v>
      </c>
      <c r="M60" t="n">
        <v>25.99</v>
      </c>
      <c r="N60" t="n">
        <v>27.46</v>
      </c>
      <c r="O60" t="n">
        <v>27.46</v>
      </c>
    </row>
    <row r="61">
      <c r="A61" s="5" t="inlineStr">
        <is>
          <t>Umsatzrendite in %</t>
        </is>
      </c>
      <c r="B61" s="5" t="inlineStr">
        <is>
          <t>Return on sales in %</t>
        </is>
      </c>
      <c r="C61" t="n">
        <v>11.44</v>
      </c>
      <c r="D61" t="n">
        <v>10.3</v>
      </c>
      <c r="E61" t="n">
        <v>1.29</v>
      </c>
      <c r="F61" t="n">
        <v>-1.13</v>
      </c>
      <c r="G61" t="n">
        <v>12.99</v>
      </c>
      <c r="H61" t="n">
        <v>14.64</v>
      </c>
      <c r="I61" t="n">
        <v>15.68</v>
      </c>
      <c r="J61" t="n">
        <v>13.35</v>
      </c>
      <c r="K61" t="n">
        <v>14.62</v>
      </c>
      <c r="L61" t="n">
        <v>14.25</v>
      </c>
      <c r="M61" t="n">
        <v>17.51</v>
      </c>
      <c r="N61" t="n">
        <v>19.16</v>
      </c>
      <c r="O61" t="n">
        <v>19.16</v>
      </c>
    </row>
    <row r="62">
      <c r="A62" s="5" t="inlineStr">
        <is>
          <t>Gesamtkapitalrendite in %</t>
        </is>
      </c>
      <c r="B62" s="5" t="inlineStr">
        <is>
          <t>Total Return on Investment in %</t>
        </is>
      </c>
      <c r="C62" t="n">
        <v>6.15</v>
      </c>
      <c r="D62" t="n">
        <v>3.78</v>
      </c>
      <c r="E62" t="n">
        <v>0.39</v>
      </c>
      <c r="F62" t="n">
        <v>-0.54</v>
      </c>
      <c r="G62" t="n">
        <v>8.06</v>
      </c>
      <c r="H62" t="n">
        <v>9.74</v>
      </c>
      <c r="I62" t="n">
        <v>10.64</v>
      </c>
      <c r="J62" t="n">
        <v>8.960000000000001</v>
      </c>
      <c r="K62" t="n">
        <v>7.85</v>
      </c>
      <c r="L62" t="n">
        <v>8.619999999999999</v>
      </c>
      <c r="M62" t="n">
        <v>14.07</v>
      </c>
      <c r="N62" t="n">
        <v>12.62</v>
      </c>
      <c r="O62" t="n">
        <v>12.62</v>
      </c>
    </row>
    <row r="63">
      <c r="A63" s="5" t="inlineStr">
        <is>
          <t>Return on Investment in %</t>
        </is>
      </c>
      <c r="B63" s="5" t="inlineStr">
        <is>
          <t>Return on Investment in %</t>
        </is>
      </c>
      <c r="C63" t="n">
        <v>6.15</v>
      </c>
      <c r="D63" t="n">
        <v>3.78</v>
      </c>
      <c r="E63" t="n">
        <v>0.39</v>
      </c>
      <c r="F63" t="n">
        <v>-0.54</v>
      </c>
      <c r="G63" t="n">
        <v>8.06</v>
      </c>
      <c r="H63" t="n">
        <v>9.74</v>
      </c>
      <c r="I63" t="n">
        <v>10.64</v>
      </c>
      <c r="J63" t="n">
        <v>8.960000000000001</v>
      </c>
      <c r="K63" t="n">
        <v>7.85</v>
      </c>
      <c r="L63" t="n">
        <v>8.619999999999999</v>
      </c>
      <c r="M63" t="n">
        <v>14.07</v>
      </c>
      <c r="N63" t="n">
        <v>12.62</v>
      </c>
      <c r="O63" t="n">
        <v>12.62</v>
      </c>
    </row>
    <row r="64">
      <c r="A64" s="5" t="inlineStr">
        <is>
          <t>Arbeitsintensität in %</t>
        </is>
      </c>
      <c r="B64" s="5" t="inlineStr">
        <is>
          <t>Work Intensity in %</t>
        </is>
      </c>
      <c r="C64" t="n">
        <v>38.34</v>
      </c>
      <c r="D64" t="n">
        <v>37.37</v>
      </c>
      <c r="E64" t="n">
        <v>34.4</v>
      </c>
      <c r="F64" t="n">
        <v>38.58</v>
      </c>
      <c r="G64" t="n">
        <v>44.35</v>
      </c>
      <c r="H64" t="n">
        <v>43.47</v>
      </c>
      <c r="I64" t="n">
        <v>43.77</v>
      </c>
      <c r="J64" t="n">
        <v>43.01</v>
      </c>
      <c r="K64" t="n">
        <v>41.46</v>
      </c>
      <c r="L64" t="n">
        <v>41.69</v>
      </c>
      <c r="M64" t="n">
        <v>51.97</v>
      </c>
      <c r="N64" t="n">
        <v>57.27</v>
      </c>
      <c r="O64" t="n">
        <v>57.27</v>
      </c>
    </row>
    <row r="65">
      <c r="A65" s="5" t="inlineStr">
        <is>
          <t>Eigenkapitalquote in %</t>
        </is>
      </c>
      <c r="B65" s="5" t="inlineStr">
        <is>
          <t>Equity Ratio in %</t>
        </is>
      </c>
      <c r="C65" t="n">
        <v>82.68000000000001</v>
      </c>
      <c r="D65" t="n">
        <v>79.75</v>
      </c>
      <c r="E65" t="n">
        <v>80.61</v>
      </c>
      <c r="F65" t="n">
        <v>78.68000000000001</v>
      </c>
      <c r="G65" t="n">
        <v>76.87</v>
      </c>
      <c r="H65" t="n">
        <v>77.15000000000001</v>
      </c>
      <c r="I65" t="n">
        <v>71.34</v>
      </c>
      <c r="J65" t="n">
        <v>70.68000000000001</v>
      </c>
      <c r="K65" t="n">
        <v>68.94</v>
      </c>
      <c r="L65" t="n">
        <v>67.43000000000001</v>
      </c>
      <c r="M65" t="n">
        <v>54.15</v>
      </c>
      <c r="N65" t="n">
        <v>45.96</v>
      </c>
      <c r="O65" t="n">
        <v>45.96</v>
      </c>
    </row>
    <row r="66">
      <c r="A66" s="5" t="inlineStr">
        <is>
          <t>Fremdkapitalquote in %</t>
        </is>
      </c>
      <c r="B66" s="5" t="inlineStr">
        <is>
          <t>Debt Ratio in %</t>
        </is>
      </c>
      <c r="C66" t="n">
        <v>17.32</v>
      </c>
      <c r="D66" t="n">
        <v>20.25</v>
      </c>
      <c r="E66" t="n">
        <v>19.39</v>
      </c>
      <c r="F66" t="n">
        <v>21.32</v>
      </c>
      <c r="G66" t="n">
        <v>23.13</v>
      </c>
      <c r="H66" t="n">
        <v>22.85</v>
      </c>
      <c r="I66" t="n">
        <v>28.66</v>
      </c>
      <c r="J66" t="n">
        <v>29.32</v>
      </c>
      <c r="K66" t="n">
        <v>31.06</v>
      </c>
      <c r="L66" t="n">
        <v>32.57</v>
      </c>
      <c r="M66" t="n">
        <v>45.85</v>
      </c>
      <c r="N66" t="n">
        <v>54.04</v>
      </c>
      <c r="O66" t="n">
        <v>54.04</v>
      </c>
    </row>
    <row r="67">
      <c r="A67" s="5" t="inlineStr">
        <is>
          <t>Verschuldungsgrad in %</t>
        </is>
      </c>
      <c r="B67" s="5" t="inlineStr">
        <is>
          <t>Finance Gearing in %</t>
        </is>
      </c>
      <c r="C67" t="n">
        <v>20.95</v>
      </c>
      <c r="D67" t="n">
        <v>25.4</v>
      </c>
      <c r="E67" t="n">
        <v>24.06</v>
      </c>
      <c r="F67" t="n">
        <v>27.09</v>
      </c>
      <c r="G67" t="n">
        <v>30.08</v>
      </c>
      <c r="H67" t="n">
        <v>29.62</v>
      </c>
      <c r="I67" t="n">
        <v>40.18</v>
      </c>
      <c r="J67" t="n">
        <v>41.47</v>
      </c>
      <c r="K67" t="n">
        <v>45.06</v>
      </c>
      <c r="L67" t="n">
        <v>48.3</v>
      </c>
      <c r="M67" t="n">
        <v>84.68000000000001</v>
      </c>
      <c r="N67" t="n">
        <v>117.58</v>
      </c>
      <c r="O67" t="n">
        <v>117.58</v>
      </c>
    </row>
    <row r="68">
      <c r="A68" s="5" t="inlineStr">
        <is>
          <t>Bruttoergebnis Marge in %</t>
        </is>
      </c>
      <c r="B68" s="5" t="inlineStr">
        <is>
          <t>Gross Profit Marge in %</t>
        </is>
      </c>
      <c r="C68" t="n">
        <v>31.06</v>
      </c>
      <c r="D68" t="n">
        <v>30.31</v>
      </c>
      <c r="E68" t="n">
        <v>26.27</v>
      </c>
      <c r="F68" t="n">
        <v>31.21</v>
      </c>
      <c r="G68" t="n">
        <v>39.19</v>
      </c>
      <c r="H68" t="n">
        <v>39.07</v>
      </c>
      <c r="I68" t="n">
        <v>38.74</v>
      </c>
      <c r="J68" t="n">
        <v>37.53</v>
      </c>
      <c r="K68" t="n">
        <v>39.04</v>
      </c>
      <c r="L68" t="n">
        <v>40.3</v>
      </c>
      <c r="M68" t="n">
        <v>43.96</v>
      </c>
      <c r="N68" t="n">
        <v>45.07</v>
      </c>
    </row>
    <row r="69">
      <c r="A69" s="5" t="inlineStr">
        <is>
          <t>Kurzfristige Vermögensquote in %</t>
        </is>
      </c>
      <c r="B69" s="5" t="inlineStr">
        <is>
          <t>Current Assets Ratio in %</t>
        </is>
      </c>
      <c r="C69" t="n">
        <v>38.34</v>
      </c>
      <c r="D69" t="n">
        <v>37.37</v>
      </c>
      <c r="E69" t="n">
        <v>34.4</v>
      </c>
      <c r="F69" t="n">
        <v>38.58</v>
      </c>
      <c r="G69" t="n">
        <v>44.35</v>
      </c>
      <c r="H69" t="n">
        <v>43.47</v>
      </c>
      <c r="I69" t="n">
        <v>43.77</v>
      </c>
      <c r="J69" t="n">
        <v>43.01</v>
      </c>
      <c r="K69" t="n">
        <v>41.46</v>
      </c>
      <c r="L69" t="n">
        <v>41.7</v>
      </c>
      <c r="M69" t="n">
        <v>51.97</v>
      </c>
      <c r="N69" t="n">
        <v>57.27</v>
      </c>
    </row>
    <row r="70">
      <c r="A70" s="5" t="inlineStr">
        <is>
          <t>Nettogewinn Marge in %</t>
        </is>
      </c>
      <c r="B70" s="5" t="inlineStr">
        <is>
          <t>Net Profit Marge in %</t>
        </is>
      </c>
      <c r="C70" t="n">
        <v>11.44</v>
      </c>
      <c r="D70" t="n">
        <v>10.3</v>
      </c>
      <c r="E70" t="n">
        <v>1.29</v>
      </c>
      <c r="F70" t="n">
        <v>-1.13</v>
      </c>
      <c r="G70" t="n">
        <v>12.99</v>
      </c>
      <c r="H70" t="n">
        <v>14.64</v>
      </c>
      <c r="I70" t="n">
        <v>15.68</v>
      </c>
      <c r="J70" t="n">
        <v>13.35</v>
      </c>
      <c r="K70" t="n">
        <v>14.61</v>
      </c>
      <c r="L70" t="n">
        <v>14.26</v>
      </c>
      <c r="M70" t="n">
        <v>17.52</v>
      </c>
      <c r="N70" t="n">
        <v>19.16</v>
      </c>
    </row>
    <row r="71">
      <c r="A71" s="5" t="inlineStr">
        <is>
          <t>Operative Ergebnis Marge in %</t>
        </is>
      </c>
      <c r="B71" s="5" t="inlineStr">
        <is>
          <t>EBIT Marge in %</t>
        </is>
      </c>
      <c r="C71" t="n">
        <v>11.38</v>
      </c>
      <c r="D71" t="n">
        <v>6.33</v>
      </c>
      <c r="E71" t="n">
        <v>-1.38</v>
      </c>
      <c r="F71" t="n">
        <v>2.75</v>
      </c>
      <c r="G71" t="n">
        <v>18.37</v>
      </c>
      <c r="H71" t="n">
        <v>20.62</v>
      </c>
      <c r="I71" t="n">
        <v>21.76</v>
      </c>
      <c r="J71" t="n">
        <v>19</v>
      </c>
      <c r="K71" t="n">
        <v>20.41</v>
      </c>
      <c r="L71" t="n">
        <v>22.26</v>
      </c>
      <c r="M71" t="n">
        <v>24.96</v>
      </c>
      <c r="N71" t="n">
        <v>29.45</v>
      </c>
    </row>
    <row r="72">
      <c r="A72" s="5" t="inlineStr">
        <is>
          <t>Vermögensumsschlag in %</t>
        </is>
      </c>
      <c r="B72" s="5" t="inlineStr">
        <is>
          <t>Asset Turnover in %</t>
        </is>
      </c>
      <c r="C72" t="n">
        <v>53.74</v>
      </c>
      <c r="D72" t="n">
        <v>36.73</v>
      </c>
      <c r="E72" t="n">
        <v>30.66</v>
      </c>
      <c r="F72" t="n">
        <v>47.7</v>
      </c>
      <c r="G72" t="n">
        <v>61.99</v>
      </c>
      <c r="H72" t="n">
        <v>66.52</v>
      </c>
      <c r="I72" t="n">
        <v>67.87</v>
      </c>
      <c r="J72" t="n">
        <v>67.09</v>
      </c>
      <c r="K72" t="n">
        <v>53.69</v>
      </c>
      <c r="L72" t="n">
        <v>60.44</v>
      </c>
      <c r="M72" t="n">
        <v>80.34</v>
      </c>
      <c r="N72" t="n">
        <v>65.87</v>
      </c>
    </row>
    <row r="73">
      <c r="A73" s="5" t="inlineStr">
        <is>
          <t>Langfristige Vermögensquote in %</t>
        </is>
      </c>
      <c r="B73" s="5" t="inlineStr">
        <is>
          <t>Non-Current Assets Ratio in %</t>
        </is>
      </c>
      <c r="C73" t="n">
        <v>61.66</v>
      </c>
      <c r="D73" t="n">
        <v>62.63</v>
      </c>
      <c r="E73" t="n">
        <v>65.59999999999999</v>
      </c>
      <c r="F73" t="n">
        <v>61.42</v>
      </c>
      <c r="G73" t="n">
        <v>55.64</v>
      </c>
      <c r="H73" t="n">
        <v>56.53</v>
      </c>
      <c r="I73" t="n">
        <v>56.23</v>
      </c>
      <c r="J73" t="n">
        <v>56.98</v>
      </c>
      <c r="K73" t="n">
        <v>58.54</v>
      </c>
      <c r="L73" t="n">
        <v>58.31</v>
      </c>
      <c r="M73" t="n">
        <v>48.02</v>
      </c>
      <c r="N73" t="n">
        <v>42.73</v>
      </c>
    </row>
    <row r="74">
      <c r="A74" s="5" t="inlineStr">
        <is>
          <t>Gesamtkapitalrentabilität</t>
        </is>
      </c>
      <c r="B74" s="5" t="inlineStr">
        <is>
          <t>ROA Return on Assets in %</t>
        </is>
      </c>
      <c r="C74" t="n">
        <v>6.15</v>
      </c>
      <c r="D74" t="n">
        <v>3.78</v>
      </c>
      <c r="E74" t="n">
        <v>0.39</v>
      </c>
      <c r="F74" t="n">
        <v>-0.54</v>
      </c>
      <c r="G74" t="n">
        <v>8.050000000000001</v>
      </c>
      <c r="H74" t="n">
        <v>9.74</v>
      </c>
      <c r="I74" t="n">
        <v>10.64</v>
      </c>
      <c r="J74" t="n">
        <v>8.949999999999999</v>
      </c>
      <c r="K74" t="n">
        <v>7.85</v>
      </c>
      <c r="L74" t="n">
        <v>8.619999999999999</v>
      </c>
      <c r="M74" t="n">
        <v>14.07</v>
      </c>
      <c r="N74" t="n">
        <v>12.62</v>
      </c>
    </row>
    <row r="75">
      <c r="A75" s="5" t="inlineStr">
        <is>
          <t>Ertrag des eingesetzten Kapitals</t>
        </is>
      </c>
      <c r="B75" s="5" t="inlineStr">
        <is>
          <t>ROCE Return on Cap. Empl. in %</t>
        </is>
      </c>
      <c r="C75" t="n">
        <v>6.96</v>
      </c>
      <c r="D75" t="n">
        <v>2.71</v>
      </c>
      <c r="E75" t="n">
        <v>-0.48</v>
      </c>
      <c r="F75" t="n">
        <v>1.49</v>
      </c>
      <c r="G75" t="n">
        <v>13.49</v>
      </c>
      <c r="H75" t="n">
        <v>15.82</v>
      </c>
      <c r="I75" t="n">
        <v>17.94</v>
      </c>
      <c r="J75" t="n">
        <v>15.21</v>
      </c>
      <c r="K75" t="n">
        <v>13.13</v>
      </c>
      <c r="L75" t="n">
        <v>15.76</v>
      </c>
      <c r="M75" t="n">
        <v>26.77</v>
      </c>
      <c r="N75" t="n">
        <v>24.27</v>
      </c>
    </row>
    <row r="76">
      <c r="A76" s="5" t="inlineStr">
        <is>
          <t>Eigenkapital zu Anlagevermögen</t>
        </is>
      </c>
      <c r="B76" s="5" t="inlineStr">
        <is>
          <t>Equity to Fixed Assets in %</t>
        </is>
      </c>
      <c r="C76" t="n">
        <v>134.1</v>
      </c>
      <c r="D76" t="n">
        <v>127.34</v>
      </c>
      <c r="E76" t="n">
        <v>122.87</v>
      </c>
      <c r="F76" t="n">
        <v>128.09</v>
      </c>
      <c r="G76" t="n">
        <v>138.15</v>
      </c>
      <c r="H76" t="n">
        <v>136.46</v>
      </c>
      <c r="I76" t="n">
        <v>126.86</v>
      </c>
      <c r="J76" t="n">
        <v>124.04</v>
      </c>
      <c r="K76" t="n">
        <v>117.75</v>
      </c>
      <c r="L76" t="n">
        <v>115.64</v>
      </c>
      <c r="M76" t="n">
        <v>112.76</v>
      </c>
      <c r="N76" t="n">
        <v>107.55</v>
      </c>
    </row>
    <row r="77">
      <c r="A77" s="5" t="inlineStr">
        <is>
          <t>Liquidität Dritten Grades</t>
        </is>
      </c>
      <c r="B77" s="5" t="inlineStr">
        <is>
          <t>Current Ratio in %</t>
        </is>
      </c>
      <c r="C77" t="n">
        <v>318.04</v>
      </c>
      <c r="D77" t="n">
        <v>259.83</v>
      </c>
      <c r="E77" t="n">
        <v>281.2</v>
      </c>
      <c r="F77" t="n">
        <v>327.24</v>
      </c>
      <c r="G77" t="n">
        <v>284.13</v>
      </c>
      <c r="H77" t="n">
        <v>326.7</v>
      </c>
      <c r="I77" t="n">
        <v>246.98</v>
      </c>
      <c r="J77" t="n">
        <v>265.93</v>
      </c>
      <c r="K77" t="n">
        <v>250.36</v>
      </c>
      <c r="L77" t="n">
        <v>285.24</v>
      </c>
      <c r="M77" t="n">
        <v>207.07</v>
      </c>
      <c r="N77" t="n">
        <v>285.23</v>
      </c>
    </row>
    <row r="78">
      <c r="A78" s="5" t="inlineStr">
        <is>
          <t>Operativer Cashflow</t>
        </is>
      </c>
      <c r="B78" s="5" t="inlineStr">
        <is>
          <t>Operating Cashflow in M</t>
        </is>
      </c>
      <c r="C78" t="n">
        <v>21541.44</v>
      </c>
      <c r="D78" t="n">
        <v>-833963.15</v>
      </c>
      <c r="E78" t="n">
        <v>28946.31</v>
      </c>
      <c r="F78" t="n">
        <v>7475.73</v>
      </c>
      <c r="G78" t="n">
        <v>10121.17</v>
      </c>
      <c r="H78" t="n">
        <v>12766.61</v>
      </c>
      <c r="I78" t="n">
        <v>11680.09</v>
      </c>
      <c r="J78" t="n">
        <v>19817.18</v>
      </c>
      <c r="K78" t="n">
        <v>38122.68</v>
      </c>
      <c r="L78" t="n">
        <v>9625.15</v>
      </c>
      <c r="M78" t="n">
        <v>9731.440000000001</v>
      </c>
      <c r="N78" t="inlineStr">
        <is>
          <t>-</t>
        </is>
      </c>
    </row>
    <row r="79">
      <c r="A79" s="5" t="inlineStr">
        <is>
          <t>Aktienrückkauf</t>
        </is>
      </c>
      <c r="B79" s="5" t="inlineStr">
        <is>
          <t>Share Buyback in M</t>
        </is>
      </c>
      <c r="C79" t="n">
        <v>0</v>
      </c>
      <c r="D79" t="n">
        <v>0</v>
      </c>
      <c r="E79" t="n">
        <v>0</v>
      </c>
      <c r="F79" t="n">
        <v>0</v>
      </c>
      <c r="G79" t="n">
        <v>0</v>
      </c>
      <c r="H79" t="n">
        <v>0</v>
      </c>
      <c r="I79" t="n">
        <v>0</v>
      </c>
      <c r="J79" t="n">
        <v>0</v>
      </c>
      <c r="K79" t="n">
        <v>0</v>
      </c>
      <c r="L79" t="n">
        <v>0</v>
      </c>
      <c r="M79" t="n">
        <v>0</v>
      </c>
      <c r="N79" t="n">
        <v>0</v>
      </c>
    </row>
    <row r="80">
      <c r="A80" s="5" t="inlineStr">
        <is>
          <t>Umsatzwachstum 1J in %</t>
        </is>
      </c>
      <c r="B80" s="5" t="inlineStr">
        <is>
          <t>Revenue Growth 1Y in %</t>
        </is>
      </c>
      <c r="C80" t="n">
        <v>44.81</v>
      </c>
      <c r="D80" t="n">
        <v>23.17</v>
      </c>
      <c r="E80" t="n">
        <v>-39.53</v>
      </c>
      <c r="F80" t="n">
        <v>-31.31</v>
      </c>
      <c r="G80" t="n">
        <v>-2.44</v>
      </c>
      <c r="H80" t="n">
        <v>-2.19</v>
      </c>
      <c r="I80" t="n">
        <v>8.630000000000001</v>
      </c>
      <c r="J80" t="n">
        <v>29.32</v>
      </c>
      <c r="K80" t="n">
        <v>-5.36</v>
      </c>
      <c r="L80" t="n">
        <v>-32.83</v>
      </c>
      <c r="M80" t="n">
        <v>20.81</v>
      </c>
      <c r="N80" t="inlineStr">
        <is>
          <t>-</t>
        </is>
      </c>
    </row>
    <row r="81">
      <c r="A81" s="5" t="inlineStr">
        <is>
          <t>Umsatzwachstum 3J in %</t>
        </is>
      </c>
      <c r="B81" s="5" t="inlineStr">
        <is>
          <t>Revenue Growth 3Y in %</t>
        </is>
      </c>
      <c r="C81" t="n">
        <v>9.48</v>
      </c>
      <c r="D81" t="n">
        <v>-15.89</v>
      </c>
      <c r="E81" t="n">
        <v>-24.43</v>
      </c>
      <c r="F81" t="n">
        <v>-11.98</v>
      </c>
      <c r="G81" t="n">
        <v>1.33</v>
      </c>
      <c r="H81" t="n">
        <v>11.92</v>
      </c>
      <c r="I81" t="n">
        <v>10.86</v>
      </c>
      <c r="J81" t="n">
        <v>-2.96</v>
      </c>
      <c r="K81" t="n">
        <v>-5.79</v>
      </c>
      <c r="L81" t="n">
        <v>-4.01</v>
      </c>
      <c r="M81" t="inlineStr">
        <is>
          <t>-</t>
        </is>
      </c>
      <c r="N81" t="inlineStr">
        <is>
          <t>-</t>
        </is>
      </c>
    </row>
    <row r="82">
      <c r="A82" s="5" t="inlineStr">
        <is>
          <t>Umsatzwachstum 5J in %</t>
        </is>
      </c>
      <c r="B82" s="5" t="inlineStr">
        <is>
          <t>Revenue Growth 5Y in %</t>
        </is>
      </c>
      <c r="C82" t="n">
        <v>-1.06</v>
      </c>
      <c r="D82" t="n">
        <v>-10.46</v>
      </c>
      <c r="E82" t="n">
        <v>-13.37</v>
      </c>
      <c r="F82" t="n">
        <v>0.4</v>
      </c>
      <c r="G82" t="n">
        <v>5.59</v>
      </c>
      <c r="H82" t="n">
        <v>-0.49</v>
      </c>
      <c r="I82" t="n">
        <v>4.11</v>
      </c>
      <c r="J82" t="n">
        <v>2.39</v>
      </c>
      <c r="K82" t="inlineStr">
        <is>
          <t>-</t>
        </is>
      </c>
      <c r="L82" t="inlineStr">
        <is>
          <t>-</t>
        </is>
      </c>
      <c r="M82" t="inlineStr">
        <is>
          <t>-</t>
        </is>
      </c>
      <c r="N82" t="inlineStr">
        <is>
          <t>-</t>
        </is>
      </c>
    </row>
    <row r="83">
      <c r="A83" s="5" t="inlineStr">
        <is>
          <t>Umsatzwachstum 10J in %</t>
        </is>
      </c>
      <c r="B83" s="5" t="inlineStr">
        <is>
          <t>Revenue Growth 10Y in %</t>
        </is>
      </c>
      <c r="C83" t="n">
        <v>-0.77</v>
      </c>
      <c r="D83" t="n">
        <v>-3.17</v>
      </c>
      <c r="E83" t="n">
        <v>-5.49</v>
      </c>
      <c r="F83" t="inlineStr">
        <is>
          <t>-</t>
        </is>
      </c>
      <c r="G83" t="inlineStr">
        <is>
          <t>-</t>
        </is>
      </c>
      <c r="H83" t="inlineStr">
        <is>
          <t>-</t>
        </is>
      </c>
      <c r="I83" t="inlineStr">
        <is>
          <t>-</t>
        </is>
      </c>
      <c r="J83" t="inlineStr">
        <is>
          <t>-</t>
        </is>
      </c>
      <c r="K83" t="inlineStr">
        <is>
          <t>-</t>
        </is>
      </c>
      <c r="L83" t="inlineStr">
        <is>
          <t>-</t>
        </is>
      </c>
      <c r="M83" t="inlineStr">
        <is>
          <t>-</t>
        </is>
      </c>
      <c r="N83" t="inlineStr">
        <is>
          <t>-</t>
        </is>
      </c>
    </row>
    <row r="84">
      <c r="A84" s="5" t="inlineStr">
        <is>
          <t>Gewinnwachstum 1J in %</t>
        </is>
      </c>
      <c r="B84" s="5" t="inlineStr">
        <is>
          <t>Earnings Growth 1Y in %</t>
        </is>
      </c>
      <c r="C84" t="n">
        <v>60.84</v>
      </c>
      <c r="D84" t="n">
        <v>884.99</v>
      </c>
      <c r="E84" t="n">
        <v>-168.95</v>
      </c>
      <c r="F84" t="n">
        <v>-105.97</v>
      </c>
      <c r="G84" t="n">
        <v>-13.41</v>
      </c>
      <c r="H84" t="n">
        <v>-8.710000000000001</v>
      </c>
      <c r="I84" t="n">
        <v>27.65</v>
      </c>
      <c r="J84" t="n">
        <v>18.1</v>
      </c>
      <c r="K84" t="n">
        <v>-3.01</v>
      </c>
      <c r="L84" t="n">
        <v>-45.32</v>
      </c>
      <c r="M84" t="n">
        <v>10.45</v>
      </c>
      <c r="N84" t="inlineStr">
        <is>
          <t>-</t>
        </is>
      </c>
    </row>
    <row r="85">
      <c r="A85" s="5" t="inlineStr">
        <is>
          <t>Gewinnwachstum 3J in %</t>
        </is>
      </c>
      <c r="B85" s="5" t="inlineStr">
        <is>
          <t>Earnings Growth 3Y in %</t>
        </is>
      </c>
      <c r="C85" t="n">
        <v>258.96</v>
      </c>
      <c r="D85" t="n">
        <v>203.36</v>
      </c>
      <c r="E85" t="n">
        <v>-96.11</v>
      </c>
      <c r="F85" t="n">
        <v>-42.7</v>
      </c>
      <c r="G85" t="n">
        <v>1.84</v>
      </c>
      <c r="H85" t="n">
        <v>12.35</v>
      </c>
      <c r="I85" t="n">
        <v>14.25</v>
      </c>
      <c r="J85" t="n">
        <v>-10.08</v>
      </c>
      <c r="K85" t="n">
        <v>-12.63</v>
      </c>
      <c r="L85" t="n">
        <v>-11.62</v>
      </c>
      <c r="M85" t="inlineStr">
        <is>
          <t>-</t>
        </is>
      </c>
      <c r="N85" t="inlineStr">
        <is>
          <t>-</t>
        </is>
      </c>
    </row>
    <row r="86">
      <c r="A86" s="5" t="inlineStr">
        <is>
          <t>Gewinnwachstum 5J in %</t>
        </is>
      </c>
      <c r="B86" s="5" t="inlineStr">
        <is>
          <t>Earnings Growth 5Y in %</t>
        </is>
      </c>
      <c r="C86" t="n">
        <v>131.5</v>
      </c>
      <c r="D86" t="n">
        <v>117.59</v>
      </c>
      <c r="E86" t="n">
        <v>-53.88</v>
      </c>
      <c r="F86" t="n">
        <v>-16.47</v>
      </c>
      <c r="G86" t="n">
        <v>4.12</v>
      </c>
      <c r="H86" t="n">
        <v>-2.26</v>
      </c>
      <c r="I86" t="n">
        <v>1.57</v>
      </c>
      <c r="J86" t="n">
        <v>-3.96</v>
      </c>
      <c r="K86" t="inlineStr">
        <is>
          <t>-</t>
        </is>
      </c>
      <c r="L86" t="inlineStr">
        <is>
          <t>-</t>
        </is>
      </c>
      <c r="M86" t="inlineStr">
        <is>
          <t>-</t>
        </is>
      </c>
      <c r="N86" t="inlineStr">
        <is>
          <t>-</t>
        </is>
      </c>
    </row>
    <row r="87">
      <c r="A87" s="5" t="inlineStr">
        <is>
          <t>Gewinnwachstum 10J in %</t>
        </is>
      </c>
      <c r="B87" s="5" t="inlineStr">
        <is>
          <t>Earnings Growth 10Y in %</t>
        </is>
      </c>
      <c r="C87" t="n">
        <v>64.62</v>
      </c>
      <c r="D87" t="n">
        <v>59.58</v>
      </c>
      <c r="E87" t="n">
        <v>-28.92</v>
      </c>
      <c r="F87" t="inlineStr">
        <is>
          <t>-</t>
        </is>
      </c>
      <c r="G87" t="inlineStr">
        <is>
          <t>-</t>
        </is>
      </c>
      <c r="H87" t="inlineStr">
        <is>
          <t>-</t>
        </is>
      </c>
      <c r="I87" t="inlineStr">
        <is>
          <t>-</t>
        </is>
      </c>
      <c r="J87" t="inlineStr">
        <is>
          <t>-</t>
        </is>
      </c>
      <c r="K87" t="inlineStr">
        <is>
          <t>-</t>
        </is>
      </c>
      <c r="L87" t="inlineStr">
        <is>
          <t>-</t>
        </is>
      </c>
      <c r="M87" t="inlineStr">
        <is>
          <t>-</t>
        </is>
      </c>
      <c r="N87" t="inlineStr">
        <is>
          <t>-</t>
        </is>
      </c>
    </row>
    <row r="88">
      <c r="A88" s="5" t="inlineStr">
        <is>
          <t>PEG Ratio</t>
        </is>
      </c>
      <c r="B88" s="5" t="inlineStr">
        <is>
          <t>KGW Kurs/Gewinn/Wachstum</t>
        </is>
      </c>
      <c r="C88" t="n">
        <v>0.1</v>
      </c>
      <c r="D88" t="n">
        <v>0.24</v>
      </c>
      <c r="E88" t="n">
        <v>-6.66</v>
      </c>
      <c r="F88" t="inlineStr">
        <is>
          <t>-</t>
        </is>
      </c>
      <c r="G88" t="n">
        <v>3.16</v>
      </c>
      <c r="H88" t="n">
        <v>-7.3</v>
      </c>
      <c r="I88" t="n">
        <v>6.88</v>
      </c>
      <c r="J88" t="n">
        <v>-4.07</v>
      </c>
      <c r="K88" t="inlineStr">
        <is>
          <t>-</t>
        </is>
      </c>
      <c r="L88" t="inlineStr">
        <is>
          <t>-</t>
        </is>
      </c>
      <c r="M88" t="inlineStr">
        <is>
          <t>-</t>
        </is>
      </c>
      <c r="N88" t="inlineStr">
        <is>
          <t>-</t>
        </is>
      </c>
    </row>
    <row r="89">
      <c r="A89" s="5" t="inlineStr">
        <is>
          <t>EBIT-Wachstum 1J in %</t>
        </is>
      </c>
      <c r="B89" s="5" t="inlineStr">
        <is>
          <t>EBIT Growth 1Y in %</t>
        </is>
      </c>
      <c r="C89" t="n">
        <v>160.55</v>
      </c>
      <c r="D89" t="n">
        <v>-666.16</v>
      </c>
      <c r="E89" t="n">
        <v>-130.25</v>
      </c>
      <c r="F89" t="n">
        <v>-89.70999999999999</v>
      </c>
      <c r="G89" t="n">
        <v>-13.09</v>
      </c>
      <c r="H89" t="n">
        <v>-7.3</v>
      </c>
      <c r="I89" t="n">
        <v>24.38</v>
      </c>
      <c r="J89" t="n">
        <v>20.39</v>
      </c>
      <c r="K89" t="n">
        <v>-13.23</v>
      </c>
      <c r="L89" t="n">
        <v>-40.09</v>
      </c>
      <c r="M89" t="n">
        <v>2.4</v>
      </c>
      <c r="N89" t="inlineStr">
        <is>
          <t>-</t>
        </is>
      </c>
    </row>
    <row r="90">
      <c r="A90" s="5" t="inlineStr">
        <is>
          <t>EBIT-Wachstum 3J in %</t>
        </is>
      </c>
      <c r="B90" s="5" t="inlineStr">
        <is>
          <t>EBIT Growth 3Y in %</t>
        </is>
      </c>
      <c r="C90" t="n">
        <v>-211.95</v>
      </c>
      <c r="D90" t="n">
        <v>-295.37</v>
      </c>
      <c r="E90" t="n">
        <v>-77.68000000000001</v>
      </c>
      <c r="F90" t="n">
        <v>-36.7</v>
      </c>
      <c r="G90" t="n">
        <v>1.33</v>
      </c>
      <c r="H90" t="n">
        <v>12.49</v>
      </c>
      <c r="I90" t="n">
        <v>10.51</v>
      </c>
      <c r="J90" t="n">
        <v>-10.98</v>
      </c>
      <c r="K90" t="n">
        <v>-16.97</v>
      </c>
      <c r="L90" t="n">
        <v>-12.56</v>
      </c>
      <c r="M90" t="inlineStr">
        <is>
          <t>-</t>
        </is>
      </c>
      <c r="N90" t="inlineStr">
        <is>
          <t>-</t>
        </is>
      </c>
    </row>
    <row r="91">
      <c r="A91" s="5" t="inlineStr">
        <is>
          <t>EBIT-Wachstum 5J in %</t>
        </is>
      </c>
      <c r="B91" s="5" t="inlineStr">
        <is>
          <t>EBIT Growth 5Y in %</t>
        </is>
      </c>
      <c r="C91" t="n">
        <v>-147.73</v>
      </c>
      <c r="D91" t="n">
        <v>-181.3</v>
      </c>
      <c r="E91" t="n">
        <v>-43.19</v>
      </c>
      <c r="F91" t="n">
        <v>-13.07</v>
      </c>
      <c r="G91" t="n">
        <v>2.23</v>
      </c>
      <c r="H91" t="n">
        <v>-3.17</v>
      </c>
      <c r="I91" t="n">
        <v>-1.23</v>
      </c>
      <c r="J91" t="n">
        <v>-6.11</v>
      </c>
      <c r="K91" t="inlineStr">
        <is>
          <t>-</t>
        </is>
      </c>
      <c r="L91" t="inlineStr">
        <is>
          <t>-</t>
        </is>
      </c>
      <c r="M91" t="inlineStr">
        <is>
          <t>-</t>
        </is>
      </c>
      <c r="N91" t="inlineStr">
        <is>
          <t>-</t>
        </is>
      </c>
    </row>
    <row r="92">
      <c r="A92" s="5" t="inlineStr">
        <is>
          <t>EBIT-Wachstum 10J in %</t>
        </is>
      </c>
      <c r="B92" s="5" t="inlineStr">
        <is>
          <t>EBIT Growth 10Y in %</t>
        </is>
      </c>
      <c r="C92" t="n">
        <v>-75.45</v>
      </c>
      <c r="D92" t="n">
        <v>-91.27</v>
      </c>
      <c r="E92" t="n">
        <v>-24.65</v>
      </c>
      <c r="F92" t="inlineStr">
        <is>
          <t>-</t>
        </is>
      </c>
      <c r="G92" t="inlineStr">
        <is>
          <t>-</t>
        </is>
      </c>
      <c r="H92" t="inlineStr">
        <is>
          <t>-</t>
        </is>
      </c>
      <c r="I92" t="inlineStr">
        <is>
          <t>-</t>
        </is>
      </c>
      <c r="J92" t="inlineStr">
        <is>
          <t>-</t>
        </is>
      </c>
      <c r="K92" t="inlineStr">
        <is>
          <t>-</t>
        </is>
      </c>
      <c r="L92" t="inlineStr">
        <is>
          <t>-</t>
        </is>
      </c>
      <c r="M92" t="inlineStr">
        <is>
          <t>-</t>
        </is>
      </c>
      <c r="N92" t="inlineStr">
        <is>
          <t>-</t>
        </is>
      </c>
    </row>
    <row r="93">
      <c r="A93" s="5" t="inlineStr">
        <is>
          <t>Op.Cashflow Wachstum 1J in %</t>
        </is>
      </c>
      <c r="B93" s="5" t="inlineStr">
        <is>
          <t>Op.Cashflow Wachstum 1Y in %</t>
        </is>
      </c>
      <c r="C93" t="n">
        <v>-102.58</v>
      </c>
      <c r="D93" t="n">
        <v>-2981.07</v>
      </c>
      <c r="E93" t="n">
        <v>287.2</v>
      </c>
      <c r="F93" t="n">
        <v>-26.14</v>
      </c>
      <c r="G93" t="n">
        <v>-20.72</v>
      </c>
      <c r="H93" t="n">
        <v>9.300000000000001</v>
      </c>
      <c r="I93" t="n">
        <v>-41.06</v>
      </c>
      <c r="J93" t="n">
        <v>-48.02</v>
      </c>
      <c r="K93" t="n">
        <v>296.07</v>
      </c>
      <c r="L93" t="n">
        <v>-1.09</v>
      </c>
      <c r="M93" t="inlineStr">
        <is>
          <t>-</t>
        </is>
      </c>
      <c r="N93" t="inlineStr">
        <is>
          <t>-</t>
        </is>
      </c>
    </row>
    <row r="94">
      <c r="A94" s="5" t="inlineStr">
        <is>
          <t>Op.Cashflow Wachstum 3J in %</t>
        </is>
      </c>
      <c r="B94" s="5" t="inlineStr">
        <is>
          <t>Op.Cashflow Wachstum 3Y in %</t>
        </is>
      </c>
      <c r="C94" t="n">
        <v>-932.15</v>
      </c>
      <c r="D94" t="n">
        <v>-906.67</v>
      </c>
      <c r="E94" t="n">
        <v>80.11</v>
      </c>
      <c r="F94" t="n">
        <v>-12.52</v>
      </c>
      <c r="G94" t="n">
        <v>-17.49</v>
      </c>
      <c r="H94" t="n">
        <v>-26.59</v>
      </c>
      <c r="I94" t="n">
        <v>69</v>
      </c>
      <c r="J94" t="n">
        <v>82.31999999999999</v>
      </c>
      <c r="K94" t="inlineStr">
        <is>
          <t>-</t>
        </is>
      </c>
      <c r="L94" t="inlineStr">
        <is>
          <t>-</t>
        </is>
      </c>
      <c r="M94" t="inlineStr">
        <is>
          <t>-</t>
        </is>
      </c>
      <c r="N94" t="inlineStr">
        <is>
          <t>-</t>
        </is>
      </c>
    </row>
    <row r="95">
      <c r="A95" s="5" t="inlineStr">
        <is>
          <t>Op.Cashflow Wachstum 5J in %</t>
        </is>
      </c>
      <c r="B95" s="5" t="inlineStr">
        <is>
          <t>Op.Cashflow Wachstum 5Y in %</t>
        </is>
      </c>
      <c r="C95" t="n">
        <v>-568.66</v>
      </c>
      <c r="D95" t="n">
        <v>-546.29</v>
      </c>
      <c r="E95" t="n">
        <v>41.72</v>
      </c>
      <c r="F95" t="n">
        <v>-25.33</v>
      </c>
      <c r="G95" t="n">
        <v>39.11</v>
      </c>
      <c r="H95" t="n">
        <v>43.04</v>
      </c>
      <c r="I95" t="inlineStr">
        <is>
          <t>-</t>
        </is>
      </c>
      <c r="J95" t="inlineStr">
        <is>
          <t>-</t>
        </is>
      </c>
      <c r="K95" t="inlineStr">
        <is>
          <t>-</t>
        </is>
      </c>
      <c r="L95" t="inlineStr">
        <is>
          <t>-</t>
        </is>
      </c>
      <c r="M95" t="inlineStr">
        <is>
          <t>-</t>
        </is>
      </c>
      <c r="N95" t="inlineStr">
        <is>
          <t>-</t>
        </is>
      </c>
    </row>
    <row r="96">
      <c r="A96" s="5" t="inlineStr">
        <is>
          <t>Op.Cashflow Wachstum 10J in %</t>
        </is>
      </c>
      <c r="B96" s="5" t="inlineStr">
        <is>
          <t>Op.Cashflow Wachstum 10Y in %</t>
        </is>
      </c>
      <c r="C96" t="n">
        <v>-262.81</v>
      </c>
      <c r="D96" t="inlineStr">
        <is>
          <t>-</t>
        </is>
      </c>
      <c r="E96" t="inlineStr">
        <is>
          <t>-</t>
        </is>
      </c>
      <c r="F96" t="inlineStr">
        <is>
          <t>-</t>
        </is>
      </c>
      <c r="G96" t="inlineStr">
        <is>
          <t>-</t>
        </is>
      </c>
      <c r="H96" t="inlineStr">
        <is>
          <t>-</t>
        </is>
      </c>
      <c r="I96" t="inlineStr">
        <is>
          <t>-</t>
        </is>
      </c>
      <c r="J96" t="inlineStr">
        <is>
          <t>-</t>
        </is>
      </c>
      <c r="K96" t="inlineStr">
        <is>
          <t>-</t>
        </is>
      </c>
      <c r="L96" t="inlineStr">
        <is>
          <t>-</t>
        </is>
      </c>
      <c r="M96" t="inlineStr">
        <is>
          <t>-</t>
        </is>
      </c>
      <c r="N96" t="inlineStr">
        <is>
          <t>-</t>
        </is>
      </c>
    </row>
    <row r="97">
      <c r="A97" s="5" t="inlineStr">
        <is>
          <t>Working Capital in Mio</t>
        </is>
      </c>
      <c r="B97" s="5" t="inlineStr">
        <is>
          <t>Working Capital in M</t>
        </is>
      </c>
      <c r="C97" t="n">
        <v>3746</v>
      </c>
      <c r="D97" t="n">
        <v>3310</v>
      </c>
      <c r="E97" t="n">
        <v>3104</v>
      </c>
      <c r="F97" t="n">
        <v>3988</v>
      </c>
      <c r="G97" t="n">
        <v>4794</v>
      </c>
      <c r="H97" t="n">
        <v>4806</v>
      </c>
      <c r="I97" t="n">
        <v>4158</v>
      </c>
      <c r="J97" t="n">
        <v>3990</v>
      </c>
      <c r="K97" t="n">
        <v>3577</v>
      </c>
      <c r="L97" t="n">
        <v>3651</v>
      </c>
      <c r="M97" t="n">
        <v>4058</v>
      </c>
      <c r="N97" t="n">
        <v>5670</v>
      </c>
      <c r="O97" t="n">
        <v>5670</v>
      </c>
    </row>
  </sheetData>
  <pageMargins bottom="1" footer="0.5" header="0.5" left="0.75" right="0.75" top="1"/>
</worksheet>
</file>

<file path=xl/worksheets/sheet29.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1"/>
    <col customWidth="1" max="14" min="14" width="11"/>
    <col customWidth="1" max="15" min="15" width="11"/>
    <col customWidth="1" max="16" min="16" width="10"/>
  </cols>
  <sheetData>
    <row r="1">
      <c r="A1" s="1" t="inlineStr">
        <is>
          <t xml:space="preserve">TERNA </t>
        </is>
      </c>
      <c r="B1" s="2" t="inlineStr">
        <is>
          <t>WKN: A0B5N8  ISIN: IT0003242622  US-Symbol:TERRF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+39-06-8313-8111</t>
        </is>
      </c>
      <c r="G4" t="inlineStr">
        <is>
          <t>19.02.2020</t>
        </is>
      </c>
      <c r="H4" t="inlineStr">
        <is>
          <t>Preliminary Results</t>
        </is>
      </c>
      <c r="J4" t="inlineStr">
        <is>
          <t>Cassa Depositi e Prestiti S.p.A. (CdP)</t>
        </is>
      </c>
      <c r="L4" t="inlineStr">
        <is>
          <t>29,85%</t>
        </is>
      </c>
    </row>
    <row r="5">
      <c r="A5" s="5" t="inlineStr">
        <is>
          <t>Ticker</t>
        </is>
      </c>
      <c r="B5" t="inlineStr">
        <is>
          <t>UEI</t>
        </is>
      </c>
      <c r="C5" s="5" t="inlineStr">
        <is>
          <t>Fax</t>
        </is>
      </c>
      <c r="D5" s="5" t="inlineStr"/>
      <c r="E5" t="inlineStr">
        <is>
          <t>-</t>
        </is>
      </c>
      <c r="G5" t="inlineStr">
        <is>
          <t>27.04.2020</t>
        </is>
      </c>
      <c r="H5" t="inlineStr">
        <is>
          <t>Annual General Meeting</t>
        </is>
      </c>
      <c r="J5" t="inlineStr">
        <is>
          <t>Freefloat</t>
        </is>
      </c>
      <c r="L5" t="inlineStr">
        <is>
          <t>70,15%</t>
        </is>
      </c>
    </row>
    <row r="6">
      <c r="A6" s="5" t="inlineStr">
        <is>
          <t>Gelistet Seit / Listed Since</t>
        </is>
      </c>
      <c r="B6" t="inlineStr">
        <is>
          <t>-</t>
        </is>
      </c>
      <c r="C6" s="5" t="inlineStr">
        <is>
          <t>Internet</t>
        </is>
      </c>
      <c r="D6" s="5" t="inlineStr"/>
      <c r="E6" t="inlineStr">
        <is>
          <t>http://www.terna.it</t>
        </is>
      </c>
      <c r="G6" t="inlineStr">
        <is>
          <t>13.05.2020</t>
        </is>
      </c>
      <c r="H6" t="inlineStr">
        <is>
          <t>Result Q1</t>
        </is>
      </c>
    </row>
    <row r="7">
      <c r="A7" s="5" t="inlineStr">
        <is>
          <t>Nominalwert / Nominal Value</t>
        </is>
      </c>
      <c r="B7" t="inlineStr">
        <is>
          <t>0,22</t>
        </is>
      </c>
      <c r="C7" s="5" t="inlineStr">
        <is>
          <t>E-Mail</t>
        </is>
      </c>
      <c r="D7" s="5" t="inlineStr"/>
      <c r="E7" t="inlineStr">
        <is>
          <t>info@terna.it</t>
        </is>
      </c>
      <c r="G7" t="inlineStr">
        <is>
          <t>18.05.2020</t>
        </is>
      </c>
      <c r="H7" t="inlineStr">
        <is>
          <t>Publication Of Annual Report</t>
        </is>
      </c>
    </row>
    <row r="8">
      <c r="A8" s="5" t="inlineStr">
        <is>
          <t>Land / Country</t>
        </is>
      </c>
      <c r="B8" t="inlineStr">
        <is>
          <t>Italien</t>
        </is>
      </c>
      <c r="C8" s="5" t="inlineStr">
        <is>
          <t>Inv. Relations Telefon / Phone</t>
        </is>
      </c>
      <c r="D8" s="5" t="inlineStr"/>
      <c r="E8" t="inlineStr">
        <is>
          <t>+39-06-8313-9281</t>
        </is>
      </c>
      <c r="G8" t="inlineStr">
        <is>
          <t>22.06.2020</t>
        </is>
      </c>
      <c r="H8" t="inlineStr">
        <is>
          <t>Ex Dividend</t>
        </is>
      </c>
    </row>
    <row r="9">
      <c r="A9" s="5" t="inlineStr">
        <is>
          <t>Währung / Currency</t>
        </is>
      </c>
      <c r="B9" t="inlineStr">
        <is>
          <t>EUR</t>
        </is>
      </c>
      <c r="C9" s="5" t="inlineStr">
        <is>
          <t>Inv. Relations E-Mail</t>
        </is>
      </c>
      <c r="D9" s="5" t="inlineStr"/>
      <c r="E9" t="inlineStr">
        <is>
          <t>investor.relations@terna.it</t>
        </is>
      </c>
      <c r="G9" t="inlineStr">
        <is>
          <t>24.06.2020</t>
        </is>
      </c>
      <c r="H9" t="inlineStr">
        <is>
          <t>Dividend Payout</t>
        </is>
      </c>
    </row>
    <row r="10">
      <c r="A10" s="5" t="inlineStr">
        <is>
          <t>Branche / Industry</t>
        </is>
      </c>
      <c r="B10" t="inlineStr">
        <is>
          <t>Utilities</t>
        </is>
      </c>
      <c r="C10" s="5" t="inlineStr">
        <is>
          <t>Kontaktperson / Contact Person</t>
        </is>
      </c>
      <c r="D10" s="5" t="inlineStr"/>
      <c r="E10" t="inlineStr">
        <is>
          <t>Viale Egidio Galbani</t>
        </is>
      </c>
      <c r="G10" t="inlineStr">
        <is>
          <t>29.07.2020</t>
        </is>
      </c>
      <c r="H10" t="inlineStr">
        <is>
          <t>Score Half Year</t>
        </is>
      </c>
    </row>
    <row r="11">
      <c r="A11" s="5" t="inlineStr">
        <is>
          <t>Sektor / Sector</t>
        </is>
      </c>
      <c r="B11" t="inlineStr">
        <is>
          <t>Provider</t>
        </is>
      </c>
      <c r="C11" t="inlineStr">
        <is>
          <t>11.11.2020</t>
        </is>
      </c>
      <c r="D11" t="inlineStr">
        <is>
          <t>Q3 Earnings</t>
        </is>
      </c>
    </row>
    <row r="12">
      <c r="A12" s="5" t="inlineStr">
        <is>
          <t>Typ / Genre</t>
        </is>
      </c>
      <c r="B12" t="inlineStr">
        <is>
          <t>Stammaktie</t>
        </is>
      </c>
      <c r="C12" t="inlineStr">
        <is>
          <t>23.11.2020</t>
        </is>
      </c>
      <c r="D12" t="inlineStr">
        <is>
          <t>Ex Dividend</t>
        </is>
      </c>
    </row>
    <row r="13">
      <c r="A13" s="5" t="inlineStr">
        <is>
          <t>Adresse / Address</t>
        </is>
      </c>
      <c r="B13" t="inlineStr">
        <is>
          <t>Terna S.p.A.Viale Egidio Galbani 70  I-00156 Rom</t>
        </is>
      </c>
    </row>
    <row r="14">
      <c r="A14" s="5" t="inlineStr">
        <is>
          <t>Management</t>
        </is>
      </c>
      <c r="B14" t="inlineStr">
        <is>
          <t>Luigi Ferraris, Catia Bastioli, Paolo Calcagnini, Fabio Corsico, Paola Gianotti, Marco Giorgino, Yunpeng He, Gabriella Porcelli, Elena Vasco</t>
        </is>
      </c>
    </row>
    <row r="15">
      <c r="A15" s="5" t="inlineStr">
        <is>
          <t>Aufsichtsrat / Board</t>
        </is>
      </c>
      <c r="B15" t="inlineStr">
        <is>
          <t>Riccardo Enrico Maria Schioppo, Vincenzo Simone, Maria Alessandra Zunino de Pignier</t>
        </is>
      </c>
    </row>
    <row r="16">
      <c r="A16" s="5" t="inlineStr">
        <is>
          <t>Beschreibung</t>
        </is>
      </c>
      <c r="B16" t="inlineStr">
        <is>
          <t>Terna S.p.A. ist im Bereich Energieversorgung tätig und einer der führenden Stromübertragungsnetzbetreiber in Europa. Terna S.p.A. ist die Holdinggesellschaft ihrer Tochtergesellschaften Terna Rete Italia und Terna Plus. Terna Rete Italia verwaltet das nationale italienische Hochspannungsstrom-Übertragungsnetzes (RTN) von über 70.000 km Stromleitungen. Sie ist für die Kontinuität und die Sicherheit der Stromübermittlung im gesamten Staatsgebiet von Italien verantwortlich. Im Weiteren ist sie für die Instandhaltung, den bedarfsmässigen Ausbau und die Erweiterung des Hochspannungsleitungsnetzes zuständig. Zusätzlich unterhält Terna Verbindungsleitungen und Unterwasserkabel mit europäischen Ländern. Terna Plus investiert in neue Geschäftsmodelle im In- und Ausland wie Projekte in den Sektoren erneuerbare Energien, Entwicklung von Smart Grids und Energieeffizienz. Terna S.p.A. hat ihren Hauptsitz in Rom, Italien. Copyright 2014 FINANCE BASE AG</t>
        </is>
      </c>
    </row>
    <row r="17">
      <c r="A17" s="5" t="inlineStr">
        <is>
          <t>Profile</t>
        </is>
      </c>
      <c r="B17" t="inlineStr">
        <is>
          <t>Terna SpA is in the area of ​​energy supply active and one of the leading electricity transmission system operator in Europe. Terna SpA is the holding company of its subsidiaries Terna Rete Italia and Terna Plus. Terna Rete Italia manages the Italian national high voltage electricity transmission network (RTN) of over 70,000 km of power lines. She is responsible for the continuity and security of power transmission throughout the national territory of Italy. In addition, she is responsible for the maintenance, the need for excessive expansion and extension of the high voltage transmission network. In addition Terna connection lines and underwater cable maintains with European countries. Terna Plus invests in new business at home and abroad, such as projects in the sectors of renewable energy, development of smart grids and energy efficiency. Terna SpA Headquartered in Rome, Italy.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inlineStr">
        <is>
          <t>-</t>
        </is>
      </c>
      <c r="D20" t="n">
        <v>2319</v>
      </c>
      <c r="E20" t="n">
        <v>2248</v>
      </c>
      <c r="F20" t="n">
        <v>2103</v>
      </c>
      <c r="G20" t="n">
        <v>2082</v>
      </c>
      <c r="H20" t="n">
        <v>1996</v>
      </c>
      <c r="I20" t="n">
        <v>1896</v>
      </c>
      <c r="J20" t="n">
        <v>1806</v>
      </c>
      <c r="K20" t="n">
        <v>1630</v>
      </c>
      <c r="L20" t="n">
        <v>1589</v>
      </c>
      <c r="M20" t="n">
        <v>1361</v>
      </c>
      <c r="N20" t="n">
        <v>1395</v>
      </c>
      <c r="O20" t="n">
        <v>1348</v>
      </c>
      <c r="P20" t="n">
        <v>1348</v>
      </c>
    </row>
    <row r="21">
      <c r="A21" s="5" t="inlineStr">
        <is>
          <t>Operatives Ergebnis (EBIT)</t>
        </is>
      </c>
      <c r="B21" s="5" t="inlineStr">
        <is>
          <t>EBIT Earning Before Interest &amp; Tax</t>
        </is>
      </c>
      <c r="C21" t="inlineStr">
        <is>
          <t>-</t>
        </is>
      </c>
      <c r="D21" t="n">
        <v>1097</v>
      </c>
      <c r="E21" t="n">
        <v>1077</v>
      </c>
      <c r="F21" t="n">
        <v>1036</v>
      </c>
      <c r="G21" t="n">
        <v>1022</v>
      </c>
      <c r="H21" t="n">
        <v>1011</v>
      </c>
      <c r="I21" t="n">
        <v>1038</v>
      </c>
      <c r="J21" t="n">
        <v>969.5</v>
      </c>
      <c r="K21" t="n">
        <v>835.6</v>
      </c>
      <c r="L21" t="n">
        <v>814.4</v>
      </c>
      <c r="M21" t="n">
        <v>694.4</v>
      </c>
      <c r="N21" t="n">
        <v>714.3</v>
      </c>
      <c r="O21" t="n">
        <v>722.7</v>
      </c>
      <c r="P21" t="n">
        <v>722.7</v>
      </c>
    </row>
    <row r="22">
      <c r="A22" s="5" t="inlineStr">
        <is>
          <t>Finanzergebnis</t>
        </is>
      </c>
      <c r="B22" s="5" t="inlineStr">
        <is>
          <t>Financial Result</t>
        </is>
      </c>
      <c r="C22" t="inlineStr">
        <is>
          <t>-</t>
        </is>
      </c>
      <c r="D22" t="n">
        <v>-88.8</v>
      </c>
      <c r="E22" t="n">
        <v>-88.8</v>
      </c>
      <c r="F22" t="n">
        <v>-102.8</v>
      </c>
      <c r="G22" t="n">
        <v>-141.1</v>
      </c>
      <c r="H22" t="n">
        <v>-127.9</v>
      </c>
      <c r="I22" t="n">
        <v>-100.2</v>
      </c>
      <c r="J22" t="n">
        <v>-93.2</v>
      </c>
      <c r="K22" t="n">
        <v>-121</v>
      </c>
      <c r="L22" t="n">
        <v>-102.5</v>
      </c>
      <c r="M22" t="n">
        <v>-148.3</v>
      </c>
      <c r="N22" t="n">
        <v>-179.9</v>
      </c>
      <c r="O22" t="n">
        <v>-114.9</v>
      </c>
      <c r="P22" t="n">
        <v>-114.9</v>
      </c>
    </row>
    <row r="23">
      <c r="A23" s="5" t="inlineStr">
        <is>
          <t>Ergebnis vor Steuer (EBT)</t>
        </is>
      </c>
      <c r="B23" s="5" t="inlineStr">
        <is>
          <t>EBT Earning Before Tax</t>
        </is>
      </c>
      <c r="C23" t="inlineStr">
        <is>
          <t>-</t>
        </is>
      </c>
      <c r="D23" t="n">
        <v>1008</v>
      </c>
      <c r="E23" t="n">
        <v>988.6</v>
      </c>
      <c r="F23" t="n">
        <v>933.2</v>
      </c>
      <c r="G23" t="n">
        <v>881.3</v>
      </c>
      <c r="H23" t="n">
        <v>883</v>
      </c>
      <c r="I23" t="n">
        <v>937.5</v>
      </c>
      <c r="J23" t="n">
        <v>876.3</v>
      </c>
      <c r="K23" t="n">
        <v>714.6</v>
      </c>
      <c r="L23" t="n">
        <v>711.9</v>
      </c>
      <c r="M23" t="n">
        <v>546.1</v>
      </c>
      <c r="N23" t="n">
        <v>534.4</v>
      </c>
      <c r="O23" t="n">
        <v>607.8</v>
      </c>
      <c r="P23" t="n">
        <v>607.8</v>
      </c>
    </row>
    <row r="24">
      <c r="A24" s="5" t="inlineStr">
        <is>
          <t>Ergebnis nach Steuer</t>
        </is>
      </c>
      <c r="B24" s="5" t="inlineStr">
        <is>
          <t>Earnings after tax</t>
        </is>
      </c>
      <c r="C24" t="inlineStr">
        <is>
          <t>-</t>
        </is>
      </c>
      <c r="D24" t="n">
        <v>711.6</v>
      </c>
      <c r="E24" t="n">
        <v>694.2</v>
      </c>
      <c r="F24" t="n">
        <v>627.9</v>
      </c>
      <c r="G24" t="n">
        <v>588</v>
      </c>
      <c r="H24" t="n">
        <v>544.5</v>
      </c>
      <c r="I24" t="n">
        <v>513.6</v>
      </c>
      <c r="J24" t="n">
        <v>463.6</v>
      </c>
      <c r="K24" t="n">
        <v>327.3</v>
      </c>
      <c r="L24" t="n">
        <v>466.7</v>
      </c>
      <c r="M24" t="n">
        <v>354</v>
      </c>
      <c r="N24" t="n">
        <v>341.4</v>
      </c>
      <c r="O24" t="n">
        <v>434.2</v>
      </c>
      <c r="P24" t="n">
        <v>434.2</v>
      </c>
    </row>
    <row r="25">
      <c r="A25" s="5" t="inlineStr">
        <is>
          <t>Minderheitenanteil</t>
        </is>
      </c>
      <c r="B25" s="5" t="inlineStr">
        <is>
          <t>Minority Share</t>
        </is>
      </c>
      <c r="C25" t="inlineStr">
        <is>
          <t>-</t>
        </is>
      </c>
      <c r="D25" t="n">
        <v>-5</v>
      </c>
      <c r="E25" t="n">
        <v>-5.9</v>
      </c>
      <c r="F25" t="n">
        <v>5.2</v>
      </c>
      <c r="G25" t="n">
        <v>0.2</v>
      </c>
      <c r="H25" t="inlineStr">
        <is>
          <t>-</t>
        </is>
      </c>
      <c r="I25" t="inlineStr">
        <is>
          <t>-</t>
        </is>
      </c>
      <c r="J25" t="inlineStr">
        <is>
          <t>-</t>
        </is>
      </c>
      <c r="K25" t="inlineStr">
        <is>
          <t>-</t>
        </is>
      </c>
      <c r="L25" t="inlineStr">
        <is>
          <t>-</t>
        </is>
      </c>
      <c r="M25" t="inlineStr">
        <is>
          <t>-</t>
        </is>
      </c>
      <c r="N25" t="n">
        <v>-13.9</v>
      </c>
      <c r="O25" t="n">
        <v>-18.9</v>
      </c>
      <c r="P25" t="n">
        <v>-18.9</v>
      </c>
    </row>
    <row r="26">
      <c r="A26" s="5" t="inlineStr">
        <is>
          <t>Jahresüberschuss/-fehlbetrag</t>
        </is>
      </c>
      <c r="B26" s="5" t="inlineStr">
        <is>
          <t>Net Profit</t>
        </is>
      </c>
      <c r="C26" t="inlineStr">
        <is>
          <t>-</t>
        </is>
      </c>
      <c r="D26" t="n">
        <v>706.6</v>
      </c>
      <c r="E26" t="n">
        <v>688.3</v>
      </c>
      <c r="F26" t="n">
        <v>633.1</v>
      </c>
      <c r="G26" t="n">
        <v>595.5</v>
      </c>
      <c r="H26" t="n">
        <v>544.5</v>
      </c>
      <c r="I26" t="n">
        <v>513.6</v>
      </c>
      <c r="J26" t="n">
        <v>463.6</v>
      </c>
      <c r="K26" t="n">
        <v>440</v>
      </c>
      <c r="L26" t="n">
        <v>613.6</v>
      </c>
      <c r="M26" t="n">
        <v>771</v>
      </c>
      <c r="N26" t="n">
        <v>327.5</v>
      </c>
      <c r="O26" t="n">
        <v>415.3</v>
      </c>
      <c r="P26" t="n">
        <v>415.3</v>
      </c>
    </row>
    <row r="27">
      <c r="A27" s="5" t="inlineStr">
        <is>
          <t>Summe Umlaufvermögen</t>
        </is>
      </c>
      <c r="B27" s="5" t="inlineStr">
        <is>
          <t>Current Assets</t>
        </is>
      </c>
      <c r="C27" t="inlineStr">
        <is>
          <t>-</t>
        </is>
      </c>
      <c r="D27" t="n">
        <v>3044</v>
      </c>
      <c r="E27" t="n">
        <v>3446</v>
      </c>
      <c r="F27" t="n">
        <v>2703</v>
      </c>
      <c r="G27" t="n">
        <v>2077</v>
      </c>
      <c r="H27" t="n">
        <v>2952</v>
      </c>
      <c r="I27" t="n">
        <v>3544</v>
      </c>
      <c r="J27" t="n">
        <v>4500</v>
      </c>
      <c r="K27" t="n">
        <v>3002</v>
      </c>
      <c r="L27" t="n">
        <v>1695</v>
      </c>
      <c r="M27" t="n">
        <v>1728</v>
      </c>
      <c r="N27" t="n">
        <v>2590</v>
      </c>
      <c r="O27" t="n">
        <v>1837</v>
      </c>
      <c r="P27" t="n">
        <v>1837</v>
      </c>
    </row>
    <row r="28">
      <c r="A28" s="5" t="inlineStr">
        <is>
          <t>Summe Anlagevermögen</t>
        </is>
      </c>
      <c r="B28" s="5" t="inlineStr">
        <is>
          <t>Fixed Assets</t>
        </is>
      </c>
      <c r="C28" t="inlineStr">
        <is>
          <t>-</t>
        </is>
      </c>
      <c r="D28" t="n">
        <v>14087</v>
      </c>
      <c r="E28" t="n">
        <v>13471</v>
      </c>
      <c r="F28" t="n">
        <v>13339</v>
      </c>
      <c r="G28" t="n">
        <v>13380</v>
      </c>
      <c r="H28" t="n">
        <v>12107</v>
      </c>
      <c r="I28" t="n">
        <v>11192</v>
      </c>
      <c r="J28" t="n">
        <v>10649</v>
      </c>
      <c r="K28" t="n">
        <v>9687</v>
      </c>
      <c r="L28" t="n">
        <v>9080</v>
      </c>
      <c r="M28" t="n">
        <v>7592</v>
      </c>
      <c r="N28" t="n">
        <v>6865</v>
      </c>
      <c r="O28" t="n">
        <v>6204</v>
      </c>
      <c r="P28" t="n">
        <v>6204</v>
      </c>
    </row>
    <row r="29">
      <c r="A29" s="5" t="inlineStr">
        <is>
          <t>Summe Aktiva</t>
        </is>
      </c>
      <c r="B29" s="5" t="inlineStr">
        <is>
          <t>Total Assets</t>
        </is>
      </c>
      <c r="C29" t="inlineStr">
        <is>
          <t>-</t>
        </is>
      </c>
      <c r="D29" t="n">
        <v>17131</v>
      </c>
      <c r="E29" t="n">
        <v>16917</v>
      </c>
      <c r="F29" t="n">
        <v>16041</v>
      </c>
      <c r="G29" t="n">
        <v>15457</v>
      </c>
      <c r="H29" t="n">
        <v>15059</v>
      </c>
      <c r="I29" t="n">
        <v>14735</v>
      </c>
      <c r="J29" t="n">
        <v>15149</v>
      </c>
      <c r="K29" t="n">
        <v>12689</v>
      </c>
      <c r="L29" t="n">
        <v>10775</v>
      </c>
      <c r="M29" t="n">
        <v>9320</v>
      </c>
      <c r="N29" t="n">
        <v>9455</v>
      </c>
      <c r="O29" t="n">
        <v>8041</v>
      </c>
      <c r="P29" t="n">
        <v>8041</v>
      </c>
    </row>
    <row r="30">
      <c r="A30" s="5" t="inlineStr">
        <is>
          <t>Summe kurzfristiges Fremdkapital</t>
        </is>
      </c>
      <c r="B30" s="5" t="inlineStr">
        <is>
          <t>Short-Term Debt</t>
        </is>
      </c>
      <c r="C30" t="inlineStr">
        <is>
          <t>-</t>
        </is>
      </c>
      <c r="D30" t="n">
        <v>4105</v>
      </c>
      <c r="E30" t="n">
        <v>3799</v>
      </c>
      <c r="F30" t="n">
        <v>3546</v>
      </c>
      <c r="G30" t="n">
        <v>3085</v>
      </c>
      <c r="H30" t="n">
        <v>3282</v>
      </c>
      <c r="I30" t="n">
        <v>3119</v>
      </c>
      <c r="J30" t="n">
        <v>2695</v>
      </c>
      <c r="K30" t="n">
        <v>2384</v>
      </c>
      <c r="L30" t="n">
        <v>1905</v>
      </c>
      <c r="M30" t="n">
        <v>1747</v>
      </c>
      <c r="N30" t="n">
        <v>2249</v>
      </c>
      <c r="O30" t="n">
        <v>1957</v>
      </c>
      <c r="P30" t="n">
        <v>1957</v>
      </c>
    </row>
    <row r="31">
      <c r="A31" s="5" t="inlineStr">
        <is>
          <t>Summe langfristiges Fremdkapital</t>
        </is>
      </c>
      <c r="B31" s="5" t="inlineStr">
        <is>
          <t>Long-Term Debt</t>
        </is>
      </c>
      <c r="C31" t="inlineStr">
        <is>
          <t>-</t>
        </is>
      </c>
      <c r="D31" t="n">
        <v>8971</v>
      </c>
      <c r="E31" t="n">
        <v>9289</v>
      </c>
      <c r="F31" t="n">
        <v>8940</v>
      </c>
      <c r="G31" t="n">
        <v>9026</v>
      </c>
      <c r="H31" t="n">
        <v>8685</v>
      </c>
      <c r="I31" t="n">
        <v>8676</v>
      </c>
      <c r="J31" t="n">
        <v>9660</v>
      </c>
      <c r="K31" t="n">
        <v>7552</v>
      </c>
      <c r="L31" t="n">
        <v>5961</v>
      </c>
      <c r="M31" t="n">
        <v>5072</v>
      </c>
      <c r="N31" t="n">
        <v>5042</v>
      </c>
      <c r="O31" t="n">
        <v>3809</v>
      </c>
      <c r="P31" t="n">
        <v>3809</v>
      </c>
    </row>
    <row r="32">
      <c r="A32" s="5" t="inlineStr">
        <is>
          <t>Summe Fremdkapital</t>
        </is>
      </c>
      <c r="B32" s="5" t="inlineStr">
        <is>
          <t>Total Liabilities</t>
        </is>
      </c>
      <c r="C32" t="inlineStr">
        <is>
          <t>-</t>
        </is>
      </c>
      <c r="D32" t="n">
        <v>13076</v>
      </c>
      <c r="E32" t="n">
        <v>13088</v>
      </c>
      <c r="F32" t="n">
        <v>12486</v>
      </c>
      <c r="G32" t="n">
        <v>12111</v>
      </c>
      <c r="H32" t="n">
        <v>11966</v>
      </c>
      <c r="I32" t="n">
        <v>11795</v>
      </c>
      <c r="J32" t="n">
        <v>12355</v>
      </c>
      <c r="K32" t="n">
        <v>9936</v>
      </c>
      <c r="L32" t="n">
        <v>8014</v>
      </c>
      <c r="M32" t="n">
        <v>6818</v>
      </c>
      <c r="N32" t="n">
        <v>7291</v>
      </c>
      <c r="O32" t="n">
        <v>5765</v>
      </c>
      <c r="P32" t="n">
        <v>5765</v>
      </c>
    </row>
    <row r="33">
      <c r="A33" s="5" t="inlineStr">
        <is>
          <t>Minderheitenanteil</t>
        </is>
      </c>
      <c r="B33" s="5" t="inlineStr">
        <is>
          <t>Minority Share</t>
        </is>
      </c>
      <c r="C33" t="inlineStr">
        <is>
          <t>-</t>
        </is>
      </c>
      <c r="D33" t="n">
        <v>35</v>
      </c>
      <c r="E33" t="n">
        <v>25.7</v>
      </c>
      <c r="F33" t="n">
        <v>19.8</v>
      </c>
      <c r="G33" t="n">
        <v>25</v>
      </c>
      <c r="H33" t="inlineStr">
        <is>
          <t>-</t>
        </is>
      </c>
      <c r="I33" t="inlineStr">
        <is>
          <t>-</t>
        </is>
      </c>
      <c r="J33" t="inlineStr">
        <is>
          <t>-</t>
        </is>
      </c>
      <c r="K33" t="inlineStr">
        <is>
          <t>-</t>
        </is>
      </c>
      <c r="L33" t="n">
        <v>0.2</v>
      </c>
      <c r="M33" t="inlineStr">
        <is>
          <t>-</t>
        </is>
      </c>
      <c r="N33" t="n">
        <v>86.90000000000001</v>
      </c>
      <c r="O33" t="n">
        <v>111.5</v>
      </c>
      <c r="P33" t="n">
        <v>111.5</v>
      </c>
    </row>
    <row r="34">
      <c r="A34" s="5" t="inlineStr">
        <is>
          <t>Summe Eigenkapital</t>
        </is>
      </c>
      <c r="B34" s="5" t="inlineStr">
        <is>
          <t>Equity</t>
        </is>
      </c>
      <c r="C34" t="inlineStr">
        <is>
          <t>-</t>
        </is>
      </c>
      <c r="D34" t="n">
        <v>4019</v>
      </c>
      <c r="E34" t="n">
        <v>3803</v>
      </c>
      <c r="F34" t="n">
        <v>3535</v>
      </c>
      <c r="G34" t="n">
        <v>3321</v>
      </c>
      <c r="H34" t="n">
        <v>3093</v>
      </c>
      <c r="I34" t="n">
        <v>2941</v>
      </c>
      <c r="J34" t="n">
        <v>2794</v>
      </c>
      <c r="K34" t="n">
        <v>2751</v>
      </c>
      <c r="L34" t="n">
        <v>2761</v>
      </c>
      <c r="M34" t="n">
        <v>2502</v>
      </c>
      <c r="N34" t="n">
        <v>2077</v>
      </c>
      <c r="O34" t="n">
        <v>2164</v>
      </c>
      <c r="P34" t="n">
        <v>2164</v>
      </c>
    </row>
    <row r="35">
      <c r="A35" s="5" t="inlineStr">
        <is>
          <t>Summe Passiva</t>
        </is>
      </c>
      <c r="B35" s="5" t="inlineStr">
        <is>
          <t>Liabilities &amp; Shareholder Equity</t>
        </is>
      </c>
      <c r="C35" t="inlineStr">
        <is>
          <t>-</t>
        </is>
      </c>
      <c r="D35" t="n">
        <v>17131</v>
      </c>
      <c r="E35" t="n">
        <v>16917</v>
      </c>
      <c r="F35" t="n">
        <v>16041</v>
      </c>
      <c r="G35" t="n">
        <v>15457</v>
      </c>
      <c r="H35" t="n">
        <v>15059</v>
      </c>
      <c r="I35" t="n">
        <v>14735</v>
      </c>
      <c r="J35" t="n">
        <v>15149</v>
      </c>
      <c r="K35" t="n">
        <v>12687</v>
      </c>
      <c r="L35" t="n">
        <v>10775</v>
      </c>
      <c r="M35" t="n">
        <v>9320</v>
      </c>
      <c r="N35" t="n">
        <v>9455</v>
      </c>
      <c r="O35" t="n">
        <v>8041</v>
      </c>
      <c r="P35" t="n">
        <v>8041</v>
      </c>
    </row>
    <row r="36">
      <c r="A36" s="5" t="inlineStr">
        <is>
          <t>Mio.Aktien im Umlauf</t>
        </is>
      </c>
      <c r="B36" s="5" t="inlineStr">
        <is>
          <t>Million shares outstanding</t>
        </is>
      </c>
      <c r="C36" t="n">
        <v>2010</v>
      </c>
      <c r="D36" t="n">
        <v>2010</v>
      </c>
      <c r="E36" t="n">
        <v>2010</v>
      </c>
      <c r="F36" t="n">
        <v>2010</v>
      </c>
      <c r="G36" t="n">
        <v>2010</v>
      </c>
      <c r="H36" t="n">
        <v>2010</v>
      </c>
      <c r="I36" t="n">
        <v>2010</v>
      </c>
      <c r="J36" t="n">
        <v>2010</v>
      </c>
      <c r="K36" t="n">
        <v>2010</v>
      </c>
      <c r="L36" t="n">
        <v>2004</v>
      </c>
      <c r="M36" t="n">
        <v>2001</v>
      </c>
      <c r="N36" t="n">
        <v>2001</v>
      </c>
      <c r="O36" t="n">
        <v>2000</v>
      </c>
      <c r="P36" t="n">
        <v>2000</v>
      </c>
    </row>
    <row r="37">
      <c r="A37" s="5" t="inlineStr">
        <is>
          <t>Gezeichnetes Kapital (in Mio.)</t>
        </is>
      </c>
      <c r="B37" s="5" t="inlineStr">
        <is>
          <t>Subscribed Capital in M</t>
        </is>
      </c>
      <c r="C37" t="n">
        <v>442.2</v>
      </c>
      <c r="D37" t="n">
        <v>442.2</v>
      </c>
      <c r="E37" t="n">
        <v>442.2</v>
      </c>
      <c r="F37" t="n">
        <v>442.2</v>
      </c>
      <c r="G37" t="n">
        <v>442.2</v>
      </c>
      <c r="H37" t="n">
        <v>442.2</v>
      </c>
      <c r="I37" t="n">
        <v>442.2</v>
      </c>
      <c r="J37" t="n">
        <v>442.2</v>
      </c>
      <c r="K37" t="n">
        <v>442.2</v>
      </c>
      <c r="L37" t="n">
        <v>441</v>
      </c>
      <c r="M37" t="n">
        <v>440.2</v>
      </c>
      <c r="N37" t="n">
        <v>440.2</v>
      </c>
      <c r="O37" t="n">
        <v>440.1</v>
      </c>
      <c r="P37" t="n">
        <v>440.1</v>
      </c>
    </row>
    <row r="38">
      <c r="A38" s="5" t="inlineStr">
        <is>
          <t>Ergebnis je Aktie (brutto)</t>
        </is>
      </c>
      <c r="B38" s="5" t="inlineStr">
        <is>
          <t>Earnings per share</t>
        </is>
      </c>
      <c r="C38" t="inlineStr">
        <is>
          <t>-</t>
        </is>
      </c>
      <c r="D38" t="n">
        <v>0.5</v>
      </c>
      <c r="E38" t="n">
        <v>0.49</v>
      </c>
      <c r="F38" t="n">
        <v>0.46</v>
      </c>
      <c r="G38" t="n">
        <v>0.44</v>
      </c>
      <c r="H38" t="n">
        <v>0.44</v>
      </c>
      <c r="I38" t="n">
        <v>0.47</v>
      </c>
      <c r="J38" t="n">
        <v>0.44</v>
      </c>
      <c r="K38" t="n">
        <v>0.36</v>
      </c>
      <c r="L38" t="n">
        <v>0.36</v>
      </c>
      <c r="M38" t="n">
        <v>0.27</v>
      </c>
      <c r="N38" t="n">
        <v>0.27</v>
      </c>
      <c r="O38" t="n">
        <v>0.3</v>
      </c>
      <c r="P38" t="n">
        <v>0.3</v>
      </c>
    </row>
    <row r="39">
      <c r="A39" s="5" t="inlineStr">
        <is>
          <t>Ergebnis je Aktie (unverwässert)</t>
        </is>
      </c>
      <c r="B39" s="5" t="inlineStr">
        <is>
          <t>Basic Earnings per share</t>
        </is>
      </c>
      <c r="C39" t="n">
        <v>0.38</v>
      </c>
      <c r="D39" t="n">
        <v>0.35</v>
      </c>
      <c r="E39" t="n">
        <v>0.34</v>
      </c>
      <c r="F39" t="n">
        <v>0.32</v>
      </c>
      <c r="G39" t="n">
        <v>0.3</v>
      </c>
      <c r="H39" t="n">
        <v>0.27</v>
      </c>
      <c r="I39" t="n">
        <v>0.26</v>
      </c>
      <c r="J39" t="n">
        <v>0.23</v>
      </c>
      <c r="K39" t="n">
        <v>0.22</v>
      </c>
      <c r="L39" t="n">
        <v>0.31</v>
      </c>
      <c r="M39" t="n">
        <v>0.39</v>
      </c>
      <c r="N39" t="n">
        <v>0.16</v>
      </c>
      <c r="O39" t="n">
        <v>0.21</v>
      </c>
      <c r="P39" t="n">
        <v>0.21</v>
      </c>
    </row>
    <row r="40">
      <c r="A40" s="5" t="inlineStr">
        <is>
          <t>Ergebnis je Aktie (verwässert)</t>
        </is>
      </c>
      <c r="B40" s="5" t="inlineStr">
        <is>
          <t>Diluted Earnings per share</t>
        </is>
      </c>
      <c r="C40" t="n">
        <v>0.38</v>
      </c>
      <c r="D40" t="n">
        <v>0.35</v>
      </c>
      <c r="E40" t="n">
        <v>0.34</v>
      </c>
      <c r="F40" t="n">
        <v>0.32</v>
      </c>
      <c r="G40" t="n">
        <v>0.3</v>
      </c>
      <c r="H40" t="n">
        <v>0.27</v>
      </c>
      <c r="I40" t="n">
        <v>0.26</v>
      </c>
      <c r="J40" t="n">
        <v>0.23</v>
      </c>
      <c r="K40" t="n">
        <v>0.22</v>
      </c>
      <c r="L40" t="n">
        <v>0.31</v>
      </c>
      <c r="M40" t="n">
        <v>0.38</v>
      </c>
      <c r="N40" t="n">
        <v>0.16</v>
      </c>
      <c r="O40" t="n">
        <v>0.21</v>
      </c>
      <c r="P40" t="n">
        <v>0.21</v>
      </c>
    </row>
    <row r="41">
      <c r="A41" s="5" t="inlineStr">
        <is>
          <t>Dividende je Aktie</t>
        </is>
      </c>
      <c r="B41" s="5" t="inlineStr">
        <is>
          <t>Dividend per share</t>
        </is>
      </c>
      <c r="C41" t="n">
        <v>0.25</v>
      </c>
      <c r="D41" t="n">
        <v>0.23</v>
      </c>
      <c r="E41" t="n">
        <v>0.22</v>
      </c>
      <c r="F41" t="n">
        <v>0.21</v>
      </c>
      <c r="G41" t="n">
        <v>0.2</v>
      </c>
      <c r="H41" t="n">
        <v>0.2</v>
      </c>
      <c r="I41" t="n">
        <v>0.2</v>
      </c>
      <c r="J41" t="n">
        <v>0.2</v>
      </c>
      <c r="K41" t="n">
        <v>0.21</v>
      </c>
      <c r="L41" t="n">
        <v>0.21</v>
      </c>
      <c r="M41" t="n">
        <v>0.19</v>
      </c>
      <c r="N41" t="inlineStr">
        <is>
          <t>-</t>
        </is>
      </c>
      <c r="O41" t="inlineStr">
        <is>
          <t>-</t>
        </is>
      </c>
      <c r="P41" t="inlineStr">
        <is>
          <t>-</t>
        </is>
      </c>
    </row>
    <row r="42">
      <c r="A42" s="5" t="inlineStr">
        <is>
          <t>Dividendenausschüttung in Mio</t>
        </is>
      </c>
      <c r="B42" s="5" t="inlineStr">
        <is>
          <t>Dividend Payment in M</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row>
    <row r="43">
      <c r="A43" s="5" t="inlineStr">
        <is>
          <t>Umsatz</t>
        </is>
      </c>
      <c r="B43" s="5" t="inlineStr">
        <is>
          <t>Revenue</t>
        </is>
      </c>
      <c r="C43" t="inlineStr">
        <is>
          <t>-</t>
        </is>
      </c>
      <c r="D43" t="n">
        <v>1.15</v>
      </c>
      <c r="E43" t="n">
        <v>1.12</v>
      </c>
      <c r="F43" t="n">
        <v>1.05</v>
      </c>
      <c r="G43" t="n">
        <v>1.04</v>
      </c>
      <c r="H43" t="n">
        <v>0.99</v>
      </c>
      <c r="I43" t="n">
        <v>0.9399999999999999</v>
      </c>
      <c r="J43" t="n">
        <v>0.9</v>
      </c>
      <c r="K43" t="n">
        <v>0.8100000000000001</v>
      </c>
      <c r="L43" t="n">
        <v>0.79</v>
      </c>
      <c r="M43" t="n">
        <v>0.68</v>
      </c>
      <c r="N43" t="n">
        <v>0.7</v>
      </c>
      <c r="O43" t="n">
        <v>0.67</v>
      </c>
      <c r="P43" t="n">
        <v>0.67</v>
      </c>
    </row>
    <row r="44">
      <c r="A44" s="5" t="inlineStr">
        <is>
          <t>Buchwert je Aktie</t>
        </is>
      </c>
      <c r="B44" s="5" t="inlineStr">
        <is>
          <t>Book value per share</t>
        </is>
      </c>
      <c r="C44" t="inlineStr">
        <is>
          <t>-</t>
        </is>
      </c>
      <c r="D44" t="n">
        <v>2</v>
      </c>
      <c r="E44" t="n">
        <v>1.89</v>
      </c>
      <c r="F44" t="n">
        <v>1.76</v>
      </c>
      <c r="G44" t="n">
        <v>1.65</v>
      </c>
      <c r="H44" t="n">
        <v>1.54</v>
      </c>
      <c r="I44" t="n">
        <v>1.46</v>
      </c>
      <c r="J44" t="n">
        <v>1.39</v>
      </c>
      <c r="K44" t="n">
        <v>1.37</v>
      </c>
      <c r="L44" t="n">
        <v>1.38</v>
      </c>
      <c r="M44" t="n">
        <v>1.25</v>
      </c>
      <c r="N44" t="n">
        <v>1.04</v>
      </c>
      <c r="O44" t="n">
        <v>1.08</v>
      </c>
      <c r="P44" t="n">
        <v>1.08</v>
      </c>
    </row>
    <row r="45">
      <c r="A45" s="5" t="inlineStr">
        <is>
          <t>Cashflow je Aktie</t>
        </is>
      </c>
      <c r="B45" s="5" t="inlineStr">
        <is>
          <t>Cashflow per share</t>
        </is>
      </c>
      <c r="C45" t="inlineStr">
        <is>
          <t>-</t>
        </is>
      </c>
      <c r="D45" t="n">
        <v>0.65</v>
      </c>
      <c r="E45" t="n">
        <v>0.84</v>
      </c>
      <c r="F45" t="n">
        <v>0.78</v>
      </c>
      <c r="G45" t="n">
        <v>0.57</v>
      </c>
      <c r="H45" t="n">
        <v>0.59</v>
      </c>
      <c r="I45" t="n">
        <v>0.38</v>
      </c>
      <c r="J45" t="n">
        <v>0.3</v>
      </c>
      <c r="K45" t="n">
        <v>0.42</v>
      </c>
      <c r="L45" t="n">
        <v>0.38</v>
      </c>
      <c r="M45" t="n">
        <v>0.63</v>
      </c>
      <c r="N45" t="n">
        <v>0.28</v>
      </c>
      <c r="O45" t="n">
        <v>0.33</v>
      </c>
      <c r="P45" t="n">
        <v>0.33</v>
      </c>
    </row>
    <row r="46">
      <c r="A46" s="5" t="inlineStr">
        <is>
          <t>Bilanzsumme je Aktie</t>
        </is>
      </c>
      <c r="B46" s="5" t="inlineStr">
        <is>
          <t>Total assets per share</t>
        </is>
      </c>
      <c r="C46" t="inlineStr">
        <is>
          <t>-</t>
        </is>
      </c>
      <c r="D46" t="n">
        <v>8.52</v>
      </c>
      <c r="E46" t="n">
        <v>8.42</v>
      </c>
      <c r="F46" t="n">
        <v>7.98</v>
      </c>
      <c r="G46" t="n">
        <v>7.69</v>
      </c>
      <c r="H46" t="n">
        <v>7.49</v>
      </c>
      <c r="I46" t="n">
        <v>7.33</v>
      </c>
      <c r="J46" t="n">
        <v>7.54</v>
      </c>
      <c r="K46" t="n">
        <v>6.31</v>
      </c>
      <c r="L46" t="n">
        <v>5.38</v>
      </c>
      <c r="M46" t="n">
        <v>4.66</v>
      </c>
      <c r="N46" t="n">
        <v>4.73</v>
      </c>
      <c r="O46" t="n">
        <v>4.02</v>
      </c>
      <c r="P46" t="n">
        <v>4.02</v>
      </c>
    </row>
    <row r="47">
      <c r="A47" s="5" t="inlineStr">
        <is>
          <t>Personal am Ende des Jahres</t>
        </is>
      </c>
      <c r="B47" s="5" t="inlineStr">
        <is>
          <t>Staff at the end of year</t>
        </is>
      </c>
      <c r="C47" t="n">
        <v>4290</v>
      </c>
      <c r="D47" t="n">
        <v>4252</v>
      </c>
      <c r="E47" t="n">
        <v>3897</v>
      </c>
      <c r="F47" t="n">
        <v>3869</v>
      </c>
      <c r="G47" t="n">
        <v>3767</v>
      </c>
      <c r="H47" t="n">
        <v>3797</v>
      </c>
      <c r="I47" t="n">
        <v>3445</v>
      </c>
      <c r="J47" t="n">
        <v>3436</v>
      </c>
      <c r="K47" t="n">
        <v>3495</v>
      </c>
      <c r="L47" t="n">
        <v>3468</v>
      </c>
      <c r="M47" t="n">
        <v>3447</v>
      </c>
      <c r="N47" t="n">
        <v>3734</v>
      </c>
      <c r="O47" t="n">
        <v>3602</v>
      </c>
      <c r="P47" t="n">
        <v>3602</v>
      </c>
    </row>
    <row r="48">
      <c r="A48" s="5" t="inlineStr">
        <is>
          <t>Personalaufwand in Mio. EUR</t>
        </is>
      </c>
      <c r="B48" s="5" t="inlineStr">
        <is>
          <t>Personnel expenses in M</t>
        </is>
      </c>
      <c r="C48" t="n">
        <v>256.7</v>
      </c>
      <c r="D48" t="n">
        <v>244.1</v>
      </c>
      <c r="E48" t="n">
        <v>257.2</v>
      </c>
      <c r="F48" t="n">
        <v>263.6</v>
      </c>
      <c r="G48" t="n">
        <v>226.9</v>
      </c>
      <c r="H48" t="n">
        <v>258.9</v>
      </c>
      <c r="I48" t="n">
        <v>206.3</v>
      </c>
      <c r="J48" t="n">
        <v>197</v>
      </c>
      <c r="K48" t="n">
        <v>211</v>
      </c>
      <c r="L48" t="n">
        <v>212.2</v>
      </c>
      <c r="M48" t="n">
        <v>181.6</v>
      </c>
      <c r="N48" t="n">
        <v>263.6</v>
      </c>
      <c r="O48" t="n">
        <v>238.6</v>
      </c>
      <c r="P48" t="n">
        <v>238.6</v>
      </c>
    </row>
    <row r="49">
      <c r="A49" s="5" t="inlineStr">
        <is>
          <t>Aufwand je Mitarbeiter in EUR</t>
        </is>
      </c>
      <c r="B49" s="5" t="inlineStr">
        <is>
          <t>Effort per employee</t>
        </is>
      </c>
      <c r="C49" t="n">
        <v>59837</v>
      </c>
      <c r="D49" t="n">
        <v>57408</v>
      </c>
      <c r="E49" t="n">
        <v>65999</v>
      </c>
      <c r="F49" t="n">
        <v>68131</v>
      </c>
      <c r="G49" t="n">
        <v>60234</v>
      </c>
      <c r="H49" t="n">
        <v>68185</v>
      </c>
      <c r="I49" t="n">
        <v>59884</v>
      </c>
      <c r="J49" t="n">
        <v>57334</v>
      </c>
      <c r="K49" t="n">
        <v>60372</v>
      </c>
      <c r="L49" t="n">
        <v>61188</v>
      </c>
      <c r="M49" t="n">
        <v>52683</v>
      </c>
      <c r="N49" t="n">
        <v>70595</v>
      </c>
      <c r="O49" t="n">
        <v>66241</v>
      </c>
      <c r="P49" t="n">
        <v>66241</v>
      </c>
    </row>
    <row r="50">
      <c r="A50" s="5" t="inlineStr">
        <is>
          <t>Umsatz je Aktie</t>
        </is>
      </c>
      <c r="B50" s="5" t="inlineStr">
        <is>
          <t>Revenue per share</t>
        </is>
      </c>
      <c r="C50" t="inlineStr">
        <is>
          <t>-</t>
        </is>
      </c>
      <c r="D50" t="n">
        <v>545414</v>
      </c>
      <c r="E50" t="n">
        <v>576854</v>
      </c>
      <c r="F50" t="n">
        <v>543603</v>
      </c>
      <c r="G50" t="n">
        <v>552721</v>
      </c>
      <c r="H50" t="n">
        <v>525784</v>
      </c>
      <c r="I50" t="n">
        <v>550479</v>
      </c>
      <c r="J50" t="n">
        <v>525582</v>
      </c>
      <c r="K50" t="n">
        <v>466381</v>
      </c>
      <c r="L50" t="n">
        <v>458247</v>
      </c>
      <c r="M50" t="n">
        <v>394749</v>
      </c>
      <c r="N50" t="n">
        <v>373648</v>
      </c>
      <c r="O50" t="n">
        <v>374292</v>
      </c>
      <c r="P50" t="n">
        <v>374292</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EUR</t>
        </is>
      </c>
      <c r="B52" s="5" t="inlineStr">
        <is>
          <t>Earnings per employee</t>
        </is>
      </c>
      <c r="C52" t="inlineStr">
        <is>
          <t>-</t>
        </is>
      </c>
      <c r="D52" t="n">
        <v>166181</v>
      </c>
      <c r="E52" t="n">
        <v>176623</v>
      </c>
      <c r="F52" t="n">
        <v>163634</v>
      </c>
      <c r="G52" t="n">
        <v>158083</v>
      </c>
      <c r="H52" t="n">
        <v>143403</v>
      </c>
      <c r="I52" t="n">
        <v>149086</v>
      </c>
      <c r="J52" t="n">
        <v>134924</v>
      </c>
      <c r="K52" t="n">
        <v>125894</v>
      </c>
      <c r="L52" t="n">
        <v>176932</v>
      </c>
      <c r="M52" t="n">
        <v>223673</v>
      </c>
      <c r="N52" t="n">
        <v>87708</v>
      </c>
      <c r="O52" t="n">
        <v>115297</v>
      </c>
      <c r="P52" t="n">
        <v>115297</v>
      </c>
    </row>
    <row r="53">
      <c r="A53" s="5" t="inlineStr">
        <is>
          <t>KGV (Kurs/Gewinn)</t>
        </is>
      </c>
      <c r="B53" s="5" t="inlineStr">
        <is>
          <t>PE (price/earnings)</t>
        </is>
      </c>
      <c r="C53" t="n">
        <v>15.8</v>
      </c>
      <c r="D53" t="n">
        <v>14.1</v>
      </c>
      <c r="E53" t="n">
        <v>14.2</v>
      </c>
      <c r="F53" t="n">
        <v>13.8</v>
      </c>
      <c r="G53" t="n">
        <v>15.9</v>
      </c>
      <c r="H53" t="n">
        <v>13.9</v>
      </c>
      <c r="I53" t="n">
        <v>14</v>
      </c>
      <c r="J53" t="n">
        <v>13.1</v>
      </c>
      <c r="K53" t="n">
        <v>11.8</v>
      </c>
      <c r="L53" t="n">
        <v>10.2</v>
      </c>
      <c r="M53" t="n">
        <v>7.7</v>
      </c>
      <c r="N53" t="n">
        <v>14.6</v>
      </c>
      <c r="O53" t="n">
        <v>11.9</v>
      </c>
      <c r="P53" t="n">
        <v>11.9</v>
      </c>
    </row>
    <row r="54">
      <c r="A54" s="5" t="inlineStr">
        <is>
          <t>KUV (Kurs/Umsatz)</t>
        </is>
      </c>
      <c r="B54" s="5" t="inlineStr">
        <is>
          <t>PS (price/sales)</t>
        </is>
      </c>
      <c r="C54" t="inlineStr">
        <is>
          <t>-</t>
        </is>
      </c>
      <c r="D54" t="n">
        <v>4.29</v>
      </c>
      <c r="E54" t="n">
        <v>4.33</v>
      </c>
      <c r="F54" t="n">
        <v>4.16</v>
      </c>
      <c r="G54" t="n">
        <v>4.6</v>
      </c>
      <c r="H54" t="n">
        <v>3.79</v>
      </c>
      <c r="I54" t="n">
        <v>3.85</v>
      </c>
      <c r="J54" t="n">
        <v>3.36</v>
      </c>
      <c r="K54" t="n">
        <v>3.21</v>
      </c>
      <c r="L54" t="n">
        <v>3.99</v>
      </c>
      <c r="M54" t="n">
        <v>4.41</v>
      </c>
      <c r="N54" t="n">
        <v>3.36</v>
      </c>
      <c r="O54" t="n">
        <v>3.73</v>
      </c>
      <c r="P54" t="n">
        <v>3.73</v>
      </c>
    </row>
    <row r="55">
      <c r="A55" s="5" t="inlineStr">
        <is>
          <t>KBV (Kurs/Buchwert)</t>
        </is>
      </c>
      <c r="B55" s="5" t="inlineStr">
        <is>
          <t>PB (price/book value)</t>
        </is>
      </c>
      <c r="C55" t="inlineStr">
        <is>
          <t>-</t>
        </is>
      </c>
      <c r="D55" t="n">
        <v>2.48</v>
      </c>
      <c r="E55" t="n">
        <v>2.56</v>
      </c>
      <c r="F55" t="n">
        <v>2.47</v>
      </c>
      <c r="G55" t="n">
        <v>2.88</v>
      </c>
      <c r="H55" t="n">
        <v>2.44</v>
      </c>
      <c r="I55" t="n">
        <v>2.48</v>
      </c>
      <c r="J55" t="n">
        <v>2.17</v>
      </c>
      <c r="K55" t="n">
        <v>1.9</v>
      </c>
      <c r="L55" t="n">
        <v>2.29</v>
      </c>
      <c r="M55" t="n">
        <v>2.4</v>
      </c>
      <c r="N55" t="n">
        <v>2.25</v>
      </c>
      <c r="O55" t="n">
        <v>2.31</v>
      </c>
      <c r="P55" t="n">
        <v>2.31</v>
      </c>
    </row>
    <row r="56">
      <c r="A56" s="5" t="inlineStr">
        <is>
          <t>KCV (Kurs/Cashflow)</t>
        </is>
      </c>
      <c r="B56" s="5" t="inlineStr">
        <is>
          <t>PC (price/cashflow)</t>
        </is>
      </c>
      <c r="C56" t="inlineStr">
        <is>
          <t>-</t>
        </is>
      </c>
      <c r="D56" t="n">
        <v>7.61</v>
      </c>
      <c r="E56" t="n">
        <v>5.75</v>
      </c>
      <c r="F56" t="n">
        <v>5.6</v>
      </c>
      <c r="G56" t="n">
        <v>8.359999999999999</v>
      </c>
      <c r="H56" t="n">
        <v>6.34</v>
      </c>
      <c r="I56" t="n">
        <v>9.550000000000001</v>
      </c>
      <c r="J56" t="n">
        <v>9.92</v>
      </c>
      <c r="K56" t="n">
        <v>6.15</v>
      </c>
      <c r="L56" t="n">
        <v>8.390000000000001</v>
      </c>
      <c r="M56" t="n">
        <v>4.79</v>
      </c>
      <c r="N56" t="n">
        <v>8.25</v>
      </c>
      <c r="O56" t="inlineStr">
        <is>
          <t>-</t>
        </is>
      </c>
      <c r="P56" t="inlineStr">
        <is>
          <t>-</t>
        </is>
      </c>
    </row>
    <row r="57">
      <c r="A57" s="5" t="inlineStr">
        <is>
          <t>Dividendenrendite in %</t>
        </is>
      </c>
      <c r="B57" s="5" t="inlineStr">
        <is>
          <t>Dividend Yield in %</t>
        </is>
      </c>
      <c r="C57" t="n">
        <v>4.2</v>
      </c>
      <c r="D57" t="n">
        <v>4.71</v>
      </c>
      <c r="E57" t="n">
        <v>4.55</v>
      </c>
      <c r="F57" t="n">
        <v>4.83</v>
      </c>
      <c r="G57" t="n">
        <v>4.2</v>
      </c>
      <c r="H57" t="n">
        <v>5.32</v>
      </c>
      <c r="I57" t="n">
        <v>5.51</v>
      </c>
      <c r="J57" t="n">
        <v>6.62</v>
      </c>
      <c r="K57" t="n">
        <v>8.08</v>
      </c>
      <c r="L57" t="n">
        <v>6.65</v>
      </c>
      <c r="M57" t="n">
        <v>6.33</v>
      </c>
      <c r="N57" t="inlineStr">
        <is>
          <t>-</t>
        </is>
      </c>
      <c r="O57" t="inlineStr">
        <is>
          <t>-</t>
        </is>
      </c>
      <c r="P57" t="inlineStr">
        <is>
          <t>-</t>
        </is>
      </c>
    </row>
    <row r="58">
      <c r="A58" s="5" t="inlineStr">
        <is>
          <t>Gewinnrendite in %</t>
        </is>
      </c>
      <c r="B58" s="5" t="inlineStr">
        <is>
          <t>Return on profit in %</t>
        </is>
      </c>
      <c r="C58" t="n">
        <v>6.3</v>
      </c>
      <c r="D58" t="n">
        <v>7.1</v>
      </c>
      <c r="E58" t="n">
        <v>7.1</v>
      </c>
      <c r="F58" t="n">
        <v>7.2</v>
      </c>
      <c r="G58" t="n">
        <v>6.3</v>
      </c>
      <c r="H58" t="n">
        <v>7.2</v>
      </c>
      <c r="I58" t="n">
        <v>7.2</v>
      </c>
      <c r="J58" t="n">
        <v>7.6</v>
      </c>
      <c r="K58" t="n">
        <v>8.5</v>
      </c>
      <c r="L58" t="n">
        <v>9.800000000000001</v>
      </c>
      <c r="M58" t="n">
        <v>13</v>
      </c>
      <c r="N58" t="n">
        <v>6.8</v>
      </c>
      <c r="O58" t="inlineStr">
        <is>
          <t>-</t>
        </is>
      </c>
      <c r="P58" t="inlineStr">
        <is>
          <t>-</t>
        </is>
      </c>
    </row>
    <row r="59">
      <c r="A59" s="5" t="inlineStr">
        <is>
          <t>Eigenkapitalrendite in %</t>
        </is>
      </c>
      <c r="B59" s="5" t="inlineStr">
        <is>
          <t>Return on Equity in %</t>
        </is>
      </c>
      <c r="C59" t="inlineStr">
        <is>
          <t>-</t>
        </is>
      </c>
      <c r="D59" t="n">
        <v>17.58</v>
      </c>
      <c r="E59" t="n">
        <v>18.1</v>
      </c>
      <c r="F59" t="n">
        <v>17.91</v>
      </c>
      <c r="G59" t="n">
        <v>17.93</v>
      </c>
      <c r="H59" t="n">
        <v>17.6</v>
      </c>
      <c r="I59" t="n">
        <v>17.47</v>
      </c>
      <c r="J59" t="n">
        <v>16.59</v>
      </c>
      <c r="K59" t="n">
        <v>15.99</v>
      </c>
      <c r="L59" t="n">
        <v>22.23</v>
      </c>
      <c r="M59" t="n">
        <v>30.82</v>
      </c>
      <c r="N59" t="n">
        <v>15.77</v>
      </c>
      <c r="O59" t="n">
        <v>19.19</v>
      </c>
      <c r="P59" t="n">
        <v>19.19</v>
      </c>
    </row>
    <row r="60">
      <c r="A60" s="5" t="inlineStr">
        <is>
          <t>Umsatzrendite in %</t>
        </is>
      </c>
      <c r="B60" s="5" t="inlineStr">
        <is>
          <t>Return on sales in %</t>
        </is>
      </c>
      <c r="C60" t="inlineStr">
        <is>
          <t>-</t>
        </is>
      </c>
      <c r="D60" t="n">
        <v>30.47</v>
      </c>
      <c r="E60" t="n">
        <v>30.62</v>
      </c>
      <c r="F60" t="n">
        <v>30.1</v>
      </c>
      <c r="G60" t="n">
        <v>28.6</v>
      </c>
      <c r="H60" t="n">
        <v>27.27</v>
      </c>
      <c r="I60" t="n">
        <v>27.08</v>
      </c>
      <c r="J60" t="n">
        <v>25.67</v>
      </c>
      <c r="K60" t="n">
        <v>26.99</v>
      </c>
      <c r="L60" t="n">
        <v>38.61</v>
      </c>
      <c r="M60" t="n">
        <v>56.66</v>
      </c>
      <c r="N60" t="n">
        <v>23.47</v>
      </c>
      <c r="O60" t="n">
        <v>30.8</v>
      </c>
      <c r="P60" t="n">
        <v>30.8</v>
      </c>
    </row>
    <row r="61">
      <c r="A61" s="5" t="inlineStr">
        <is>
          <t>Gesamtkapitalrendite in %</t>
        </is>
      </c>
      <c r="B61" s="5" t="inlineStr">
        <is>
          <t>Total Return on Investment in %</t>
        </is>
      </c>
      <c r="C61" t="inlineStr">
        <is>
          <t>-</t>
        </is>
      </c>
      <c r="D61" t="n">
        <v>4.12</v>
      </c>
      <c r="E61" t="n">
        <v>4.07</v>
      </c>
      <c r="F61" t="n">
        <v>3.95</v>
      </c>
      <c r="G61" t="n">
        <v>3.85</v>
      </c>
      <c r="H61" t="n">
        <v>3.62</v>
      </c>
      <c r="I61" t="n">
        <v>3.49</v>
      </c>
      <c r="J61" t="n">
        <v>3.06</v>
      </c>
      <c r="K61" t="n">
        <v>3.47</v>
      </c>
      <c r="L61" t="n">
        <v>5.69</v>
      </c>
      <c r="M61" t="n">
        <v>8.27</v>
      </c>
      <c r="N61" t="n">
        <v>3.46</v>
      </c>
      <c r="O61" t="n">
        <v>5.17</v>
      </c>
      <c r="P61" t="n">
        <v>5.17</v>
      </c>
    </row>
    <row r="62">
      <c r="A62" s="5" t="inlineStr">
        <is>
          <t>Return on Investment in %</t>
        </is>
      </c>
      <c r="B62" s="5" t="inlineStr">
        <is>
          <t>Return on Investment in %</t>
        </is>
      </c>
      <c r="C62" t="inlineStr">
        <is>
          <t>-</t>
        </is>
      </c>
      <c r="D62" t="n">
        <v>4.12</v>
      </c>
      <c r="E62" t="n">
        <v>4.07</v>
      </c>
      <c r="F62" t="n">
        <v>3.95</v>
      </c>
      <c r="G62" t="n">
        <v>3.85</v>
      </c>
      <c r="H62" t="n">
        <v>3.62</v>
      </c>
      <c r="I62" t="n">
        <v>3.49</v>
      </c>
      <c r="J62" t="n">
        <v>3.06</v>
      </c>
      <c r="K62" t="n">
        <v>3.47</v>
      </c>
      <c r="L62" t="n">
        <v>5.69</v>
      </c>
      <c r="M62" t="n">
        <v>8.27</v>
      </c>
      <c r="N62" t="n">
        <v>3.46</v>
      </c>
      <c r="O62" t="n">
        <v>5.17</v>
      </c>
      <c r="P62" t="n">
        <v>5.17</v>
      </c>
    </row>
    <row r="63">
      <c r="A63" s="5" t="inlineStr">
        <is>
          <t>Arbeitsintensität in %</t>
        </is>
      </c>
      <c r="B63" s="5" t="inlineStr">
        <is>
          <t>Work Intensity in %</t>
        </is>
      </c>
      <c r="C63" t="inlineStr">
        <is>
          <t>-</t>
        </is>
      </c>
      <c r="D63" t="n">
        <v>17.77</v>
      </c>
      <c r="E63" t="n">
        <v>20.37</v>
      </c>
      <c r="F63" t="n">
        <v>16.85</v>
      </c>
      <c r="G63" t="n">
        <v>13.44</v>
      </c>
      <c r="H63" t="n">
        <v>19.6</v>
      </c>
      <c r="I63" t="n">
        <v>24.05</v>
      </c>
      <c r="J63" t="n">
        <v>29.71</v>
      </c>
      <c r="K63" t="n">
        <v>23.66</v>
      </c>
      <c r="L63" t="n">
        <v>15.73</v>
      </c>
      <c r="M63" t="n">
        <v>18.54</v>
      </c>
      <c r="N63" t="n">
        <v>27.39</v>
      </c>
      <c r="O63" t="n">
        <v>22.84</v>
      </c>
      <c r="P63" t="n">
        <v>22.84</v>
      </c>
    </row>
    <row r="64">
      <c r="A64" s="5" t="inlineStr">
        <is>
          <t>Eigenkapitalquote in %</t>
        </is>
      </c>
      <c r="B64" s="5" t="inlineStr">
        <is>
          <t>Equity Ratio in %</t>
        </is>
      </c>
      <c r="C64" t="inlineStr">
        <is>
          <t>-</t>
        </is>
      </c>
      <c r="D64" t="n">
        <v>23.46</v>
      </c>
      <c r="E64" t="n">
        <v>22.48</v>
      </c>
      <c r="F64" t="n">
        <v>22.04</v>
      </c>
      <c r="G64" t="n">
        <v>21.48</v>
      </c>
      <c r="H64" t="n">
        <v>20.54</v>
      </c>
      <c r="I64" t="n">
        <v>19.96</v>
      </c>
      <c r="J64" t="n">
        <v>18.45</v>
      </c>
      <c r="K64" t="n">
        <v>21.68</v>
      </c>
      <c r="L64" t="n">
        <v>25.62</v>
      </c>
      <c r="M64" t="n">
        <v>26.84</v>
      </c>
      <c r="N64" t="n">
        <v>21.97</v>
      </c>
      <c r="O64" t="n">
        <v>26.91</v>
      </c>
      <c r="P64" t="n">
        <v>26.91</v>
      </c>
    </row>
    <row r="65">
      <c r="A65" s="5" t="inlineStr">
        <is>
          <t>Fremdkapitalquote in %</t>
        </is>
      </c>
      <c r="B65" s="5" t="inlineStr">
        <is>
          <t>Debt Ratio in %</t>
        </is>
      </c>
      <c r="C65" t="inlineStr">
        <is>
          <t>-</t>
        </is>
      </c>
      <c r="D65" t="n">
        <v>76.54000000000001</v>
      </c>
      <c r="E65" t="n">
        <v>77.52</v>
      </c>
      <c r="F65" t="n">
        <v>77.95999999999999</v>
      </c>
      <c r="G65" t="n">
        <v>78.52</v>
      </c>
      <c r="H65" t="n">
        <v>79.45999999999999</v>
      </c>
      <c r="I65" t="n">
        <v>80.04000000000001</v>
      </c>
      <c r="J65" t="n">
        <v>81.55</v>
      </c>
      <c r="K65" t="n">
        <v>78.31999999999999</v>
      </c>
      <c r="L65" t="n">
        <v>74.38</v>
      </c>
      <c r="M65" t="n">
        <v>73.16</v>
      </c>
      <c r="N65" t="n">
        <v>78.03</v>
      </c>
      <c r="O65" t="n">
        <v>73.09</v>
      </c>
      <c r="P65" t="n">
        <v>73.09</v>
      </c>
    </row>
    <row r="66">
      <c r="A66" s="5" t="inlineStr">
        <is>
          <t>Verschuldungsgrad in %</t>
        </is>
      </c>
      <c r="B66" s="5" t="inlineStr">
        <is>
          <t>Finance Gearing in %</t>
        </is>
      </c>
      <c r="C66" t="inlineStr">
        <is>
          <t>-</t>
        </is>
      </c>
      <c r="D66" t="n">
        <v>326.22</v>
      </c>
      <c r="E66" t="n">
        <v>344.79</v>
      </c>
      <c r="F66" t="n">
        <v>353.73</v>
      </c>
      <c r="G66" t="n">
        <v>365.46</v>
      </c>
      <c r="H66" t="n">
        <v>386.9</v>
      </c>
      <c r="I66" t="n">
        <v>401.09</v>
      </c>
      <c r="J66" t="n">
        <v>442.14</v>
      </c>
      <c r="K66" t="n">
        <v>361.17</v>
      </c>
      <c r="L66" t="n">
        <v>290.3</v>
      </c>
      <c r="M66" t="n">
        <v>272.56</v>
      </c>
      <c r="N66" t="n">
        <v>355.26</v>
      </c>
      <c r="O66" t="n">
        <v>271.63</v>
      </c>
      <c r="P66" t="n">
        <v>271.63</v>
      </c>
    </row>
    <row r="67">
      <c r="A67" s="5" t="inlineStr"/>
      <c r="B67" s="5" t="inlineStr"/>
    </row>
    <row r="68">
      <c r="A68" s="5" t="inlineStr">
        <is>
          <t>Kurzfristige Vermögensquote in %</t>
        </is>
      </c>
      <c r="B68" s="5" t="inlineStr">
        <is>
          <t>Current Assets Ratio in %</t>
        </is>
      </c>
      <c r="C68" t="inlineStr">
        <is>
          <t>-</t>
        </is>
      </c>
      <c r="D68" t="n">
        <v>17.77</v>
      </c>
      <c r="E68" t="n">
        <v>20.37</v>
      </c>
      <c r="F68" t="n">
        <v>16.85</v>
      </c>
      <c r="G68" t="n">
        <v>13.44</v>
      </c>
      <c r="H68" t="n">
        <v>19.6</v>
      </c>
      <c r="I68" t="n">
        <v>24.05</v>
      </c>
      <c r="J68" t="n">
        <v>29.7</v>
      </c>
      <c r="K68" t="n">
        <v>23.66</v>
      </c>
      <c r="L68" t="n">
        <v>15.73</v>
      </c>
      <c r="M68" t="n">
        <v>18.54</v>
      </c>
      <c r="N68" t="n">
        <v>27.39</v>
      </c>
      <c r="O68" t="n">
        <v>22.85</v>
      </c>
    </row>
    <row r="69">
      <c r="A69" s="5" t="inlineStr">
        <is>
          <t>Nettogewinn Marge in %</t>
        </is>
      </c>
      <c r="B69" s="5" t="inlineStr">
        <is>
          <t>Net Profit Marge in %</t>
        </is>
      </c>
      <c r="C69" t="inlineStr">
        <is>
          <t>-</t>
        </is>
      </c>
      <c r="D69" t="n">
        <v>61443.48</v>
      </c>
      <c r="E69" t="n">
        <v>61455.36</v>
      </c>
      <c r="F69" t="n">
        <v>60295.24</v>
      </c>
      <c r="G69" t="n">
        <v>57259.62</v>
      </c>
      <c r="H69" t="n">
        <v>55000</v>
      </c>
      <c r="I69" t="n">
        <v>54638.3</v>
      </c>
      <c r="J69" t="n">
        <v>51511.11</v>
      </c>
      <c r="K69" t="n">
        <v>54320.99</v>
      </c>
      <c r="L69" t="n">
        <v>77670.89</v>
      </c>
      <c r="M69" t="n">
        <v>113382.35</v>
      </c>
      <c r="N69" t="n">
        <v>46785.71</v>
      </c>
      <c r="O69" t="n">
        <v>61985.07</v>
      </c>
    </row>
    <row r="70">
      <c r="A70" s="5" t="inlineStr">
        <is>
          <t>Operative Ergebnis Marge in %</t>
        </is>
      </c>
      <c r="B70" s="5" t="inlineStr">
        <is>
          <t>EBIT Marge in %</t>
        </is>
      </c>
      <c r="C70" t="inlineStr">
        <is>
          <t>-</t>
        </is>
      </c>
      <c r="D70" t="n">
        <v>95391.3</v>
      </c>
      <c r="E70" t="n">
        <v>96160.71000000001</v>
      </c>
      <c r="F70" t="n">
        <v>98666.67</v>
      </c>
      <c r="G70" t="n">
        <v>98269.23</v>
      </c>
      <c r="H70" t="n">
        <v>102121.21</v>
      </c>
      <c r="I70" t="n">
        <v>110425.53</v>
      </c>
      <c r="J70" t="n">
        <v>107722.22</v>
      </c>
      <c r="K70" t="n">
        <v>103160.49</v>
      </c>
      <c r="L70" t="n">
        <v>103088.61</v>
      </c>
      <c r="M70" t="n">
        <v>102117.65</v>
      </c>
      <c r="N70" t="n">
        <v>102042.86</v>
      </c>
      <c r="O70" t="n">
        <v>107865.67</v>
      </c>
    </row>
    <row r="71">
      <c r="A71" s="5" t="inlineStr">
        <is>
          <t>Vermögensumsschlag in %</t>
        </is>
      </c>
      <c r="B71" s="5" t="inlineStr">
        <is>
          <t>Asset Turnover in %</t>
        </is>
      </c>
      <c r="C71" t="inlineStr">
        <is>
          <t>-</t>
        </is>
      </c>
      <c r="D71" t="n">
        <v>0.01</v>
      </c>
      <c r="E71" t="n">
        <v>0.01</v>
      </c>
      <c r="F71" t="n">
        <v>0.01</v>
      </c>
      <c r="G71" t="n">
        <v>0.01</v>
      </c>
      <c r="H71" t="n">
        <v>0.01</v>
      </c>
      <c r="I71" t="n">
        <v>0.01</v>
      </c>
      <c r="J71" t="n">
        <v>0.01</v>
      </c>
      <c r="K71" t="n">
        <v>0.01</v>
      </c>
      <c r="L71" t="n">
        <v>0.01</v>
      </c>
      <c r="M71" t="n">
        <v>0.01</v>
      </c>
      <c r="N71" t="n">
        <v>0.01</v>
      </c>
      <c r="O71" t="n">
        <v>0.01</v>
      </c>
    </row>
    <row r="72">
      <c r="A72" s="5" t="inlineStr">
        <is>
          <t>Langfristige Vermögensquote in %</t>
        </is>
      </c>
      <c r="B72" s="5" t="inlineStr">
        <is>
          <t>Non-Current Assets Ratio in %</t>
        </is>
      </c>
      <c r="C72" t="inlineStr">
        <is>
          <t>-</t>
        </is>
      </c>
      <c r="D72" t="n">
        <v>82.23</v>
      </c>
      <c r="E72" t="n">
        <v>79.63</v>
      </c>
      <c r="F72" t="n">
        <v>83.16</v>
      </c>
      <c r="G72" t="n">
        <v>86.56</v>
      </c>
      <c r="H72" t="n">
        <v>80.40000000000001</v>
      </c>
      <c r="I72" t="n">
        <v>75.95999999999999</v>
      </c>
      <c r="J72" t="n">
        <v>70.3</v>
      </c>
      <c r="K72" t="n">
        <v>76.34</v>
      </c>
      <c r="L72" t="n">
        <v>84.27</v>
      </c>
      <c r="M72" t="n">
        <v>81.45999999999999</v>
      </c>
      <c r="N72" t="n">
        <v>72.61</v>
      </c>
      <c r="O72" t="n">
        <v>77.15000000000001</v>
      </c>
    </row>
    <row r="73">
      <c r="A73" s="5" t="inlineStr">
        <is>
          <t>Gesamtkapitalrentabilität</t>
        </is>
      </c>
      <c r="B73" s="5" t="inlineStr">
        <is>
          <t>ROA Return on Assets in %</t>
        </is>
      </c>
      <c r="C73" t="inlineStr">
        <is>
          <t>-</t>
        </is>
      </c>
      <c r="D73" t="n">
        <v>4.12</v>
      </c>
      <c r="E73" t="n">
        <v>4.07</v>
      </c>
      <c r="F73" t="n">
        <v>3.95</v>
      </c>
      <c r="G73" t="n">
        <v>3.85</v>
      </c>
      <c r="H73" t="n">
        <v>3.62</v>
      </c>
      <c r="I73" t="n">
        <v>3.49</v>
      </c>
      <c r="J73" t="n">
        <v>3.06</v>
      </c>
      <c r="K73" t="n">
        <v>3.47</v>
      </c>
      <c r="L73" t="n">
        <v>5.69</v>
      </c>
      <c r="M73" t="n">
        <v>8.27</v>
      </c>
      <c r="N73" t="n">
        <v>3.46</v>
      </c>
      <c r="O73" t="n">
        <v>5.16</v>
      </c>
    </row>
    <row r="74">
      <c r="A74" s="5" t="inlineStr">
        <is>
          <t>Ertrag des eingesetzten Kapitals</t>
        </is>
      </c>
      <c r="B74" s="5" t="inlineStr">
        <is>
          <t>ROCE Return on Cap. Empl. in %</t>
        </is>
      </c>
      <c r="C74" t="inlineStr">
        <is>
          <t>-</t>
        </is>
      </c>
      <c r="D74" t="n">
        <v>8.42</v>
      </c>
      <c r="E74" t="n">
        <v>8.210000000000001</v>
      </c>
      <c r="F74" t="n">
        <v>8.289999999999999</v>
      </c>
      <c r="G74" t="n">
        <v>8.26</v>
      </c>
      <c r="H74" t="n">
        <v>8.58</v>
      </c>
      <c r="I74" t="n">
        <v>8.94</v>
      </c>
      <c r="J74" t="n">
        <v>7.78</v>
      </c>
      <c r="K74" t="n">
        <v>8.109999999999999</v>
      </c>
      <c r="L74" t="n">
        <v>9.18</v>
      </c>
      <c r="M74" t="n">
        <v>9.17</v>
      </c>
      <c r="N74" t="n">
        <v>9.91</v>
      </c>
      <c r="O74" t="n">
        <v>11.88</v>
      </c>
    </row>
    <row r="75">
      <c r="A75" s="5" t="inlineStr">
        <is>
          <t>Eigenkapital zu Anlagevermögen</t>
        </is>
      </c>
      <c r="B75" s="5" t="inlineStr">
        <is>
          <t>Equity to Fixed Assets in %</t>
        </is>
      </c>
      <c r="C75" t="inlineStr">
        <is>
          <t>-</t>
        </is>
      </c>
      <c r="D75" t="n">
        <v>28.53</v>
      </c>
      <c r="E75" t="n">
        <v>28.23</v>
      </c>
      <c r="F75" t="n">
        <v>26.5</v>
      </c>
      <c r="G75" t="n">
        <v>24.82</v>
      </c>
      <c r="H75" t="n">
        <v>25.55</v>
      </c>
      <c r="I75" t="n">
        <v>26.28</v>
      </c>
      <c r="J75" t="n">
        <v>26.24</v>
      </c>
      <c r="K75" t="n">
        <v>28.4</v>
      </c>
      <c r="L75" t="n">
        <v>30.41</v>
      </c>
      <c r="M75" t="n">
        <v>32.96</v>
      </c>
      <c r="N75" t="n">
        <v>30.25</v>
      </c>
      <c r="O75" t="n">
        <v>34.88</v>
      </c>
    </row>
    <row r="76">
      <c r="A76" s="5" t="inlineStr">
        <is>
          <t>Liquidität Dritten Grades</t>
        </is>
      </c>
      <c r="B76" s="5" t="inlineStr">
        <is>
          <t>Current Ratio in %</t>
        </is>
      </c>
      <c r="C76" t="inlineStr">
        <is>
          <t>-</t>
        </is>
      </c>
      <c r="D76" t="n">
        <v>74.15000000000001</v>
      </c>
      <c r="E76" t="n">
        <v>90.70999999999999</v>
      </c>
      <c r="F76" t="n">
        <v>76.23</v>
      </c>
      <c r="G76" t="n">
        <v>67.33</v>
      </c>
      <c r="H76" t="n">
        <v>89.95</v>
      </c>
      <c r="I76" t="n">
        <v>113.63</v>
      </c>
      <c r="J76" t="n">
        <v>166.98</v>
      </c>
      <c r="K76" t="n">
        <v>125.92</v>
      </c>
      <c r="L76" t="n">
        <v>88.98</v>
      </c>
      <c r="M76" t="n">
        <v>98.91</v>
      </c>
      <c r="N76" t="n">
        <v>115.16</v>
      </c>
      <c r="O76" t="n">
        <v>93.87</v>
      </c>
    </row>
    <row r="77">
      <c r="A77" s="5" t="inlineStr">
        <is>
          <t>Operativer Cashflow</t>
        </is>
      </c>
      <c r="B77" s="5" t="inlineStr">
        <is>
          <t>Operating Cashflow in M</t>
        </is>
      </c>
      <c r="C77" t="inlineStr">
        <is>
          <t>-</t>
        </is>
      </c>
      <c r="D77" t="n">
        <v>15296.1</v>
      </c>
      <c r="E77" t="n">
        <v>11557.5</v>
      </c>
      <c r="F77" t="n">
        <v>11256</v>
      </c>
      <c r="G77" t="n">
        <v>16803.6</v>
      </c>
      <c r="H77" t="n">
        <v>12743.4</v>
      </c>
      <c r="I77" t="n">
        <v>19195.5</v>
      </c>
      <c r="J77" t="n">
        <v>19939.2</v>
      </c>
      <c r="K77" t="n">
        <v>12361.5</v>
      </c>
      <c r="L77" t="n">
        <v>16813.56</v>
      </c>
      <c r="M77" t="n">
        <v>9584.790000000001</v>
      </c>
      <c r="N77" t="n">
        <v>16508.25</v>
      </c>
      <c r="O77" t="inlineStr">
        <is>
          <t>-</t>
        </is>
      </c>
    </row>
    <row r="78">
      <c r="A78" s="5" t="inlineStr">
        <is>
          <t>Aktienrückkauf</t>
        </is>
      </c>
      <c r="B78" s="5" t="inlineStr">
        <is>
          <t>Share Buyback in M</t>
        </is>
      </c>
      <c r="C78" t="n">
        <v>0</v>
      </c>
      <c r="D78" t="n">
        <v>0</v>
      </c>
      <c r="E78" t="n">
        <v>0</v>
      </c>
      <c r="F78" t="n">
        <v>0</v>
      </c>
      <c r="G78" t="n">
        <v>0</v>
      </c>
      <c r="H78" t="n">
        <v>0</v>
      </c>
      <c r="I78" t="n">
        <v>0</v>
      </c>
      <c r="J78" t="n">
        <v>0</v>
      </c>
      <c r="K78" t="n">
        <v>-6</v>
      </c>
      <c r="L78" t="n">
        <v>-3</v>
      </c>
      <c r="M78" t="n">
        <v>0</v>
      </c>
      <c r="N78" t="n">
        <v>-1</v>
      </c>
      <c r="O78" t="n">
        <v>0</v>
      </c>
    </row>
    <row r="79">
      <c r="A79" s="5" t="inlineStr">
        <is>
          <t>Umsatzwachstum 1J in %</t>
        </is>
      </c>
      <c r="B79" s="5" t="inlineStr">
        <is>
          <t>Revenue Growth 1Y in %</t>
        </is>
      </c>
      <c r="C79" t="inlineStr">
        <is>
          <t>-</t>
        </is>
      </c>
      <c r="D79" t="n">
        <v>2.68</v>
      </c>
      <c r="E79" t="n">
        <v>6.67</v>
      </c>
      <c r="F79" t="n">
        <v>0.96</v>
      </c>
      <c r="G79" t="n">
        <v>5.05</v>
      </c>
      <c r="H79" t="n">
        <v>5.32</v>
      </c>
      <c r="I79" t="n">
        <v>4.44</v>
      </c>
      <c r="J79" t="n">
        <v>11.11</v>
      </c>
      <c r="K79" t="n">
        <v>2.53</v>
      </c>
      <c r="L79" t="n">
        <v>16.18</v>
      </c>
      <c r="M79" t="n">
        <v>-2.86</v>
      </c>
      <c r="N79" t="n">
        <v>4.48</v>
      </c>
      <c r="O79" t="inlineStr">
        <is>
          <t>-</t>
        </is>
      </c>
    </row>
    <row r="80">
      <c r="A80" s="5" t="inlineStr">
        <is>
          <t>Umsatzwachstum 3J in %</t>
        </is>
      </c>
      <c r="B80" s="5" t="inlineStr">
        <is>
          <t>Revenue Growth 3Y in %</t>
        </is>
      </c>
      <c r="C80" t="inlineStr">
        <is>
          <t>-</t>
        </is>
      </c>
      <c r="D80" t="n">
        <v>3.44</v>
      </c>
      <c r="E80" t="n">
        <v>4.23</v>
      </c>
      <c r="F80" t="n">
        <v>3.78</v>
      </c>
      <c r="G80" t="n">
        <v>4.94</v>
      </c>
      <c r="H80" t="n">
        <v>6.96</v>
      </c>
      <c r="I80" t="n">
        <v>6.03</v>
      </c>
      <c r="J80" t="n">
        <v>9.94</v>
      </c>
      <c r="K80" t="n">
        <v>5.28</v>
      </c>
      <c r="L80" t="n">
        <v>5.93</v>
      </c>
      <c r="M80" t="n">
        <v>0.54</v>
      </c>
      <c r="N80" t="inlineStr">
        <is>
          <t>-</t>
        </is>
      </c>
      <c r="O80" t="inlineStr">
        <is>
          <t>-</t>
        </is>
      </c>
    </row>
    <row r="81">
      <c r="A81" s="5" t="inlineStr">
        <is>
          <t>Umsatzwachstum 5J in %</t>
        </is>
      </c>
      <c r="B81" s="5" t="inlineStr">
        <is>
          <t>Revenue Growth 5Y in %</t>
        </is>
      </c>
      <c r="C81" t="inlineStr">
        <is>
          <t>-</t>
        </is>
      </c>
      <c r="D81" t="n">
        <v>4.14</v>
      </c>
      <c r="E81" t="n">
        <v>4.49</v>
      </c>
      <c r="F81" t="n">
        <v>5.38</v>
      </c>
      <c r="G81" t="n">
        <v>5.69</v>
      </c>
      <c r="H81" t="n">
        <v>7.92</v>
      </c>
      <c r="I81" t="n">
        <v>6.28</v>
      </c>
      <c r="J81" t="n">
        <v>6.29</v>
      </c>
      <c r="K81" t="n">
        <v>4.07</v>
      </c>
      <c r="L81" t="inlineStr">
        <is>
          <t>-</t>
        </is>
      </c>
      <c r="M81" t="inlineStr">
        <is>
          <t>-</t>
        </is>
      </c>
      <c r="N81" t="inlineStr">
        <is>
          <t>-</t>
        </is>
      </c>
      <c r="O81" t="inlineStr">
        <is>
          <t>-</t>
        </is>
      </c>
    </row>
    <row r="82">
      <c r="A82" s="5" t="inlineStr">
        <is>
          <t>Umsatzwachstum 10J in %</t>
        </is>
      </c>
      <c r="B82" s="5" t="inlineStr">
        <is>
          <t>Revenue Growth 10Y in %</t>
        </is>
      </c>
      <c r="C82" t="inlineStr">
        <is>
          <t>-</t>
        </is>
      </c>
      <c r="D82" t="n">
        <v>5.21</v>
      </c>
      <c r="E82" t="n">
        <v>5.39</v>
      </c>
      <c r="F82" t="n">
        <v>4.72</v>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inlineStr">
        <is>
          <t>-</t>
        </is>
      </c>
      <c r="D83" t="n">
        <v>2.66</v>
      </c>
      <c r="E83" t="n">
        <v>8.720000000000001</v>
      </c>
      <c r="F83" t="n">
        <v>6.31</v>
      </c>
      <c r="G83" t="n">
        <v>9.369999999999999</v>
      </c>
      <c r="H83" t="n">
        <v>6.02</v>
      </c>
      <c r="I83" t="n">
        <v>10.79</v>
      </c>
      <c r="J83" t="n">
        <v>5.36</v>
      </c>
      <c r="K83" t="n">
        <v>-28.29</v>
      </c>
      <c r="L83" t="n">
        <v>-20.42</v>
      </c>
      <c r="M83" t="n">
        <v>135.42</v>
      </c>
      <c r="N83" t="n">
        <v>-21.14</v>
      </c>
      <c r="O83" t="inlineStr">
        <is>
          <t>-</t>
        </is>
      </c>
    </row>
    <row r="84">
      <c r="A84" s="5" t="inlineStr">
        <is>
          <t>Gewinnwachstum 3J in %</t>
        </is>
      </c>
      <c r="B84" s="5" t="inlineStr">
        <is>
          <t>Earnings Growth 3Y in %</t>
        </is>
      </c>
      <c r="C84" t="inlineStr">
        <is>
          <t>-</t>
        </is>
      </c>
      <c r="D84" t="n">
        <v>5.9</v>
      </c>
      <c r="E84" t="n">
        <v>8.130000000000001</v>
      </c>
      <c r="F84" t="n">
        <v>7.23</v>
      </c>
      <c r="G84" t="n">
        <v>8.73</v>
      </c>
      <c r="H84" t="n">
        <v>7.39</v>
      </c>
      <c r="I84" t="n">
        <v>-4.05</v>
      </c>
      <c r="J84" t="n">
        <v>-14.45</v>
      </c>
      <c r="K84" t="n">
        <v>28.9</v>
      </c>
      <c r="L84" t="n">
        <v>31.29</v>
      </c>
      <c r="M84" t="n">
        <v>38.09</v>
      </c>
      <c r="N84" t="inlineStr">
        <is>
          <t>-</t>
        </is>
      </c>
      <c r="O84" t="inlineStr">
        <is>
          <t>-</t>
        </is>
      </c>
    </row>
    <row r="85">
      <c r="A85" s="5" t="inlineStr">
        <is>
          <t>Gewinnwachstum 5J in %</t>
        </is>
      </c>
      <c r="B85" s="5" t="inlineStr">
        <is>
          <t>Earnings Growth 5Y in %</t>
        </is>
      </c>
      <c r="C85" t="inlineStr">
        <is>
          <t>-</t>
        </is>
      </c>
      <c r="D85" t="n">
        <v>6.62</v>
      </c>
      <c r="E85" t="n">
        <v>8.24</v>
      </c>
      <c r="F85" t="n">
        <v>7.57</v>
      </c>
      <c r="G85" t="n">
        <v>0.65</v>
      </c>
      <c r="H85" t="n">
        <v>-5.31</v>
      </c>
      <c r="I85" t="n">
        <v>20.57</v>
      </c>
      <c r="J85" t="n">
        <v>14.19</v>
      </c>
      <c r="K85" t="n">
        <v>13.11</v>
      </c>
      <c r="L85" t="inlineStr">
        <is>
          <t>-</t>
        </is>
      </c>
      <c r="M85" t="inlineStr">
        <is>
          <t>-</t>
        </is>
      </c>
      <c r="N85" t="inlineStr">
        <is>
          <t>-</t>
        </is>
      </c>
      <c r="O85" t="inlineStr">
        <is>
          <t>-</t>
        </is>
      </c>
    </row>
    <row r="86">
      <c r="A86" s="5" t="inlineStr">
        <is>
          <t>Gewinnwachstum 10J in %</t>
        </is>
      </c>
      <c r="B86" s="5" t="inlineStr">
        <is>
          <t>Earnings Growth 10Y in %</t>
        </is>
      </c>
      <c r="C86" t="inlineStr">
        <is>
          <t>-</t>
        </is>
      </c>
      <c r="D86" t="n">
        <v>13.59</v>
      </c>
      <c r="E86" t="n">
        <v>11.21</v>
      </c>
      <c r="F86" t="n">
        <v>10.34</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inlineStr">
        <is>
          <t>-</t>
        </is>
      </c>
      <c r="D87" t="n">
        <v>2.13</v>
      </c>
      <c r="E87" t="n">
        <v>1.72</v>
      </c>
      <c r="F87" t="n">
        <v>1.82</v>
      </c>
      <c r="G87" t="n">
        <v>24.46</v>
      </c>
      <c r="H87" t="n">
        <v>-2.62</v>
      </c>
      <c r="I87" t="n">
        <v>0.68</v>
      </c>
      <c r="J87" t="n">
        <v>0.92</v>
      </c>
      <c r="K87" t="n">
        <v>0.9</v>
      </c>
      <c r="L87" t="inlineStr">
        <is>
          <t>-</t>
        </is>
      </c>
      <c r="M87" t="inlineStr">
        <is>
          <t>-</t>
        </is>
      </c>
      <c r="N87" t="inlineStr">
        <is>
          <t>-</t>
        </is>
      </c>
      <c r="O87" t="inlineStr">
        <is>
          <t>-</t>
        </is>
      </c>
    </row>
    <row r="88">
      <c r="A88" s="5" t="inlineStr">
        <is>
          <t>EBIT-Wachstum 1J in %</t>
        </is>
      </c>
      <c r="B88" s="5" t="inlineStr">
        <is>
          <t>EBIT Growth 1Y in %</t>
        </is>
      </c>
      <c r="C88" t="inlineStr">
        <is>
          <t>-</t>
        </is>
      </c>
      <c r="D88" t="n">
        <v>1.86</v>
      </c>
      <c r="E88" t="n">
        <v>3.96</v>
      </c>
      <c r="F88" t="n">
        <v>1.37</v>
      </c>
      <c r="G88" t="n">
        <v>1.09</v>
      </c>
      <c r="H88" t="n">
        <v>-2.6</v>
      </c>
      <c r="I88" t="n">
        <v>7.07</v>
      </c>
      <c r="J88" t="n">
        <v>16.02</v>
      </c>
      <c r="K88" t="n">
        <v>2.6</v>
      </c>
      <c r="L88" t="n">
        <v>17.28</v>
      </c>
      <c r="M88" t="n">
        <v>-2.79</v>
      </c>
      <c r="N88" t="n">
        <v>-1.16</v>
      </c>
      <c r="O88" t="inlineStr">
        <is>
          <t>-</t>
        </is>
      </c>
    </row>
    <row r="89">
      <c r="A89" s="5" t="inlineStr">
        <is>
          <t>EBIT-Wachstum 3J in %</t>
        </is>
      </c>
      <c r="B89" s="5" t="inlineStr">
        <is>
          <t>EBIT Growth 3Y in %</t>
        </is>
      </c>
      <c r="C89" t="inlineStr">
        <is>
          <t>-</t>
        </is>
      </c>
      <c r="D89" t="n">
        <v>2.4</v>
      </c>
      <c r="E89" t="n">
        <v>2.14</v>
      </c>
      <c r="F89" t="n">
        <v>-0.05</v>
      </c>
      <c r="G89" t="n">
        <v>1.85</v>
      </c>
      <c r="H89" t="n">
        <v>6.83</v>
      </c>
      <c r="I89" t="n">
        <v>8.56</v>
      </c>
      <c r="J89" t="n">
        <v>11.97</v>
      </c>
      <c r="K89" t="n">
        <v>5.7</v>
      </c>
      <c r="L89" t="n">
        <v>4.44</v>
      </c>
      <c r="M89" t="n">
        <v>-1.32</v>
      </c>
      <c r="N89" t="inlineStr">
        <is>
          <t>-</t>
        </is>
      </c>
      <c r="O89" t="inlineStr">
        <is>
          <t>-</t>
        </is>
      </c>
    </row>
    <row r="90">
      <c r="A90" s="5" t="inlineStr">
        <is>
          <t>EBIT-Wachstum 5J in %</t>
        </is>
      </c>
      <c r="B90" s="5" t="inlineStr">
        <is>
          <t>EBIT Growth 5Y in %</t>
        </is>
      </c>
      <c r="C90" t="inlineStr">
        <is>
          <t>-</t>
        </is>
      </c>
      <c r="D90" t="n">
        <v>1.14</v>
      </c>
      <c r="E90" t="n">
        <v>2.18</v>
      </c>
      <c r="F90" t="n">
        <v>4.59</v>
      </c>
      <c r="G90" t="n">
        <v>4.84</v>
      </c>
      <c r="H90" t="n">
        <v>8.07</v>
      </c>
      <c r="I90" t="n">
        <v>8.039999999999999</v>
      </c>
      <c r="J90" t="n">
        <v>6.39</v>
      </c>
      <c r="K90" t="n">
        <v>3.19</v>
      </c>
      <c r="L90" t="inlineStr">
        <is>
          <t>-</t>
        </is>
      </c>
      <c r="M90" t="inlineStr">
        <is>
          <t>-</t>
        </is>
      </c>
      <c r="N90" t="inlineStr">
        <is>
          <t>-</t>
        </is>
      </c>
      <c r="O90" t="inlineStr">
        <is>
          <t>-</t>
        </is>
      </c>
    </row>
    <row r="91">
      <c r="A91" s="5" t="inlineStr">
        <is>
          <t>EBIT-Wachstum 10J in %</t>
        </is>
      </c>
      <c r="B91" s="5" t="inlineStr">
        <is>
          <t>EBIT Growth 10Y in %</t>
        </is>
      </c>
      <c r="C91" t="inlineStr">
        <is>
          <t>-</t>
        </is>
      </c>
      <c r="D91" t="n">
        <v>4.59</v>
      </c>
      <c r="E91" t="n">
        <v>4.28</v>
      </c>
      <c r="F91" t="n">
        <v>3.89</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inlineStr">
        <is>
          <t>-</t>
        </is>
      </c>
      <c r="D92" t="n">
        <v>32.35</v>
      </c>
      <c r="E92" t="n">
        <v>2.68</v>
      </c>
      <c r="F92" t="n">
        <v>-33.01</v>
      </c>
      <c r="G92" t="n">
        <v>31.86</v>
      </c>
      <c r="H92" t="n">
        <v>-33.61</v>
      </c>
      <c r="I92" t="n">
        <v>-3.73</v>
      </c>
      <c r="J92" t="n">
        <v>61.3</v>
      </c>
      <c r="K92" t="n">
        <v>-26.7</v>
      </c>
      <c r="L92" t="n">
        <v>75.16</v>
      </c>
      <c r="M92" t="n">
        <v>-41.94</v>
      </c>
      <c r="N92" t="inlineStr">
        <is>
          <t>-</t>
        </is>
      </c>
      <c r="O92" t="inlineStr">
        <is>
          <t>-</t>
        </is>
      </c>
    </row>
    <row r="93">
      <c r="A93" s="5" t="inlineStr">
        <is>
          <t>Op.Cashflow Wachstum 3J in %</t>
        </is>
      </c>
      <c r="B93" s="5" t="inlineStr">
        <is>
          <t>Op.Cashflow Wachstum 3Y in %</t>
        </is>
      </c>
      <c r="C93" t="inlineStr">
        <is>
          <t>-</t>
        </is>
      </c>
      <c r="D93" t="n">
        <v>0.67</v>
      </c>
      <c r="E93" t="n">
        <v>0.51</v>
      </c>
      <c r="F93" t="n">
        <v>-11.59</v>
      </c>
      <c r="G93" t="n">
        <v>-1.83</v>
      </c>
      <c r="H93" t="n">
        <v>7.99</v>
      </c>
      <c r="I93" t="n">
        <v>10.29</v>
      </c>
      <c r="J93" t="n">
        <v>36.59</v>
      </c>
      <c r="K93" t="n">
        <v>2.17</v>
      </c>
      <c r="L93" t="inlineStr">
        <is>
          <t>-</t>
        </is>
      </c>
      <c r="M93" t="inlineStr">
        <is>
          <t>-</t>
        </is>
      </c>
      <c r="N93" t="inlineStr">
        <is>
          <t>-</t>
        </is>
      </c>
      <c r="O93" t="inlineStr">
        <is>
          <t>-</t>
        </is>
      </c>
    </row>
    <row r="94">
      <c r="A94" s="5" t="inlineStr">
        <is>
          <t>Op.Cashflow Wachstum 5J in %</t>
        </is>
      </c>
      <c r="B94" s="5" t="inlineStr">
        <is>
          <t>Op.Cashflow Wachstum 5Y in %</t>
        </is>
      </c>
      <c r="C94" t="inlineStr">
        <is>
          <t>-</t>
        </is>
      </c>
      <c r="D94" t="n">
        <v>0.05</v>
      </c>
      <c r="E94" t="n">
        <v>-7.16</v>
      </c>
      <c r="F94" t="n">
        <v>4.56</v>
      </c>
      <c r="G94" t="n">
        <v>5.82</v>
      </c>
      <c r="H94" t="n">
        <v>14.48</v>
      </c>
      <c r="I94" t="n">
        <v>12.82</v>
      </c>
      <c r="J94" t="inlineStr">
        <is>
          <t>-</t>
        </is>
      </c>
      <c r="K94" t="inlineStr">
        <is>
          <t>-</t>
        </is>
      </c>
      <c r="L94" t="inlineStr">
        <is>
          <t>-</t>
        </is>
      </c>
      <c r="M94" t="inlineStr">
        <is>
          <t>-</t>
        </is>
      </c>
      <c r="N94" t="inlineStr">
        <is>
          <t>-</t>
        </is>
      </c>
      <c r="O94" t="inlineStr">
        <is>
          <t>-</t>
        </is>
      </c>
    </row>
    <row r="95">
      <c r="A95" s="5" t="inlineStr">
        <is>
          <t>Op.Cashflow Wachstum 10J in %</t>
        </is>
      </c>
      <c r="B95" s="5" t="inlineStr">
        <is>
          <t>Op.Cashflow Wachstum 10Y in %</t>
        </is>
      </c>
      <c r="C95" t="inlineStr">
        <is>
          <t>-</t>
        </is>
      </c>
      <c r="D95" t="n">
        <v>6.44</v>
      </c>
      <c r="E95" t="inlineStr">
        <is>
          <t>-</t>
        </is>
      </c>
      <c r="F95" t="inlineStr">
        <is>
          <t>-</t>
        </is>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inlineStr">
        <is>
          <t>-</t>
        </is>
      </c>
      <c r="D96" t="n">
        <v>-1061</v>
      </c>
      <c r="E96" t="n">
        <v>-352.8</v>
      </c>
      <c r="F96" t="n">
        <v>-843.5</v>
      </c>
      <c r="G96" t="n">
        <v>-1008</v>
      </c>
      <c r="H96" t="n">
        <v>-329.6</v>
      </c>
      <c r="I96" t="n">
        <v>424.5</v>
      </c>
      <c r="J96" t="n">
        <v>1806</v>
      </c>
      <c r="K96" t="n">
        <v>618.1</v>
      </c>
      <c r="L96" t="n">
        <v>-209.6</v>
      </c>
      <c r="M96" t="n">
        <v>-18.6</v>
      </c>
      <c r="N96" t="n">
        <v>340.1</v>
      </c>
      <c r="O96" t="n">
        <v>-120.2</v>
      </c>
      <c r="P96" t="n">
        <v>-120.2</v>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9"/>
    <col customWidth="1" max="14" min="14" width="20"/>
    <col customWidth="1" max="15" min="15" width="10"/>
    <col customWidth="1" max="16" min="16" width="10"/>
  </cols>
  <sheetData>
    <row r="1">
      <c r="A1" s="1" t="inlineStr">
        <is>
          <t xml:space="preserve">ATLANTIA </t>
        </is>
      </c>
      <c r="B1" s="2" t="inlineStr">
        <is>
          <t>WKN: 913220  ISIN: IT0003506190  US-Symbol:ATASF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+39-06-4417-2652</t>
        </is>
      </c>
      <c r="G4" t="inlineStr">
        <is>
          <t>23.03.2020</t>
        </is>
      </c>
      <c r="H4" t="inlineStr">
        <is>
          <t>Preliminary Results</t>
        </is>
      </c>
      <c r="J4" t="inlineStr">
        <is>
          <t>Sintonia S.A.</t>
        </is>
      </c>
      <c r="L4" t="inlineStr">
        <is>
          <t>30,25%</t>
        </is>
      </c>
    </row>
    <row r="5">
      <c r="A5" s="5" t="inlineStr">
        <is>
          <t>Ticker</t>
        </is>
      </c>
      <c r="B5" t="inlineStr">
        <is>
          <t>AU9</t>
        </is>
      </c>
      <c r="C5" s="5" t="inlineStr">
        <is>
          <t>Fax</t>
        </is>
      </c>
      <c r="D5" s="5" t="inlineStr"/>
      <c r="E5" t="inlineStr">
        <is>
          <t>-</t>
        </is>
      </c>
      <c r="G5" t="inlineStr">
        <is>
          <t>28.04.2020</t>
        </is>
      </c>
      <c r="H5" t="inlineStr">
        <is>
          <t>Publication Of Annual Report</t>
        </is>
      </c>
      <c r="J5" t="inlineStr">
        <is>
          <t>GIC Pte.</t>
        </is>
      </c>
      <c r="L5" t="inlineStr">
        <is>
          <t>8,29%</t>
        </is>
      </c>
    </row>
    <row r="6">
      <c r="A6" s="5" t="inlineStr">
        <is>
          <t>Gelistet Seit / Listed Since</t>
        </is>
      </c>
      <c r="B6" t="inlineStr">
        <is>
          <t>-</t>
        </is>
      </c>
      <c r="C6" s="5" t="inlineStr">
        <is>
          <t>Internet</t>
        </is>
      </c>
      <c r="D6" s="5" t="inlineStr"/>
      <c r="E6" t="inlineStr">
        <is>
          <t>http://www.atlantia.it/en/home</t>
        </is>
      </c>
      <c r="G6" t="inlineStr">
        <is>
          <t>29.05.2020</t>
        </is>
      </c>
      <c r="H6" t="inlineStr">
        <is>
          <t>Annual General Meeting</t>
        </is>
      </c>
      <c r="J6" t="inlineStr">
        <is>
          <t>Fondazione CRT</t>
        </is>
      </c>
      <c r="L6" t="inlineStr">
        <is>
          <t>4,85%</t>
        </is>
      </c>
    </row>
    <row r="7">
      <c r="A7" s="5" t="inlineStr">
        <is>
          <t>Nominalwert / Nominal Value</t>
        </is>
      </c>
      <c r="B7" t="inlineStr">
        <is>
          <t>-</t>
        </is>
      </c>
      <c r="C7" s="5" t="inlineStr">
        <is>
          <t>Inv. Relations Telefon / Phone</t>
        </is>
      </c>
      <c r="D7" s="5" t="inlineStr"/>
      <c r="E7" t="inlineStr">
        <is>
          <t>+39-06-4417-2699</t>
        </is>
      </c>
      <c r="G7" t="inlineStr">
        <is>
          <t>11.06.2020</t>
        </is>
      </c>
      <c r="H7" t="inlineStr">
        <is>
          <t>Result Q1</t>
        </is>
      </c>
      <c r="J7" t="inlineStr">
        <is>
          <t>Lazard Asset Management</t>
        </is>
      </c>
      <c r="L7" t="inlineStr">
        <is>
          <t>5,05%</t>
        </is>
      </c>
    </row>
    <row r="8">
      <c r="A8" s="5" t="inlineStr">
        <is>
          <t>Land / Country</t>
        </is>
      </c>
      <c r="B8" t="inlineStr">
        <is>
          <t>Italien</t>
        </is>
      </c>
      <c r="C8" s="5" t="inlineStr">
        <is>
          <t>Inv. Relations E-Mail</t>
        </is>
      </c>
      <c r="D8" s="5" t="inlineStr"/>
      <c r="E8" t="inlineStr">
        <is>
          <t>investor.relations@atlantia.it</t>
        </is>
      </c>
      <c r="G8" t="inlineStr">
        <is>
          <t>04.08.2020</t>
        </is>
      </c>
      <c r="H8" t="inlineStr">
        <is>
          <t>Score Half Year</t>
        </is>
      </c>
      <c r="J8" t="inlineStr">
        <is>
          <t>HSBC Holdings</t>
        </is>
      </c>
      <c r="L8" t="inlineStr">
        <is>
          <t>5,01%</t>
        </is>
      </c>
    </row>
    <row r="9">
      <c r="A9" s="5" t="inlineStr">
        <is>
          <t>Währung / Currency</t>
        </is>
      </c>
      <c r="B9" t="inlineStr">
        <is>
          <t>EUR</t>
        </is>
      </c>
      <c r="C9" s="5" t="inlineStr">
        <is>
          <t>Kontaktperson / Contact Person</t>
        </is>
      </c>
      <c r="D9" s="5" t="inlineStr"/>
      <c r="E9" t="inlineStr">
        <is>
          <t>Domenico Dicuonzo</t>
        </is>
      </c>
      <c r="G9" t="inlineStr">
        <is>
          <t>13.11.2020</t>
        </is>
      </c>
      <c r="H9" t="inlineStr">
        <is>
          <t>Q3 Earnings</t>
        </is>
      </c>
      <c r="J9" t="inlineStr">
        <is>
          <t>Freefloat</t>
        </is>
      </c>
      <c r="L9" t="inlineStr">
        <is>
          <t>46,55%</t>
        </is>
      </c>
    </row>
    <row r="10">
      <c r="A10" s="5" t="inlineStr">
        <is>
          <t>Branche / Industry</t>
        </is>
      </c>
      <c r="B10" t="inlineStr">
        <is>
          <t>Railway And Road</t>
        </is>
      </c>
      <c r="C10" s="5" t="inlineStr"/>
      <c r="D10" s="5" t="inlineStr"/>
    </row>
    <row r="11">
      <c r="A11" s="5" t="inlineStr">
        <is>
          <t>Sektor / Sector</t>
        </is>
      </c>
      <c r="B11" t="inlineStr">
        <is>
          <t>Transport / Transport Sector</t>
        </is>
      </c>
    </row>
    <row r="12">
      <c r="A12" s="5" t="inlineStr">
        <is>
          <t>Typ / Genre</t>
        </is>
      </c>
      <c r="B12" t="inlineStr">
        <is>
          <t>Stammaktie</t>
        </is>
      </c>
    </row>
    <row r="13">
      <c r="A13" s="5" t="inlineStr">
        <is>
          <t>Adresse / Address</t>
        </is>
      </c>
      <c r="B13" t="inlineStr">
        <is>
          <t>Atlantia S.p.A.via Antonio Nibby, 2  IT-00161 Roma</t>
        </is>
      </c>
    </row>
    <row r="14">
      <c r="A14" s="5" t="inlineStr">
        <is>
          <t>Management</t>
        </is>
      </c>
      <c r="B14" t="inlineStr">
        <is>
          <t>Carlo Bertazzo, Fabio Cerchiai, Sabrina Benetton, Andrea Boitani, Riccardo Bruno, Mara Anna Rita Caverni, Cristina De Benetti, Dario Frigerio, Gioia Ghezzi, Giuseppe Guizzi, Anna Chiara Invernizzi, Carlo Malacarne, Valentina Martinelli, Ferdinando Nelli Feroci, Licia Soncini</t>
        </is>
      </c>
    </row>
    <row r="15">
      <c r="A15" s="5" t="inlineStr">
        <is>
          <t>Aufsichtsrat / Board</t>
        </is>
      </c>
      <c r="B15" t="inlineStr">
        <is>
          <t>Gatti Corrado, De Nigro Alberto, Ferrero Sonia, Fornabaio Lelio, Salvini Livia, Castaldi Laura, Zeme Michela</t>
        </is>
      </c>
    </row>
    <row r="16">
      <c r="A16" s="5" t="inlineStr">
        <is>
          <t>Beschreibung</t>
        </is>
      </c>
      <c r="B16" t="inlineStr">
        <is>
          <t>Atlantia S.p.A. (ehem. Autostrade S.p.A.) ist eine Unternehmensgruppe, die im Bereich Transport und Verkehr tätig ist. Über ihre 100% ige Tochtergesellschaft Autostrade per l'Italia und deren Tochtergesellschaften ist der Konzern mit einer Gesamtlänge von rund 3.000 km der grösste Betreiber von gebührenpflichten Strassen in Italien. Die Geschäftstätigkeit beinhaltet die Planung, den Bau, die Überwachung, die Instandhaltung und den Betrieb der einzelnen Projekte. Darüber hinaus ist die Gesellschaft direkt und indirekt an Mautstrassen mit einer Länge von rund 2.000 km in Polen, Brasilien, Chile und Indien beteiligt. Des Weiteren entwickelt und vertreibt die Unternehmensgruppe integrierte Lösungen zur Verkehrsüberwachung und für die Wartung von Strassennetzen, Logistiklösungen zur Verkehrsinformation wie auch Telekommunikationsdienstleistungen und betreibt auch die Viacard und Telepass Mautsysteme auf italienischen Autobahnen. Über die Tochtergesellschaft Aeroporti di Roma SpA ist der Konzerns im Betrieb und dem Management der Flughäfen Fiumicino und Ciampino in Rom aktiv. Die Gesellschaft wurde bereits 1950 gegründet und hat ihren Hauptsitz in Rom, Italien. Copyright 2014 FINANCE BASE AG</t>
        </is>
      </c>
    </row>
    <row r="17">
      <c r="A17" s="5" t="inlineStr">
        <is>
          <t>Profile</t>
        </is>
      </c>
      <c r="B17" t="inlineStr">
        <is>
          <t>Atlantia SpA (Ehem. Autostrade SpA) is a group of companies that operates in the field of transport and traffic. Through its 100% owned subsidiary Autostrade per l'Italia and its subsidiaries, the Group with a total length of around 3,000 km, the largest operator of toll roads in Italy obligations. The business includes the design, construction, monitoring, maintenance and operation of each project. In addition, the Company is directly and indirectly km of toll roads with a length of around 2,000 in Poland, Brazil, Chile and India participated. Furthermore, develops and markets the Group integrated solutions for traffic monitoring and for the maintenance of road networks, logistics solutions for traffic information as well as telecommunication services and also operates the Viacard and Telepass toll systems on motorways in Italy. Through its subsidiary Aeroporti di Roma SpA the Group's operations and the management of Fiumicino and Ciampino airports in Rome is active. The company was founded in 1950 and is headquartered in Rome, Italy.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inlineStr">
        <is>
          <t>-</t>
        </is>
      </c>
      <c r="D20" t="n">
        <v>7427</v>
      </c>
      <c r="E20" t="n">
        <v>6383</v>
      </c>
      <c r="F20" t="n">
        <v>6180</v>
      </c>
      <c r="G20" t="n">
        <v>6021</v>
      </c>
      <c r="H20" t="n">
        <v>5614</v>
      </c>
      <c r="I20" t="n">
        <v>5014</v>
      </c>
      <c r="J20" t="n">
        <v>4034</v>
      </c>
      <c r="K20" t="n">
        <v>3976</v>
      </c>
      <c r="L20" t="n">
        <v>4528</v>
      </c>
      <c r="M20" t="n">
        <v>3611</v>
      </c>
      <c r="N20" t="n">
        <v>3477</v>
      </c>
      <c r="O20" t="n">
        <v>3272</v>
      </c>
      <c r="P20" t="n">
        <v>3272</v>
      </c>
    </row>
    <row r="21">
      <c r="A21" s="5" t="inlineStr">
        <is>
          <t>Operatives Ergebnis (EBIT)</t>
        </is>
      </c>
      <c r="B21" s="5" t="inlineStr">
        <is>
          <t>EBIT Earning Before Interest &amp; Tax</t>
        </is>
      </c>
      <c r="C21" t="inlineStr">
        <is>
          <t>-</t>
        </is>
      </c>
      <c r="D21" t="n">
        <v>2252</v>
      </c>
      <c r="E21" t="n">
        <v>2582</v>
      </c>
      <c r="F21" t="n">
        <v>2321</v>
      </c>
      <c r="G21" t="n">
        <v>2241</v>
      </c>
      <c r="H21" t="n">
        <v>1951</v>
      </c>
      <c r="I21" t="n">
        <v>1871</v>
      </c>
      <c r="J21" t="n">
        <v>1644</v>
      </c>
      <c r="K21" t="n">
        <v>1776</v>
      </c>
      <c r="L21" t="n">
        <v>1782</v>
      </c>
      <c r="M21" t="n">
        <v>1661</v>
      </c>
      <c r="N21" t="n">
        <v>1616</v>
      </c>
      <c r="O21" t="n">
        <v>1643</v>
      </c>
      <c r="P21" t="n">
        <v>1643</v>
      </c>
    </row>
    <row r="22">
      <c r="A22" s="5" t="inlineStr">
        <is>
          <t>Finanzergebnis</t>
        </is>
      </c>
      <c r="B22" s="5" t="inlineStr">
        <is>
          <t>Financial Result</t>
        </is>
      </c>
      <c r="C22" t="inlineStr">
        <is>
          <t>-</t>
        </is>
      </c>
      <c r="D22" t="n">
        <v>-733.1</v>
      </c>
      <c r="E22" t="n">
        <v>-516.5</v>
      </c>
      <c r="F22" t="n">
        <v>-544.8</v>
      </c>
      <c r="G22" t="n">
        <v>-802.6</v>
      </c>
      <c r="H22" t="n">
        <v>-689.1</v>
      </c>
      <c r="I22" t="n">
        <v>-728.5</v>
      </c>
      <c r="J22" t="n">
        <v>-497.3</v>
      </c>
      <c r="K22" t="n">
        <v>-648.8</v>
      </c>
      <c r="L22" t="n">
        <v>-673.7</v>
      </c>
      <c r="M22" t="n">
        <v>-536.2</v>
      </c>
      <c r="N22" t="n">
        <v>-486.5</v>
      </c>
      <c r="O22" t="n">
        <v>-447.1</v>
      </c>
      <c r="P22" t="n">
        <v>-447.1</v>
      </c>
    </row>
    <row r="23">
      <c r="A23" s="5" t="inlineStr">
        <is>
          <t>Ergebnis vor Steuer (EBT)</t>
        </is>
      </c>
      <c r="B23" s="5" t="inlineStr">
        <is>
          <t>EBT Earning Before Tax</t>
        </is>
      </c>
      <c r="C23" t="inlineStr">
        <is>
          <t>-</t>
        </is>
      </c>
      <c r="D23" t="n">
        <v>1519</v>
      </c>
      <c r="E23" t="n">
        <v>2065</v>
      </c>
      <c r="F23" t="n">
        <v>1776</v>
      </c>
      <c r="G23" t="n">
        <v>1438</v>
      </c>
      <c r="H23" t="n">
        <v>1262</v>
      </c>
      <c r="I23" t="n">
        <v>1143</v>
      </c>
      <c r="J23" t="n">
        <v>1146</v>
      </c>
      <c r="K23" t="n">
        <v>1127</v>
      </c>
      <c r="L23" t="n">
        <v>1108</v>
      </c>
      <c r="M23" t="n">
        <v>1124</v>
      </c>
      <c r="N23" t="n">
        <v>1129</v>
      </c>
      <c r="O23" t="n">
        <v>1196</v>
      </c>
      <c r="P23" t="n">
        <v>1196</v>
      </c>
    </row>
    <row r="24">
      <c r="A24" s="5" t="inlineStr">
        <is>
          <t>Ergebnis nach Steuer</t>
        </is>
      </c>
      <c r="B24" s="5" t="inlineStr">
        <is>
          <t>Earnings after tax</t>
        </is>
      </c>
      <c r="C24" t="inlineStr">
        <is>
          <t>-</t>
        </is>
      </c>
      <c r="D24" t="n">
        <v>1079</v>
      </c>
      <c r="E24" t="n">
        <v>1433</v>
      </c>
      <c r="F24" t="n">
        <v>1243</v>
      </c>
      <c r="G24" t="n">
        <v>967.4</v>
      </c>
      <c r="H24" t="n">
        <v>709</v>
      </c>
      <c r="I24" t="n">
        <v>720.8</v>
      </c>
      <c r="J24" t="n">
        <v>818</v>
      </c>
      <c r="K24" t="n">
        <v>713.9</v>
      </c>
      <c r="L24" t="n">
        <v>708</v>
      </c>
      <c r="M24" t="n">
        <v>681.6</v>
      </c>
      <c r="N24" t="n">
        <v>720.8</v>
      </c>
      <c r="O24" t="n">
        <v>376.1</v>
      </c>
      <c r="P24" t="n">
        <v>376.1</v>
      </c>
    </row>
    <row r="25">
      <c r="A25" s="5" t="inlineStr">
        <is>
          <t>Minderheitenanteil</t>
        </is>
      </c>
      <c r="B25" s="5" t="inlineStr">
        <is>
          <t>Minority Share</t>
        </is>
      </c>
      <c r="C25" t="inlineStr">
        <is>
          <t>-</t>
        </is>
      </c>
      <c r="D25" t="n">
        <v>-264.8</v>
      </c>
      <c r="E25" t="n">
        <v>-260.2</v>
      </c>
      <c r="F25" t="n">
        <v>-116.4</v>
      </c>
      <c r="G25" t="n">
        <v>-121.8</v>
      </c>
      <c r="H25" t="n">
        <v>-33.2</v>
      </c>
      <c r="I25" t="n">
        <v>-84</v>
      </c>
      <c r="J25" t="n">
        <v>-21.5</v>
      </c>
      <c r="K25" t="n">
        <v>-9.5</v>
      </c>
      <c r="L25" t="n">
        <v>-18.1</v>
      </c>
      <c r="M25" t="n">
        <v>8.300000000000001</v>
      </c>
      <c r="N25" t="n">
        <v>-5.6</v>
      </c>
      <c r="O25" t="n">
        <v>-11</v>
      </c>
      <c r="P25" t="n">
        <v>-11</v>
      </c>
    </row>
    <row r="26">
      <c r="A26" s="5" t="inlineStr">
        <is>
          <t>Jahresüberschuss/-fehlbetrag</t>
        </is>
      </c>
      <c r="B26" s="5" t="inlineStr">
        <is>
          <t>Net Profit</t>
        </is>
      </c>
      <c r="C26" t="inlineStr">
        <is>
          <t>-</t>
        </is>
      </c>
      <c r="D26" t="n">
        <v>818</v>
      </c>
      <c r="E26" t="n">
        <v>1172</v>
      </c>
      <c r="F26" t="n">
        <v>1122</v>
      </c>
      <c r="G26" t="n">
        <v>852.5</v>
      </c>
      <c r="H26" t="n">
        <v>740.3</v>
      </c>
      <c r="I26" t="n">
        <v>637.7</v>
      </c>
      <c r="J26" t="n">
        <v>808.1</v>
      </c>
      <c r="K26" t="n">
        <v>830.3</v>
      </c>
      <c r="L26" t="n">
        <v>683</v>
      </c>
      <c r="M26" t="n">
        <v>690.7</v>
      </c>
      <c r="N26" t="n">
        <v>734.8</v>
      </c>
      <c r="O26" t="n">
        <v>380.7</v>
      </c>
      <c r="P26" t="n">
        <v>380.7</v>
      </c>
    </row>
    <row r="27">
      <c r="A27" s="5" t="inlineStr">
        <is>
          <t>Summe Umlaufvermögen</t>
        </is>
      </c>
      <c r="B27" s="5" t="inlineStr">
        <is>
          <t>Current Assets</t>
        </is>
      </c>
      <c r="C27" t="inlineStr">
        <is>
          <t>-</t>
        </is>
      </c>
      <c r="D27" t="n">
        <v>11481</v>
      </c>
      <c r="E27" t="n">
        <v>8481</v>
      </c>
      <c r="F27" t="n">
        <v>6146</v>
      </c>
      <c r="G27" t="n">
        <v>5578</v>
      </c>
      <c r="H27" t="n">
        <v>5064</v>
      </c>
      <c r="I27" t="n">
        <v>6788</v>
      </c>
      <c r="J27" t="n">
        <v>5185</v>
      </c>
      <c r="K27" t="n">
        <v>2288</v>
      </c>
      <c r="L27" t="n">
        <v>5154</v>
      </c>
      <c r="M27" t="n">
        <v>2650</v>
      </c>
      <c r="N27" t="n">
        <v>1410</v>
      </c>
      <c r="O27" t="n">
        <v>1299</v>
      </c>
      <c r="P27" t="n">
        <v>1299</v>
      </c>
    </row>
    <row r="28">
      <c r="A28" s="5" t="inlineStr">
        <is>
          <t>Summe Anlagevermögen</t>
        </is>
      </c>
      <c r="B28" s="5" t="inlineStr">
        <is>
          <t>Fixed Assets</t>
        </is>
      </c>
      <c r="C28" t="inlineStr">
        <is>
          <t>-</t>
        </is>
      </c>
      <c r="D28" t="n">
        <v>68193</v>
      </c>
      <c r="E28" t="n">
        <v>31577</v>
      </c>
      <c r="F28" t="n">
        <v>32635</v>
      </c>
      <c r="G28" t="n">
        <v>28543</v>
      </c>
      <c r="H28" t="n">
        <v>29114</v>
      </c>
      <c r="I28" t="n">
        <v>29631</v>
      </c>
      <c r="J28" t="n">
        <v>25197</v>
      </c>
      <c r="K28" t="n">
        <v>20881</v>
      </c>
      <c r="L28" t="n">
        <v>19878</v>
      </c>
      <c r="M28" t="n">
        <v>17079</v>
      </c>
      <c r="N28" t="n">
        <v>16269</v>
      </c>
      <c r="O28" t="n">
        <v>15847</v>
      </c>
      <c r="P28" t="n">
        <v>15847</v>
      </c>
    </row>
    <row r="29">
      <c r="A29" s="5" t="inlineStr">
        <is>
          <t>Summe Aktiva</t>
        </is>
      </c>
      <c r="B29" s="5" t="inlineStr">
        <is>
          <t>Total Assets</t>
        </is>
      </c>
      <c r="C29" t="inlineStr">
        <is>
          <t>-</t>
        </is>
      </c>
      <c r="D29" t="n">
        <v>79674</v>
      </c>
      <c r="E29" t="n">
        <v>40057</v>
      </c>
      <c r="F29" t="n">
        <v>38781</v>
      </c>
      <c r="G29" t="n">
        <v>34121</v>
      </c>
      <c r="H29" t="n">
        <v>34178</v>
      </c>
      <c r="I29" t="n">
        <v>36419</v>
      </c>
      <c r="J29" t="n">
        <v>30382</v>
      </c>
      <c r="K29" t="n">
        <v>23169</v>
      </c>
      <c r="L29" t="n">
        <v>25033</v>
      </c>
      <c r="M29" t="n">
        <v>19729</v>
      </c>
      <c r="N29" t="n">
        <v>17678</v>
      </c>
      <c r="O29" t="n">
        <v>17146</v>
      </c>
      <c r="P29" t="n">
        <v>17146</v>
      </c>
    </row>
    <row r="30">
      <c r="A30" s="5" t="inlineStr">
        <is>
          <t>Summe kurzfristiges Fremdkapital</t>
        </is>
      </c>
      <c r="B30" s="5" t="inlineStr">
        <is>
          <t>Short-Term Debt</t>
        </is>
      </c>
      <c r="C30" t="inlineStr">
        <is>
          <t>-</t>
        </is>
      </c>
      <c r="D30" t="n">
        <v>9974</v>
      </c>
      <c r="E30" t="n">
        <v>5436</v>
      </c>
      <c r="F30" t="n">
        <v>6557</v>
      </c>
      <c r="G30" t="n">
        <v>4924</v>
      </c>
      <c r="H30" t="n">
        <v>4643</v>
      </c>
      <c r="I30" t="n">
        <v>6750</v>
      </c>
      <c r="J30" t="n">
        <v>3938</v>
      </c>
      <c r="K30" t="n">
        <v>3492</v>
      </c>
      <c r="L30" t="n">
        <v>6044</v>
      </c>
      <c r="M30" t="n">
        <v>2779</v>
      </c>
      <c r="N30" t="n">
        <v>2551</v>
      </c>
      <c r="O30" t="n">
        <v>2623</v>
      </c>
      <c r="P30" t="n">
        <v>2623</v>
      </c>
    </row>
    <row r="31">
      <c r="A31" s="5" t="inlineStr">
        <is>
          <t>Summe langfristiges Fremdkapital</t>
        </is>
      </c>
      <c r="B31" s="5" t="inlineStr">
        <is>
          <t>Long-Term Debt</t>
        </is>
      </c>
      <c r="C31" t="inlineStr">
        <is>
          <t>-</t>
        </is>
      </c>
      <c r="D31" t="n">
        <v>53368</v>
      </c>
      <c r="E31" t="n">
        <v>22859</v>
      </c>
      <c r="F31" t="n">
        <v>22216</v>
      </c>
      <c r="G31" t="n">
        <v>20714</v>
      </c>
      <c r="H31" t="n">
        <v>21271</v>
      </c>
      <c r="I31" t="n">
        <v>21456</v>
      </c>
      <c r="J31" t="n">
        <v>20996</v>
      </c>
      <c r="K31" t="n">
        <v>15717</v>
      </c>
      <c r="L31" t="n">
        <v>15402</v>
      </c>
      <c r="M31" t="n">
        <v>12694</v>
      </c>
      <c r="N31" t="n">
        <v>11141</v>
      </c>
      <c r="O31" t="n">
        <v>10512</v>
      </c>
      <c r="P31" t="n">
        <v>10512</v>
      </c>
    </row>
    <row r="32">
      <c r="A32" s="5" t="inlineStr">
        <is>
          <t>Summe Fremdkapital</t>
        </is>
      </c>
      <c r="B32" s="5" t="inlineStr">
        <is>
          <t>Total Liabilities</t>
        </is>
      </c>
      <c r="C32" t="inlineStr">
        <is>
          <t>-</t>
        </is>
      </c>
      <c r="D32" t="n">
        <v>63342</v>
      </c>
      <c r="E32" t="n">
        <v>28294</v>
      </c>
      <c r="F32" t="n">
        <v>28772</v>
      </c>
      <c r="G32" t="n">
        <v>25638</v>
      </c>
      <c r="H32" t="n">
        <v>25914</v>
      </c>
      <c r="I32" t="n">
        <v>28206</v>
      </c>
      <c r="J32" t="n">
        <v>24933</v>
      </c>
      <c r="K32" t="n">
        <v>19209</v>
      </c>
      <c r="L32" t="n">
        <v>21446</v>
      </c>
      <c r="M32" t="n">
        <v>15473</v>
      </c>
      <c r="N32" t="n">
        <v>13692</v>
      </c>
      <c r="O32" t="n">
        <v>13135</v>
      </c>
      <c r="P32" t="n">
        <v>13135</v>
      </c>
    </row>
    <row r="33">
      <c r="A33" s="5" t="inlineStr">
        <is>
          <t>Minderheitenanteil</t>
        </is>
      </c>
      <c r="B33" s="5" t="inlineStr">
        <is>
          <t>Minority Share</t>
        </is>
      </c>
      <c r="C33" t="inlineStr">
        <is>
          <t>-</t>
        </is>
      </c>
      <c r="D33" t="n">
        <v>7890</v>
      </c>
      <c r="E33" t="n">
        <v>2991</v>
      </c>
      <c r="F33" t="n">
        <v>2785</v>
      </c>
      <c r="G33" t="n">
        <v>1683</v>
      </c>
      <c r="H33" t="n">
        <v>1744</v>
      </c>
      <c r="I33" t="n">
        <v>1728</v>
      </c>
      <c r="J33" t="n">
        <v>1647</v>
      </c>
      <c r="K33" t="n">
        <v>450.5</v>
      </c>
      <c r="L33" t="n">
        <v>403.5</v>
      </c>
      <c r="M33" t="n">
        <v>390.3</v>
      </c>
      <c r="N33" t="n">
        <v>370.6</v>
      </c>
      <c r="O33" t="n">
        <v>379.5</v>
      </c>
      <c r="P33" t="n">
        <v>379.5</v>
      </c>
    </row>
    <row r="34">
      <c r="A34" s="5" t="inlineStr">
        <is>
          <t>Summe Eigenkapital</t>
        </is>
      </c>
      <c r="B34" s="5" t="inlineStr">
        <is>
          <t>Equity</t>
        </is>
      </c>
      <c r="C34" t="inlineStr">
        <is>
          <t>-</t>
        </is>
      </c>
      <c r="D34" t="n">
        <v>8442</v>
      </c>
      <c r="E34" t="n">
        <v>8772</v>
      </c>
      <c r="F34" t="n">
        <v>7224</v>
      </c>
      <c r="G34" t="n">
        <v>6800</v>
      </c>
      <c r="H34" t="n">
        <v>6519</v>
      </c>
      <c r="I34" t="n">
        <v>6485</v>
      </c>
      <c r="J34" t="n">
        <v>3801</v>
      </c>
      <c r="K34" t="n">
        <v>3510</v>
      </c>
      <c r="L34" t="n">
        <v>3183</v>
      </c>
      <c r="M34" t="n">
        <v>3865</v>
      </c>
      <c r="N34" t="n">
        <v>3616</v>
      </c>
      <c r="O34" t="n">
        <v>3632</v>
      </c>
      <c r="P34" t="n">
        <v>3632</v>
      </c>
    </row>
    <row r="35">
      <c r="A35" s="5" t="inlineStr">
        <is>
          <t>Summe Passiva</t>
        </is>
      </c>
      <c r="B35" s="5" t="inlineStr">
        <is>
          <t>Liabilities &amp; Shareholder Equity</t>
        </is>
      </c>
      <c r="C35" t="inlineStr">
        <is>
          <t>-</t>
        </is>
      </c>
      <c r="D35" t="n">
        <v>79674</v>
      </c>
      <c r="E35" t="n">
        <v>40057</v>
      </c>
      <c r="F35" t="n">
        <v>38781</v>
      </c>
      <c r="G35" t="n">
        <v>34121</v>
      </c>
      <c r="H35" t="n">
        <v>34178</v>
      </c>
      <c r="I35" t="n">
        <v>36419</v>
      </c>
      <c r="J35" t="n">
        <v>30382</v>
      </c>
      <c r="K35" t="n">
        <v>23169</v>
      </c>
      <c r="L35" t="n">
        <v>25033</v>
      </c>
      <c r="M35" t="n">
        <v>19729</v>
      </c>
      <c r="N35" t="n">
        <v>17678</v>
      </c>
      <c r="O35" t="n">
        <v>17146</v>
      </c>
      <c r="P35" t="n">
        <v>17146</v>
      </c>
    </row>
    <row r="36">
      <c r="A36" s="5" t="inlineStr">
        <is>
          <t>Mio.Aktien im Umlauf</t>
        </is>
      </c>
      <c r="B36" s="5" t="inlineStr">
        <is>
          <t>Million shares outstanding</t>
        </is>
      </c>
      <c r="C36" t="n">
        <v>825.78</v>
      </c>
      <c r="D36" t="n">
        <v>825.78</v>
      </c>
      <c r="E36" t="n">
        <v>825.78</v>
      </c>
      <c r="F36" t="n">
        <v>825.78</v>
      </c>
      <c r="G36" t="n">
        <v>825.78</v>
      </c>
      <c r="H36" t="n">
        <v>825.8</v>
      </c>
      <c r="I36" t="n">
        <v>825.8</v>
      </c>
      <c r="J36" t="n">
        <v>661.8</v>
      </c>
      <c r="K36" t="n">
        <v>630.3</v>
      </c>
      <c r="L36" t="n">
        <v>600.3</v>
      </c>
      <c r="M36" t="n">
        <v>571.7</v>
      </c>
      <c r="N36" t="n">
        <v>571.7</v>
      </c>
      <c r="O36" t="n">
        <v>571.7</v>
      </c>
      <c r="P36" t="n">
        <v>571.7</v>
      </c>
    </row>
    <row r="37">
      <c r="A37" s="5" t="inlineStr">
        <is>
          <t>Gezeichnetes Kapital (in Mio.)</t>
        </is>
      </c>
      <c r="B37" s="5" t="inlineStr">
        <is>
          <t>Subscribed Capital in M</t>
        </is>
      </c>
      <c r="C37" t="n">
        <v>825.8</v>
      </c>
      <c r="D37" t="n">
        <v>825.8</v>
      </c>
      <c r="E37" t="n">
        <v>825.8</v>
      </c>
      <c r="F37" t="n">
        <v>825.8</v>
      </c>
      <c r="G37" t="n">
        <v>825.8</v>
      </c>
      <c r="H37" t="n">
        <v>825.8</v>
      </c>
      <c r="I37" t="n">
        <v>825.8</v>
      </c>
      <c r="J37" t="n">
        <v>661.8</v>
      </c>
      <c r="K37" t="n">
        <v>630.3</v>
      </c>
      <c r="L37" t="n">
        <v>600.3</v>
      </c>
      <c r="M37" t="n">
        <v>571.7</v>
      </c>
      <c r="N37" t="n">
        <v>571.7</v>
      </c>
      <c r="O37" t="n">
        <v>571.7</v>
      </c>
      <c r="P37" t="n">
        <v>571.7</v>
      </c>
    </row>
    <row r="38">
      <c r="A38" s="5" t="inlineStr">
        <is>
          <t>Ergebnis je Aktie (brutto)</t>
        </is>
      </c>
      <c r="B38" s="5" t="inlineStr">
        <is>
          <t>Earnings per share</t>
        </is>
      </c>
      <c r="C38" t="inlineStr">
        <is>
          <t>-</t>
        </is>
      </c>
      <c r="D38" t="n">
        <v>1.84</v>
      </c>
      <c r="E38" t="n">
        <v>2.5</v>
      </c>
      <c r="F38" t="n">
        <v>2.15</v>
      </c>
      <c r="G38" t="n">
        <v>1.74</v>
      </c>
      <c r="H38" t="n">
        <v>1.53</v>
      </c>
      <c r="I38" t="n">
        <v>1.38</v>
      </c>
      <c r="J38" t="n">
        <v>1.73</v>
      </c>
      <c r="K38" t="n">
        <v>1.79</v>
      </c>
      <c r="L38" t="n">
        <v>1.85</v>
      </c>
      <c r="M38" t="n">
        <v>1.97</v>
      </c>
      <c r="N38" t="n">
        <v>1.98</v>
      </c>
      <c r="O38" t="n">
        <v>2.09</v>
      </c>
      <c r="P38" t="n">
        <v>2.09</v>
      </c>
    </row>
    <row r="39">
      <c r="A39" s="5" t="inlineStr">
        <is>
          <t>Ergebnis je Aktie (unverwässert)</t>
        </is>
      </c>
      <c r="B39" s="5" t="inlineStr">
        <is>
          <t>Basic Earnings per share</t>
        </is>
      </c>
      <c r="C39" t="n">
        <v>0.17</v>
      </c>
      <c r="D39" t="n">
        <v>0.95</v>
      </c>
      <c r="E39" t="n">
        <v>1.43</v>
      </c>
      <c r="F39" t="n">
        <v>1.36</v>
      </c>
      <c r="G39" t="n">
        <v>1.04</v>
      </c>
      <c r="H39" t="n">
        <v>0.91</v>
      </c>
      <c r="I39" t="n">
        <v>0.96</v>
      </c>
      <c r="J39" t="n">
        <v>1.25</v>
      </c>
      <c r="K39" t="n">
        <v>1.34</v>
      </c>
      <c r="L39" t="n">
        <v>1.16</v>
      </c>
      <c r="M39" t="n">
        <v>1.23</v>
      </c>
      <c r="N39" t="n">
        <v>1.29</v>
      </c>
      <c r="O39" t="n">
        <v>0.67</v>
      </c>
      <c r="P39" t="n">
        <v>0.67</v>
      </c>
    </row>
    <row r="40">
      <c r="A40" s="5" t="inlineStr">
        <is>
          <t>Ergebnis je Aktie (verwässert)</t>
        </is>
      </c>
      <c r="B40" s="5" t="inlineStr">
        <is>
          <t>Diluted Earnings per share</t>
        </is>
      </c>
      <c r="C40" t="n">
        <v>0.17</v>
      </c>
      <c r="D40" t="n">
        <v>1</v>
      </c>
      <c r="E40" t="n">
        <v>1.43</v>
      </c>
      <c r="F40" t="n">
        <v>1.36</v>
      </c>
      <c r="G40" t="n">
        <v>1.04</v>
      </c>
      <c r="H40" t="n">
        <v>0.91</v>
      </c>
      <c r="I40" t="n">
        <v>0.96</v>
      </c>
      <c r="J40" t="n">
        <v>1.25</v>
      </c>
      <c r="K40" t="n">
        <v>1.34</v>
      </c>
      <c r="L40" t="n">
        <v>1.16</v>
      </c>
      <c r="M40" t="n">
        <v>1.23</v>
      </c>
      <c r="N40" t="n">
        <v>1.29</v>
      </c>
      <c r="O40" t="n">
        <v>0.67</v>
      </c>
      <c r="P40" t="n">
        <v>0.67</v>
      </c>
    </row>
    <row r="41">
      <c r="A41" s="5" t="inlineStr">
        <is>
          <t>Dividende je Aktie</t>
        </is>
      </c>
      <c r="B41" s="5" t="inlineStr">
        <is>
          <t>Dividend per share</t>
        </is>
      </c>
      <c r="C41" t="inlineStr">
        <is>
          <t>-</t>
        </is>
      </c>
      <c r="D41" t="n">
        <v>0.9</v>
      </c>
      <c r="E41" t="n">
        <v>1.22</v>
      </c>
      <c r="F41" t="n">
        <v>0.97</v>
      </c>
      <c r="G41" t="n">
        <v>0.88</v>
      </c>
      <c r="H41" t="n">
        <v>0.8</v>
      </c>
      <c r="I41" t="n">
        <v>0.75</v>
      </c>
      <c r="J41" t="n">
        <v>0.75</v>
      </c>
      <c r="K41" t="n">
        <v>0.75</v>
      </c>
      <c r="L41" t="n">
        <v>0.75</v>
      </c>
      <c r="M41" t="n">
        <v>0.75</v>
      </c>
      <c r="N41" t="n">
        <v>0.71</v>
      </c>
      <c r="O41" t="n">
        <v>0.68</v>
      </c>
      <c r="P41" t="n">
        <v>0.68</v>
      </c>
    </row>
    <row r="42">
      <c r="A42" s="5" t="inlineStr">
        <is>
          <t>Dividendenausschüttung in Mio</t>
        </is>
      </c>
      <c r="B42" s="5" t="inlineStr">
        <is>
          <t>Dividend Payment in M</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row>
    <row r="43">
      <c r="A43" s="5" t="inlineStr">
        <is>
          <t>Umsatz</t>
        </is>
      </c>
      <c r="B43" s="5" t="inlineStr">
        <is>
          <t>Revenue</t>
        </is>
      </c>
      <c r="C43" t="inlineStr">
        <is>
          <t>-</t>
        </is>
      </c>
      <c r="D43" t="n">
        <v>8.99</v>
      </c>
      <c r="E43" t="n">
        <v>7.73</v>
      </c>
      <c r="F43" t="n">
        <v>7.48</v>
      </c>
      <c r="G43" t="n">
        <v>7.29</v>
      </c>
      <c r="H43" t="n">
        <v>6.8</v>
      </c>
      <c r="I43" t="n">
        <v>6.07</v>
      </c>
      <c r="J43" t="n">
        <v>6.1</v>
      </c>
      <c r="K43" t="n">
        <v>6.31</v>
      </c>
      <c r="L43" t="n">
        <v>7.54</v>
      </c>
      <c r="M43" t="n">
        <v>6.32</v>
      </c>
      <c r="N43" t="n">
        <v>6.08</v>
      </c>
      <c r="O43" t="n">
        <v>5.72</v>
      </c>
      <c r="P43" t="n">
        <v>5.72</v>
      </c>
    </row>
    <row r="44">
      <c r="A44" s="5" t="inlineStr">
        <is>
          <t>Buchwert je Aktie</t>
        </is>
      </c>
      <c r="B44" s="5" t="inlineStr">
        <is>
          <t>Book value per share</t>
        </is>
      </c>
      <c r="C44" t="inlineStr">
        <is>
          <t>-</t>
        </is>
      </c>
      <c r="D44" t="n">
        <v>10.22</v>
      </c>
      <c r="E44" t="n">
        <v>10.62</v>
      </c>
      <c r="F44" t="n">
        <v>8.75</v>
      </c>
      <c r="G44" t="n">
        <v>8.23</v>
      </c>
      <c r="H44" t="n">
        <v>7.89</v>
      </c>
      <c r="I44" t="n">
        <v>7.85</v>
      </c>
      <c r="J44" t="n">
        <v>5.74</v>
      </c>
      <c r="K44" t="n">
        <v>5.57</v>
      </c>
      <c r="L44" t="n">
        <v>5.3</v>
      </c>
      <c r="M44" t="n">
        <v>6.76</v>
      </c>
      <c r="N44" t="n">
        <v>6.32</v>
      </c>
      <c r="O44" t="n">
        <v>6.35</v>
      </c>
      <c r="P44" t="n">
        <v>6.35</v>
      </c>
    </row>
    <row r="45">
      <c r="A45" s="5" t="inlineStr">
        <is>
          <t>Cashflow je Aktie</t>
        </is>
      </c>
      <c r="B45" s="5" t="inlineStr">
        <is>
          <t>Cashflow per share</t>
        </is>
      </c>
      <c r="C45" t="inlineStr">
        <is>
          <t>-</t>
        </is>
      </c>
      <c r="D45" t="n">
        <v>3.57</v>
      </c>
      <c r="E45" t="n">
        <v>2.89</v>
      </c>
      <c r="F45" t="n">
        <v>2.86</v>
      </c>
      <c r="G45" t="n">
        <v>2.68</v>
      </c>
      <c r="H45" t="n">
        <v>2.21</v>
      </c>
      <c r="I45" t="n">
        <v>1.82</v>
      </c>
      <c r="J45" t="n">
        <v>1.69</v>
      </c>
      <c r="K45" t="n">
        <v>3.04</v>
      </c>
      <c r="L45" t="n">
        <v>2.73</v>
      </c>
      <c r="M45" t="n">
        <v>2.41</v>
      </c>
      <c r="N45" t="n">
        <v>2.26</v>
      </c>
      <c r="O45" t="n">
        <v>2.03</v>
      </c>
      <c r="P45" t="n">
        <v>2.03</v>
      </c>
    </row>
    <row r="46">
      <c r="A46" s="5" t="inlineStr">
        <is>
          <t>Bilanzsumme je Aktie</t>
        </is>
      </c>
      <c r="B46" s="5" t="inlineStr">
        <is>
          <t>Total assets per share</t>
        </is>
      </c>
      <c r="C46" t="inlineStr">
        <is>
          <t>-</t>
        </is>
      </c>
      <c r="D46" t="n">
        <v>96.48</v>
      </c>
      <c r="E46" t="n">
        <v>48.51</v>
      </c>
      <c r="F46" t="n">
        <v>46.96</v>
      </c>
      <c r="G46" t="n">
        <v>41.32</v>
      </c>
      <c r="H46" t="n">
        <v>41.39</v>
      </c>
      <c r="I46" t="n">
        <v>44.1</v>
      </c>
      <c r="J46" t="n">
        <v>45.91</v>
      </c>
      <c r="K46" t="n">
        <v>36.76</v>
      </c>
      <c r="L46" t="n">
        <v>41.7</v>
      </c>
      <c r="M46" t="n">
        <v>34.51</v>
      </c>
      <c r="N46" t="n">
        <v>30.92</v>
      </c>
      <c r="O46" t="n">
        <v>29.99</v>
      </c>
      <c r="P46" t="n">
        <v>29.99</v>
      </c>
    </row>
    <row r="47">
      <c r="A47" s="5" t="inlineStr">
        <is>
          <t>Personal am Ende des Jahres</t>
        </is>
      </c>
      <c r="B47" s="5" t="inlineStr">
        <is>
          <t>Staff at the end of year</t>
        </is>
      </c>
      <c r="C47" t="n">
        <v>12000</v>
      </c>
      <c r="D47" t="n">
        <v>15806</v>
      </c>
      <c r="E47" t="n">
        <v>15979</v>
      </c>
      <c r="F47" t="n">
        <v>14997</v>
      </c>
      <c r="G47" t="n">
        <v>14600</v>
      </c>
      <c r="H47" t="n">
        <v>13661</v>
      </c>
      <c r="I47" t="n">
        <v>11584</v>
      </c>
      <c r="J47" t="n">
        <v>11260</v>
      </c>
      <c r="K47" t="n">
        <v>10767</v>
      </c>
      <c r="L47" t="n">
        <v>9686</v>
      </c>
      <c r="M47" t="n">
        <v>9528</v>
      </c>
      <c r="N47" t="n">
        <v>9848</v>
      </c>
      <c r="O47" t="n">
        <v>9281</v>
      </c>
      <c r="P47" t="n">
        <v>9281</v>
      </c>
    </row>
    <row r="48">
      <c r="A48" s="5" t="inlineStr">
        <is>
          <t>Personalaufwand in Mio. EUR</t>
        </is>
      </c>
      <c r="B48" s="5" t="inlineStr">
        <is>
          <t>Personnel expenses in M</t>
        </is>
      </c>
      <c r="C48" t="inlineStr">
        <is>
          <t>-</t>
        </is>
      </c>
      <c r="D48" t="n">
        <v>1086</v>
      </c>
      <c r="E48" t="n">
        <v>989.3</v>
      </c>
      <c r="F48" t="n">
        <v>904.1</v>
      </c>
      <c r="G48" t="n">
        <v>862.1</v>
      </c>
      <c r="H48" t="n">
        <v>786.2</v>
      </c>
      <c r="I48" t="n">
        <v>675</v>
      </c>
      <c r="J48" t="n">
        <v>680</v>
      </c>
      <c r="K48" t="n">
        <v>644.4</v>
      </c>
      <c r="L48" t="n">
        <v>637.4</v>
      </c>
      <c r="M48" t="n">
        <v>643</v>
      </c>
      <c r="N48" t="n">
        <v>592.5</v>
      </c>
      <c r="O48" t="n">
        <v>512.5</v>
      </c>
      <c r="P48" t="n">
        <v>512.5</v>
      </c>
    </row>
    <row r="49">
      <c r="A49" s="5" t="inlineStr">
        <is>
          <t>Aufwand je Mitarbeiter in EUR</t>
        </is>
      </c>
      <c r="B49" s="5" t="inlineStr">
        <is>
          <t>Effort per employee</t>
        </is>
      </c>
      <c r="C49" t="inlineStr">
        <is>
          <t>-</t>
        </is>
      </c>
      <c r="D49" t="n">
        <v>68708</v>
      </c>
      <c r="E49" t="n">
        <v>61913</v>
      </c>
      <c r="F49" t="n">
        <v>60285</v>
      </c>
      <c r="G49" t="n">
        <v>59048</v>
      </c>
      <c r="H49" t="n">
        <v>57551</v>
      </c>
      <c r="I49" t="n">
        <v>58270</v>
      </c>
      <c r="J49" t="n">
        <v>60391</v>
      </c>
      <c r="K49" t="n">
        <v>59850</v>
      </c>
      <c r="L49" t="n">
        <v>65806</v>
      </c>
      <c r="M49" t="n">
        <v>67485</v>
      </c>
      <c r="N49" t="n">
        <v>60165</v>
      </c>
      <c r="O49" t="n">
        <v>55220</v>
      </c>
      <c r="P49" t="n">
        <v>55220</v>
      </c>
    </row>
    <row r="50">
      <c r="A50" s="5" t="inlineStr">
        <is>
          <t>Umsatz je Aktie</t>
        </is>
      </c>
      <c r="B50" s="5" t="inlineStr">
        <is>
          <t>Revenue per share</t>
        </is>
      </c>
      <c r="C50" t="inlineStr">
        <is>
          <t>-</t>
        </is>
      </c>
      <c r="D50" t="n">
        <v>469891</v>
      </c>
      <c r="E50" t="n">
        <v>399462</v>
      </c>
      <c r="F50" t="n">
        <v>412062</v>
      </c>
      <c r="G50" t="n">
        <v>412363</v>
      </c>
      <c r="H50" t="n">
        <v>410944</v>
      </c>
      <c r="I50" t="n">
        <v>432847</v>
      </c>
      <c r="J50" t="n">
        <v>358295</v>
      </c>
      <c r="K50" t="n">
        <v>369304</v>
      </c>
      <c r="L50" t="n">
        <v>467489</v>
      </c>
      <c r="M50" t="n">
        <v>378946</v>
      </c>
      <c r="N50" t="n">
        <v>353036</v>
      </c>
      <c r="O50" t="n">
        <v>352505</v>
      </c>
      <c r="P50" t="n">
        <v>352505</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EUR</t>
        </is>
      </c>
      <c r="B52" s="5" t="inlineStr">
        <is>
          <t>Earnings per employee</t>
        </is>
      </c>
      <c r="C52" t="inlineStr">
        <is>
          <t>-</t>
        </is>
      </c>
      <c r="D52" t="n">
        <v>51753</v>
      </c>
      <c r="E52" t="n">
        <v>73334</v>
      </c>
      <c r="F52" t="n">
        <v>74802</v>
      </c>
      <c r="G52" t="n">
        <v>58390</v>
      </c>
      <c r="H52" t="n">
        <v>54191</v>
      </c>
      <c r="I52" t="n">
        <v>55050</v>
      </c>
      <c r="J52" t="n">
        <v>71767</v>
      </c>
      <c r="K52" t="n">
        <v>77115</v>
      </c>
      <c r="L52" t="n">
        <v>70514</v>
      </c>
      <c r="M52" t="n">
        <v>72492</v>
      </c>
      <c r="N52" t="n">
        <v>74614</v>
      </c>
      <c r="O52" t="n">
        <v>41019</v>
      </c>
      <c r="P52" t="n">
        <v>41019</v>
      </c>
    </row>
    <row r="53">
      <c r="A53" s="5" t="inlineStr">
        <is>
          <t>KGV (Kurs/Gewinn)</t>
        </is>
      </c>
      <c r="B53" s="5" t="inlineStr">
        <is>
          <t>PE (price/earnings)</t>
        </is>
      </c>
      <c r="C53" t="n">
        <v>122.3</v>
      </c>
      <c r="D53" t="n">
        <v>19</v>
      </c>
      <c r="E53" t="n">
        <v>18.4</v>
      </c>
      <c r="F53" t="n">
        <v>16.4</v>
      </c>
      <c r="G53" t="n">
        <v>23.6</v>
      </c>
      <c r="H53" t="n">
        <v>21.2</v>
      </c>
      <c r="I53" t="n">
        <v>17</v>
      </c>
      <c r="J53" t="n">
        <v>10.9</v>
      </c>
      <c r="K53" t="n">
        <v>9.199999999999999</v>
      </c>
      <c r="L53" t="n">
        <v>13.2</v>
      </c>
      <c r="M53" t="n">
        <v>14.8</v>
      </c>
      <c r="N53" t="n">
        <v>10.2</v>
      </c>
      <c r="O53" t="n">
        <v>38.7</v>
      </c>
      <c r="P53" t="n">
        <v>38.7</v>
      </c>
    </row>
    <row r="54">
      <c r="A54" s="5" t="inlineStr">
        <is>
          <t>KUV (Kurs/Umsatz)</t>
        </is>
      </c>
      <c r="B54" s="5" t="inlineStr">
        <is>
          <t>PS (price/sales)</t>
        </is>
      </c>
      <c r="C54" t="inlineStr">
        <is>
          <t>-</t>
        </is>
      </c>
      <c r="D54" t="n">
        <v>2.01</v>
      </c>
      <c r="E54" t="n">
        <v>3.41</v>
      </c>
      <c r="F54" t="n">
        <v>2.97</v>
      </c>
      <c r="G54" t="n">
        <v>3.36</v>
      </c>
      <c r="H54" t="n">
        <v>2.84</v>
      </c>
      <c r="I54" t="n">
        <v>2.69</v>
      </c>
      <c r="J54" t="n">
        <v>2.24</v>
      </c>
      <c r="K54" t="n">
        <v>1.96</v>
      </c>
      <c r="L54" t="n">
        <v>2.02</v>
      </c>
      <c r="M54" t="n">
        <v>2.89</v>
      </c>
      <c r="N54" t="n">
        <v>2.15</v>
      </c>
      <c r="O54" t="n">
        <v>4.53</v>
      </c>
      <c r="P54" t="n">
        <v>4.53</v>
      </c>
    </row>
    <row r="55">
      <c r="A55" s="5" t="inlineStr">
        <is>
          <t>KBV (Kurs/Buchwert)</t>
        </is>
      </c>
      <c r="B55" s="5" t="inlineStr">
        <is>
          <t>PB (price/book value)</t>
        </is>
      </c>
      <c r="C55" t="inlineStr">
        <is>
          <t>-</t>
        </is>
      </c>
      <c r="D55" t="n">
        <v>1.77</v>
      </c>
      <c r="E55" t="n">
        <v>2.48</v>
      </c>
      <c r="F55" t="n">
        <v>2.54</v>
      </c>
      <c r="G55" t="n">
        <v>2.98</v>
      </c>
      <c r="H55" t="n">
        <v>2.45</v>
      </c>
      <c r="I55" t="n">
        <v>2.08</v>
      </c>
      <c r="J55" t="n">
        <v>2.38</v>
      </c>
      <c r="K55" t="n">
        <v>2.22</v>
      </c>
      <c r="L55" t="n">
        <v>2.88</v>
      </c>
      <c r="M55" t="n">
        <v>2.7</v>
      </c>
      <c r="N55" t="n">
        <v>2.07</v>
      </c>
      <c r="O55" t="n">
        <v>4.08</v>
      </c>
      <c r="P55" t="n">
        <v>4.08</v>
      </c>
    </row>
    <row r="56">
      <c r="A56" s="5" t="inlineStr">
        <is>
          <t>KCV (Kurs/Cashflow)</t>
        </is>
      </c>
      <c r="B56" s="5" t="inlineStr">
        <is>
          <t>PC (price/cashflow)</t>
        </is>
      </c>
      <c r="C56" t="inlineStr">
        <is>
          <t>-</t>
        </is>
      </c>
      <c r="D56" t="n">
        <v>5.07</v>
      </c>
      <c r="E56" t="n">
        <v>9.09</v>
      </c>
      <c r="F56" t="n">
        <v>7.78</v>
      </c>
      <c r="G56" t="n">
        <v>9.15</v>
      </c>
      <c r="H56" t="n">
        <v>8.75</v>
      </c>
      <c r="I56" t="n">
        <v>8.970000000000001</v>
      </c>
      <c r="J56" t="n">
        <v>8.1</v>
      </c>
      <c r="K56" t="n">
        <v>4.07</v>
      </c>
      <c r="L56" t="n">
        <v>5.59</v>
      </c>
      <c r="M56" t="n">
        <v>7.58</v>
      </c>
      <c r="N56" t="n">
        <v>5.79</v>
      </c>
      <c r="O56" t="n">
        <v>12.75</v>
      </c>
      <c r="P56" t="n">
        <v>12.75</v>
      </c>
    </row>
    <row r="57">
      <c r="A57" s="5" t="inlineStr">
        <is>
          <t>Dividendenrendite in %</t>
        </is>
      </c>
      <c r="B57" s="5" t="inlineStr">
        <is>
          <t>Dividend Yield in %</t>
        </is>
      </c>
      <c r="C57" t="inlineStr">
        <is>
          <t>-</t>
        </is>
      </c>
      <c r="D57" t="n">
        <v>4.98</v>
      </c>
      <c r="E57" t="n">
        <v>4.64</v>
      </c>
      <c r="F57" t="n">
        <v>4.36</v>
      </c>
      <c r="G57" t="n">
        <v>3.59</v>
      </c>
      <c r="H57" t="n">
        <v>4.14</v>
      </c>
      <c r="I57" t="n">
        <v>4.6</v>
      </c>
      <c r="J57" t="n">
        <v>5.49</v>
      </c>
      <c r="K57" t="n">
        <v>6.06</v>
      </c>
      <c r="L57" t="n">
        <v>4.91</v>
      </c>
      <c r="M57" t="n">
        <v>4.11</v>
      </c>
      <c r="N57" t="n">
        <v>5.42</v>
      </c>
      <c r="O57" t="n">
        <v>2.62</v>
      </c>
      <c r="P57" t="n">
        <v>2.62</v>
      </c>
    </row>
    <row r="58">
      <c r="A58" s="5" t="inlineStr">
        <is>
          <t>Gewinnrendite in %</t>
        </is>
      </c>
      <c r="B58" s="5" t="inlineStr">
        <is>
          <t>Return on profit in %</t>
        </is>
      </c>
      <c r="C58" t="n">
        <v>0.8</v>
      </c>
      <c r="D58" t="n">
        <v>5.3</v>
      </c>
      <c r="E58" t="n">
        <v>5.4</v>
      </c>
      <c r="F58" t="n">
        <v>6.1</v>
      </c>
      <c r="G58" t="n">
        <v>4.2</v>
      </c>
      <c r="H58" t="n">
        <v>4.7</v>
      </c>
      <c r="I58" t="n">
        <v>5.9</v>
      </c>
      <c r="J58" t="n">
        <v>9.1</v>
      </c>
      <c r="K58" t="n">
        <v>10.8</v>
      </c>
      <c r="L58" t="n">
        <v>7.6</v>
      </c>
      <c r="M58" t="n">
        <v>6.7</v>
      </c>
      <c r="N58" t="n">
        <v>9.800000000000001</v>
      </c>
      <c r="O58" t="n">
        <v>2.6</v>
      </c>
      <c r="P58" t="n">
        <v>2.6</v>
      </c>
    </row>
    <row r="59">
      <c r="A59" s="5" t="inlineStr">
        <is>
          <t>Eigenkapitalrendite in %</t>
        </is>
      </c>
      <c r="B59" s="5" t="inlineStr">
        <is>
          <t>Return on Equity in %</t>
        </is>
      </c>
      <c r="C59" t="inlineStr">
        <is>
          <t>-</t>
        </is>
      </c>
      <c r="D59" t="n">
        <v>9.69</v>
      </c>
      <c r="E59" t="n">
        <v>13.36</v>
      </c>
      <c r="F59" t="n">
        <v>15.53</v>
      </c>
      <c r="G59" t="n">
        <v>12.54</v>
      </c>
      <c r="H59" t="n">
        <v>11.36</v>
      </c>
      <c r="I59" t="n">
        <v>9.83</v>
      </c>
      <c r="J59" t="n">
        <v>21.26</v>
      </c>
      <c r="K59" t="n">
        <v>23.66</v>
      </c>
      <c r="L59" t="n">
        <v>21.46</v>
      </c>
      <c r="M59" t="n">
        <v>17.87</v>
      </c>
      <c r="N59" t="n">
        <v>20.32</v>
      </c>
      <c r="O59" t="n">
        <v>10.48</v>
      </c>
      <c r="P59" t="n">
        <v>10.48</v>
      </c>
    </row>
    <row r="60">
      <c r="A60" s="5" t="inlineStr">
        <is>
          <t>Umsatzrendite in %</t>
        </is>
      </c>
      <c r="B60" s="5" t="inlineStr">
        <is>
          <t>Return on sales in %</t>
        </is>
      </c>
      <c r="C60" t="inlineStr">
        <is>
          <t>-</t>
        </is>
      </c>
      <c r="D60" t="n">
        <v>11.01</v>
      </c>
      <c r="E60" t="n">
        <v>18.36</v>
      </c>
      <c r="F60" t="n">
        <v>18.15</v>
      </c>
      <c r="G60" t="n">
        <v>14.16</v>
      </c>
      <c r="H60" t="n">
        <v>13.19</v>
      </c>
      <c r="I60" t="n">
        <v>12.72</v>
      </c>
      <c r="J60" t="n">
        <v>20.03</v>
      </c>
      <c r="K60" t="n">
        <v>20.88</v>
      </c>
      <c r="L60" t="n">
        <v>15.08</v>
      </c>
      <c r="M60" t="n">
        <v>19.13</v>
      </c>
      <c r="N60" t="n">
        <v>21.13</v>
      </c>
      <c r="O60" t="n">
        <v>11.64</v>
      </c>
      <c r="P60" t="n">
        <v>11.64</v>
      </c>
    </row>
    <row r="61">
      <c r="A61" s="5" t="inlineStr">
        <is>
          <t>Gesamtkapitalrendite in %</t>
        </is>
      </c>
      <c r="B61" s="5" t="inlineStr">
        <is>
          <t>Total Return on Investment in %</t>
        </is>
      </c>
      <c r="C61" t="inlineStr">
        <is>
          <t>-</t>
        </is>
      </c>
      <c r="D61" t="n">
        <v>1.03</v>
      </c>
      <c r="E61" t="n">
        <v>2.93</v>
      </c>
      <c r="F61" t="n">
        <v>2.89</v>
      </c>
      <c r="G61" t="n">
        <v>2.5</v>
      </c>
      <c r="H61" t="n">
        <v>2.17</v>
      </c>
      <c r="I61" t="n">
        <v>1.75</v>
      </c>
      <c r="J61" t="n">
        <v>2.66</v>
      </c>
      <c r="K61" t="n">
        <v>3.58</v>
      </c>
      <c r="L61" t="n">
        <v>2.73</v>
      </c>
      <c r="M61" t="n">
        <v>3.5</v>
      </c>
      <c r="N61" t="n">
        <v>4.16</v>
      </c>
      <c r="O61" t="n">
        <v>2.22</v>
      </c>
      <c r="P61" t="n">
        <v>2.22</v>
      </c>
    </row>
    <row r="62">
      <c r="A62" s="5" t="inlineStr">
        <is>
          <t>Return on Investment in %</t>
        </is>
      </c>
      <c r="B62" s="5" t="inlineStr">
        <is>
          <t>Return on Investment in %</t>
        </is>
      </c>
      <c r="C62" t="inlineStr">
        <is>
          <t>-</t>
        </is>
      </c>
      <c r="D62" t="n">
        <v>1.03</v>
      </c>
      <c r="E62" t="n">
        <v>2.93</v>
      </c>
      <c r="F62" t="n">
        <v>2.89</v>
      </c>
      <c r="G62" t="n">
        <v>2.5</v>
      </c>
      <c r="H62" t="n">
        <v>2.17</v>
      </c>
      <c r="I62" t="n">
        <v>1.75</v>
      </c>
      <c r="J62" t="n">
        <v>2.66</v>
      </c>
      <c r="K62" t="n">
        <v>3.58</v>
      </c>
      <c r="L62" t="n">
        <v>2.73</v>
      </c>
      <c r="M62" t="n">
        <v>3.5</v>
      </c>
      <c r="N62" t="n">
        <v>4.16</v>
      </c>
      <c r="O62" t="n">
        <v>2.22</v>
      </c>
      <c r="P62" t="n">
        <v>2.22</v>
      </c>
    </row>
    <row r="63">
      <c r="A63" s="5" t="inlineStr">
        <is>
          <t>Arbeitsintensität in %</t>
        </is>
      </c>
      <c r="B63" s="5" t="inlineStr">
        <is>
          <t>Work Intensity in %</t>
        </is>
      </c>
      <c r="C63" t="inlineStr">
        <is>
          <t>-</t>
        </is>
      </c>
      <c r="D63" t="n">
        <v>14.41</v>
      </c>
      <c r="E63" t="n">
        <v>21.17</v>
      </c>
      <c r="F63" t="n">
        <v>15.85</v>
      </c>
      <c r="G63" t="n">
        <v>16.35</v>
      </c>
      <c r="H63" t="n">
        <v>14.82</v>
      </c>
      <c r="I63" t="n">
        <v>18.64</v>
      </c>
      <c r="J63" t="n">
        <v>17.07</v>
      </c>
      <c r="K63" t="n">
        <v>9.869999999999999</v>
      </c>
      <c r="L63" t="n">
        <v>20.59</v>
      </c>
      <c r="M63" t="n">
        <v>13.43</v>
      </c>
      <c r="N63" t="n">
        <v>7.97</v>
      </c>
      <c r="O63" t="n">
        <v>7.57</v>
      </c>
      <c r="P63" t="n">
        <v>7.57</v>
      </c>
    </row>
    <row r="64">
      <c r="A64" s="5" t="inlineStr">
        <is>
          <t>Eigenkapitalquote in %</t>
        </is>
      </c>
      <c r="B64" s="5" t="inlineStr">
        <is>
          <t>Equity Ratio in %</t>
        </is>
      </c>
      <c r="C64" t="inlineStr">
        <is>
          <t>-</t>
        </is>
      </c>
      <c r="D64" t="n">
        <v>10.6</v>
      </c>
      <c r="E64" t="n">
        <v>21.9</v>
      </c>
      <c r="F64" t="n">
        <v>18.63</v>
      </c>
      <c r="G64" t="n">
        <v>19.93</v>
      </c>
      <c r="H64" t="n">
        <v>19.07</v>
      </c>
      <c r="I64" t="n">
        <v>17.81</v>
      </c>
      <c r="J64" t="n">
        <v>12.51</v>
      </c>
      <c r="K64" t="n">
        <v>15.15</v>
      </c>
      <c r="L64" t="n">
        <v>12.72</v>
      </c>
      <c r="M64" t="n">
        <v>19.59</v>
      </c>
      <c r="N64" t="n">
        <v>20.45</v>
      </c>
      <c r="O64" t="n">
        <v>21.18</v>
      </c>
      <c r="P64" t="n">
        <v>21.18</v>
      </c>
    </row>
    <row r="65">
      <c r="A65" s="5" t="inlineStr">
        <is>
          <t>Fremdkapitalquote in %</t>
        </is>
      </c>
      <c r="B65" s="5" t="inlineStr">
        <is>
          <t>Debt Ratio in %</t>
        </is>
      </c>
      <c r="C65" t="inlineStr">
        <is>
          <t>-</t>
        </is>
      </c>
      <c r="D65" t="n">
        <v>89.40000000000001</v>
      </c>
      <c r="E65" t="n">
        <v>78.09999999999999</v>
      </c>
      <c r="F65" t="n">
        <v>81.37</v>
      </c>
      <c r="G65" t="n">
        <v>80.06999999999999</v>
      </c>
      <c r="H65" t="n">
        <v>80.93000000000001</v>
      </c>
      <c r="I65" t="n">
        <v>82.19</v>
      </c>
      <c r="J65" t="n">
        <v>87.48999999999999</v>
      </c>
      <c r="K65" t="n">
        <v>84.84999999999999</v>
      </c>
      <c r="L65" t="n">
        <v>87.28</v>
      </c>
      <c r="M65" t="n">
        <v>80.41</v>
      </c>
      <c r="N65" t="n">
        <v>79.55</v>
      </c>
      <c r="O65" t="n">
        <v>78.81999999999999</v>
      </c>
      <c r="P65" t="n">
        <v>78.81999999999999</v>
      </c>
    </row>
    <row r="66">
      <c r="A66" s="5" t="inlineStr">
        <is>
          <t>Verschuldungsgrad in %</t>
        </is>
      </c>
      <c r="B66" s="5" t="inlineStr">
        <is>
          <t>Finance Gearing in %</t>
        </is>
      </c>
      <c r="C66" t="inlineStr">
        <is>
          <t>-</t>
        </is>
      </c>
      <c r="D66" t="n">
        <v>843.79</v>
      </c>
      <c r="E66" t="n">
        <v>356.63</v>
      </c>
      <c r="F66" t="n">
        <v>436.84</v>
      </c>
      <c r="G66" t="n">
        <v>401.81</v>
      </c>
      <c r="H66" t="n">
        <v>424.28</v>
      </c>
      <c r="I66" t="n">
        <v>461.62</v>
      </c>
      <c r="J66" t="n">
        <v>699.28</v>
      </c>
      <c r="K66" t="n">
        <v>560.09</v>
      </c>
      <c r="L66" t="n">
        <v>686.35</v>
      </c>
      <c r="M66" t="n">
        <v>410.42</v>
      </c>
      <c r="N66" t="n">
        <v>388.96</v>
      </c>
      <c r="O66" t="n">
        <v>372.1</v>
      </c>
      <c r="P66" t="n">
        <v>372.1</v>
      </c>
    </row>
    <row r="67">
      <c r="A67" s="5" t="inlineStr"/>
      <c r="B67" s="5" t="inlineStr"/>
    </row>
    <row r="68">
      <c r="A68" s="5" t="inlineStr">
        <is>
          <t>Kurzfristige Vermögensquote in %</t>
        </is>
      </c>
      <c r="B68" s="5" t="inlineStr">
        <is>
          <t>Current Assets Ratio in %</t>
        </is>
      </c>
      <c r="C68" t="inlineStr">
        <is>
          <t>-</t>
        </is>
      </c>
      <c r="D68" t="n">
        <v>14.41</v>
      </c>
      <c r="E68" t="n">
        <v>21.17</v>
      </c>
      <c r="F68" t="n">
        <v>15.85</v>
      </c>
      <c r="G68" t="n">
        <v>16.35</v>
      </c>
      <c r="H68" t="n">
        <v>14.82</v>
      </c>
      <c r="I68" t="n">
        <v>18.64</v>
      </c>
      <c r="J68" t="n">
        <v>17.07</v>
      </c>
      <c r="K68" t="n">
        <v>9.880000000000001</v>
      </c>
      <c r="L68" t="n">
        <v>20.59</v>
      </c>
      <c r="M68" t="n">
        <v>13.43</v>
      </c>
      <c r="N68" t="n">
        <v>7.98</v>
      </c>
      <c r="O68" t="n">
        <v>7.58</v>
      </c>
    </row>
    <row r="69">
      <c r="A69" s="5" t="inlineStr">
        <is>
          <t>Nettogewinn Marge in %</t>
        </is>
      </c>
      <c r="B69" s="5" t="inlineStr">
        <is>
          <t>Net Profit Marge in %</t>
        </is>
      </c>
      <c r="C69" t="inlineStr">
        <is>
          <t>-</t>
        </is>
      </c>
      <c r="D69" t="n">
        <v>9099</v>
      </c>
      <c r="E69" t="n">
        <v>15161.71</v>
      </c>
      <c r="F69" t="n">
        <v>15000</v>
      </c>
      <c r="G69" t="n">
        <v>11694.1</v>
      </c>
      <c r="H69" t="n">
        <v>10886.76</v>
      </c>
      <c r="I69" t="n">
        <v>10505.77</v>
      </c>
      <c r="J69" t="n">
        <v>13247.54</v>
      </c>
      <c r="K69" t="n">
        <v>13158.48</v>
      </c>
      <c r="L69" t="n">
        <v>9058.360000000001</v>
      </c>
      <c r="M69" t="n">
        <v>10928.8</v>
      </c>
      <c r="N69" t="n">
        <v>12085.53</v>
      </c>
      <c r="O69" t="n">
        <v>6655.59</v>
      </c>
    </row>
    <row r="70">
      <c r="A70" s="5" t="inlineStr">
        <is>
          <t>Operative Ergebnis Marge in %</t>
        </is>
      </c>
      <c r="B70" s="5" t="inlineStr">
        <is>
          <t>EBIT Marge in %</t>
        </is>
      </c>
      <c r="C70" t="inlineStr">
        <is>
          <t>-</t>
        </is>
      </c>
      <c r="D70" t="n">
        <v>25050.06</v>
      </c>
      <c r="E70" t="n">
        <v>33402.33</v>
      </c>
      <c r="F70" t="n">
        <v>31029.41</v>
      </c>
      <c r="G70" t="n">
        <v>30740.74</v>
      </c>
      <c r="H70" t="n">
        <v>28691.18</v>
      </c>
      <c r="I70" t="n">
        <v>30823.72</v>
      </c>
      <c r="J70" t="n">
        <v>26950.82</v>
      </c>
      <c r="K70" t="n">
        <v>28145.8</v>
      </c>
      <c r="L70" t="n">
        <v>23633.95</v>
      </c>
      <c r="M70" t="n">
        <v>26281.65</v>
      </c>
      <c r="N70" t="n">
        <v>26578.95</v>
      </c>
      <c r="O70" t="n">
        <v>28723.78</v>
      </c>
    </row>
    <row r="71">
      <c r="A71" s="5" t="inlineStr">
        <is>
          <t>Vermögensumsschlag in %</t>
        </is>
      </c>
      <c r="B71" s="5" t="inlineStr">
        <is>
          <t>Asset Turnover in %</t>
        </is>
      </c>
      <c r="C71" t="inlineStr">
        <is>
          <t>-</t>
        </is>
      </c>
      <c r="D71" t="n">
        <v>0.01</v>
      </c>
      <c r="E71" t="n">
        <v>0.02</v>
      </c>
      <c r="F71" t="n">
        <v>0.02</v>
      </c>
      <c r="G71" t="n">
        <v>0.02</v>
      </c>
      <c r="H71" t="n">
        <v>0.02</v>
      </c>
      <c r="I71" t="n">
        <v>0.02</v>
      </c>
      <c r="J71" t="n">
        <v>0.02</v>
      </c>
      <c r="K71" t="n">
        <v>0.03</v>
      </c>
      <c r="L71" t="n">
        <v>0.03</v>
      </c>
      <c r="M71" t="n">
        <v>0.03</v>
      </c>
      <c r="N71" t="n">
        <v>0.03</v>
      </c>
      <c r="O71" t="n">
        <v>0.03</v>
      </c>
    </row>
    <row r="72">
      <c r="A72" s="5" t="inlineStr">
        <is>
          <t>Langfristige Vermögensquote in %</t>
        </is>
      </c>
      <c r="B72" s="5" t="inlineStr">
        <is>
          <t>Non-Current Assets Ratio in %</t>
        </is>
      </c>
      <c r="C72" t="inlineStr">
        <is>
          <t>-</t>
        </is>
      </c>
      <c r="D72" t="n">
        <v>85.59</v>
      </c>
      <c r="E72" t="n">
        <v>78.83</v>
      </c>
      <c r="F72" t="n">
        <v>84.15000000000001</v>
      </c>
      <c r="G72" t="n">
        <v>83.65000000000001</v>
      </c>
      <c r="H72" t="n">
        <v>85.18000000000001</v>
      </c>
      <c r="I72" t="n">
        <v>81.36</v>
      </c>
      <c r="J72" t="n">
        <v>82.93000000000001</v>
      </c>
      <c r="K72" t="n">
        <v>90.12</v>
      </c>
      <c r="L72" t="n">
        <v>79.41</v>
      </c>
      <c r="M72" t="n">
        <v>86.56999999999999</v>
      </c>
      <c r="N72" t="n">
        <v>92.03</v>
      </c>
      <c r="O72" t="n">
        <v>92.42</v>
      </c>
    </row>
    <row r="73">
      <c r="A73" s="5" t="inlineStr">
        <is>
          <t>Gesamtkapitalrentabilität</t>
        </is>
      </c>
      <c r="B73" s="5" t="inlineStr">
        <is>
          <t>ROA Return on Assets in %</t>
        </is>
      </c>
      <c r="C73" t="inlineStr">
        <is>
          <t>-</t>
        </is>
      </c>
      <c r="D73" t="n">
        <v>1.03</v>
      </c>
      <c r="E73" t="n">
        <v>2.93</v>
      </c>
      <c r="F73" t="n">
        <v>2.89</v>
      </c>
      <c r="G73" t="n">
        <v>2.5</v>
      </c>
      <c r="H73" t="n">
        <v>2.17</v>
      </c>
      <c r="I73" t="n">
        <v>1.75</v>
      </c>
      <c r="J73" t="n">
        <v>2.66</v>
      </c>
      <c r="K73" t="n">
        <v>3.58</v>
      </c>
      <c r="L73" t="n">
        <v>2.73</v>
      </c>
      <c r="M73" t="n">
        <v>3.5</v>
      </c>
      <c r="N73" t="n">
        <v>4.16</v>
      </c>
      <c r="O73" t="n">
        <v>2.22</v>
      </c>
    </row>
    <row r="74">
      <c r="A74" s="5" t="inlineStr">
        <is>
          <t>Ertrag des eingesetzten Kapitals</t>
        </is>
      </c>
      <c r="B74" s="5" t="inlineStr">
        <is>
          <t>ROCE Return on Cap. Empl. in %</t>
        </is>
      </c>
      <c r="C74" t="inlineStr">
        <is>
          <t>-</t>
        </is>
      </c>
      <c r="D74" t="n">
        <v>3.23</v>
      </c>
      <c r="E74" t="n">
        <v>7.46</v>
      </c>
      <c r="F74" t="n">
        <v>7.2</v>
      </c>
      <c r="G74" t="n">
        <v>7.68</v>
      </c>
      <c r="H74" t="n">
        <v>6.61</v>
      </c>
      <c r="I74" t="n">
        <v>6.31</v>
      </c>
      <c r="J74" t="n">
        <v>6.22</v>
      </c>
      <c r="K74" t="n">
        <v>9.029999999999999</v>
      </c>
      <c r="L74" t="n">
        <v>9.380000000000001</v>
      </c>
      <c r="M74" t="n">
        <v>9.800000000000001</v>
      </c>
      <c r="N74" t="n">
        <v>10.68</v>
      </c>
      <c r="O74" t="n">
        <v>11.31</v>
      </c>
    </row>
    <row r="75">
      <c r="A75" s="5" t="inlineStr">
        <is>
          <t>Eigenkapital zu Anlagevermögen</t>
        </is>
      </c>
      <c r="B75" s="5" t="inlineStr">
        <is>
          <t>Equity to Fixed Assets in %</t>
        </is>
      </c>
      <c r="C75" t="inlineStr">
        <is>
          <t>-</t>
        </is>
      </c>
      <c r="D75" t="n">
        <v>12.38</v>
      </c>
      <c r="E75" t="n">
        <v>27.78</v>
      </c>
      <c r="F75" t="n">
        <v>22.14</v>
      </c>
      <c r="G75" t="n">
        <v>23.82</v>
      </c>
      <c r="H75" t="n">
        <v>22.39</v>
      </c>
      <c r="I75" t="n">
        <v>21.89</v>
      </c>
      <c r="J75" t="n">
        <v>15.09</v>
      </c>
      <c r="K75" t="n">
        <v>16.81</v>
      </c>
      <c r="L75" t="n">
        <v>16.01</v>
      </c>
      <c r="M75" t="n">
        <v>22.63</v>
      </c>
      <c r="N75" t="n">
        <v>22.23</v>
      </c>
      <c r="O75" t="n">
        <v>22.92</v>
      </c>
    </row>
    <row r="76">
      <c r="A76" s="5" t="inlineStr">
        <is>
          <t>Liquidität Dritten Grades</t>
        </is>
      </c>
      <c r="B76" s="5" t="inlineStr">
        <is>
          <t>Current Ratio in %</t>
        </is>
      </c>
      <c r="C76" t="inlineStr">
        <is>
          <t>-</t>
        </is>
      </c>
      <c r="D76" t="n">
        <v>115.11</v>
      </c>
      <c r="E76" t="n">
        <v>156.02</v>
      </c>
      <c r="F76" t="n">
        <v>93.73</v>
      </c>
      <c r="G76" t="n">
        <v>113.28</v>
      </c>
      <c r="H76" t="n">
        <v>109.07</v>
      </c>
      <c r="I76" t="n">
        <v>100.56</v>
      </c>
      <c r="J76" t="n">
        <v>131.67</v>
      </c>
      <c r="K76" t="n">
        <v>65.52</v>
      </c>
      <c r="L76" t="n">
        <v>85.27</v>
      </c>
      <c r="M76" t="n">
        <v>95.36</v>
      </c>
      <c r="N76" t="n">
        <v>55.27</v>
      </c>
      <c r="O76" t="n">
        <v>49.52</v>
      </c>
    </row>
    <row r="77">
      <c r="A77" s="5" t="inlineStr">
        <is>
          <t>Operativer Cashflow</t>
        </is>
      </c>
      <c r="B77" s="5" t="inlineStr">
        <is>
          <t>Operating Cashflow in M</t>
        </is>
      </c>
      <c r="C77" t="inlineStr">
        <is>
          <t>-</t>
        </is>
      </c>
      <c r="D77" t="n">
        <v>4186.7046</v>
      </c>
      <c r="E77" t="n">
        <v>7506.3402</v>
      </c>
      <c r="F77" t="n">
        <v>6424.5684</v>
      </c>
      <c r="G77" t="n">
        <v>7555.887</v>
      </c>
      <c r="H77" t="n">
        <v>7225.75</v>
      </c>
      <c r="I77" t="n">
        <v>7407.426</v>
      </c>
      <c r="J77" t="n">
        <v>5360.579999999999</v>
      </c>
      <c r="K77" t="n">
        <v>2565.321</v>
      </c>
      <c r="L77" t="n">
        <v>3355.677</v>
      </c>
      <c r="M77" t="n">
        <v>4333.486000000001</v>
      </c>
      <c r="N77" t="n">
        <v>3310.143</v>
      </c>
      <c r="O77" t="n">
        <v>7289.175</v>
      </c>
    </row>
    <row r="78">
      <c r="A78" s="5" t="inlineStr">
        <is>
          <t>Aktienrückkauf</t>
        </is>
      </c>
      <c r="B78" s="5" t="inlineStr">
        <is>
          <t>Share Buyback in M</t>
        </is>
      </c>
      <c r="C78" t="n">
        <v>0</v>
      </c>
      <c r="D78" t="n">
        <v>0</v>
      </c>
      <c r="E78" t="n">
        <v>0</v>
      </c>
      <c r="F78" t="n">
        <v>0</v>
      </c>
      <c r="G78" t="n">
        <v>0.01999999999998181</v>
      </c>
      <c r="H78" t="n">
        <v>0</v>
      </c>
      <c r="I78" t="n">
        <v>-164</v>
      </c>
      <c r="J78" t="n">
        <v>-31.5</v>
      </c>
      <c r="K78" t="n">
        <v>-30</v>
      </c>
      <c r="L78" t="n">
        <v>-28.59999999999991</v>
      </c>
      <c r="M78" t="n">
        <v>0</v>
      </c>
      <c r="N78" t="n">
        <v>0</v>
      </c>
      <c r="O78" t="n">
        <v>0</v>
      </c>
    </row>
    <row r="79">
      <c r="A79" s="5" t="inlineStr">
        <is>
          <t>Umsatzwachstum 1J in %</t>
        </is>
      </c>
      <c r="B79" s="5" t="inlineStr">
        <is>
          <t>Revenue Growth 1Y in %</t>
        </is>
      </c>
      <c r="C79" t="inlineStr">
        <is>
          <t>-</t>
        </is>
      </c>
      <c r="D79" t="n">
        <v>16.3</v>
      </c>
      <c r="E79" t="n">
        <v>3.34</v>
      </c>
      <c r="F79" t="n">
        <v>2.61</v>
      </c>
      <c r="G79" t="n">
        <v>7.21</v>
      </c>
      <c r="H79" t="n">
        <v>12.03</v>
      </c>
      <c r="I79" t="n">
        <v>-0.49</v>
      </c>
      <c r="J79" t="n">
        <v>-3.33</v>
      </c>
      <c r="K79" t="n">
        <v>-16.31</v>
      </c>
      <c r="L79" t="n">
        <v>19.3</v>
      </c>
      <c r="M79" t="n">
        <v>3.95</v>
      </c>
      <c r="N79" t="n">
        <v>6.29</v>
      </c>
      <c r="O79" t="inlineStr">
        <is>
          <t>-</t>
        </is>
      </c>
    </row>
    <row r="80">
      <c r="A80" s="5" t="inlineStr">
        <is>
          <t>Umsatzwachstum 3J in %</t>
        </is>
      </c>
      <c r="B80" s="5" t="inlineStr">
        <is>
          <t>Revenue Growth 3Y in %</t>
        </is>
      </c>
      <c r="C80" t="inlineStr">
        <is>
          <t>-</t>
        </is>
      </c>
      <c r="D80" t="n">
        <v>7.42</v>
      </c>
      <c r="E80" t="n">
        <v>4.39</v>
      </c>
      <c r="F80" t="n">
        <v>7.28</v>
      </c>
      <c r="G80" t="n">
        <v>6.25</v>
      </c>
      <c r="H80" t="n">
        <v>2.74</v>
      </c>
      <c r="I80" t="n">
        <v>-6.71</v>
      </c>
      <c r="J80" t="n">
        <v>-0.11</v>
      </c>
      <c r="K80" t="n">
        <v>2.31</v>
      </c>
      <c r="L80" t="n">
        <v>9.85</v>
      </c>
      <c r="M80" t="n">
        <v>3.41</v>
      </c>
      <c r="N80" t="inlineStr">
        <is>
          <t>-</t>
        </is>
      </c>
      <c r="O80" t="inlineStr">
        <is>
          <t>-</t>
        </is>
      </c>
    </row>
    <row r="81">
      <c r="A81" s="5" t="inlineStr">
        <is>
          <t>Umsatzwachstum 5J in %</t>
        </is>
      </c>
      <c r="B81" s="5" t="inlineStr">
        <is>
          <t>Revenue Growth 5Y in %</t>
        </is>
      </c>
      <c r="C81" t="inlineStr">
        <is>
          <t>-</t>
        </is>
      </c>
      <c r="D81" t="n">
        <v>8.300000000000001</v>
      </c>
      <c r="E81" t="n">
        <v>4.94</v>
      </c>
      <c r="F81" t="n">
        <v>3.61</v>
      </c>
      <c r="G81" t="n">
        <v>-0.18</v>
      </c>
      <c r="H81" t="n">
        <v>2.24</v>
      </c>
      <c r="I81" t="n">
        <v>0.62</v>
      </c>
      <c r="J81" t="n">
        <v>1.98</v>
      </c>
      <c r="K81" t="n">
        <v>2.65</v>
      </c>
      <c r="L81" t="inlineStr">
        <is>
          <t>-</t>
        </is>
      </c>
      <c r="M81" t="inlineStr">
        <is>
          <t>-</t>
        </is>
      </c>
      <c r="N81" t="inlineStr">
        <is>
          <t>-</t>
        </is>
      </c>
      <c r="O81" t="inlineStr">
        <is>
          <t>-</t>
        </is>
      </c>
    </row>
    <row r="82">
      <c r="A82" s="5" t="inlineStr">
        <is>
          <t>Umsatzwachstum 10J in %</t>
        </is>
      </c>
      <c r="B82" s="5" t="inlineStr">
        <is>
          <t>Revenue Growth 10Y in %</t>
        </is>
      </c>
      <c r="C82" t="inlineStr">
        <is>
          <t>-</t>
        </is>
      </c>
      <c r="D82" t="n">
        <v>4.46</v>
      </c>
      <c r="E82" t="n">
        <v>3.46</v>
      </c>
      <c r="F82" t="n">
        <v>3.13</v>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inlineStr">
        <is>
          <t>-</t>
        </is>
      </c>
      <c r="D83" t="n">
        <v>-30.2</v>
      </c>
      <c r="E83" t="n">
        <v>4.46</v>
      </c>
      <c r="F83" t="n">
        <v>31.61</v>
      </c>
      <c r="G83" t="n">
        <v>15.16</v>
      </c>
      <c r="H83" t="n">
        <v>16.09</v>
      </c>
      <c r="I83" t="n">
        <v>-21.09</v>
      </c>
      <c r="J83" t="n">
        <v>-2.67</v>
      </c>
      <c r="K83" t="n">
        <v>21.57</v>
      </c>
      <c r="L83" t="n">
        <v>-1.11</v>
      </c>
      <c r="M83" t="n">
        <v>-6</v>
      </c>
      <c r="N83" t="n">
        <v>93.01000000000001</v>
      </c>
      <c r="O83" t="inlineStr">
        <is>
          <t>-</t>
        </is>
      </c>
    </row>
    <row r="84">
      <c r="A84" s="5" t="inlineStr">
        <is>
          <t>Gewinnwachstum 3J in %</t>
        </is>
      </c>
      <c r="B84" s="5" t="inlineStr">
        <is>
          <t>Earnings Growth 3Y in %</t>
        </is>
      </c>
      <c r="C84" t="inlineStr">
        <is>
          <t>-</t>
        </is>
      </c>
      <c r="D84" t="n">
        <v>1.96</v>
      </c>
      <c r="E84" t="n">
        <v>17.08</v>
      </c>
      <c r="F84" t="n">
        <v>20.95</v>
      </c>
      <c r="G84" t="n">
        <v>3.39</v>
      </c>
      <c r="H84" t="n">
        <v>-2.56</v>
      </c>
      <c r="I84" t="n">
        <v>-0.73</v>
      </c>
      <c r="J84" t="n">
        <v>5.93</v>
      </c>
      <c r="K84" t="n">
        <v>4.82</v>
      </c>
      <c r="L84" t="n">
        <v>28.63</v>
      </c>
      <c r="M84" t="n">
        <v>29</v>
      </c>
      <c r="N84" t="inlineStr">
        <is>
          <t>-</t>
        </is>
      </c>
      <c r="O84" t="inlineStr">
        <is>
          <t>-</t>
        </is>
      </c>
    </row>
    <row r="85">
      <c r="A85" s="5" t="inlineStr">
        <is>
          <t>Gewinnwachstum 5J in %</t>
        </is>
      </c>
      <c r="B85" s="5" t="inlineStr">
        <is>
          <t>Earnings Growth 5Y in %</t>
        </is>
      </c>
      <c r="C85" t="inlineStr">
        <is>
          <t>-</t>
        </is>
      </c>
      <c r="D85" t="n">
        <v>7.42</v>
      </c>
      <c r="E85" t="n">
        <v>9.25</v>
      </c>
      <c r="F85" t="n">
        <v>7.82</v>
      </c>
      <c r="G85" t="n">
        <v>5.81</v>
      </c>
      <c r="H85" t="n">
        <v>2.56</v>
      </c>
      <c r="I85" t="n">
        <v>-1.86</v>
      </c>
      <c r="J85" t="n">
        <v>20.96</v>
      </c>
      <c r="K85" t="n">
        <v>21.49</v>
      </c>
      <c r="L85" t="inlineStr">
        <is>
          <t>-</t>
        </is>
      </c>
      <c r="M85" t="inlineStr">
        <is>
          <t>-</t>
        </is>
      </c>
      <c r="N85" t="inlineStr">
        <is>
          <t>-</t>
        </is>
      </c>
      <c r="O85" t="inlineStr">
        <is>
          <t>-</t>
        </is>
      </c>
    </row>
    <row r="86">
      <c r="A86" s="5" t="inlineStr">
        <is>
          <t>Gewinnwachstum 10J in %</t>
        </is>
      </c>
      <c r="B86" s="5" t="inlineStr">
        <is>
          <t>Earnings Growth 10Y in %</t>
        </is>
      </c>
      <c r="C86" t="inlineStr">
        <is>
          <t>-</t>
        </is>
      </c>
      <c r="D86" t="n">
        <v>2.78</v>
      </c>
      <c r="E86" t="n">
        <v>15.1</v>
      </c>
      <c r="F86" t="n">
        <v>14.66</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inlineStr">
        <is>
          <t>-</t>
        </is>
      </c>
      <c r="D87" t="n">
        <v>2.56</v>
      </c>
      <c r="E87" t="n">
        <v>1.99</v>
      </c>
      <c r="F87" t="n">
        <v>2.1</v>
      </c>
      <c r="G87" t="n">
        <v>4.06</v>
      </c>
      <c r="H87" t="n">
        <v>8.279999999999999</v>
      </c>
      <c r="I87" t="n">
        <v>-9.140000000000001</v>
      </c>
      <c r="J87" t="n">
        <v>0.52</v>
      </c>
      <c r="K87" t="n">
        <v>0.43</v>
      </c>
      <c r="L87" t="inlineStr">
        <is>
          <t>-</t>
        </is>
      </c>
      <c r="M87" t="inlineStr">
        <is>
          <t>-</t>
        </is>
      </c>
      <c r="N87" t="inlineStr">
        <is>
          <t>-</t>
        </is>
      </c>
      <c r="O87" t="inlineStr">
        <is>
          <t>-</t>
        </is>
      </c>
    </row>
    <row r="88">
      <c r="A88" s="5" t="inlineStr">
        <is>
          <t>EBIT-Wachstum 1J in %</t>
        </is>
      </c>
      <c r="B88" s="5" t="inlineStr">
        <is>
          <t>EBIT Growth 1Y in %</t>
        </is>
      </c>
      <c r="C88" t="inlineStr">
        <is>
          <t>-</t>
        </is>
      </c>
      <c r="D88" t="n">
        <v>-12.78</v>
      </c>
      <c r="E88" t="n">
        <v>11.25</v>
      </c>
      <c r="F88" t="n">
        <v>3.57</v>
      </c>
      <c r="G88" t="n">
        <v>14.86</v>
      </c>
      <c r="H88" t="n">
        <v>4.28</v>
      </c>
      <c r="I88" t="n">
        <v>13.81</v>
      </c>
      <c r="J88" t="n">
        <v>-7.43</v>
      </c>
      <c r="K88" t="n">
        <v>-0.34</v>
      </c>
      <c r="L88" t="n">
        <v>7.28</v>
      </c>
      <c r="M88" t="n">
        <v>2.78</v>
      </c>
      <c r="N88" t="n">
        <v>-1.64</v>
      </c>
      <c r="O88" t="inlineStr">
        <is>
          <t>-</t>
        </is>
      </c>
    </row>
    <row r="89">
      <c r="A89" s="5" t="inlineStr">
        <is>
          <t>EBIT-Wachstum 3J in %</t>
        </is>
      </c>
      <c r="B89" s="5" t="inlineStr">
        <is>
          <t>EBIT Growth 3Y in %</t>
        </is>
      </c>
      <c r="C89" t="inlineStr">
        <is>
          <t>-</t>
        </is>
      </c>
      <c r="D89" t="n">
        <v>0.68</v>
      </c>
      <c r="E89" t="n">
        <v>9.890000000000001</v>
      </c>
      <c r="F89" t="n">
        <v>7.57</v>
      </c>
      <c r="G89" t="n">
        <v>10.98</v>
      </c>
      <c r="H89" t="n">
        <v>3.55</v>
      </c>
      <c r="I89" t="n">
        <v>2.01</v>
      </c>
      <c r="J89" t="n">
        <v>-0.16</v>
      </c>
      <c r="K89" t="n">
        <v>3.24</v>
      </c>
      <c r="L89" t="n">
        <v>2.81</v>
      </c>
      <c r="M89" t="n">
        <v>0.38</v>
      </c>
      <c r="N89" t="inlineStr">
        <is>
          <t>-</t>
        </is>
      </c>
      <c r="O89" t="inlineStr">
        <is>
          <t>-</t>
        </is>
      </c>
    </row>
    <row r="90">
      <c r="A90" s="5" t="inlineStr">
        <is>
          <t>EBIT-Wachstum 5J in %</t>
        </is>
      </c>
      <c r="B90" s="5" t="inlineStr">
        <is>
          <t>EBIT Growth 5Y in %</t>
        </is>
      </c>
      <c r="C90" t="inlineStr">
        <is>
          <t>-</t>
        </is>
      </c>
      <c r="D90" t="n">
        <v>4.24</v>
      </c>
      <c r="E90" t="n">
        <v>9.550000000000001</v>
      </c>
      <c r="F90" t="n">
        <v>5.82</v>
      </c>
      <c r="G90" t="n">
        <v>5.04</v>
      </c>
      <c r="H90" t="n">
        <v>3.52</v>
      </c>
      <c r="I90" t="n">
        <v>3.22</v>
      </c>
      <c r="J90" t="n">
        <v>0.13</v>
      </c>
      <c r="K90" t="n">
        <v>1.62</v>
      </c>
      <c r="L90" t="inlineStr">
        <is>
          <t>-</t>
        </is>
      </c>
      <c r="M90" t="inlineStr">
        <is>
          <t>-</t>
        </is>
      </c>
      <c r="N90" t="inlineStr">
        <is>
          <t>-</t>
        </is>
      </c>
      <c r="O90" t="inlineStr">
        <is>
          <t>-</t>
        </is>
      </c>
    </row>
    <row r="91">
      <c r="A91" s="5" t="inlineStr">
        <is>
          <t>EBIT-Wachstum 10J in %</t>
        </is>
      </c>
      <c r="B91" s="5" t="inlineStr">
        <is>
          <t>EBIT Growth 10Y in %</t>
        </is>
      </c>
      <c r="C91" t="inlineStr">
        <is>
          <t>-</t>
        </is>
      </c>
      <c r="D91" t="n">
        <v>3.73</v>
      </c>
      <c r="E91" t="n">
        <v>4.84</v>
      </c>
      <c r="F91" t="n">
        <v>3.72</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inlineStr">
        <is>
          <t>-</t>
        </is>
      </c>
      <c r="D92" t="n">
        <v>-44.22</v>
      </c>
      <c r="E92" t="n">
        <v>16.84</v>
      </c>
      <c r="F92" t="n">
        <v>-14.97</v>
      </c>
      <c r="G92" t="n">
        <v>4.57</v>
      </c>
      <c r="H92" t="n">
        <v>-2.45</v>
      </c>
      <c r="I92" t="n">
        <v>10.74</v>
      </c>
      <c r="J92" t="n">
        <v>99.02</v>
      </c>
      <c r="K92" t="n">
        <v>-27.19</v>
      </c>
      <c r="L92" t="n">
        <v>-26.25</v>
      </c>
      <c r="M92" t="n">
        <v>30.92</v>
      </c>
      <c r="N92" t="n">
        <v>-54.59</v>
      </c>
      <c r="O92" t="inlineStr">
        <is>
          <t>-</t>
        </is>
      </c>
    </row>
    <row r="93">
      <c r="A93" s="5" t="inlineStr">
        <is>
          <t>Op.Cashflow Wachstum 3J in %</t>
        </is>
      </c>
      <c r="B93" s="5" t="inlineStr">
        <is>
          <t>Op.Cashflow Wachstum 3Y in %</t>
        </is>
      </c>
      <c r="C93" t="inlineStr">
        <is>
          <t>-</t>
        </is>
      </c>
      <c r="D93" t="n">
        <v>-14.12</v>
      </c>
      <c r="E93" t="n">
        <v>2.15</v>
      </c>
      <c r="F93" t="n">
        <v>-4.28</v>
      </c>
      <c r="G93" t="n">
        <v>4.29</v>
      </c>
      <c r="H93" t="n">
        <v>35.77</v>
      </c>
      <c r="I93" t="n">
        <v>27.52</v>
      </c>
      <c r="J93" t="n">
        <v>15.19</v>
      </c>
      <c r="K93" t="n">
        <v>-7.51</v>
      </c>
      <c r="L93" t="n">
        <v>-16.64</v>
      </c>
      <c r="M93" t="n">
        <v>-7.89</v>
      </c>
      <c r="N93" t="inlineStr">
        <is>
          <t>-</t>
        </is>
      </c>
      <c r="O93" t="inlineStr">
        <is>
          <t>-</t>
        </is>
      </c>
    </row>
    <row r="94">
      <c r="A94" s="5" t="inlineStr">
        <is>
          <t>Op.Cashflow Wachstum 5J in %</t>
        </is>
      </c>
      <c r="B94" s="5" t="inlineStr">
        <is>
          <t>Op.Cashflow Wachstum 5Y in %</t>
        </is>
      </c>
      <c r="C94" t="inlineStr">
        <is>
          <t>-</t>
        </is>
      </c>
      <c r="D94" t="n">
        <v>-8.050000000000001</v>
      </c>
      <c r="E94" t="n">
        <v>2.95</v>
      </c>
      <c r="F94" t="n">
        <v>19.38</v>
      </c>
      <c r="G94" t="n">
        <v>16.94</v>
      </c>
      <c r="H94" t="n">
        <v>10.77</v>
      </c>
      <c r="I94" t="n">
        <v>17.45</v>
      </c>
      <c r="J94" t="n">
        <v>4.38</v>
      </c>
      <c r="K94" t="n">
        <v>-15.42</v>
      </c>
      <c r="L94" t="inlineStr">
        <is>
          <t>-</t>
        </is>
      </c>
      <c r="M94" t="inlineStr">
        <is>
          <t>-</t>
        </is>
      </c>
      <c r="N94" t="inlineStr">
        <is>
          <t>-</t>
        </is>
      </c>
      <c r="O94" t="inlineStr">
        <is>
          <t>-</t>
        </is>
      </c>
    </row>
    <row r="95">
      <c r="A95" s="5" t="inlineStr">
        <is>
          <t>Op.Cashflow Wachstum 10J in %</t>
        </is>
      </c>
      <c r="B95" s="5" t="inlineStr">
        <is>
          <t>Op.Cashflow Wachstum 10Y in %</t>
        </is>
      </c>
      <c r="C95" t="inlineStr">
        <is>
          <t>-</t>
        </is>
      </c>
      <c r="D95" t="n">
        <v>4.7</v>
      </c>
      <c r="E95" t="n">
        <v>3.66</v>
      </c>
      <c r="F95" t="n">
        <v>1.98</v>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inlineStr">
        <is>
          <t>-</t>
        </is>
      </c>
      <c r="D96" t="n">
        <v>1507</v>
      </c>
      <c r="E96" t="n">
        <v>3045</v>
      </c>
      <c r="F96" t="n">
        <v>-410.4</v>
      </c>
      <c r="G96" t="n">
        <v>654.3</v>
      </c>
      <c r="H96" t="n">
        <v>420.6</v>
      </c>
      <c r="I96" t="n">
        <v>38.2</v>
      </c>
      <c r="J96" t="n">
        <v>1248</v>
      </c>
      <c r="K96" t="n">
        <v>-1204</v>
      </c>
      <c r="L96" t="n">
        <v>-889.6</v>
      </c>
      <c r="M96" t="n">
        <v>-129.3</v>
      </c>
      <c r="N96" t="n">
        <v>-1142</v>
      </c>
      <c r="O96" t="n">
        <v>-1324</v>
      </c>
      <c r="P96" t="n">
        <v>-1324</v>
      </c>
    </row>
  </sheetData>
  <pageMargins bottom="1" footer="0.5" header="0.5" left="0.75" right="0.75" top="1"/>
</worksheet>
</file>

<file path=xl/worksheets/sheet30.xml><?xml version="1.0" encoding="utf-8"?>
<worksheet xmlns="http://schemas.openxmlformats.org/spreadsheetml/2006/main">
  <sheetPr>
    <outlinePr summaryBelow="1" summaryRight="1"/>
    <pageSetUpPr/>
  </sheetPr>
  <dimension ref="A1:M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s>
  <sheetData>
    <row r="1">
      <c r="A1" s="1" t="inlineStr">
        <is>
          <t xml:space="preserve">TOD%27S </t>
        </is>
      </c>
      <c r="B1" s="2" t="inlineStr">
        <is>
          <t>WKN: 588738  ISIN: IT0003007728  US-Symbol:TODGF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+39-734-8661</t>
        </is>
      </c>
      <c r="G4" t="inlineStr">
        <is>
          <t>12.03.2020</t>
        </is>
      </c>
      <c r="H4" t="inlineStr">
        <is>
          <t>Preliminary Results</t>
        </is>
      </c>
      <c r="J4" t="inlineStr">
        <is>
          <t>DI. VI. Finanziaria di Diego Della Valle &amp; C. S.r.l.</t>
        </is>
      </c>
      <c r="L4" t="inlineStr">
        <is>
          <t>50,29%</t>
        </is>
      </c>
    </row>
    <row r="5">
      <c r="A5" s="5" t="inlineStr">
        <is>
          <t>Ticker</t>
        </is>
      </c>
      <c r="B5" t="inlineStr">
        <is>
          <t>TOB</t>
        </is>
      </c>
      <c r="C5" s="5" t="inlineStr">
        <is>
          <t>Fax</t>
        </is>
      </c>
      <c r="D5" s="5" t="inlineStr"/>
      <c r="E5" t="inlineStr">
        <is>
          <t>-</t>
        </is>
      </c>
      <c r="G5" t="inlineStr">
        <is>
          <t>14.04.2020</t>
        </is>
      </c>
      <c r="H5" t="inlineStr">
        <is>
          <t>Publication Of Annual Report</t>
        </is>
      </c>
      <c r="J5" t="inlineStr">
        <is>
          <t>Freefloat</t>
        </is>
      </c>
      <c r="L5" t="inlineStr">
        <is>
          <t>49,71%</t>
        </is>
      </c>
    </row>
    <row r="6">
      <c r="A6" s="5" t="inlineStr">
        <is>
          <t>Gelistet Seit / Listed Since</t>
        </is>
      </c>
      <c r="B6" t="inlineStr">
        <is>
          <t>-</t>
        </is>
      </c>
      <c r="C6" s="5" t="inlineStr">
        <is>
          <t>Internet</t>
        </is>
      </c>
      <c r="D6" s="5" t="inlineStr"/>
      <c r="E6" t="inlineStr">
        <is>
          <t>http://www.todsgroup.com/</t>
        </is>
      </c>
      <c r="G6" t="inlineStr">
        <is>
          <t>13.05.2020</t>
        </is>
      </c>
      <c r="H6" t="inlineStr">
        <is>
          <t>Result Q1</t>
        </is>
      </c>
    </row>
    <row r="7">
      <c r="A7" s="5" t="inlineStr">
        <is>
          <t>Nominalwert / Nominal Value</t>
        </is>
      </c>
      <c r="B7" t="inlineStr">
        <is>
          <t>2,00</t>
        </is>
      </c>
      <c r="C7" s="5" t="inlineStr">
        <is>
          <t>Inv. Relations Telefon / Phone</t>
        </is>
      </c>
      <c r="D7" s="5" t="inlineStr"/>
      <c r="E7" t="inlineStr">
        <is>
          <t>+39-2-772251</t>
        </is>
      </c>
      <c r="G7" t="inlineStr">
        <is>
          <t>03.06.2020</t>
        </is>
      </c>
      <c r="H7" t="inlineStr">
        <is>
          <t>Annual General Meeting</t>
        </is>
      </c>
    </row>
    <row r="8">
      <c r="A8" s="5" t="inlineStr">
        <is>
          <t>Land / Country</t>
        </is>
      </c>
      <c r="B8" t="inlineStr">
        <is>
          <t>Italien</t>
        </is>
      </c>
      <c r="C8" s="5" t="inlineStr">
        <is>
          <t>Inv. Relations E-Mail</t>
        </is>
      </c>
      <c r="D8" s="5" t="inlineStr"/>
      <c r="E8" t="inlineStr">
        <is>
          <t>c.oglio@todsgroup.com</t>
        </is>
      </c>
      <c r="G8" t="inlineStr">
        <is>
          <t>08.09.2020</t>
        </is>
      </c>
      <c r="H8" t="inlineStr">
        <is>
          <t>Score Half Year</t>
        </is>
      </c>
    </row>
    <row r="9">
      <c r="A9" s="5" t="inlineStr">
        <is>
          <t>Währung / Currency</t>
        </is>
      </c>
      <c r="B9" t="inlineStr">
        <is>
          <t>EUR</t>
        </is>
      </c>
      <c r="C9" s="5" t="inlineStr">
        <is>
          <t>Kontaktperson / Contact Person</t>
        </is>
      </c>
      <c r="D9" s="5" t="inlineStr"/>
      <c r="E9" t="inlineStr">
        <is>
          <t>Cinzia Oglio</t>
        </is>
      </c>
      <c r="G9" t="inlineStr">
        <is>
          <t>11.11.2020</t>
        </is>
      </c>
      <c r="H9" t="inlineStr">
        <is>
          <t>Q3 Earnings</t>
        </is>
      </c>
    </row>
    <row r="10">
      <c r="A10" s="5" t="inlineStr">
        <is>
          <t>Branche / Industry</t>
        </is>
      </c>
      <c r="B10" t="inlineStr">
        <is>
          <t>Clothing</t>
        </is>
      </c>
      <c r="C10" s="5" t="inlineStr"/>
      <c r="D10" s="5" t="inlineStr"/>
    </row>
    <row r="11">
      <c r="A11" s="5" t="inlineStr">
        <is>
          <t>Sektor / Sector</t>
        </is>
      </c>
      <c r="B11" t="inlineStr">
        <is>
          <t>Consumer Goods</t>
        </is>
      </c>
    </row>
    <row r="12">
      <c r="A12" s="5" t="inlineStr">
        <is>
          <t>Typ / Genre</t>
        </is>
      </c>
      <c r="B12" t="inlineStr">
        <is>
          <t>Stammaktie</t>
        </is>
      </c>
    </row>
    <row r="13">
      <c r="A13" s="5" t="inlineStr">
        <is>
          <t>Adresse / Address</t>
        </is>
      </c>
      <c r="B13" t="inlineStr">
        <is>
          <t>Tod's S.p.A.Via Filippo Della Valle, 1  I-63019 Sant'Elpidio a Mare (Fermo)</t>
        </is>
      </c>
    </row>
    <row r="14">
      <c r="A14" s="5" t="inlineStr">
        <is>
          <t>Management</t>
        </is>
      </c>
      <c r="B14" t="inlineStr">
        <is>
          <t>Diego Della Valle, Andrea Della Valle, Umberto Macchi di Cellere, Emilio Macellari</t>
        </is>
      </c>
    </row>
    <row r="15">
      <c r="A15" s="5" t="inlineStr">
        <is>
          <t>Aufsichtsrat / Board</t>
        </is>
      </c>
      <c r="B15" t="inlineStr">
        <is>
          <t>Diego Della Valle, Andrea Della Valle, Luigi Abete, Maurizio Boscarato, Marilù Capparelli, Sveva Dalmasso, Emanuele Della Valle, Gabriele Del Torchio, Romina Guglielmetti, Umberto Macchi di Cellere, Emilio Macellari, Vincenzo Manes, Cinzia Oglio, Emanuela Prandelli, Pierfrancesco Saviotti</t>
        </is>
      </c>
    </row>
    <row r="16">
      <c r="A16" s="5" t="inlineStr">
        <is>
          <t>Beschreibung</t>
        </is>
      </c>
      <c r="B16" t="inlineStr">
        <is>
          <t>Tod's S.p.A. ist eine Unternehmensgruppe, die im Luxussegment der Bekleidungsindustrie tätig ist. Produziert und verkauft werden hochwertige Schuhe, Lederbekleidung, Accessoires und Lederwaren für Kinder, Damen und Herren unter den Marken Tod’s, Hogan und FAY. Im Weiteren produziert und vertreibt die Gesellschaft Lederartikel wie Schuhe und Taschen unter der Lizenzmarke Roger Vivier. Alle Produkte unterliegen einem hohen Qualitätsstandard und Qualitätskontrolle und werden in sechs Schuhfabriken und zwei Lederwarenfabriken handgefertigt wie auch in einigen externen Ateliers produziert. Die Unternehmensgeschichte beginnt um 1900, als Filippo Della Valle eine kleine Schuhfabrik gründete. Heute ist die Tod's S.p.A. mit einem global agierenden Vertriebsnetz bestehend aus eigenen Boutiquen, Franchise-Läden und ausgewählten Fachhändlern weltweit präsent. Hauptaktionär der Gesellschaft ist die Della Valle Family. Der Hauptsitz der Gesellschaft ist in Sant'Elpidio al Mare, Italien. Copyright 2014 FINANCE BASE AG</t>
        </is>
      </c>
    </row>
    <row r="17">
      <c r="A17" s="5" t="inlineStr">
        <is>
          <t>Profile</t>
        </is>
      </c>
      <c r="B17" t="inlineStr">
        <is>
          <t>Tod's SpA is a group of companies that operates in the luxury segment of the apparel industry. It produces and sells high-quality footwear, leather clothing, accessories and leather goods for children, men and women under the brands Tod's, Hogan and Fay. produces and distributes Furthermore, the company leather products such as shoes and bags under the licensed brand Roger Vivier. All products are subject to high standards and quality control and in six shoe factories and two leather factories producing handmade and in some external studios. The company's history begins in 1900, when Filippo Della Valle founded a small shoe factory. Today, the Tod's SpA with a global distribution network consisting of own shops, franchise stores and selected retailers worldwide presence. Main shareholder of the company is the Della Valle family. The company is headquartered in Sant'Elpidio al Mare, Italy.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row>
    <row r="20">
      <c r="A20" s="5" t="inlineStr">
        <is>
          <t>Umsatz</t>
        </is>
      </c>
      <c r="B20" s="5" t="inlineStr">
        <is>
          <t>Revenue</t>
        </is>
      </c>
      <c r="C20" t="n">
        <v>1025</v>
      </c>
      <c r="D20" t="n">
        <v>950.2</v>
      </c>
      <c r="E20" t="n">
        <v>982.7</v>
      </c>
      <c r="F20" t="n">
        <v>1040</v>
      </c>
      <c r="G20" t="n">
        <v>1048</v>
      </c>
      <c r="H20" t="n">
        <v>976</v>
      </c>
      <c r="I20" t="n">
        <v>983.1</v>
      </c>
      <c r="J20" t="n">
        <v>985.2</v>
      </c>
      <c r="K20" t="n">
        <v>909.6</v>
      </c>
      <c r="L20" t="n">
        <v>806.4</v>
      </c>
      <c r="M20" t="n">
        <v>728.6</v>
      </c>
    </row>
    <row r="21">
      <c r="A21" s="5" t="inlineStr">
        <is>
          <t>Operatives Ergebnis (EBIT)</t>
        </is>
      </c>
      <c r="B21" s="5" t="inlineStr">
        <is>
          <t>EBIT Earning Before Interest &amp; Tax</t>
        </is>
      </c>
      <c r="C21" t="n">
        <v>101.1</v>
      </c>
      <c r="D21" t="n">
        <v>71.8</v>
      </c>
      <c r="E21" t="n">
        <v>111.8</v>
      </c>
      <c r="F21" t="n">
        <v>128.4</v>
      </c>
      <c r="G21" t="n">
        <v>145.6</v>
      </c>
      <c r="H21" t="n">
        <v>148.2</v>
      </c>
      <c r="I21" t="n">
        <v>193.2</v>
      </c>
      <c r="J21" t="n">
        <v>208.8</v>
      </c>
      <c r="K21" t="n">
        <v>194.6</v>
      </c>
      <c r="L21" t="n">
        <v>159.9</v>
      </c>
      <c r="M21" t="n">
        <v>126.4</v>
      </c>
    </row>
    <row r="22">
      <c r="A22" s="5" t="inlineStr">
        <is>
          <t>Finanzergebnis</t>
        </is>
      </c>
      <c r="B22" s="5" t="inlineStr">
        <is>
          <t>Financial Result</t>
        </is>
      </c>
      <c r="C22" t="n">
        <v>-24.1</v>
      </c>
      <c r="D22" t="n">
        <v>-6</v>
      </c>
      <c r="E22" t="n">
        <v>-9.9</v>
      </c>
      <c r="F22" t="n">
        <v>-13.4</v>
      </c>
      <c r="G22" t="n">
        <v>-8.300000000000001</v>
      </c>
      <c r="H22" t="n">
        <v>-3.8</v>
      </c>
      <c r="I22" t="n">
        <v>-2</v>
      </c>
      <c r="J22" t="n">
        <v>-1.1</v>
      </c>
      <c r="K22" t="n">
        <v>2.3</v>
      </c>
      <c r="L22" t="n">
        <v>3.5</v>
      </c>
      <c r="M22" t="n">
        <v>0.1</v>
      </c>
    </row>
    <row r="23">
      <c r="A23" s="5" t="inlineStr">
        <is>
          <t>Ergebnis vor Steuer (EBT)</t>
        </is>
      </c>
      <c r="B23" s="5" t="inlineStr">
        <is>
          <t>EBT Earning Before Tax</t>
        </is>
      </c>
      <c r="C23" t="n">
        <v>77</v>
      </c>
      <c r="D23" t="n">
        <v>65.8</v>
      </c>
      <c r="E23" t="n">
        <v>101.9</v>
      </c>
      <c r="F23" t="n">
        <v>115</v>
      </c>
      <c r="G23" t="n">
        <v>137.3</v>
      </c>
      <c r="H23" t="n">
        <v>144.4</v>
      </c>
      <c r="I23" t="n">
        <v>191.2</v>
      </c>
      <c r="J23" t="n">
        <v>207.7</v>
      </c>
      <c r="K23" t="n">
        <v>196.9</v>
      </c>
      <c r="L23" t="n">
        <v>163.4</v>
      </c>
      <c r="M23" t="n">
        <v>126.5</v>
      </c>
    </row>
    <row r="24">
      <c r="A24" s="5" t="inlineStr">
        <is>
          <t>Ergebnis nach Steuer</t>
        </is>
      </c>
      <c r="B24" s="5" t="inlineStr">
        <is>
          <t>Earnings after tax</t>
        </is>
      </c>
      <c r="C24" t="n">
        <v>45.7</v>
      </c>
      <c r="D24" t="n">
        <v>46.5</v>
      </c>
      <c r="E24" t="n">
        <v>69.40000000000001</v>
      </c>
      <c r="F24" t="n">
        <v>85.8</v>
      </c>
      <c r="G24" t="n">
        <v>92.09999999999999</v>
      </c>
      <c r="H24" t="n">
        <v>96.8</v>
      </c>
      <c r="I24" t="n">
        <v>134</v>
      </c>
      <c r="J24" t="n">
        <v>145.7</v>
      </c>
      <c r="K24" t="n">
        <v>135.7</v>
      </c>
      <c r="L24" t="n">
        <v>110.8</v>
      </c>
      <c r="M24" t="n">
        <v>86.09999999999999</v>
      </c>
    </row>
    <row r="25">
      <c r="A25" s="5" t="inlineStr">
        <is>
          <t>Minderheitenanteil</t>
        </is>
      </c>
      <c r="B25" s="5" t="inlineStr">
        <is>
          <t>Minority Share</t>
        </is>
      </c>
      <c r="C25" t="n">
        <v>0.6</v>
      </c>
      <c r="D25" t="n">
        <v>0.7</v>
      </c>
      <c r="E25" t="n">
        <v>1.6</v>
      </c>
      <c r="F25" t="n">
        <v>0.5</v>
      </c>
      <c r="G25" t="n">
        <v>0.6</v>
      </c>
      <c r="H25" t="n">
        <v>0.4</v>
      </c>
      <c r="I25" t="n">
        <v>-0.2</v>
      </c>
      <c r="J25" t="n">
        <v>-0.3</v>
      </c>
      <c r="K25" t="n">
        <v>-0.7</v>
      </c>
      <c r="L25" t="n">
        <v>-1.7</v>
      </c>
      <c r="M25" t="n">
        <v>-0.5</v>
      </c>
    </row>
    <row r="26">
      <c r="A26" s="5" t="inlineStr">
        <is>
          <t>Jahresüberschuss/-fehlbetrag</t>
        </is>
      </c>
      <c r="B26" s="5" t="inlineStr">
        <is>
          <t>Net Profit</t>
        </is>
      </c>
      <c r="C26" t="n">
        <v>46.3</v>
      </c>
      <c r="D26" t="n">
        <v>47.1</v>
      </c>
      <c r="E26" t="n">
        <v>71</v>
      </c>
      <c r="F26" t="n">
        <v>86.3</v>
      </c>
      <c r="G26" t="n">
        <v>92.7</v>
      </c>
      <c r="H26" t="n">
        <v>97.09999999999999</v>
      </c>
      <c r="I26" t="n">
        <v>133.8</v>
      </c>
      <c r="J26" t="n">
        <v>145.5</v>
      </c>
      <c r="K26" t="n">
        <v>135</v>
      </c>
      <c r="L26" t="n">
        <v>109.1</v>
      </c>
      <c r="M26" t="n">
        <v>85.7</v>
      </c>
    </row>
    <row r="27">
      <c r="A27" s="5" t="inlineStr">
        <is>
          <t>Summe Umlaufvermögen</t>
        </is>
      </c>
      <c r="B27" s="5" t="inlineStr">
        <is>
          <t>Current Assets</t>
        </is>
      </c>
      <c r="C27" t="n">
        <v>747.6</v>
      </c>
      <c r="D27" t="n">
        <v>732.6</v>
      </c>
      <c r="E27" t="n">
        <v>712.6</v>
      </c>
      <c r="F27" t="n">
        <v>705.9</v>
      </c>
      <c r="G27" t="n">
        <v>730.4</v>
      </c>
      <c r="H27" t="n">
        <v>662.2</v>
      </c>
      <c r="I27" t="n">
        <v>653.1</v>
      </c>
      <c r="J27" t="n">
        <v>620.9</v>
      </c>
      <c r="K27" t="n">
        <v>602</v>
      </c>
      <c r="L27" t="n">
        <v>512.6</v>
      </c>
      <c r="M27" t="n">
        <v>519.9</v>
      </c>
    </row>
    <row r="28">
      <c r="A28" s="5" t="inlineStr">
        <is>
          <t>Summe Anlagevermögen</t>
        </is>
      </c>
      <c r="B28" s="5" t="inlineStr">
        <is>
          <t>Fixed Assets</t>
        </is>
      </c>
      <c r="C28" t="n">
        <v>1258</v>
      </c>
      <c r="D28" t="n">
        <v>884.3</v>
      </c>
      <c r="E28" t="n">
        <v>871.9</v>
      </c>
      <c r="F28" t="n">
        <v>902.8</v>
      </c>
      <c r="G28" t="n">
        <v>488.5</v>
      </c>
      <c r="H28" t="n">
        <v>478.2</v>
      </c>
      <c r="I28" t="n">
        <v>453.7</v>
      </c>
      <c r="J28" t="n">
        <v>452</v>
      </c>
      <c r="K28" t="n">
        <v>442.4</v>
      </c>
      <c r="L28" t="n">
        <v>403.1</v>
      </c>
      <c r="M28" t="n">
        <v>327.5</v>
      </c>
    </row>
    <row r="29">
      <c r="A29" s="5" t="inlineStr">
        <is>
          <t>Summe Aktiva</t>
        </is>
      </c>
      <c r="B29" s="5" t="inlineStr">
        <is>
          <t>Total Assets</t>
        </is>
      </c>
      <c r="C29" t="n">
        <v>2006</v>
      </c>
      <c r="D29" t="n">
        <v>1617</v>
      </c>
      <c r="E29" t="n">
        <v>1585</v>
      </c>
      <c r="F29" t="n">
        <v>1609</v>
      </c>
      <c r="G29" t="n">
        <v>1219</v>
      </c>
      <c r="H29" t="n">
        <v>1140</v>
      </c>
      <c r="I29" t="n">
        <v>1107</v>
      </c>
      <c r="J29" t="n">
        <v>1073</v>
      </c>
      <c r="K29" t="n">
        <v>1044</v>
      </c>
      <c r="L29" t="n">
        <v>915.7</v>
      </c>
      <c r="M29" t="n">
        <v>847.4</v>
      </c>
    </row>
    <row r="30">
      <c r="A30" s="5" t="inlineStr">
        <is>
          <t>Summe kurzfristiges Fremdkapital</t>
        </is>
      </c>
      <c r="B30" s="5" t="inlineStr">
        <is>
          <t>Short-Term Debt</t>
        </is>
      </c>
      <c r="C30" t="n">
        <v>416</v>
      </c>
      <c r="D30" t="n">
        <v>391.8</v>
      </c>
      <c r="E30" t="n">
        <v>276.3</v>
      </c>
      <c r="F30" t="n">
        <v>248.9</v>
      </c>
      <c r="G30" t="n">
        <v>222.2</v>
      </c>
      <c r="H30" t="n">
        <v>243.5</v>
      </c>
      <c r="I30" t="n">
        <v>215.7</v>
      </c>
      <c r="J30" t="n">
        <v>210.4</v>
      </c>
      <c r="K30" t="n">
        <v>250.2</v>
      </c>
      <c r="L30" t="n">
        <v>213.9</v>
      </c>
      <c r="M30" t="n">
        <v>146.5</v>
      </c>
    </row>
    <row r="31">
      <c r="A31" s="5" t="inlineStr">
        <is>
          <t>Summe langfristiges Fremdkapital</t>
        </is>
      </c>
      <c r="B31" s="5" t="inlineStr">
        <is>
          <t>Long-Term Debt</t>
        </is>
      </c>
      <c r="C31" t="n">
        <v>509.2</v>
      </c>
      <c r="D31" t="n">
        <v>160.5</v>
      </c>
      <c r="E31" t="n">
        <v>221.1</v>
      </c>
      <c r="F31" t="n">
        <v>269.3</v>
      </c>
      <c r="G31" t="n">
        <v>130.7</v>
      </c>
      <c r="H31" t="n">
        <v>82.3</v>
      </c>
      <c r="I31" t="n">
        <v>90</v>
      </c>
      <c r="J31" t="n">
        <v>98.59999999999999</v>
      </c>
      <c r="K31" t="n">
        <v>105.4</v>
      </c>
      <c r="L31" t="n">
        <v>83.3</v>
      </c>
      <c r="M31" t="n">
        <v>41</v>
      </c>
    </row>
    <row r="32">
      <c r="A32" s="5" t="inlineStr">
        <is>
          <t>Summe Fremdkapital</t>
        </is>
      </c>
      <c r="B32" s="5" t="inlineStr">
        <is>
          <t>Total Liabilities</t>
        </is>
      </c>
      <c r="C32" t="n">
        <v>925.2</v>
      </c>
      <c r="D32" t="n">
        <v>552.3</v>
      </c>
      <c r="E32" t="n">
        <v>497.3</v>
      </c>
      <c r="F32" t="n">
        <v>518.2</v>
      </c>
      <c r="G32" t="n">
        <v>352.9</v>
      </c>
      <c r="H32" t="n">
        <v>325.8</v>
      </c>
      <c r="I32" t="n">
        <v>305.7</v>
      </c>
      <c r="J32" t="n">
        <v>309</v>
      </c>
      <c r="K32" t="n">
        <v>355.6</v>
      </c>
      <c r="L32" t="n">
        <v>297.3</v>
      </c>
      <c r="M32" t="n">
        <v>187.4</v>
      </c>
    </row>
    <row r="33">
      <c r="A33" s="5" t="inlineStr">
        <is>
          <t>Minderheitenanteil</t>
        </is>
      </c>
      <c r="B33" s="5" t="inlineStr">
        <is>
          <t>Minority Share</t>
        </is>
      </c>
      <c r="C33" t="n">
        <v>-1.1</v>
      </c>
      <c r="D33" t="n">
        <v>-0.5</v>
      </c>
      <c r="E33" t="n">
        <v>0.9</v>
      </c>
      <c r="F33" t="n">
        <v>3.3</v>
      </c>
      <c r="G33" t="n">
        <v>4</v>
      </c>
      <c r="H33" t="n">
        <v>5.1</v>
      </c>
      <c r="I33" t="n">
        <v>5.6</v>
      </c>
      <c r="J33" t="n">
        <v>5.8</v>
      </c>
      <c r="K33" t="n">
        <v>5.6</v>
      </c>
      <c r="L33" t="n">
        <v>6.9</v>
      </c>
      <c r="M33" t="n">
        <v>5.3</v>
      </c>
    </row>
    <row r="34">
      <c r="A34" s="5" t="inlineStr">
        <is>
          <t>Summe Eigenkapital</t>
        </is>
      </c>
      <c r="B34" s="5" t="inlineStr">
        <is>
          <t>Equity</t>
        </is>
      </c>
      <c r="C34" t="n">
        <v>1082</v>
      </c>
      <c r="D34" t="n">
        <v>1065</v>
      </c>
      <c r="E34" t="n">
        <v>1086</v>
      </c>
      <c r="F34" t="n">
        <v>1087</v>
      </c>
      <c r="G34" t="n">
        <v>862</v>
      </c>
      <c r="H34" t="n">
        <v>809.5</v>
      </c>
      <c r="I34" t="n">
        <v>795.5</v>
      </c>
      <c r="J34" t="n">
        <v>758.2</v>
      </c>
      <c r="K34" t="n">
        <v>683.2</v>
      </c>
      <c r="L34" t="n">
        <v>611.5</v>
      </c>
      <c r="M34" t="n">
        <v>654.7</v>
      </c>
    </row>
    <row r="35">
      <c r="A35" s="5" t="inlineStr">
        <is>
          <t>Summe Passiva</t>
        </is>
      </c>
      <c r="B35" s="5" t="inlineStr">
        <is>
          <t>Liabilities &amp; Shareholder Equity</t>
        </is>
      </c>
      <c r="C35" t="n">
        <v>2006</v>
      </c>
      <c r="D35" t="n">
        <v>1617</v>
      </c>
      <c r="E35" t="n">
        <v>1585</v>
      </c>
      <c r="F35" t="n">
        <v>1609</v>
      </c>
      <c r="G35" t="n">
        <v>1219</v>
      </c>
      <c r="H35" t="n">
        <v>1140</v>
      </c>
      <c r="I35" t="n">
        <v>1107</v>
      </c>
      <c r="J35" t="n">
        <v>1073</v>
      </c>
      <c r="K35" t="n">
        <v>1044</v>
      </c>
      <c r="L35" t="n">
        <v>915.7</v>
      </c>
      <c r="M35" t="n">
        <v>847.4</v>
      </c>
    </row>
    <row r="36">
      <c r="A36" s="5" t="inlineStr">
        <is>
          <t>Mio.Aktien im Umlauf</t>
        </is>
      </c>
      <c r="B36" s="5" t="inlineStr">
        <is>
          <t>Million shares outstanding</t>
        </is>
      </c>
      <c r="C36" t="n">
        <v>33.09</v>
      </c>
      <c r="D36" t="n">
        <v>33.09</v>
      </c>
      <c r="E36" t="n">
        <v>33.09</v>
      </c>
      <c r="F36" t="n">
        <v>33.09</v>
      </c>
      <c r="G36" t="n">
        <v>30.6</v>
      </c>
      <c r="H36" t="n">
        <v>30.6</v>
      </c>
      <c r="I36" t="n">
        <v>30.6</v>
      </c>
      <c r="J36" t="n">
        <v>30.6</v>
      </c>
      <c r="K36" t="n">
        <v>30.6</v>
      </c>
      <c r="L36" t="n">
        <v>30.6</v>
      </c>
      <c r="M36" t="n">
        <v>30.6</v>
      </c>
    </row>
    <row r="37">
      <c r="A37" s="5" t="inlineStr">
        <is>
          <t>Gezeichnetes Kapital (in Mio.)</t>
        </is>
      </c>
      <c r="B37" s="5" t="inlineStr">
        <is>
          <t>Subscribed Capital in M</t>
        </is>
      </c>
      <c r="C37" t="n">
        <v>66.19</v>
      </c>
      <c r="D37" t="n">
        <v>66.19</v>
      </c>
      <c r="E37" t="n">
        <v>66.19</v>
      </c>
      <c r="F37" t="n">
        <v>66.19</v>
      </c>
      <c r="G37" t="n">
        <v>61.22</v>
      </c>
      <c r="H37" t="n">
        <v>61.2</v>
      </c>
      <c r="I37" t="n">
        <v>61.2</v>
      </c>
      <c r="J37" t="n">
        <v>61.2</v>
      </c>
      <c r="K37" t="n">
        <v>61.2</v>
      </c>
      <c r="L37" t="n">
        <v>61.2</v>
      </c>
      <c r="M37" t="n">
        <v>61.2</v>
      </c>
    </row>
    <row r="38">
      <c r="A38" s="5" t="inlineStr">
        <is>
          <t>Ergebnis je Aktie (brutto)</t>
        </is>
      </c>
      <c r="B38" s="5" t="inlineStr">
        <is>
          <t>Earnings per share</t>
        </is>
      </c>
      <c r="C38" t="n">
        <v>2.33</v>
      </c>
      <c r="D38" t="n">
        <v>1.99</v>
      </c>
      <c r="E38" t="n">
        <v>3.08</v>
      </c>
      <c r="F38" t="n">
        <v>3.48</v>
      </c>
      <c r="G38" t="n">
        <v>4.49</v>
      </c>
      <c r="H38" t="n">
        <v>4.72</v>
      </c>
      <c r="I38" t="n">
        <v>6.25</v>
      </c>
      <c r="J38" t="n">
        <v>6.79</v>
      </c>
      <c r="K38" t="n">
        <v>6.43</v>
      </c>
      <c r="L38" t="n">
        <v>5.34</v>
      </c>
      <c r="M38" t="n">
        <v>4.13</v>
      </c>
    </row>
    <row r="39">
      <c r="A39" s="5" t="inlineStr">
        <is>
          <t>Ergebnis je Aktie (unverwässert)</t>
        </is>
      </c>
      <c r="B39" s="5" t="inlineStr">
        <is>
          <t>Basic Earnings per share</t>
        </is>
      </c>
      <c r="C39" t="n">
        <v>1.4</v>
      </c>
      <c r="D39" t="n">
        <v>1.42</v>
      </c>
      <c r="E39" t="n">
        <v>2.15</v>
      </c>
      <c r="F39" t="n">
        <v>2.62</v>
      </c>
      <c r="G39" t="n">
        <v>3.03</v>
      </c>
      <c r="H39" t="n">
        <v>3.17</v>
      </c>
      <c r="I39" t="n">
        <v>4.37</v>
      </c>
      <c r="J39" t="n">
        <v>4.75</v>
      </c>
      <c r="K39" t="n">
        <v>4.41</v>
      </c>
      <c r="L39" t="n">
        <v>3.56</v>
      </c>
      <c r="M39" t="n">
        <v>2.8</v>
      </c>
    </row>
    <row r="40">
      <c r="A40" s="5" t="inlineStr">
        <is>
          <t>Ergebnis je Aktie (verwässert)</t>
        </is>
      </c>
      <c r="B40" s="5" t="inlineStr">
        <is>
          <t>Diluted Earnings per share</t>
        </is>
      </c>
      <c r="C40" t="n">
        <v>1.4</v>
      </c>
      <c r="D40" t="n">
        <v>1.42</v>
      </c>
      <c r="E40" t="n">
        <v>2.15</v>
      </c>
      <c r="F40" t="n">
        <v>2.62</v>
      </c>
      <c r="G40" t="n">
        <v>3.03</v>
      </c>
      <c r="H40" t="n">
        <v>3.17</v>
      </c>
      <c r="I40" t="n">
        <v>4.37</v>
      </c>
      <c r="J40" t="n">
        <v>4.75</v>
      </c>
      <c r="K40" t="n">
        <v>4.41</v>
      </c>
      <c r="L40" t="n">
        <v>3.56</v>
      </c>
      <c r="M40" t="n">
        <v>2.8</v>
      </c>
    </row>
    <row r="41">
      <c r="A41" s="5" t="inlineStr">
        <is>
          <t>Dividende je Aktie</t>
        </is>
      </c>
      <c r="B41" s="5" t="inlineStr">
        <is>
          <t>Dividend per share</t>
        </is>
      </c>
      <c r="C41" t="inlineStr">
        <is>
          <t>-</t>
        </is>
      </c>
      <c r="D41" t="n">
        <v>1</v>
      </c>
      <c r="E41" t="n">
        <v>1.4</v>
      </c>
      <c r="F41" t="n">
        <v>1.7</v>
      </c>
      <c r="G41" t="n">
        <v>2</v>
      </c>
      <c r="H41" t="n">
        <v>2</v>
      </c>
      <c r="I41" t="n">
        <v>2.7</v>
      </c>
      <c r="J41" t="n">
        <v>2.7</v>
      </c>
      <c r="K41" t="n">
        <v>2.5</v>
      </c>
      <c r="L41" t="n">
        <v>2</v>
      </c>
      <c r="M41" t="n">
        <v>1.5</v>
      </c>
    </row>
    <row r="42">
      <c r="A42" s="5" t="inlineStr">
        <is>
          <t>Dividendenausschüttung in Mio</t>
        </is>
      </c>
      <c r="B42" s="5" t="inlineStr">
        <is>
          <t>Dividend Payment in M</t>
        </is>
      </c>
      <c r="C42" t="inlineStr">
        <is>
          <t>-</t>
        </is>
      </c>
      <c r="D42" t="n">
        <v>33.09</v>
      </c>
      <c r="E42" t="n">
        <v>46.33</v>
      </c>
      <c r="F42" t="n">
        <v>56.26</v>
      </c>
      <c r="G42" t="n">
        <v>66.19</v>
      </c>
      <c r="H42" t="n">
        <v>61.2</v>
      </c>
      <c r="I42" t="n">
        <v>82.59999999999999</v>
      </c>
      <c r="J42" t="n">
        <v>82.59999999999999</v>
      </c>
      <c r="K42" t="n">
        <v>76.5</v>
      </c>
      <c r="L42" t="n">
        <v>61.2</v>
      </c>
      <c r="M42" t="n">
        <v>45.9</v>
      </c>
    </row>
    <row r="43">
      <c r="A43" s="5" t="inlineStr">
        <is>
          <t>Umsatz</t>
        </is>
      </c>
      <c r="B43" s="5" t="inlineStr">
        <is>
          <t>Revenue</t>
        </is>
      </c>
      <c r="C43" t="n">
        <v>30.96</v>
      </c>
      <c r="D43" t="n">
        <v>28.71</v>
      </c>
      <c r="E43" t="n">
        <v>29.69</v>
      </c>
      <c r="F43" t="n">
        <v>31.43</v>
      </c>
      <c r="G43" t="n">
        <v>34.26</v>
      </c>
      <c r="H43" t="n">
        <v>31.9</v>
      </c>
      <c r="I43" t="n">
        <v>32.13</v>
      </c>
      <c r="J43" t="n">
        <v>32.2</v>
      </c>
      <c r="K43" t="n">
        <v>29.73</v>
      </c>
      <c r="L43" t="n">
        <v>26.35</v>
      </c>
      <c r="M43" t="n">
        <v>23.81</v>
      </c>
    </row>
    <row r="44">
      <c r="A44" s="5" t="inlineStr">
        <is>
          <t>Buchwert je Aktie</t>
        </is>
      </c>
      <c r="B44" s="5" t="inlineStr">
        <is>
          <t>Book value per share</t>
        </is>
      </c>
      <c r="C44" t="n">
        <v>32.68</v>
      </c>
      <c r="D44" t="n">
        <v>32.19</v>
      </c>
      <c r="E44" t="n">
        <v>32.82</v>
      </c>
      <c r="F44" t="n">
        <v>32.85</v>
      </c>
      <c r="G44" t="n">
        <v>28.17</v>
      </c>
      <c r="H44" t="n">
        <v>26.45</v>
      </c>
      <c r="I44" t="n">
        <v>26</v>
      </c>
      <c r="J44" t="n">
        <v>24.78</v>
      </c>
      <c r="K44" t="n">
        <v>22.33</v>
      </c>
      <c r="L44" t="n">
        <v>19.98</v>
      </c>
      <c r="M44" t="n">
        <v>21.4</v>
      </c>
    </row>
    <row r="45">
      <c r="A45" s="5" t="inlineStr">
        <is>
          <t>Cashflow je Aktie</t>
        </is>
      </c>
      <c r="B45" s="5" t="inlineStr">
        <is>
          <t>Cashflow per share</t>
        </is>
      </c>
      <c r="C45" t="n">
        <v>2.98</v>
      </c>
      <c r="D45" t="n">
        <v>0.77</v>
      </c>
      <c r="E45" t="n">
        <v>4.48</v>
      </c>
      <c r="F45" t="n">
        <v>4.52</v>
      </c>
      <c r="G45" t="n">
        <v>3.56</v>
      </c>
      <c r="H45" t="n">
        <v>2.95</v>
      </c>
      <c r="I45" t="n">
        <v>6.76</v>
      </c>
      <c r="J45" t="n">
        <v>3.43</v>
      </c>
      <c r="K45" t="n">
        <v>4.18</v>
      </c>
      <c r="L45" t="n">
        <v>5.52</v>
      </c>
      <c r="M45" t="n">
        <v>5.04</v>
      </c>
    </row>
    <row r="46">
      <c r="A46" s="5" t="inlineStr">
        <is>
          <t>Bilanzsumme je Aktie</t>
        </is>
      </c>
      <c r="B46" s="5" t="inlineStr">
        <is>
          <t>Total assets per share</t>
        </is>
      </c>
      <c r="C46" t="n">
        <v>60.61</v>
      </c>
      <c r="D46" t="n">
        <v>48.86</v>
      </c>
      <c r="E46" t="n">
        <v>47.88</v>
      </c>
      <c r="F46" t="n">
        <v>48.61</v>
      </c>
      <c r="G46" t="n">
        <v>39.83</v>
      </c>
      <c r="H46" t="n">
        <v>37.27</v>
      </c>
      <c r="I46" t="n">
        <v>36.17</v>
      </c>
      <c r="J46" t="n">
        <v>35.06</v>
      </c>
      <c r="K46" t="n">
        <v>34.13</v>
      </c>
      <c r="L46" t="n">
        <v>29.92</v>
      </c>
      <c r="M46" t="n">
        <v>27.69</v>
      </c>
    </row>
    <row r="47">
      <c r="A47" s="5" t="inlineStr">
        <is>
          <t>Personal am Ende des Jahres</t>
        </is>
      </c>
      <c r="B47" s="5" t="inlineStr">
        <is>
          <t>Staff at the end of year</t>
        </is>
      </c>
      <c r="C47" t="n">
        <v>4815</v>
      </c>
      <c r="D47" t="n">
        <v>4705</v>
      </c>
      <c r="E47" t="n">
        <v>4627</v>
      </c>
      <c r="F47" t="n">
        <v>4485</v>
      </c>
      <c r="G47" t="n">
        <v>4558</v>
      </c>
      <c r="H47" t="n">
        <v>4297</v>
      </c>
      <c r="I47" t="n">
        <v>4144</v>
      </c>
      <c r="J47" t="n">
        <v>3878</v>
      </c>
      <c r="K47" t="n">
        <v>3549</v>
      </c>
      <c r="L47" t="n">
        <v>3194</v>
      </c>
      <c r="M47" t="n">
        <v>2840</v>
      </c>
    </row>
    <row r="48">
      <c r="A48" s="5" t="inlineStr">
        <is>
          <t>Personalaufwand in Mio. EUR</t>
        </is>
      </c>
      <c r="B48" s="5" t="inlineStr">
        <is>
          <t>Personnel expenses in M</t>
        </is>
      </c>
      <c r="C48" t="n">
        <v>213.9</v>
      </c>
      <c r="D48" t="n">
        <v>198.4</v>
      </c>
      <c r="E48" t="n">
        <v>191.5</v>
      </c>
      <c r="F48" t="n">
        <v>186.2</v>
      </c>
      <c r="G48" t="n">
        <v>183.3</v>
      </c>
      <c r="H48" t="n">
        <v>160.4</v>
      </c>
      <c r="I48" t="n">
        <v>151.7</v>
      </c>
      <c r="J48" t="n">
        <v>143</v>
      </c>
      <c r="K48" t="n">
        <v>126.8</v>
      </c>
      <c r="L48" t="n">
        <v>117.8</v>
      </c>
      <c r="M48" t="n">
        <v>107.3</v>
      </c>
    </row>
    <row r="49">
      <c r="A49" s="5" t="inlineStr">
        <is>
          <t>Aufwand je Mitarbeiter in EUR</t>
        </is>
      </c>
      <c r="B49" s="5" t="inlineStr">
        <is>
          <t>Effort per employee</t>
        </is>
      </c>
      <c r="C49" t="n">
        <v>44424</v>
      </c>
      <c r="D49" t="n">
        <v>42168</v>
      </c>
      <c r="E49" t="n">
        <v>41388</v>
      </c>
      <c r="F49" t="n">
        <v>41516</v>
      </c>
      <c r="G49" t="n">
        <v>40215</v>
      </c>
      <c r="H49" t="n">
        <v>37328</v>
      </c>
      <c r="I49" t="n">
        <v>36607</v>
      </c>
      <c r="J49" t="n">
        <v>36875</v>
      </c>
      <c r="K49" t="n">
        <v>35728</v>
      </c>
      <c r="L49" t="n">
        <v>36882</v>
      </c>
      <c r="M49" t="n">
        <v>37782</v>
      </c>
    </row>
    <row r="50">
      <c r="A50" s="5" t="inlineStr">
        <is>
          <t>Umsatz je Aktie</t>
        </is>
      </c>
      <c r="B50" s="5" t="inlineStr">
        <is>
          <t>Revenue per share</t>
        </is>
      </c>
      <c r="C50" t="n">
        <v>212793</v>
      </c>
      <c r="D50" t="n">
        <v>201955</v>
      </c>
      <c r="E50" t="n">
        <v>212384</v>
      </c>
      <c r="F50" t="n">
        <v>231884</v>
      </c>
      <c r="G50" t="n">
        <v>230013</v>
      </c>
      <c r="H50" t="n">
        <v>227135</v>
      </c>
      <c r="I50" t="n">
        <v>237235</v>
      </c>
      <c r="J50" t="n">
        <v>254048</v>
      </c>
      <c r="K50" t="n">
        <v>256298</v>
      </c>
      <c r="L50" t="n">
        <v>252473</v>
      </c>
      <c r="M50" t="n">
        <v>256549</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row>
    <row r="52">
      <c r="A52" s="5" t="inlineStr">
        <is>
          <t>Gewinn je Mitarbeiter in EUR</t>
        </is>
      </c>
      <c r="B52" s="5" t="inlineStr">
        <is>
          <t>Earnings per employee</t>
        </is>
      </c>
      <c r="C52" t="n">
        <v>9616</v>
      </c>
      <c r="D52" t="n">
        <v>10011</v>
      </c>
      <c r="E52" t="n">
        <v>15345</v>
      </c>
      <c r="F52" t="n">
        <v>19242</v>
      </c>
      <c r="G52" t="n">
        <v>20338</v>
      </c>
      <c r="H52" t="n">
        <v>22597</v>
      </c>
      <c r="I52" t="n">
        <v>32288</v>
      </c>
      <c r="J52" t="n">
        <v>37519</v>
      </c>
      <c r="K52" t="n">
        <v>38039</v>
      </c>
      <c r="L52" t="n">
        <v>34158</v>
      </c>
      <c r="M52" t="n">
        <v>30176</v>
      </c>
    </row>
    <row r="53">
      <c r="A53" s="5" t="inlineStr">
        <is>
          <t>KGV (Kurs/Gewinn)</t>
        </is>
      </c>
      <c r="B53" s="5" t="inlineStr">
        <is>
          <t>PE (price/earnings)</t>
        </is>
      </c>
      <c r="C53" t="n">
        <v>29.4</v>
      </c>
      <c r="D53" t="n">
        <v>29.1</v>
      </c>
      <c r="E53" t="n">
        <v>28.3</v>
      </c>
      <c r="F53" t="n">
        <v>23.6</v>
      </c>
      <c r="G53" t="n">
        <v>24.1</v>
      </c>
      <c r="H53" t="n">
        <v>22.7</v>
      </c>
      <c r="I53" t="n">
        <v>27.8</v>
      </c>
      <c r="J53" t="n">
        <v>20.1</v>
      </c>
      <c r="K53" t="n">
        <v>14.3</v>
      </c>
      <c r="L53" t="n">
        <v>20.8</v>
      </c>
      <c r="M53" t="n">
        <v>18.5</v>
      </c>
    </row>
    <row r="54">
      <c r="A54" s="5" t="inlineStr">
        <is>
          <t>KUV (Kurs/Umsatz)</t>
        </is>
      </c>
      <c r="B54" s="5" t="inlineStr">
        <is>
          <t>PS (price/sales)</t>
        </is>
      </c>
      <c r="C54" t="n">
        <v>1.33</v>
      </c>
      <c r="D54" t="n">
        <v>1.44</v>
      </c>
      <c r="E54" t="n">
        <v>2.05</v>
      </c>
      <c r="F54" t="n">
        <v>1.97</v>
      </c>
      <c r="G54" t="n">
        <v>2.13</v>
      </c>
      <c r="H54" t="n">
        <v>2.26</v>
      </c>
      <c r="I54" t="n">
        <v>3.78</v>
      </c>
      <c r="J54" t="n">
        <v>2.97</v>
      </c>
      <c r="K54" t="n">
        <v>2.12</v>
      </c>
      <c r="L54" t="n">
        <v>2.8</v>
      </c>
      <c r="M54" t="n">
        <v>2.18</v>
      </c>
    </row>
    <row r="55">
      <c r="A55" s="5" t="inlineStr">
        <is>
          <t>KBV (Kurs/Buchwert)</t>
        </is>
      </c>
      <c r="B55" s="5" t="inlineStr">
        <is>
          <t>PB (price/book value)</t>
        </is>
      </c>
      <c r="C55" t="n">
        <v>1.26</v>
      </c>
      <c r="D55" t="n">
        <v>1.28</v>
      </c>
      <c r="E55" t="n">
        <v>1.86</v>
      </c>
      <c r="F55" t="n">
        <v>1.88</v>
      </c>
      <c r="G55" t="n">
        <v>2.59</v>
      </c>
      <c r="H55" t="n">
        <v>2.72</v>
      </c>
      <c r="I55" t="n">
        <v>4.67</v>
      </c>
      <c r="J55" t="n">
        <v>3.86</v>
      </c>
      <c r="K55" t="n">
        <v>2.82</v>
      </c>
      <c r="L55" t="n">
        <v>3.7</v>
      </c>
      <c r="M55" t="n">
        <v>2.42</v>
      </c>
    </row>
    <row r="56">
      <c r="A56" s="5" t="inlineStr">
        <is>
          <t>KCV (Kurs/Cashflow)</t>
        </is>
      </c>
      <c r="B56" s="5" t="inlineStr">
        <is>
          <t>PC (price/cashflow)</t>
        </is>
      </c>
      <c r="C56" t="n">
        <v>13.85</v>
      </c>
      <c r="D56" t="n">
        <v>53.78</v>
      </c>
      <c r="E56" t="n">
        <v>13.6</v>
      </c>
      <c r="F56" t="n">
        <v>13.66</v>
      </c>
      <c r="G56" t="n">
        <v>20.53</v>
      </c>
      <c r="H56" t="n">
        <v>24.37</v>
      </c>
      <c r="I56" t="n">
        <v>17.95</v>
      </c>
      <c r="J56" t="n">
        <v>27.9</v>
      </c>
      <c r="K56" t="n">
        <v>15.07</v>
      </c>
      <c r="L56" t="n">
        <v>13.38</v>
      </c>
      <c r="M56" t="n">
        <v>10.29</v>
      </c>
    </row>
    <row r="57">
      <c r="A57" s="5" t="inlineStr">
        <is>
          <t>Dividendenrendite in %</t>
        </is>
      </c>
      <c r="B57" s="5" t="inlineStr">
        <is>
          <t>Dividend Yield in %</t>
        </is>
      </c>
      <c r="C57" t="inlineStr">
        <is>
          <t>-</t>
        </is>
      </c>
      <c r="D57" t="n">
        <v>2.42</v>
      </c>
      <c r="E57" t="n">
        <v>2.3</v>
      </c>
      <c r="F57" t="n">
        <v>2.75</v>
      </c>
      <c r="G57" t="n">
        <v>2.74</v>
      </c>
      <c r="H57" t="n">
        <v>2.78</v>
      </c>
      <c r="I57" t="n">
        <v>2.22</v>
      </c>
      <c r="J57" t="n">
        <v>2.82</v>
      </c>
      <c r="K57" t="n">
        <v>3.97</v>
      </c>
      <c r="L57" t="n">
        <v>2.71</v>
      </c>
      <c r="M57" t="n">
        <v>2.89</v>
      </c>
    </row>
    <row r="58">
      <c r="A58" s="5" t="inlineStr">
        <is>
          <t>Gewinnrendite in %</t>
        </is>
      </c>
      <c r="B58" s="5" t="inlineStr">
        <is>
          <t>Return on profit in %</t>
        </is>
      </c>
      <c r="C58" t="n">
        <v>3.4</v>
      </c>
      <c r="D58" t="n">
        <v>3.4</v>
      </c>
      <c r="E58" t="n">
        <v>3.5</v>
      </c>
      <c r="F58" t="n">
        <v>4.2</v>
      </c>
      <c r="G58" t="n">
        <v>4.1</v>
      </c>
      <c r="H58" t="n">
        <v>4.4</v>
      </c>
      <c r="I58" t="n">
        <v>3.6</v>
      </c>
      <c r="J58" t="n">
        <v>5</v>
      </c>
      <c r="K58" t="n">
        <v>7</v>
      </c>
      <c r="L58" t="n">
        <v>4.8</v>
      </c>
      <c r="M58" t="n">
        <v>5.4</v>
      </c>
    </row>
    <row r="59">
      <c r="A59" s="5" t="inlineStr">
        <is>
          <t>Eigenkapitalrendite in %</t>
        </is>
      </c>
      <c r="B59" s="5" t="inlineStr">
        <is>
          <t>Return on Equity in %</t>
        </is>
      </c>
      <c r="C59" t="n">
        <v>4.28</v>
      </c>
      <c r="D59" t="n">
        <v>4.42</v>
      </c>
      <c r="E59" t="n">
        <v>6.54</v>
      </c>
      <c r="F59" t="n">
        <v>7.94</v>
      </c>
      <c r="G59" t="n">
        <v>10.75</v>
      </c>
      <c r="H59" t="n">
        <v>12</v>
      </c>
      <c r="I59" t="n">
        <v>16.82</v>
      </c>
      <c r="J59" t="n">
        <v>19.19</v>
      </c>
      <c r="K59" t="n">
        <v>19.76</v>
      </c>
      <c r="L59" t="n">
        <v>17.84</v>
      </c>
      <c r="M59" t="n">
        <v>13.09</v>
      </c>
    </row>
    <row r="60">
      <c r="A60" s="5" t="inlineStr">
        <is>
          <t>Umsatzrendite in %</t>
        </is>
      </c>
      <c r="B60" s="5" t="inlineStr">
        <is>
          <t>Return on sales in %</t>
        </is>
      </c>
      <c r="C60" t="n">
        <v>4.52</v>
      </c>
      <c r="D60" t="n">
        <v>4.96</v>
      </c>
      <c r="E60" t="n">
        <v>7.22</v>
      </c>
      <c r="F60" t="n">
        <v>8.300000000000001</v>
      </c>
      <c r="G60" t="n">
        <v>8.84</v>
      </c>
      <c r="H60" t="n">
        <v>9.949999999999999</v>
      </c>
      <c r="I60" t="n">
        <v>13.61</v>
      </c>
      <c r="J60" t="n">
        <v>14.77</v>
      </c>
      <c r="K60" t="n">
        <v>14.84</v>
      </c>
      <c r="L60" t="n">
        <v>13.53</v>
      </c>
      <c r="M60" t="n">
        <v>11.76</v>
      </c>
    </row>
    <row r="61">
      <c r="A61" s="5" t="inlineStr">
        <is>
          <t>Gesamtkapitalrendite in %</t>
        </is>
      </c>
      <c r="B61" s="5" t="inlineStr">
        <is>
          <t>Total Return on Investment in %</t>
        </is>
      </c>
      <c r="C61" t="n">
        <v>2.31</v>
      </c>
      <c r="D61" t="n">
        <v>2.91</v>
      </c>
      <c r="E61" t="n">
        <v>4.48</v>
      </c>
      <c r="F61" t="n">
        <v>5.36</v>
      </c>
      <c r="G61" t="n">
        <v>7.61</v>
      </c>
      <c r="H61" t="n">
        <v>8.51</v>
      </c>
      <c r="I61" t="n">
        <v>12.09</v>
      </c>
      <c r="J61" t="n">
        <v>13.56</v>
      </c>
      <c r="K61" t="n">
        <v>12.93</v>
      </c>
      <c r="L61" t="n">
        <v>11.91</v>
      </c>
      <c r="M61" t="n">
        <v>10.11</v>
      </c>
    </row>
    <row r="62">
      <c r="A62" s="5" t="inlineStr">
        <is>
          <t>Return on Investment in %</t>
        </is>
      </c>
      <c r="B62" s="5" t="inlineStr">
        <is>
          <t>Return on Investment in %</t>
        </is>
      </c>
      <c r="C62" t="n">
        <v>2.31</v>
      </c>
      <c r="D62" t="n">
        <v>2.91</v>
      </c>
      <c r="E62" t="n">
        <v>4.48</v>
      </c>
      <c r="F62" t="n">
        <v>5.36</v>
      </c>
      <c r="G62" t="n">
        <v>7.61</v>
      </c>
      <c r="H62" t="n">
        <v>8.51</v>
      </c>
      <c r="I62" t="n">
        <v>12.09</v>
      </c>
      <c r="J62" t="n">
        <v>13.56</v>
      </c>
      <c r="K62" t="n">
        <v>12.93</v>
      </c>
      <c r="L62" t="n">
        <v>11.91</v>
      </c>
      <c r="M62" t="n">
        <v>10.11</v>
      </c>
    </row>
    <row r="63">
      <c r="A63" s="5" t="inlineStr">
        <is>
          <t>Arbeitsintensität in %</t>
        </is>
      </c>
      <c r="B63" s="5" t="inlineStr">
        <is>
          <t>Work Intensity in %</t>
        </is>
      </c>
      <c r="C63" t="n">
        <v>37.27</v>
      </c>
      <c r="D63" t="n">
        <v>45.31</v>
      </c>
      <c r="E63" t="n">
        <v>44.97</v>
      </c>
      <c r="F63" t="n">
        <v>43.88</v>
      </c>
      <c r="G63" t="n">
        <v>59.92</v>
      </c>
      <c r="H63" t="n">
        <v>58.07</v>
      </c>
      <c r="I63" t="n">
        <v>59.01</v>
      </c>
      <c r="J63" t="n">
        <v>57.87</v>
      </c>
      <c r="K63" t="n">
        <v>57.64</v>
      </c>
      <c r="L63" t="n">
        <v>55.98</v>
      </c>
      <c r="M63" t="n">
        <v>61.35</v>
      </c>
    </row>
    <row r="64">
      <c r="A64" s="5" t="inlineStr">
        <is>
          <t>Eigenkapitalquote in %</t>
        </is>
      </c>
      <c r="B64" s="5" t="inlineStr">
        <is>
          <t>Equity Ratio in %</t>
        </is>
      </c>
      <c r="C64" t="n">
        <v>53.92</v>
      </c>
      <c r="D64" t="n">
        <v>65.88</v>
      </c>
      <c r="E64" t="n">
        <v>68.56</v>
      </c>
      <c r="F64" t="n">
        <v>67.58</v>
      </c>
      <c r="G64" t="n">
        <v>70.72</v>
      </c>
      <c r="H64" t="n">
        <v>70.98</v>
      </c>
      <c r="I64" t="n">
        <v>71.87</v>
      </c>
      <c r="J64" t="n">
        <v>70.67</v>
      </c>
      <c r="K64" t="n">
        <v>65.42</v>
      </c>
      <c r="L64" t="n">
        <v>66.78</v>
      </c>
      <c r="M64" t="n">
        <v>77.26000000000001</v>
      </c>
    </row>
    <row r="65">
      <c r="A65" s="5" t="inlineStr">
        <is>
          <t>Fremdkapitalquote in %</t>
        </is>
      </c>
      <c r="B65" s="5" t="inlineStr">
        <is>
          <t>Debt Ratio in %</t>
        </is>
      </c>
      <c r="C65" t="n">
        <v>46.08</v>
      </c>
      <c r="D65" t="n">
        <v>34.12</v>
      </c>
      <c r="E65" t="n">
        <v>31.44</v>
      </c>
      <c r="F65" t="n">
        <v>32.42</v>
      </c>
      <c r="G65" t="n">
        <v>29.28</v>
      </c>
      <c r="H65" t="n">
        <v>29.02</v>
      </c>
      <c r="I65" t="n">
        <v>28.13</v>
      </c>
      <c r="J65" t="n">
        <v>29.33</v>
      </c>
      <c r="K65" t="n">
        <v>34.58</v>
      </c>
      <c r="L65" t="n">
        <v>33.22</v>
      </c>
      <c r="M65" t="n">
        <v>22.74</v>
      </c>
    </row>
    <row r="66">
      <c r="A66" s="5" t="inlineStr">
        <is>
          <t>Verschuldungsgrad in %</t>
        </is>
      </c>
      <c r="B66" s="5" t="inlineStr">
        <is>
          <t>Finance Gearing in %</t>
        </is>
      </c>
      <c r="C66" t="n">
        <v>85.45</v>
      </c>
      <c r="D66" t="n">
        <v>51.79</v>
      </c>
      <c r="E66" t="n">
        <v>45.86</v>
      </c>
      <c r="F66" t="n">
        <v>47.97</v>
      </c>
      <c r="G66" t="n">
        <v>41.4</v>
      </c>
      <c r="H66" t="n">
        <v>40.88</v>
      </c>
      <c r="I66" t="n">
        <v>39.13</v>
      </c>
      <c r="J66" t="n">
        <v>41.51</v>
      </c>
      <c r="K66" t="n">
        <v>52.87</v>
      </c>
      <c r="L66" t="n">
        <v>49.75</v>
      </c>
      <c r="M66" t="n">
        <v>29.43</v>
      </c>
    </row>
    <row r="67">
      <c r="A67" s="5" t="inlineStr"/>
      <c r="B67" s="5" t="inlineStr"/>
    </row>
    <row r="68">
      <c r="A68" s="5" t="inlineStr">
        <is>
          <t>Kurzfristige Vermögensquote in %</t>
        </is>
      </c>
      <c r="B68" s="5" t="inlineStr">
        <is>
          <t>Current Assets Ratio in %</t>
        </is>
      </c>
      <c r="C68" t="n">
        <v>37.27</v>
      </c>
      <c r="D68" t="n">
        <v>45.31</v>
      </c>
      <c r="E68" t="n">
        <v>44.96</v>
      </c>
      <c r="F68" t="n">
        <v>43.87</v>
      </c>
      <c r="G68" t="n">
        <v>59.92</v>
      </c>
      <c r="H68" t="n">
        <v>58.09</v>
      </c>
      <c r="I68" t="n">
        <v>59</v>
      </c>
      <c r="J68" t="n">
        <v>57.87</v>
      </c>
      <c r="K68" t="n">
        <v>57.66</v>
      </c>
      <c r="L68" t="n">
        <v>55.98</v>
      </c>
    </row>
    <row r="69">
      <c r="A69" s="5" t="inlineStr">
        <is>
          <t>Nettogewinn Marge in %</t>
        </is>
      </c>
      <c r="B69" s="5" t="inlineStr">
        <is>
          <t>Net Profit Marge in %</t>
        </is>
      </c>
      <c r="C69" t="n">
        <v>149.55</v>
      </c>
      <c r="D69" t="n">
        <v>164.05</v>
      </c>
      <c r="E69" t="n">
        <v>239.14</v>
      </c>
      <c r="F69" t="n">
        <v>274.58</v>
      </c>
      <c r="G69" t="n">
        <v>270.58</v>
      </c>
      <c r="H69" t="n">
        <v>304.39</v>
      </c>
      <c r="I69" t="n">
        <v>416.43</v>
      </c>
      <c r="J69" t="n">
        <v>451.86</v>
      </c>
      <c r="K69" t="n">
        <v>454.09</v>
      </c>
      <c r="L69" t="n">
        <v>414.04</v>
      </c>
    </row>
    <row r="70">
      <c r="A70" s="5" t="inlineStr">
        <is>
          <t>Operative Ergebnis Marge in %</t>
        </is>
      </c>
      <c r="B70" s="5" t="inlineStr">
        <is>
          <t>EBIT Marge in %</t>
        </is>
      </c>
      <c r="C70" t="n">
        <v>326.55</v>
      </c>
      <c r="D70" t="n">
        <v>250.09</v>
      </c>
      <c r="E70" t="n">
        <v>376.56</v>
      </c>
      <c r="F70" t="n">
        <v>408.53</v>
      </c>
      <c r="G70" t="n">
        <v>424.99</v>
      </c>
      <c r="H70" t="n">
        <v>464.58</v>
      </c>
      <c r="I70" t="n">
        <v>601.3099999999999</v>
      </c>
      <c r="J70" t="n">
        <v>648.45</v>
      </c>
      <c r="K70" t="n">
        <v>654.5599999999999</v>
      </c>
      <c r="L70" t="n">
        <v>606.83</v>
      </c>
    </row>
    <row r="71">
      <c r="A71" s="5" t="inlineStr">
        <is>
          <t>Vermögensumsschlag in %</t>
        </is>
      </c>
      <c r="B71" s="5" t="inlineStr">
        <is>
          <t>Asset Turnover in %</t>
        </is>
      </c>
      <c r="C71" t="n">
        <v>1.54</v>
      </c>
      <c r="D71" t="n">
        <v>1.78</v>
      </c>
      <c r="E71" t="n">
        <v>1.87</v>
      </c>
      <c r="F71" t="n">
        <v>1.95</v>
      </c>
      <c r="G71" t="n">
        <v>2.81</v>
      </c>
      <c r="H71" t="n">
        <v>2.8</v>
      </c>
      <c r="I71" t="n">
        <v>2.9</v>
      </c>
      <c r="J71" t="n">
        <v>3</v>
      </c>
      <c r="K71" t="n">
        <v>2.85</v>
      </c>
      <c r="L71" t="n">
        <v>2.88</v>
      </c>
    </row>
    <row r="72">
      <c r="A72" s="5" t="inlineStr">
        <is>
          <t>Langfristige Vermögensquote in %</t>
        </is>
      </c>
      <c r="B72" s="5" t="inlineStr">
        <is>
          <t>Non-Current Assets Ratio in %</t>
        </is>
      </c>
      <c r="C72" t="n">
        <v>62.71</v>
      </c>
      <c r="D72" t="n">
        <v>54.69</v>
      </c>
      <c r="E72" t="n">
        <v>55.01</v>
      </c>
      <c r="F72" t="n">
        <v>56.11</v>
      </c>
      <c r="G72" t="n">
        <v>40.07</v>
      </c>
      <c r="H72" t="n">
        <v>41.95</v>
      </c>
      <c r="I72" t="n">
        <v>40.98</v>
      </c>
      <c r="J72" t="n">
        <v>42.12</v>
      </c>
      <c r="K72" t="n">
        <v>42.38</v>
      </c>
      <c r="L72" t="n">
        <v>44.02</v>
      </c>
    </row>
    <row r="73">
      <c r="A73" s="5" t="inlineStr">
        <is>
          <t>Gesamtkapitalrentabilität</t>
        </is>
      </c>
      <c r="B73" s="5" t="inlineStr">
        <is>
          <t>ROA Return on Assets in %</t>
        </is>
      </c>
      <c r="C73" t="n">
        <v>2.31</v>
      </c>
      <c r="D73" t="n">
        <v>2.91</v>
      </c>
      <c r="E73" t="n">
        <v>4.48</v>
      </c>
      <c r="F73" t="n">
        <v>5.36</v>
      </c>
      <c r="G73" t="n">
        <v>7.6</v>
      </c>
      <c r="H73" t="n">
        <v>8.52</v>
      </c>
      <c r="I73" t="n">
        <v>12.09</v>
      </c>
      <c r="J73" t="n">
        <v>13.56</v>
      </c>
      <c r="K73" t="n">
        <v>12.93</v>
      </c>
      <c r="L73" t="n">
        <v>11.91</v>
      </c>
    </row>
    <row r="74">
      <c r="A74" s="5" t="inlineStr">
        <is>
          <t>Ertrag des eingesetzten Kapitals</t>
        </is>
      </c>
      <c r="B74" s="5" t="inlineStr">
        <is>
          <t>ROCE Return on Cap. Empl. in %</t>
        </is>
      </c>
      <c r="C74" t="n">
        <v>6.36</v>
      </c>
      <c r="D74" t="n">
        <v>5.86</v>
      </c>
      <c r="E74" t="n">
        <v>8.539999999999999</v>
      </c>
      <c r="F74" t="n">
        <v>9.44</v>
      </c>
      <c r="G74" t="n">
        <v>14.61</v>
      </c>
      <c r="H74" t="n">
        <v>16.53</v>
      </c>
      <c r="I74" t="n">
        <v>21.68</v>
      </c>
      <c r="J74" t="n">
        <v>24.21</v>
      </c>
      <c r="K74" t="n">
        <v>24.51</v>
      </c>
      <c r="L74" t="n">
        <v>22.78</v>
      </c>
    </row>
    <row r="75">
      <c r="A75" s="5" t="inlineStr">
        <is>
          <t>Eigenkapital zu Anlagevermögen</t>
        </is>
      </c>
      <c r="B75" s="5" t="inlineStr">
        <is>
          <t>Equity to Fixed Assets in %</t>
        </is>
      </c>
      <c r="C75" t="n">
        <v>86.01000000000001</v>
      </c>
      <c r="D75" t="n">
        <v>120.43</v>
      </c>
      <c r="E75" t="n">
        <v>124.56</v>
      </c>
      <c r="F75" t="n">
        <v>120.4</v>
      </c>
      <c r="G75" t="n">
        <v>176.46</v>
      </c>
      <c r="H75" t="n">
        <v>169.28</v>
      </c>
      <c r="I75" t="n">
        <v>175.34</v>
      </c>
      <c r="J75" t="n">
        <v>167.74</v>
      </c>
      <c r="K75" t="n">
        <v>154.43</v>
      </c>
      <c r="L75" t="n">
        <v>151.7</v>
      </c>
    </row>
    <row r="76">
      <c r="A76" s="5" t="inlineStr">
        <is>
          <t>Liquidität Dritten Grades</t>
        </is>
      </c>
      <c r="B76" s="5" t="inlineStr">
        <is>
          <t>Current Ratio in %</t>
        </is>
      </c>
      <c r="C76" t="n">
        <v>179.71</v>
      </c>
      <c r="D76" t="n">
        <v>186.98</v>
      </c>
      <c r="E76" t="n">
        <v>257.91</v>
      </c>
      <c r="F76" t="n">
        <v>283.61</v>
      </c>
      <c r="G76" t="n">
        <v>328.71</v>
      </c>
      <c r="H76" t="n">
        <v>271.95</v>
      </c>
      <c r="I76" t="n">
        <v>302.78</v>
      </c>
      <c r="J76" t="n">
        <v>295.1</v>
      </c>
      <c r="K76" t="n">
        <v>240.61</v>
      </c>
      <c r="L76" t="n">
        <v>239.64</v>
      </c>
    </row>
    <row r="77">
      <c r="A77" s="5" t="inlineStr">
        <is>
          <t>Operativer Cashflow</t>
        </is>
      </c>
      <c r="B77" s="5" t="inlineStr">
        <is>
          <t>Operating Cashflow in M</t>
        </is>
      </c>
      <c r="C77" t="n">
        <v>458.2965</v>
      </c>
      <c r="D77" t="n">
        <v>1779.5802</v>
      </c>
      <c r="E77" t="n">
        <v>450.0240000000001</v>
      </c>
      <c r="F77" t="n">
        <v>452.0094</v>
      </c>
      <c r="G77" t="n">
        <v>628.2180000000001</v>
      </c>
      <c r="H77" t="n">
        <v>745.7220000000001</v>
      </c>
      <c r="I77" t="n">
        <v>549.27</v>
      </c>
      <c r="J77" t="n">
        <v>853.74</v>
      </c>
      <c r="K77" t="n">
        <v>461.1420000000001</v>
      </c>
      <c r="L77" t="n">
        <v>409.4280000000001</v>
      </c>
    </row>
    <row r="78">
      <c r="A78" s="5" t="inlineStr">
        <is>
          <t>Aktienrückkauf</t>
        </is>
      </c>
      <c r="B78" s="5" t="inlineStr">
        <is>
          <t>Share Buyback in M</t>
        </is>
      </c>
      <c r="C78" t="n">
        <v>0</v>
      </c>
      <c r="D78" t="n">
        <v>0</v>
      </c>
      <c r="E78" t="n">
        <v>0</v>
      </c>
      <c r="F78" t="n">
        <v>-2.490000000000002</v>
      </c>
      <c r="G78" t="n">
        <v>0</v>
      </c>
      <c r="H78" t="n">
        <v>0</v>
      </c>
      <c r="I78" t="n">
        <v>0</v>
      </c>
      <c r="J78" t="n">
        <v>0</v>
      </c>
      <c r="K78" t="n">
        <v>0</v>
      </c>
      <c r="L78" t="n">
        <v>0</v>
      </c>
    </row>
    <row r="79">
      <c r="A79" s="5" t="inlineStr">
        <is>
          <t>Umsatzwachstum 1J in %</t>
        </is>
      </c>
      <c r="B79" s="5" t="inlineStr">
        <is>
          <t>Revenue Growth 1Y in %</t>
        </is>
      </c>
      <c r="C79" t="n">
        <v>7.84</v>
      </c>
      <c r="D79" t="n">
        <v>-3.3</v>
      </c>
      <c r="E79" t="n">
        <v>-5.54</v>
      </c>
      <c r="F79" t="n">
        <v>-8.26</v>
      </c>
      <c r="G79" t="n">
        <v>7.4</v>
      </c>
      <c r="H79" t="n">
        <v>-0.72</v>
      </c>
      <c r="I79" t="n">
        <v>-0.22</v>
      </c>
      <c r="J79" t="n">
        <v>8.31</v>
      </c>
      <c r="K79" t="n">
        <v>12.83</v>
      </c>
      <c r="L79" t="n">
        <v>10.67</v>
      </c>
    </row>
    <row r="80">
      <c r="A80" s="5" t="inlineStr">
        <is>
          <t>Umsatzwachstum 3J in %</t>
        </is>
      </c>
      <c r="B80" s="5" t="inlineStr">
        <is>
          <t>Revenue Growth 3Y in %</t>
        </is>
      </c>
      <c r="C80" t="n">
        <v>-0.33</v>
      </c>
      <c r="D80" t="n">
        <v>-5.7</v>
      </c>
      <c r="E80" t="n">
        <v>-2.13</v>
      </c>
      <c r="F80" t="n">
        <v>-0.53</v>
      </c>
      <c r="G80" t="n">
        <v>2.15</v>
      </c>
      <c r="H80" t="n">
        <v>2.46</v>
      </c>
      <c r="I80" t="n">
        <v>6.97</v>
      </c>
      <c r="J80" t="n">
        <v>10.6</v>
      </c>
      <c r="K80" t="inlineStr">
        <is>
          <t>-</t>
        </is>
      </c>
      <c r="L80" t="inlineStr">
        <is>
          <t>-</t>
        </is>
      </c>
    </row>
    <row r="81">
      <c r="A81" s="5" t="inlineStr">
        <is>
          <t>Umsatzwachstum 5J in %</t>
        </is>
      </c>
      <c r="B81" s="5" t="inlineStr">
        <is>
          <t>Revenue Growth 5Y in %</t>
        </is>
      </c>
      <c r="C81" t="n">
        <v>-0.37</v>
      </c>
      <c r="D81" t="n">
        <v>-2.08</v>
      </c>
      <c r="E81" t="n">
        <v>-1.47</v>
      </c>
      <c r="F81" t="n">
        <v>1.3</v>
      </c>
      <c r="G81" t="n">
        <v>5.52</v>
      </c>
      <c r="H81" t="n">
        <v>6.17</v>
      </c>
      <c r="I81" t="inlineStr">
        <is>
          <t>-</t>
        </is>
      </c>
      <c r="J81" t="inlineStr">
        <is>
          <t>-</t>
        </is>
      </c>
      <c r="K81" t="inlineStr">
        <is>
          <t>-</t>
        </is>
      </c>
      <c r="L81" t="inlineStr">
        <is>
          <t>-</t>
        </is>
      </c>
    </row>
    <row r="82">
      <c r="A82" s="5" t="inlineStr">
        <is>
          <t>Umsatzwachstum 10J in %</t>
        </is>
      </c>
      <c r="B82" s="5" t="inlineStr">
        <is>
          <t>Revenue Growth 10Y in %</t>
        </is>
      </c>
      <c r="C82" t="n">
        <v>2.9</v>
      </c>
      <c r="D82" t="inlineStr">
        <is>
          <t>-</t>
        </is>
      </c>
      <c r="E82" t="inlineStr">
        <is>
          <t>-</t>
        </is>
      </c>
      <c r="F82" t="inlineStr">
        <is>
          <t>-</t>
        </is>
      </c>
      <c r="G82" t="inlineStr">
        <is>
          <t>-</t>
        </is>
      </c>
      <c r="H82" t="inlineStr">
        <is>
          <t>-</t>
        </is>
      </c>
      <c r="I82" t="inlineStr">
        <is>
          <t>-</t>
        </is>
      </c>
      <c r="J82" t="inlineStr">
        <is>
          <t>-</t>
        </is>
      </c>
      <c r="K82" t="inlineStr">
        <is>
          <t>-</t>
        </is>
      </c>
      <c r="L82" t="inlineStr">
        <is>
          <t>-</t>
        </is>
      </c>
    </row>
    <row r="83">
      <c r="A83" s="5" t="inlineStr">
        <is>
          <t>Gewinnwachstum 1J in %</t>
        </is>
      </c>
      <c r="B83" s="5" t="inlineStr">
        <is>
          <t>Earnings Growth 1Y in %</t>
        </is>
      </c>
      <c r="C83" t="n">
        <v>-1.7</v>
      </c>
      <c r="D83" t="n">
        <v>-33.66</v>
      </c>
      <c r="E83" t="n">
        <v>-17.73</v>
      </c>
      <c r="F83" t="n">
        <v>-6.9</v>
      </c>
      <c r="G83" t="n">
        <v>-4.53</v>
      </c>
      <c r="H83" t="n">
        <v>-27.43</v>
      </c>
      <c r="I83" t="n">
        <v>-8.039999999999999</v>
      </c>
      <c r="J83" t="n">
        <v>7.78</v>
      </c>
      <c r="K83" t="n">
        <v>23.74</v>
      </c>
      <c r="L83" t="n">
        <v>27.3</v>
      </c>
    </row>
    <row r="84">
      <c r="A84" s="5" t="inlineStr">
        <is>
          <t>Gewinnwachstum 3J in %</t>
        </is>
      </c>
      <c r="B84" s="5" t="inlineStr">
        <is>
          <t>Earnings Growth 3Y in %</t>
        </is>
      </c>
      <c r="C84" t="n">
        <v>-17.7</v>
      </c>
      <c r="D84" t="n">
        <v>-19.43</v>
      </c>
      <c r="E84" t="n">
        <v>-9.720000000000001</v>
      </c>
      <c r="F84" t="n">
        <v>-12.95</v>
      </c>
      <c r="G84" t="n">
        <v>-13.33</v>
      </c>
      <c r="H84" t="n">
        <v>-9.23</v>
      </c>
      <c r="I84" t="n">
        <v>7.83</v>
      </c>
      <c r="J84" t="n">
        <v>19.61</v>
      </c>
      <c r="K84" t="inlineStr">
        <is>
          <t>-</t>
        </is>
      </c>
      <c r="L84" t="inlineStr">
        <is>
          <t>-</t>
        </is>
      </c>
    </row>
    <row r="85">
      <c r="A85" s="5" t="inlineStr">
        <is>
          <t>Gewinnwachstum 5J in %</t>
        </is>
      </c>
      <c r="B85" s="5" t="inlineStr">
        <is>
          <t>Earnings Growth 5Y in %</t>
        </is>
      </c>
      <c r="C85" t="n">
        <v>-12.9</v>
      </c>
      <c r="D85" t="n">
        <v>-18.05</v>
      </c>
      <c r="E85" t="n">
        <v>-12.93</v>
      </c>
      <c r="F85" t="n">
        <v>-7.82</v>
      </c>
      <c r="G85" t="n">
        <v>-1.7</v>
      </c>
      <c r="H85" t="n">
        <v>4.67</v>
      </c>
      <c r="I85" t="inlineStr">
        <is>
          <t>-</t>
        </is>
      </c>
      <c r="J85" t="inlineStr">
        <is>
          <t>-</t>
        </is>
      </c>
      <c r="K85" t="inlineStr">
        <is>
          <t>-</t>
        </is>
      </c>
      <c r="L85" t="inlineStr">
        <is>
          <t>-</t>
        </is>
      </c>
    </row>
    <row r="86">
      <c r="A86" s="5" t="inlineStr">
        <is>
          <t>Gewinnwachstum 10J in %</t>
        </is>
      </c>
      <c r="B86" s="5" t="inlineStr">
        <is>
          <t>Earnings Growth 10Y in %</t>
        </is>
      </c>
      <c r="C86" t="n">
        <v>-4.12</v>
      </c>
      <c r="D86" t="inlineStr">
        <is>
          <t>-</t>
        </is>
      </c>
      <c r="E86" t="inlineStr">
        <is>
          <t>-</t>
        </is>
      </c>
      <c r="F86" t="inlineStr">
        <is>
          <t>-</t>
        </is>
      </c>
      <c r="G86" t="inlineStr">
        <is>
          <t>-</t>
        </is>
      </c>
      <c r="H86" t="inlineStr">
        <is>
          <t>-</t>
        </is>
      </c>
      <c r="I86" t="inlineStr">
        <is>
          <t>-</t>
        </is>
      </c>
      <c r="J86" t="inlineStr">
        <is>
          <t>-</t>
        </is>
      </c>
      <c r="K86" t="inlineStr">
        <is>
          <t>-</t>
        </is>
      </c>
      <c r="L86" t="inlineStr">
        <is>
          <t>-</t>
        </is>
      </c>
    </row>
    <row r="87">
      <c r="A87" s="5" t="inlineStr">
        <is>
          <t>PEG Ratio</t>
        </is>
      </c>
      <c r="B87" s="5" t="inlineStr">
        <is>
          <t>KGW Kurs/Gewinn/Wachstum</t>
        </is>
      </c>
      <c r="C87" t="n">
        <v>-2.28</v>
      </c>
      <c r="D87" t="n">
        <v>-1.61</v>
      </c>
      <c r="E87" t="n">
        <v>-2.19</v>
      </c>
      <c r="F87" t="n">
        <v>-3.02</v>
      </c>
      <c r="G87" t="n">
        <v>-14.18</v>
      </c>
      <c r="H87" t="n">
        <v>4.86</v>
      </c>
      <c r="I87" t="inlineStr">
        <is>
          <t>-</t>
        </is>
      </c>
      <c r="J87" t="inlineStr">
        <is>
          <t>-</t>
        </is>
      </c>
      <c r="K87" t="inlineStr">
        <is>
          <t>-</t>
        </is>
      </c>
      <c r="L87" t="inlineStr">
        <is>
          <t>-</t>
        </is>
      </c>
    </row>
    <row r="88">
      <c r="A88" s="5" t="inlineStr">
        <is>
          <t>EBIT-Wachstum 1J in %</t>
        </is>
      </c>
      <c r="B88" s="5" t="inlineStr">
        <is>
          <t>EBIT Growth 1Y in %</t>
        </is>
      </c>
      <c r="C88" t="n">
        <v>40.81</v>
      </c>
      <c r="D88" t="n">
        <v>-35.78</v>
      </c>
      <c r="E88" t="n">
        <v>-12.93</v>
      </c>
      <c r="F88" t="n">
        <v>-11.81</v>
      </c>
      <c r="G88" t="n">
        <v>-1.75</v>
      </c>
      <c r="H88" t="n">
        <v>-23.29</v>
      </c>
      <c r="I88" t="n">
        <v>-7.47</v>
      </c>
      <c r="J88" t="n">
        <v>7.3</v>
      </c>
      <c r="K88" t="n">
        <v>21.7</v>
      </c>
      <c r="L88" t="n">
        <v>26.5</v>
      </c>
    </row>
    <row r="89">
      <c r="A89" s="5" t="inlineStr">
        <is>
          <t>EBIT-Wachstum 3J in %</t>
        </is>
      </c>
      <c r="B89" s="5" t="inlineStr">
        <is>
          <t>EBIT Growth 3Y in %</t>
        </is>
      </c>
      <c r="C89" t="n">
        <v>-2.63</v>
      </c>
      <c r="D89" t="n">
        <v>-20.17</v>
      </c>
      <c r="E89" t="n">
        <v>-8.83</v>
      </c>
      <c r="F89" t="n">
        <v>-12.28</v>
      </c>
      <c r="G89" t="n">
        <v>-10.84</v>
      </c>
      <c r="H89" t="n">
        <v>-7.82</v>
      </c>
      <c r="I89" t="n">
        <v>7.18</v>
      </c>
      <c r="J89" t="n">
        <v>18.5</v>
      </c>
      <c r="K89" t="inlineStr">
        <is>
          <t>-</t>
        </is>
      </c>
      <c r="L89" t="inlineStr">
        <is>
          <t>-</t>
        </is>
      </c>
    </row>
    <row r="90">
      <c r="A90" s="5" t="inlineStr">
        <is>
          <t>EBIT-Wachstum 5J in %</t>
        </is>
      </c>
      <c r="B90" s="5" t="inlineStr">
        <is>
          <t>EBIT Growth 5Y in %</t>
        </is>
      </c>
      <c r="C90" t="n">
        <v>-4.29</v>
      </c>
      <c r="D90" t="n">
        <v>-17.11</v>
      </c>
      <c r="E90" t="n">
        <v>-11.45</v>
      </c>
      <c r="F90" t="n">
        <v>-7.4</v>
      </c>
      <c r="G90" t="n">
        <v>-0.7</v>
      </c>
      <c r="H90" t="n">
        <v>4.95</v>
      </c>
      <c r="I90" t="inlineStr">
        <is>
          <t>-</t>
        </is>
      </c>
      <c r="J90" t="inlineStr">
        <is>
          <t>-</t>
        </is>
      </c>
      <c r="K90" t="inlineStr">
        <is>
          <t>-</t>
        </is>
      </c>
      <c r="L90" t="inlineStr">
        <is>
          <t>-</t>
        </is>
      </c>
    </row>
    <row r="91">
      <c r="A91" s="5" t="inlineStr">
        <is>
          <t>EBIT-Wachstum 10J in %</t>
        </is>
      </c>
      <c r="B91" s="5" t="inlineStr">
        <is>
          <t>EBIT Growth 10Y in %</t>
        </is>
      </c>
      <c r="C91" t="n">
        <v>0.33</v>
      </c>
      <c r="D91" t="inlineStr">
        <is>
          <t>-</t>
        </is>
      </c>
      <c r="E91" t="inlineStr">
        <is>
          <t>-</t>
        </is>
      </c>
      <c r="F91" t="inlineStr">
        <is>
          <t>-</t>
        </is>
      </c>
      <c r="G91" t="inlineStr">
        <is>
          <t>-</t>
        </is>
      </c>
      <c r="H91" t="inlineStr">
        <is>
          <t>-</t>
        </is>
      </c>
      <c r="I91" t="inlineStr">
        <is>
          <t>-</t>
        </is>
      </c>
      <c r="J91" t="inlineStr">
        <is>
          <t>-</t>
        </is>
      </c>
      <c r="K91" t="inlineStr">
        <is>
          <t>-</t>
        </is>
      </c>
      <c r="L91" t="inlineStr">
        <is>
          <t>-</t>
        </is>
      </c>
    </row>
    <row r="92">
      <c r="A92" s="5" t="inlineStr">
        <is>
          <t>Op.Cashflow Wachstum 1J in %</t>
        </is>
      </c>
      <c r="B92" s="5" t="inlineStr">
        <is>
          <t>Op.Cashflow Wachstum 1Y in %</t>
        </is>
      </c>
      <c r="C92" t="n">
        <v>-74.25</v>
      </c>
      <c r="D92" t="n">
        <v>295.44</v>
      </c>
      <c r="E92" t="n">
        <v>-0.44</v>
      </c>
      <c r="F92" t="n">
        <v>-33.46</v>
      </c>
      <c r="G92" t="n">
        <v>-15.76</v>
      </c>
      <c r="H92" t="n">
        <v>35.77</v>
      </c>
      <c r="I92" t="n">
        <v>-35.66</v>
      </c>
      <c r="J92" t="n">
        <v>85.14</v>
      </c>
      <c r="K92" t="n">
        <v>12.63</v>
      </c>
      <c r="L92" t="n">
        <v>30.03</v>
      </c>
    </row>
    <row r="93">
      <c r="A93" s="5" t="inlineStr">
        <is>
          <t>Op.Cashflow Wachstum 3J in %</t>
        </is>
      </c>
      <c r="B93" s="5" t="inlineStr">
        <is>
          <t>Op.Cashflow Wachstum 3Y in %</t>
        </is>
      </c>
      <c r="C93" t="n">
        <v>73.58</v>
      </c>
      <c r="D93" t="n">
        <v>87.18000000000001</v>
      </c>
      <c r="E93" t="n">
        <v>-16.55</v>
      </c>
      <c r="F93" t="n">
        <v>-4.48</v>
      </c>
      <c r="G93" t="n">
        <v>-5.22</v>
      </c>
      <c r="H93" t="n">
        <v>28.42</v>
      </c>
      <c r="I93" t="n">
        <v>20.7</v>
      </c>
      <c r="J93" t="n">
        <v>42.6</v>
      </c>
      <c r="K93" t="inlineStr">
        <is>
          <t>-</t>
        </is>
      </c>
      <c r="L93" t="inlineStr">
        <is>
          <t>-</t>
        </is>
      </c>
    </row>
    <row r="94">
      <c r="A94" s="5" t="inlineStr">
        <is>
          <t>Op.Cashflow Wachstum 5J in %</t>
        </is>
      </c>
      <c r="B94" s="5" t="inlineStr">
        <is>
          <t>Op.Cashflow Wachstum 5Y in %</t>
        </is>
      </c>
      <c r="C94" t="n">
        <v>34.31</v>
      </c>
      <c r="D94" t="n">
        <v>56.31</v>
      </c>
      <c r="E94" t="n">
        <v>-9.91</v>
      </c>
      <c r="F94" t="n">
        <v>7.21</v>
      </c>
      <c r="G94" t="n">
        <v>16.42</v>
      </c>
      <c r="H94" t="n">
        <v>25.58</v>
      </c>
      <c r="I94" t="inlineStr">
        <is>
          <t>-</t>
        </is>
      </c>
      <c r="J94" t="inlineStr">
        <is>
          <t>-</t>
        </is>
      </c>
      <c r="K94" t="inlineStr">
        <is>
          <t>-</t>
        </is>
      </c>
      <c r="L94" t="inlineStr">
        <is>
          <t>-</t>
        </is>
      </c>
    </row>
    <row r="95">
      <c r="A95" s="5" t="inlineStr">
        <is>
          <t>Op.Cashflow Wachstum 10J in %</t>
        </is>
      </c>
      <c r="B95" s="5" t="inlineStr">
        <is>
          <t>Op.Cashflow Wachstum 10Y in %</t>
        </is>
      </c>
      <c r="C95" t="n">
        <v>29.94</v>
      </c>
      <c r="D95" t="inlineStr">
        <is>
          <t>-</t>
        </is>
      </c>
      <c r="E95" t="inlineStr">
        <is>
          <t>-</t>
        </is>
      </c>
      <c r="F95" t="inlineStr">
        <is>
          <t>-</t>
        </is>
      </c>
      <c r="G95" t="inlineStr">
        <is>
          <t>-</t>
        </is>
      </c>
      <c r="H95" t="inlineStr">
        <is>
          <t>-</t>
        </is>
      </c>
      <c r="I95" t="inlineStr">
        <is>
          <t>-</t>
        </is>
      </c>
      <c r="J95" t="inlineStr">
        <is>
          <t>-</t>
        </is>
      </c>
      <c r="K95" t="inlineStr">
        <is>
          <t>-</t>
        </is>
      </c>
      <c r="L95" t="inlineStr">
        <is>
          <t>-</t>
        </is>
      </c>
    </row>
    <row r="96">
      <c r="A96" s="5" t="inlineStr">
        <is>
          <t>Working Capital in Mio</t>
        </is>
      </c>
      <c r="B96" s="5" t="inlineStr">
        <is>
          <t>Working Capital in M</t>
        </is>
      </c>
      <c r="C96" t="n">
        <v>331.6</v>
      </c>
      <c r="D96" t="n">
        <v>340.8</v>
      </c>
      <c r="E96" t="n">
        <v>436.3</v>
      </c>
      <c r="F96" t="n">
        <v>457</v>
      </c>
      <c r="G96" t="n">
        <v>508.2</v>
      </c>
      <c r="H96" t="n">
        <v>418.7</v>
      </c>
      <c r="I96" t="n">
        <v>437.4</v>
      </c>
      <c r="J96" t="n">
        <v>410.5</v>
      </c>
      <c r="K96" t="n">
        <v>351.8</v>
      </c>
      <c r="L96" t="n">
        <v>298.7</v>
      </c>
      <c r="M96" t="n">
        <v>373.4</v>
      </c>
    </row>
  </sheetData>
  <pageMargins bottom="1" footer="0.5" header="0.5" left="0.75" right="0.75" top="1"/>
</worksheet>
</file>

<file path=xl/worksheets/sheet31.xml><?xml version="1.0" encoding="utf-8"?>
<worksheet xmlns="http://schemas.openxmlformats.org/spreadsheetml/2006/main">
  <sheetPr>
    <outlinePr summaryBelow="1" summaryRight="1"/>
    <pageSetUpPr/>
  </sheetPr>
  <dimension ref="A1:O8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0"/>
    <col customWidth="1" max="14" min="14" width="20"/>
    <col customWidth="1" max="15" min="15" width="10"/>
  </cols>
  <sheetData>
    <row r="1">
      <c r="A1" s="1" t="inlineStr">
        <is>
          <t xml:space="preserve">UBI BANCA </t>
        </is>
      </c>
      <c r="B1" s="2" t="inlineStr">
        <is>
          <t>WKN: 813518  ISIN: IT0003487029  US-Symbol:BPPUF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+39-35-392111</t>
        </is>
      </c>
      <c r="G4" t="inlineStr">
        <is>
          <t>28.02.2020</t>
        </is>
      </c>
      <c r="H4" t="inlineStr">
        <is>
          <t>Preliminary Results</t>
        </is>
      </c>
      <c r="J4" t="inlineStr">
        <is>
          <t>Fondazione Cassa di Risparmio di Cuneo</t>
        </is>
      </c>
      <c r="L4" t="inlineStr">
        <is>
          <t>5,91%</t>
        </is>
      </c>
    </row>
    <row r="5">
      <c r="A5" s="5" t="inlineStr">
        <is>
          <t>Ticker</t>
        </is>
      </c>
      <c r="B5" t="inlineStr">
        <is>
          <t>BPD</t>
        </is>
      </c>
      <c r="C5" s="5" t="inlineStr">
        <is>
          <t>Fax</t>
        </is>
      </c>
      <c r="D5" s="5" t="inlineStr"/>
      <c r="E5" t="inlineStr">
        <is>
          <t>-</t>
        </is>
      </c>
      <c r="G5" t="inlineStr">
        <is>
          <t>30.03.2020</t>
        </is>
      </c>
      <c r="H5" t="inlineStr">
        <is>
          <t>Publication Of Annual Report</t>
        </is>
      </c>
      <c r="J5" t="inlineStr">
        <is>
          <t>Silchester International Investors Llp</t>
        </is>
      </c>
      <c r="L5" t="inlineStr">
        <is>
          <t>5,12%</t>
        </is>
      </c>
    </row>
    <row r="6">
      <c r="A6" s="5" t="inlineStr">
        <is>
          <t>Gelistet Seit / Listed Since</t>
        </is>
      </c>
      <c r="B6" t="inlineStr">
        <is>
          <t>-</t>
        </is>
      </c>
      <c r="C6" s="5" t="inlineStr">
        <is>
          <t>Internet</t>
        </is>
      </c>
      <c r="D6" s="5" t="inlineStr"/>
      <c r="E6" t="inlineStr">
        <is>
          <t>http://www.ubibanca.it/pagine/Home-EN.aspx</t>
        </is>
      </c>
      <c r="G6" t="inlineStr">
        <is>
          <t>08.04.2020</t>
        </is>
      </c>
      <c r="H6" t="inlineStr">
        <is>
          <t>Annual General Meeting</t>
        </is>
      </c>
      <c r="J6" t="inlineStr">
        <is>
          <t>Fondazione Banca del Monte di Lombardia</t>
        </is>
      </c>
      <c r="L6" t="inlineStr">
        <is>
          <t>4,96%</t>
        </is>
      </c>
    </row>
    <row r="7">
      <c r="A7" s="5" t="inlineStr">
        <is>
          <t>Nominalwert / Nominal Value</t>
        </is>
      </c>
      <c r="B7" t="inlineStr">
        <is>
          <t>-</t>
        </is>
      </c>
      <c r="C7" s="5" t="inlineStr">
        <is>
          <t>Inv. Relations Telefon / Phone</t>
        </is>
      </c>
      <c r="D7" s="5" t="inlineStr"/>
      <c r="E7" t="inlineStr">
        <is>
          <t>+39-35-3923226</t>
        </is>
      </c>
      <c r="G7" t="inlineStr">
        <is>
          <t>08.05.2020</t>
        </is>
      </c>
      <c r="H7" t="inlineStr">
        <is>
          <t>Result Q1</t>
        </is>
      </c>
      <c r="J7" t="inlineStr">
        <is>
          <t>Capital Research and Management Company</t>
        </is>
      </c>
      <c r="L7" t="inlineStr">
        <is>
          <t>4,85%</t>
        </is>
      </c>
    </row>
    <row r="8">
      <c r="A8" s="5" t="inlineStr">
        <is>
          <t>Land / Country</t>
        </is>
      </c>
      <c r="B8" t="inlineStr">
        <is>
          <t>Italien</t>
        </is>
      </c>
      <c r="C8" s="5" t="inlineStr">
        <is>
          <t>Inv. Relations E-Mail</t>
        </is>
      </c>
      <c r="D8" s="5" t="inlineStr"/>
      <c r="E8" t="inlineStr">
        <is>
          <t>investor.relations@ubibanca.it</t>
        </is>
      </c>
      <c r="G8" t="inlineStr">
        <is>
          <t>18.05.2020</t>
        </is>
      </c>
      <c r="H8" t="inlineStr">
        <is>
          <t>Ex Dividend</t>
        </is>
      </c>
      <c r="J8" t="inlineStr">
        <is>
          <t>HSBC Holdings Plc</t>
        </is>
      </c>
      <c r="L8" t="inlineStr">
        <is>
          <t>4,67%</t>
        </is>
      </c>
    </row>
    <row r="9">
      <c r="A9" s="5" t="inlineStr">
        <is>
          <t>Währung / Currency</t>
        </is>
      </c>
      <c r="B9" t="inlineStr">
        <is>
          <t>EUR</t>
        </is>
      </c>
      <c r="C9" s="5" t="inlineStr">
        <is>
          <t>Kontaktperson / Contact Person</t>
        </is>
      </c>
      <c r="D9" s="5" t="inlineStr"/>
      <c r="E9" t="inlineStr">
        <is>
          <t>Maria Locatelli</t>
        </is>
      </c>
      <c r="G9" t="inlineStr">
        <is>
          <t>20.05.2020</t>
        </is>
      </c>
      <c r="H9" t="inlineStr">
        <is>
          <t>Dividend Payout</t>
        </is>
      </c>
      <c r="J9" t="inlineStr">
        <is>
          <t>Freefloat</t>
        </is>
      </c>
      <c r="L9" t="inlineStr">
        <is>
          <t>74,49%</t>
        </is>
      </c>
    </row>
    <row r="10">
      <c r="A10" s="5" t="inlineStr">
        <is>
          <t>Branche / Industry</t>
        </is>
      </c>
      <c r="B10" t="inlineStr">
        <is>
          <t>Banks</t>
        </is>
      </c>
      <c r="C10" s="5" t="inlineStr">
        <is>
          <t>04.08.2020</t>
        </is>
      </c>
      <c r="D10" s="5" t="inlineStr">
        <is>
          <t>Score Half Year</t>
        </is>
      </c>
    </row>
    <row r="11">
      <c r="A11" s="5" t="inlineStr">
        <is>
          <t>Sektor / Sector</t>
        </is>
      </c>
      <c r="B11" t="inlineStr">
        <is>
          <t>Financial Sector</t>
        </is>
      </c>
      <c r="C11" t="inlineStr">
        <is>
          <t>09.11.2020</t>
        </is>
      </c>
      <c r="D11" t="inlineStr">
        <is>
          <t>Q3 Earnings</t>
        </is>
      </c>
    </row>
    <row r="12">
      <c r="A12" s="5" t="inlineStr">
        <is>
          <t>Typ / Genre</t>
        </is>
      </c>
      <c r="B12" t="inlineStr">
        <is>
          <t>Stammaktie</t>
        </is>
      </c>
    </row>
    <row r="13">
      <c r="A13" s="5" t="inlineStr">
        <is>
          <t>Adresse / Address</t>
        </is>
      </c>
      <c r="B13" t="inlineStr">
        <is>
          <t>Unione di Banche Italiane S.p.A.Piazza Vittorio Veneto 8  I-24122 Bergamo</t>
        </is>
      </c>
    </row>
    <row r="14">
      <c r="A14" s="5" t="inlineStr">
        <is>
          <t>Management</t>
        </is>
      </c>
      <c r="B14" t="inlineStr">
        <is>
          <t>Andrea Moltrasio, Mario Cera, Francesca Bazoli, Letizia Bellini Cavalletti, Pierpaolo Camadini, Alberto Carrara, Dardanello Ferruccio, Alessandra Del Boca, Fiori Giovanni, Giangualano Patrizia, Giannotti Paola, Gussalli Beretta Pietro, Lucchini Giuseppe, Sergio Pivato, Armando Santus</t>
        </is>
      </c>
    </row>
    <row r="15">
      <c r="A15" s="5" t="inlineStr">
        <is>
          <t>Aufsichtsrat / Board</t>
        </is>
      </c>
      <c r="B15" t="inlineStr">
        <is>
          <t>Letizia Brichetto Arnaboldi Moratti, Flavio Pizzini, Silvia Fidanza, Osvaldo Ranica, Elvio Sonnino, Elisabetta Stegher</t>
        </is>
      </c>
    </row>
    <row r="16">
      <c r="A16" s="5" t="inlineStr">
        <is>
          <t>Beschreibung</t>
        </is>
      </c>
      <c r="B16" t="inlineStr">
        <is>
          <t>Unione di Banche Italiane S.p.A. (UBI) ist eine Banken- und Finanzdienstleistungsgruppe. Die Gesellschaft entstand am 1. April 2007 durch die Fusion der BPU - Banche Popolari Unite und Banca Lombarda e Piemontese. Die umfangreiche Dienstleistungspalette beinhaltet neben den traditionellen Bankgeschäften auch die Vermögensverwaltung, Vorsorgeplanung, Verbraucherkredite, Leasing, e-banking und e-trade und Investmentbanking. Mit über 1.800 Filialen, davon mehr als 680 in der Lombardei und über 160 im Piemont betreut der Konzern national über 3.5 Millionen Kunden. Darüber hinaus werden weltweit Niederlassungen und Repräsentanzen unterhalten. Der Hauptsitz der UBI Unione di Banche Italiane S.p.A. ist in Bergamo, Italien. Im Juni 2016 gab UBI die Fusion und mit seinen Netzwerkbanken Banca Regionale Europea S.p.A. (“BRE”), Banca Popolare Commercio e Industria S.p.A. (“BPCI”), Banca Carime S.p.A. (“CARIME”), Banca Popolare di Ancona S.p.A. (“BPA”), Banca Popolare di Bergamo S.p.A. (“BPB”), Banco di Brescia San Paolo CAB S.p.A. (“BBS”) und Banca di Valle Camonica S.p.A. (“BVC”) bekannt. Mit dem kompletten Abschluss des Zusammenschlusses wird bis Mitte 2017 gerechnet. Copyright 2014 FINANCE BASE AG</t>
        </is>
      </c>
    </row>
    <row r="17">
      <c r="A17" s="5" t="inlineStr">
        <is>
          <t>Profile</t>
        </is>
      </c>
      <c r="B17" t="inlineStr">
        <is>
          <t>Unione di Banche Italiane SpA (UBI) is a banking and financial services group. The company was founded on 1 April 2007 by the merger of BPU - Banche Popolari Unite and Banca Lombarda e Piemontese. The extensive range of services includes not only the traditional banking and asset management, retirement planning, consumer credit, leasing, e-banking and e-trade and investment banking. With over 1,800 stores, including more than 680 in Lombardy and 160 in Piedmont, the Group serves 3.5 million customers nationally. In addition, branches and representative offices are maintained around the world. The headquarters of UBI Unione di Banche Italiane SpA is in Bergamo, Italy. In June 2016 UBI announced the merger and with its network banks Banca Regionale Europea SpA ( "BRE"), Banca Popolare Commercio e Industria SpA ( "BPCI"), Banca Carime SpA ( "Carime"), Banca Popolare di Ancona SpA ( "BPA"), Banca Popolare di Bergamo SpA ( "BPB"), Banco di Brescia San Paolo SpA CAB ( "BBS") and Banca di Valle Camonica SpA ( "BVC") is known. With the complete completion of the merger is expected by mid-2017th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row>
    <row r="19">
      <c r="A19" s="5" t="inlineStr">
        <is>
          <t>Bilanz in Mio.  EUR per  31.12</t>
        </is>
      </c>
      <c r="B19" s="5" t="inlineStr">
        <is>
          <t>Balance Sheet in M  EUR per  31.12</t>
        </is>
      </c>
      <c r="C19" s="5" t="n">
        <v>2018</v>
      </c>
      <c r="D19" s="5" t="n">
        <v>2017</v>
      </c>
      <c r="E19" s="5" t="n">
        <v>2016</v>
      </c>
      <c r="F19" s="5" t="n">
        <v>2015</v>
      </c>
      <c r="G19" s="5" t="n">
        <v>2014</v>
      </c>
      <c r="H19" s="5" t="n">
        <v>2013</v>
      </c>
      <c r="I19" s="5" t="n">
        <v>2012</v>
      </c>
      <c r="J19" s="5" t="n">
        <v>2011</v>
      </c>
      <c r="K19" s="5" t="n">
        <v>2010</v>
      </c>
      <c r="L19" s="5" t="n">
        <v>2009</v>
      </c>
      <c r="M19" s="5" t="n">
        <v>2008</v>
      </c>
      <c r="N19" s="5" t="n">
        <v>2007</v>
      </c>
      <c r="O19" s="5" t="n">
        <v>2007</v>
      </c>
    </row>
    <row r="20">
      <c r="A20" s="5" t="inlineStr">
        <is>
          <t>Gesamtertrag</t>
        </is>
      </c>
      <c r="B20" s="5" t="inlineStr">
        <is>
          <t>Total Income</t>
        </is>
      </c>
      <c r="C20" t="n">
        <v>3483</v>
      </c>
      <c r="D20" t="n">
        <v>3477</v>
      </c>
      <c r="E20" t="n">
        <v>2996</v>
      </c>
      <c r="F20" t="n">
        <v>3232</v>
      </c>
      <c r="G20" t="n">
        <v>3255</v>
      </c>
      <c r="H20" t="n">
        <v>3273</v>
      </c>
      <c r="I20" t="n">
        <v>3386</v>
      </c>
      <c r="J20" t="n">
        <v>3438</v>
      </c>
      <c r="K20" t="n">
        <v>3328</v>
      </c>
      <c r="L20" t="n">
        <v>3906</v>
      </c>
      <c r="M20" t="n">
        <v>2934</v>
      </c>
      <c r="N20" t="n">
        <v>3578</v>
      </c>
      <c r="O20" t="n">
        <v>3578</v>
      </c>
    </row>
    <row r="21">
      <c r="A21" s="5" t="inlineStr">
        <is>
          <t>Operatives Ergebnis (EBIT)</t>
        </is>
      </c>
      <c r="B21" s="5" t="inlineStr">
        <is>
          <t>EBIT Earning Before Interest &amp; Tax</t>
        </is>
      </c>
      <c r="C21" t="n">
        <v>390.7</v>
      </c>
      <c r="D21" t="n">
        <v>796.2</v>
      </c>
      <c r="E21" t="n">
        <v>-1165</v>
      </c>
      <c r="F21" t="n">
        <v>272</v>
      </c>
      <c r="G21" t="n">
        <v>-775.9</v>
      </c>
      <c r="H21" t="n">
        <v>201.5</v>
      </c>
      <c r="I21" t="n">
        <v>171.1</v>
      </c>
      <c r="J21" t="n">
        <v>401.8</v>
      </c>
      <c r="K21" t="n">
        <v>334.3</v>
      </c>
      <c r="L21" t="n">
        <v>540.9</v>
      </c>
      <c r="M21" t="n">
        <v>356.2</v>
      </c>
      <c r="N21" t="n">
        <v>1134</v>
      </c>
      <c r="O21" t="n">
        <v>1134</v>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inlineStr">
        <is>
          <t>-</t>
        </is>
      </c>
      <c r="K22" t="inlineStr">
        <is>
          <t>-</t>
        </is>
      </c>
      <c r="L22" t="inlineStr">
        <is>
          <t>-</t>
        </is>
      </c>
      <c r="M22" t="inlineStr">
        <is>
          <t>-</t>
        </is>
      </c>
      <c r="N22" t="inlineStr">
        <is>
          <t>-</t>
        </is>
      </c>
      <c r="O22" t="inlineStr">
        <is>
          <t>-</t>
        </is>
      </c>
    </row>
    <row r="23">
      <c r="A23" s="5" t="inlineStr">
        <is>
          <t>Ergebnis vor Steuer (EBT)</t>
        </is>
      </c>
      <c r="B23" s="5" t="inlineStr">
        <is>
          <t>EBT Earning Before Tax</t>
        </is>
      </c>
      <c r="C23" t="n">
        <v>390.7</v>
      </c>
      <c r="D23" t="n">
        <v>796.2</v>
      </c>
      <c r="E23" t="n">
        <v>-1165</v>
      </c>
      <c r="F23" t="n">
        <v>272</v>
      </c>
      <c r="G23" t="n">
        <v>-775.9</v>
      </c>
      <c r="H23" t="n">
        <v>201.5</v>
      </c>
      <c r="I23" t="n">
        <v>171.1</v>
      </c>
      <c r="J23" t="n">
        <v>401.8</v>
      </c>
      <c r="K23" t="n">
        <v>334.3</v>
      </c>
      <c r="L23" t="n">
        <v>540.9</v>
      </c>
      <c r="M23" t="n">
        <v>356.2</v>
      </c>
      <c r="N23" t="n">
        <v>1134</v>
      </c>
      <c r="O23" t="n">
        <v>1134</v>
      </c>
    </row>
    <row r="24">
      <c r="A24" s="5" t="inlineStr">
        <is>
          <t>Ergebnis nach Steuer</t>
        </is>
      </c>
      <c r="B24" s="5" t="inlineStr">
        <is>
          <t>Earnings after tax</t>
        </is>
      </c>
      <c r="C24" t="n">
        <v>451.5</v>
      </c>
      <c r="D24" t="n">
        <v>717</v>
      </c>
      <c r="E24" t="n">
        <v>-845.1</v>
      </c>
      <c r="F24" t="n">
        <v>144.5</v>
      </c>
      <c r="G24" t="n">
        <v>-703.6</v>
      </c>
      <c r="H24" t="n">
        <v>274.1</v>
      </c>
      <c r="I24" t="n">
        <v>91.7</v>
      </c>
      <c r="J24" t="n">
        <v>378</v>
      </c>
      <c r="K24" t="n">
        <v>102.4</v>
      </c>
      <c r="L24" t="n">
        <v>297.5</v>
      </c>
      <c r="M24" t="n">
        <v>163.3</v>
      </c>
      <c r="N24" t="n">
        <v>673.1</v>
      </c>
      <c r="O24" t="n">
        <v>673.1</v>
      </c>
    </row>
    <row r="25">
      <c r="A25" s="5" t="inlineStr">
        <is>
          <t>Minderheitenanteil</t>
        </is>
      </c>
      <c r="B25" s="5" t="inlineStr">
        <is>
          <t>Minority Share</t>
        </is>
      </c>
      <c r="C25" t="n">
        <v>-25.9</v>
      </c>
      <c r="D25" t="n">
        <v>-26.4</v>
      </c>
      <c r="E25" t="n">
        <v>14.9</v>
      </c>
      <c r="F25" t="n">
        <v>-27.7</v>
      </c>
      <c r="G25" t="n">
        <v>-22.2</v>
      </c>
      <c r="H25" t="n">
        <v>-23.3</v>
      </c>
      <c r="I25" t="n">
        <v>-9</v>
      </c>
      <c r="J25" t="n">
        <v>-28.8</v>
      </c>
      <c r="K25" t="n">
        <v>-13.6</v>
      </c>
      <c r="L25" t="n">
        <v>-17</v>
      </c>
      <c r="M25" t="n">
        <v>-78.59999999999999</v>
      </c>
      <c r="N25" t="n">
        <v>-100.8</v>
      </c>
      <c r="O25" t="n">
        <v>-100.8</v>
      </c>
    </row>
    <row r="26">
      <c r="A26" s="5" t="inlineStr">
        <is>
          <t>Jahresüberschuss/-fehlbetrag</t>
        </is>
      </c>
      <c r="B26" s="5" t="inlineStr">
        <is>
          <t>Net Profit</t>
        </is>
      </c>
      <c r="C26" t="n">
        <v>425.6</v>
      </c>
      <c r="D26" t="n">
        <v>690.6</v>
      </c>
      <c r="E26" t="n">
        <v>-830.2</v>
      </c>
      <c r="F26" t="n">
        <v>116.8</v>
      </c>
      <c r="G26" t="n">
        <v>-725.8</v>
      </c>
      <c r="H26" t="n">
        <v>250.8</v>
      </c>
      <c r="I26" t="n">
        <v>82.7</v>
      </c>
      <c r="J26" t="n">
        <v>-1842</v>
      </c>
      <c r="K26" t="n">
        <v>172.1</v>
      </c>
      <c r="L26" t="n">
        <v>270.1</v>
      </c>
      <c r="M26" t="n">
        <v>69</v>
      </c>
      <c r="N26" t="n">
        <v>880.8</v>
      </c>
      <c r="O26" t="n">
        <v>880.8</v>
      </c>
    </row>
    <row r="27">
      <c r="A27" s="5" t="inlineStr">
        <is>
          <t>Summe Aktiva</t>
        </is>
      </c>
      <c r="B27" s="5" t="inlineStr">
        <is>
          <t>Total Assets</t>
        </is>
      </c>
      <c r="C27" t="n">
        <v>125306</v>
      </c>
      <c r="D27" t="n">
        <v>127376</v>
      </c>
      <c r="E27" t="n">
        <v>112384</v>
      </c>
      <c r="F27" t="n">
        <v>117201</v>
      </c>
      <c r="G27" t="n">
        <v>121787</v>
      </c>
      <c r="H27" t="n">
        <v>124242</v>
      </c>
      <c r="I27" t="n">
        <v>132434</v>
      </c>
      <c r="J27" t="n">
        <v>129804</v>
      </c>
      <c r="K27" t="n">
        <v>130559</v>
      </c>
      <c r="L27" t="n">
        <v>122313</v>
      </c>
      <c r="M27" t="n">
        <v>121956</v>
      </c>
      <c r="N27" t="n">
        <v>121492</v>
      </c>
      <c r="O27" t="n">
        <v>121492</v>
      </c>
    </row>
    <row r="28">
      <c r="A28" s="5" t="inlineStr">
        <is>
          <t>Summe Fremdkapital</t>
        </is>
      </c>
      <c r="B28" s="5" t="inlineStr">
        <is>
          <t>Total Liabilities</t>
        </is>
      </c>
      <c r="C28" t="n">
        <v>114215</v>
      </c>
      <c r="D28" t="n">
        <v>115590</v>
      </c>
      <c r="E28" t="n">
        <v>103322</v>
      </c>
      <c r="F28" t="n">
        <v>108016</v>
      </c>
      <c r="G28" t="n">
        <v>111542</v>
      </c>
      <c r="H28" t="n">
        <v>113061</v>
      </c>
      <c r="I28" t="n">
        <v>121857</v>
      </c>
      <c r="J28" t="n">
        <v>119966</v>
      </c>
      <c r="K28" t="n">
        <v>118617</v>
      </c>
      <c r="L28" t="n">
        <v>110632</v>
      </c>
      <c r="M28" t="n">
        <v>109284</v>
      </c>
      <c r="N28" t="n">
        <v>106003</v>
      </c>
      <c r="O28" t="n">
        <v>106003</v>
      </c>
    </row>
    <row r="29">
      <c r="A29" s="5" t="inlineStr">
        <is>
          <t>Minderheitenanteil</t>
        </is>
      </c>
      <c r="B29" s="5" t="inlineStr">
        <is>
          <t>Minority Share</t>
        </is>
      </c>
      <c r="C29" t="n">
        <v>50.8</v>
      </c>
      <c r="D29" t="n">
        <v>79.7</v>
      </c>
      <c r="E29" t="n">
        <v>72</v>
      </c>
      <c r="F29" t="n">
        <v>535.9</v>
      </c>
      <c r="G29" t="n">
        <v>555</v>
      </c>
      <c r="H29" t="n">
        <v>842</v>
      </c>
      <c r="I29" t="n">
        <v>839.3</v>
      </c>
      <c r="J29" t="n">
        <v>898.9</v>
      </c>
      <c r="K29" t="n">
        <v>962.8</v>
      </c>
      <c r="L29" t="n">
        <v>938.3</v>
      </c>
      <c r="M29" t="n">
        <v>1124</v>
      </c>
      <c r="N29" t="n">
        <v>1086</v>
      </c>
      <c r="O29" t="n">
        <v>1086</v>
      </c>
    </row>
    <row r="30">
      <c r="A30" s="5" t="inlineStr">
        <is>
          <t>Summe Eigenkapital</t>
        </is>
      </c>
      <c r="B30" s="5" t="inlineStr">
        <is>
          <t>Equity</t>
        </is>
      </c>
      <c r="C30" t="n">
        <v>11041</v>
      </c>
      <c r="D30" t="n">
        <v>11706</v>
      </c>
      <c r="E30" t="n">
        <v>9062</v>
      </c>
      <c r="F30" t="n">
        <v>9721</v>
      </c>
      <c r="G30" t="n">
        <v>9690</v>
      </c>
      <c r="H30" t="n">
        <v>10339</v>
      </c>
      <c r="I30" t="n">
        <v>9738</v>
      </c>
      <c r="J30" t="n">
        <v>8939</v>
      </c>
      <c r="K30" t="n">
        <v>10979</v>
      </c>
      <c r="L30" t="n">
        <v>11411</v>
      </c>
      <c r="M30" t="n">
        <v>11548</v>
      </c>
      <c r="N30" t="n">
        <v>14403</v>
      </c>
      <c r="O30" t="n">
        <v>14403</v>
      </c>
    </row>
    <row r="31">
      <c r="A31" s="5" t="inlineStr">
        <is>
          <t>Summe Passiva</t>
        </is>
      </c>
      <c r="B31" s="5" t="inlineStr">
        <is>
          <t>Liabilities &amp; Shareholder Equity</t>
        </is>
      </c>
      <c r="C31" t="n">
        <v>125306</v>
      </c>
      <c r="D31" t="n">
        <v>127376</v>
      </c>
      <c r="E31" t="n">
        <v>112384</v>
      </c>
      <c r="F31" t="n">
        <v>117201</v>
      </c>
      <c r="G31" t="n">
        <v>121787</v>
      </c>
      <c r="H31" t="n">
        <v>124242</v>
      </c>
      <c r="I31" t="n">
        <v>132434</v>
      </c>
      <c r="J31" t="n">
        <v>129804</v>
      </c>
      <c r="K31" t="n">
        <v>130559</v>
      </c>
      <c r="L31" t="n">
        <v>122313</v>
      </c>
      <c r="M31" t="n">
        <v>121956</v>
      </c>
      <c r="N31" t="n">
        <v>121492</v>
      </c>
      <c r="O31" t="n">
        <v>121492</v>
      </c>
    </row>
    <row r="32">
      <c r="A32" s="5" t="inlineStr">
        <is>
          <t>Mio.Aktien im Umlauf</t>
        </is>
      </c>
      <c r="B32" s="5" t="inlineStr">
        <is>
          <t>Million shares outstanding</t>
        </is>
      </c>
      <c r="C32" t="n">
        <v>1144</v>
      </c>
      <c r="D32" t="n">
        <v>1144</v>
      </c>
      <c r="E32" t="n">
        <v>976.3</v>
      </c>
      <c r="F32" t="n">
        <v>901.75</v>
      </c>
      <c r="G32" t="n">
        <v>901.75</v>
      </c>
      <c r="H32" t="n">
        <v>901.75</v>
      </c>
      <c r="I32" t="n">
        <v>901.7</v>
      </c>
      <c r="J32" t="n">
        <v>901.7</v>
      </c>
      <c r="K32" t="n">
        <v>639.1</v>
      </c>
      <c r="L32" t="n">
        <v>639.1</v>
      </c>
      <c r="M32" t="n">
        <v>639.1</v>
      </c>
      <c r="N32" t="n">
        <v>639.1</v>
      </c>
      <c r="O32" t="n">
        <v>639.1</v>
      </c>
    </row>
    <row r="33">
      <c r="A33" s="5" t="inlineStr">
        <is>
          <t>Mio.Aktien im Umlauf</t>
        </is>
      </c>
      <c r="B33" s="5" t="inlineStr">
        <is>
          <t>Million shares outstanding</t>
        </is>
      </c>
      <c r="C33" t="n">
        <v>1144</v>
      </c>
      <c r="D33" t="n">
        <v>1144</v>
      </c>
      <c r="E33" t="n">
        <v>976.3</v>
      </c>
      <c r="F33" t="n">
        <v>901.75</v>
      </c>
      <c r="G33" t="n">
        <v>901.75</v>
      </c>
      <c r="H33" t="n">
        <v>901.75</v>
      </c>
      <c r="I33" t="n">
        <v>901.7</v>
      </c>
      <c r="J33" t="n">
        <v>901.7</v>
      </c>
      <c r="K33" t="n">
        <v>639.1</v>
      </c>
      <c r="L33" t="n">
        <v>639.1</v>
      </c>
      <c r="M33" t="n">
        <v>639.1</v>
      </c>
      <c r="N33" t="n">
        <v>639.1</v>
      </c>
      <c r="O33" t="n">
        <v>639.1</v>
      </c>
    </row>
    <row r="34">
      <c r="A34" s="5" t="inlineStr">
        <is>
          <t>Gezeichnetes Kapital (in Mio.)</t>
        </is>
      </c>
      <c r="B34" s="5" t="inlineStr">
        <is>
          <t>Subscribed Capital in M</t>
        </is>
      </c>
      <c r="C34" t="n">
        <v>2843</v>
      </c>
      <c r="D34" t="n">
        <v>2843</v>
      </c>
      <c r="E34" t="n">
        <v>2441</v>
      </c>
      <c r="F34" t="n">
        <v>2254</v>
      </c>
      <c r="G34" t="n">
        <v>2254</v>
      </c>
      <c r="H34" t="n">
        <v>2254</v>
      </c>
      <c r="I34" t="n">
        <v>2254</v>
      </c>
      <c r="J34" t="n">
        <v>2254</v>
      </c>
      <c r="K34" t="n">
        <v>1598</v>
      </c>
      <c r="L34" t="n">
        <v>1598</v>
      </c>
      <c r="M34" t="n">
        <v>1598</v>
      </c>
      <c r="N34" t="n">
        <v>1598</v>
      </c>
      <c r="O34" t="n">
        <v>1598</v>
      </c>
    </row>
    <row r="35">
      <c r="A35" s="5" t="inlineStr">
        <is>
          <t>Ergebnis je Aktie (brutto)</t>
        </is>
      </c>
      <c r="B35" s="5" t="inlineStr">
        <is>
          <t>Earnings per share</t>
        </is>
      </c>
      <c r="C35" t="n">
        <v>0.34</v>
      </c>
      <c r="D35" t="n">
        <v>0.7</v>
      </c>
      <c r="E35" t="n">
        <v>-1.19</v>
      </c>
      <c r="F35" t="n">
        <v>0.3</v>
      </c>
      <c r="G35" t="n">
        <v>-0.86</v>
      </c>
      <c r="H35" t="n">
        <v>0.22</v>
      </c>
      <c r="I35" t="n">
        <v>0.19</v>
      </c>
      <c r="J35" t="n">
        <v>0.45</v>
      </c>
      <c r="K35" t="n">
        <v>0.52</v>
      </c>
      <c r="L35" t="n">
        <v>0.85</v>
      </c>
      <c r="M35" t="n">
        <v>0.5600000000000001</v>
      </c>
      <c r="N35" t="n">
        <v>1.77</v>
      </c>
      <c r="O35" t="n">
        <v>1.77</v>
      </c>
    </row>
    <row r="36">
      <c r="A36" s="5" t="inlineStr">
        <is>
          <t>Ergebnis je Aktie (unverwässert)</t>
        </is>
      </c>
      <c r="B36" s="5" t="inlineStr">
        <is>
          <t>Basic Earnings per share</t>
        </is>
      </c>
      <c r="C36" t="n">
        <v>0.34</v>
      </c>
      <c r="D36" t="n">
        <v>0.65</v>
      </c>
      <c r="E36" t="n">
        <v>-0.91</v>
      </c>
      <c r="F36" t="n">
        <v>0.13</v>
      </c>
      <c r="G36" t="n">
        <v>-0.8100000000000001</v>
      </c>
      <c r="H36" t="n">
        <v>0.27</v>
      </c>
      <c r="I36" t="n">
        <v>0.09</v>
      </c>
      <c r="J36" t="n">
        <v>-2.36</v>
      </c>
      <c r="K36" t="n">
        <v>0.26</v>
      </c>
      <c r="L36" t="n">
        <v>0.41</v>
      </c>
      <c r="M36" t="n">
        <v>1.11</v>
      </c>
      <c r="N36" t="n">
        <v>1.54</v>
      </c>
      <c r="O36" t="n">
        <v>1.54</v>
      </c>
    </row>
    <row r="37">
      <c r="A37" s="5" t="inlineStr">
        <is>
          <t>Ergebnis je Aktie (verwässert)</t>
        </is>
      </c>
      <c r="B37" s="5" t="inlineStr">
        <is>
          <t>Diluted Earnings per share</t>
        </is>
      </c>
      <c r="C37" t="n">
        <v>0.34</v>
      </c>
      <c r="D37" t="n">
        <v>0.65</v>
      </c>
      <c r="E37" t="n">
        <v>-0.91</v>
      </c>
      <c r="F37" t="n">
        <v>0.13</v>
      </c>
      <c r="G37" t="n">
        <v>-0.8100000000000001</v>
      </c>
      <c r="H37" t="n">
        <v>0.27</v>
      </c>
      <c r="I37" t="n">
        <v>0.09</v>
      </c>
      <c r="J37" t="n">
        <v>-2.36</v>
      </c>
      <c r="K37" t="n">
        <v>0.26</v>
      </c>
      <c r="L37" t="n">
        <v>0.41</v>
      </c>
      <c r="M37" t="n">
        <v>1.11</v>
      </c>
      <c r="N37" t="n">
        <v>1.54</v>
      </c>
      <c r="O37" t="n">
        <v>1.54</v>
      </c>
    </row>
    <row r="38">
      <c r="A38" s="5" t="inlineStr">
        <is>
          <t>Dividende je Aktie</t>
        </is>
      </c>
      <c r="B38" s="5" t="inlineStr">
        <is>
          <t>Dividend per share</t>
        </is>
      </c>
      <c r="C38" t="n">
        <v>0.12</v>
      </c>
      <c r="D38" t="n">
        <v>0.11</v>
      </c>
      <c r="E38" t="n">
        <v>0.11</v>
      </c>
      <c r="F38" t="n">
        <v>0.11</v>
      </c>
      <c r="G38" t="n">
        <v>0.08</v>
      </c>
      <c r="H38" t="n">
        <v>0.06</v>
      </c>
      <c r="I38" t="n">
        <v>0.05</v>
      </c>
      <c r="J38" t="n">
        <v>0.05</v>
      </c>
      <c r="K38" t="n">
        <v>0.15</v>
      </c>
      <c r="L38" t="n">
        <v>0.3</v>
      </c>
      <c r="M38" t="n">
        <v>0.45</v>
      </c>
      <c r="N38" t="n">
        <v>0.95</v>
      </c>
      <c r="O38" t="n">
        <v>0.95</v>
      </c>
    </row>
    <row r="39">
      <c r="A39" s="5" t="inlineStr">
        <is>
          <t>Dividendenausschüttung in Mio</t>
        </is>
      </c>
      <c r="B39" s="5" t="inlineStr">
        <is>
          <t>Dividend Payment in M</t>
        </is>
      </c>
      <c r="C39" t="inlineStr">
        <is>
          <t>-</t>
        </is>
      </c>
      <c r="D39" t="inlineStr">
        <is>
          <t>-</t>
        </is>
      </c>
      <c r="E39" t="inlineStr">
        <is>
          <t>-</t>
        </is>
      </c>
      <c r="F39" t="inlineStr">
        <is>
          <t>-</t>
        </is>
      </c>
      <c r="G39" t="inlineStr">
        <is>
          <t>-</t>
        </is>
      </c>
      <c r="H39" t="inlineStr">
        <is>
          <t>-</t>
        </is>
      </c>
      <c r="I39" t="inlineStr">
        <is>
          <t>-</t>
        </is>
      </c>
      <c r="J39" t="inlineStr">
        <is>
          <t>-</t>
        </is>
      </c>
      <c r="K39" t="inlineStr">
        <is>
          <t>-</t>
        </is>
      </c>
      <c r="L39" t="inlineStr">
        <is>
          <t>-</t>
        </is>
      </c>
      <c r="M39" t="inlineStr">
        <is>
          <t>-</t>
        </is>
      </c>
      <c r="N39" t="inlineStr">
        <is>
          <t>-</t>
        </is>
      </c>
      <c r="O39" t="inlineStr">
        <is>
          <t>-</t>
        </is>
      </c>
    </row>
    <row r="40">
      <c r="A40" s="5" t="inlineStr">
        <is>
          <t>Ertrag</t>
        </is>
      </c>
      <c r="B40" s="5" t="inlineStr">
        <is>
          <t>Income</t>
        </is>
      </c>
      <c r="C40" t="n">
        <v>3.04</v>
      </c>
      <c r="D40" t="n">
        <v>3.04</v>
      </c>
      <c r="E40" t="n">
        <v>3.07</v>
      </c>
      <c r="F40" t="n">
        <v>3.58</v>
      </c>
      <c r="G40" t="n">
        <v>3.61</v>
      </c>
      <c r="H40" t="n">
        <v>3.63</v>
      </c>
      <c r="I40" t="n">
        <v>3.76</v>
      </c>
      <c r="J40" t="n">
        <v>3.81</v>
      </c>
      <c r="K40" t="n">
        <v>5.21</v>
      </c>
      <c r="L40" t="n">
        <v>6.11</v>
      </c>
      <c r="M40" t="n">
        <v>4.59</v>
      </c>
      <c r="N40" t="n">
        <v>5.6</v>
      </c>
      <c r="O40" t="n">
        <v>5.6</v>
      </c>
    </row>
    <row r="41">
      <c r="A41" s="5" t="inlineStr">
        <is>
          <t>Buchwert je Aktie</t>
        </is>
      </c>
      <c r="B41" s="5" t="inlineStr">
        <is>
          <t>Book value per share</t>
        </is>
      </c>
      <c r="C41" t="n">
        <v>9.65</v>
      </c>
      <c r="D41" t="n">
        <v>10.23</v>
      </c>
      <c r="E41" t="n">
        <v>9.279999999999999</v>
      </c>
      <c r="F41" t="n">
        <v>10.78</v>
      </c>
      <c r="G41" t="n">
        <v>10.75</v>
      </c>
      <c r="H41" t="n">
        <v>11.47</v>
      </c>
      <c r="I41" t="n">
        <v>10.8</v>
      </c>
      <c r="J41" t="n">
        <v>9.91</v>
      </c>
      <c r="K41" t="n">
        <v>17.18</v>
      </c>
      <c r="L41" t="n">
        <v>17.86</v>
      </c>
      <c r="M41" t="n">
        <v>18.07</v>
      </c>
      <c r="N41" t="n">
        <v>22.54</v>
      </c>
      <c r="O41" t="n">
        <v>22.54</v>
      </c>
    </row>
    <row r="42">
      <c r="A42" s="5" t="inlineStr">
        <is>
          <t>Cashflow je Aktie</t>
        </is>
      </c>
      <c r="B42" s="5" t="inlineStr">
        <is>
          <t>Cashflow per share</t>
        </is>
      </c>
      <c r="C42" t="n">
        <v>0.37</v>
      </c>
      <c r="D42" t="n">
        <v>-2.29</v>
      </c>
      <c r="E42" t="n">
        <v>0.24</v>
      </c>
      <c r="F42" t="n">
        <v>0.12</v>
      </c>
      <c r="G42" t="n">
        <v>0.59</v>
      </c>
      <c r="H42" t="n">
        <v>0.04</v>
      </c>
      <c r="I42" t="n">
        <v>3.68</v>
      </c>
      <c r="J42" t="n">
        <v>-0.83</v>
      </c>
      <c r="K42" t="n">
        <v>0.15</v>
      </c>
      <c r="L42" t="n">
        <v>-1.07</v>
      </c>
      <c r="M42" t="n">
        <v>1.88</v>
      </c>
      <c r="N42" t="n">
        <v>0.78</v>
      </c>
      <c r="O42" t="n">
        <v>0.78</v>
      </c>
    </row>
    <row r="43">
      <c r="A43" s="5" t="inlineStr">
        <is>
          <t>Bilanzsumme je Aktie</t>
        </is>
      </c>
      <c r="B43" s="5" t="inlineStr">
        <is>
          <t>Total assets per share</t>
        </is>
      </c>
      <c r="C43" t="n">
        <v>109.51</v>
      </c>
      <c r="D43" t="n">
        <v>111.32</v>
      </c>
      <c r="E43" t="n">
        <v>115.11</v>
      </c>
      <c r="F43" t="n">
        <v>129.97</v>
      </c>
      <c r="G43" t="n">
        <v>135.06</v>
      </c>
      <c r="H43" t="n">
        <v>137.78</v>
      </c>
      <c r="I43" t="n">
        <v>146.87</v>
      </c>
      <c r="J43" t="n">
        <v>143.95</v>
      </c>
      <c r="K43" t="n">
        <v>204.29</v>
      </c>
      <c r="L43" t="n">
        <v>191.38</v>
      </c>
      <c r="M43" t="n">
        <v>190.82</v>
      </c>
      <c r="N43" t="n">
        <v>190.1</v>
      </c>
      <c r="O43" t="n">
        <v>190.1</v>
      </c>
    </row>
    <row r="44">
      <c r="A44" s="5" t="inlineStr">
        <is>
          <t>Personal am Ende des Jahres</t>
        </is>
      </c>
      <c r="B44" s="5" t="inlineStr">
        <is>
          <t>Staff at the end of year</t>
        </is>
      </c>
      <c r="C44" t="n">
        <v>19540</v>
      </c>
      <c r="D44" t="n">
        <v>19429</v>
      </c>
      <c r="E44" t="n">
        <v>16488</v>
      </c>
      <c r="F44" t="n">
        <v>16751</v>
      </c>
      <c r="G44" t="n">
        <v>17455</v>
      </c>
      <c r="H44" t="n">
        <v>17463</v>
      </c>
      <c r="I44" t="n">
        <v>19086</v>
      </c>
      <c r="J44" t="n">
        <v>19699</v>
      </c>
      <c r="K44" t="n">
        <v>20105</v>
      </c>
      <c r="L44" t="n">
        <v>20285</v>
      </c>
      <c r="M44" t="n">
        <v>20691</v>
      </c>
      <c r="N44" t="n">
        <v>20997</v>
      </c>
      <c r="O44" t="n">
        <v>20997</v>
      </c>
    </row>
    <row r="45">
      <c r="A45" s="5" t="inlineStr">
        <is>
          <t>Personalaufwand in Mio. EUR</t>
        </is>
      </c>
      <c r="B45" s="5" t="inlineStr">
        <is>
          <t>Personnel expenses in M</t>
        </is>
      </c>
      <c r="C45" t="n">
        <v>1546</v>
      </c>
      <c r="D45" t="n">
        <v>1543</v>
      </c>
      <c r="E45" t="n">
        <v>1600</v>
      </c>
      <c r="F45" t="n">
        <v>1392</v>
      </c>
      <c r="G45" t="n">
        <v>1413</v>
      </c>
      <c r="H45" t="n">
        <v>1338</v>
      </c>
      <c r="I45" t="n">
        <v>1374</v>
      </c>
      <c r="J45" t="n">
        <v>1423</v>
      </c>
      <c r="K45" t="n">
        <v>1452</v>
      </c>
      <c r="L45" t="n">
        <v>1466</v>
      </c>
      <c r="M45" t="n">
        <v>1632</v>
      </c>
      <c r="N45" t="n">
        <v>1604</v>
      </c>
      <c r="O45" t="n">
        <v>1604</v>
      </c>
    </row>
    <row r="46">
      <c r="A46" s="5" t="inlineStr">
        <is>
          <t>Aufwand je Mitarbeiter in EUR</t>
        </is>
      </c>
      <c r="B46" s="5" t="inlineStr">
        <is>
          <t>Effort per employee</t>
        </is>
      </c>
      <c r="C46" t="n">
        <v>79115</v>
      </c>
      <c r="D46" t="n">
        <v>79392</v>
      </c>
      <c r="E46" t="n">
        <v>97022</v>
      </c>
      <c r="F46" t="n">
        <v>83082</v>
      </c>
      <c r="G46" t="n">
        <v>80968</v>
      </c>
      <c r="H46" t="n">
        <v>76602</v>
      </c>
      <c r="I46" t="n">
        <v>71990</v>
      </c>
      <c r="J46" t="n">
        <v>72247</v>
      </c>
      <c r="K46" t="n">
        <v>72201</v>
      </c>
      <c r="L46" t="n">
        <v>72250</v>
      </c>
      <c r="M46" t="n">
        <v>78875</v>
      </c>
      <c r="N46" t="n">
        <v>76411</v>
      </c>
      <c r="O46" t="n">
        <v>76411</v>
      </c>
    </row>
    <row r="47">
      <c r="A47" s="5" t="inlineStr">
        <is>
          <t>Ertrag je Mitarbeiter in EUR</t>
        </is>
      </c>
      <c r="B47" s="5" t="inlineStr">
        <is>
          <t>Income per employee</t>
        </is>
      </c>
      <c r="C47" t="n">
        <v>178240</v>
      </c>
      <c r="D47" t="n">
        <v>178949</v>
      </c>
      <c r="E47" t="n">
        <v>181726</v>
      </c>
      <c r="F47" t="n">
        <v>192956</v>
      </c>
      <c r="G47" t="n">
        <v>186462</v>
      </c>
      <c r="H47" t="n">
        <v>187408</v>
      </c>
      <c r="I47" t="n">
        <v>177428</v>
      </c>
      <c r="J47" t="n">
        <v>174542</v>
      </c>
      <c r="K47" t="n">
        <v>165521</v>
      </c>
      <c r="L47" t="n">
        <v>192566</v>
      </c>
      <c r="M47" t="n">
        <v>141820</v>
      </c>
      <c r="N47" t="n">
        <v>170424</v>
      </c>
      <c r="O47" t="n">
        <v>170424</v>
      </c>
    </row>
    <row r="48">
      <c r="A48" s="5" t="inlineStr">
        <is>
          <t>Bruttoergebnis je Mitarbeiter in EUR</t>
        </is>
      </c>
      <c r="B48" s="5" t="inlineStr">
        <is>
          <t>Gross Profit per employee</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row>
    <row r="49">
      <c r="A49" s="5" t="inlineStr">
        <is>
          <t>Gewinn je Mitarbeiter in EUR</t>
        </is>
      </c>
      <c r="B49" s="5" t="inlineStr">
        <is>
          <t>Earnings per employee</t>
        </is>
      </c>
      <c r="C49" t="n">
        <v>21781</v>
      </c>
      <c r="D49" t="n">
        <v>35545</v>
      </c>
      <c r="E49" t="n">
        <v>-50352</v>
      </c>
      <c r="F49" t="n">
        <v>6973</v>
      </c>
      <c r="G49" t="n">
        <v>-41581</v>
      </c>
      <c r="H49" t="n">
        <v>14362</v>
      </c>
      <c r="I49" t="n">
        <v>4333</v>
      </c>
      <c r="J49" t="n">
        <v>-93482</v>
      </c>
      <c r="K49" t="n">
        <v>8560</v>
      </c>
      <c r="L49" t="n">
        <v>13315</v>
      </c>
      <c r="M49" t="n">
        <v>3335</v>
      </c>
      <c r="N49" t="n">
        <v>41949</v>
      </c>
      <c r="O49" t="n">
        <v>41949</v>
      </c>
    </row>
    <row r="50">
      <c r="A50" s="5" t="inlineStr">
        <is>
          <t>KGV (Kurs/Gewinn)</t>
        </is>
      </c>
      <c r="B50" s="5" t="inlineStr">
        <is>
          <t>PE (price/earnings)</t>
        </is>
      </c>
      <c r="C50" t="n">
        <v>7.3</v>
      </c>
      <c r="D50" t="n">
        <v>5.6</v>
      </c>
      <c r="E50" t="inlineStr">
        <is>
          <t>-</t>
        </is>
      </c>
      <c r="F50" t="n">
        <v>47.7</v>
      </c>
      <c r="G50" t="inlineStr">
        <is>
          <t>-</t>
        </is>
      </c>
      <c r="H50" t="n">
        <v>18.3</v>
      </c>
      <c r="I50" t="n">
        <v>39</v>
      </c>
      <c r="J50" t="inlineStr">
        <is>
          <t>-</t>
        </is>
      </c>
      <c r="K50" t="n">
        <v>25.2</v>
      </c>
      <c r="L50" t="n">
        <v>24.5</v>
      </c>
      <c r="M50" t="n">
        <v>9.300000000000001</v>
      </c>
      <c r="N50" t="n">
        <v>12.2</v>
      </c>
      <c r="O50" t="n">
        <v>12.2</v>
      </c>
    </row>
    <row r="51">
      <c r="A51" s="5" t="inlineStr">
        <is>
          <t>KUV (Kurs/Umsatz)</t>
        </is>
      </c>
      <c r="B51" s="5" t="inlineStr">
        <is>
          <t>PS (price/sales)</t>
        </is>
      </c>
      <c r="C51" t="inlineStr">
        <is>
          <t>-</t>
        </is>
      </c>
      <c r="D51" t="n">
        <v>1.2</v>
      </c>
      <c r="E51" t="n">
        <v>4.86</v>
      </c>
      <c r="F51" t="n">
        <v>1.73</v>
      </c>
      <c r="G51" t="n">
        <v>1.65</v>
      </c>
      <c r="H51" t="n">
        <v>1.36</v>
      </c>
      <c r="I51" t="n">
        <v>0.93</v>
      </c>
      <c r="J51" t="n">
        <v>0.83</v>
      </c>
      <c r="K51" t="n">
        <v>1.26</v>
      </c>
      <c r="L51" t="n">
        <v>1.64</v>
      </c>
      <c r="M51" t="n">
        <v>2.24</v>
      </c>
      <c r="N51" t="n">
        <v>3.36</v>
      </c>
      <c r="O51" t="n">
        <v>3.36</v>
      </c>
    </row>
    <row r="52">
      <c r="A52" s="5" t="inlineStr">
        <is>
          <t>KBV (Kurs/Buchwert)</t>
        </is>
      </c>
      <c r="B52" s="5" t="inlineStr">
        <is>
          <t>PB (price/book value)</t>
        </is>
      </c>
      <c r="C52" t="n">
        <v>0.26</v>
      </c>
      <c r="D52" t="n">
        <v>0.36</v>
      </c>
      <c r="E52" t="n">
        <v>1.61</v>
      </c>
      <c r="F52" t="n">
        <v>0.58</v>
      </c>
      <c r="G52" t="n">
        <v>0.55</v>
      </c>
      <c r="H52" t="n">
        <v>0.43</v>
      </c>
      <c r="I52" t="n">
        <v>0.33</v>
      </c>
      <c r="J52" t="n">
        <v>0.32</v>
      </c>
      <c r="K52" t="n">
        <v>0.38</v>
      </c>
      <c r="L52" t="n">
        <v>0.5600000000000001</v>
      </c>
      <c r="M52" t="n">
        <v>0.57</v>
      </c>
      <c r="N52" t="n">
        <v>0.83</v>
      </c>
      <c r="O52" t="n">
        <v>0.83</v>
      </c>
    </row>
    <row r="53">
      <c r="A53" s="5" t="inlineStr">
        <is>
          <t>KCV (Kurs/Cashflow)</t>
        </is>
      </c>
      <c r="B53" s="5" t="inlineStr">
        <is>
          <t>PC (price/cashflow)</t>
        </is>
      </c>
      <c r="C53" t="n">
        <v>6.93</v>
      </c>
      <c r="D53" t="n">
        <v>-1.59</v>
      </c>
      <c r="E53" t="n">
        <v>61.8</v>
      </c>
      <c r="F53" t="n">
        <v>51.81</v>
      </c>
      <c r="G53" t="n">
        <v>10.17</v>
      </c>
      <c r="H53" t="n">
        <v>112.78</v>
      </c>
      <c r="I53" t="n">
        <v>0.95</v>
      </c>
      <c r="J53" t="n">
        <v>-3.8</v>
      </c>
      <c r="K53" t="n">
        <v>43.79</v>
      </c>
      <c r="L53" t="n">
        <v>-9.34</v>
      </c>
      <c r="M53" t="n">
        <v>5.47</v>
      </c>
      <c r="N53" t="n">
        <v>24.05</v>
      </c>
      <c r="O53" t="n">
        <v>24.05</v>
      </c>
    </row>
    <row r="54">
      <c r="A54" s="5" t="inlineStr">
        <is>
          <t>Dividendenrendite in %</t>
        </is>
      </c>
      <c r="B54" s="5" t="inlineStr">
        <is>
          <t>Dividend Yield in %</t>
        </is>
      </c>
      <c r="C54" t="n">
        <v>4.74</v>
      </c>
      <c r="D54" t="n">
        <v>3.02</v>
      </c>
      <c r="E54" t="n">
        <v>0.74</v>
      </c>
      <c r="F54" t="n">
        <v>1.77</v>
      </c>
      <c r="G54" t="n">
        <v>1.34</v>
      </c>
      <c r="H54" t="n">
        <v>1.21</v>
      </c>
      <c r="I54" t="n">
        <v>1.42</v>
      </c>
      <c r="J54" t="n">
        <v>1.58</v>
      </c>
      <c r="K54" t="n">
        <v>2.29</v>
      </c>
      <c r="L54" t="n">
        <v>2.99</v>
      </c>
      <c r="M54" t="n">
        <v>4.37</v>
      </c>
      <c r="N54" t="n">
        <v>5.05</v>
      </c>
      <c r="O54" t="n">
        <v>5.05</v>
      </c>
    </row>
    <row r="55">
      <c r="A55" s="5" t="inlineStr">
        <is>
          <t>Gewinnrendite in %</t>
        </is>
      </c>
      <c r="B55" s="5" t="inlineStr">
        <is>
          <t>Return on profit in %</t>
        </is>
      </c>
      <c r="C55" t="n">
        <v>13.6</v>
      </c>
      <c r="D55" t="n">
        <v>17.9</v>
      </c>
      <c r="E55" t="n">
        <v>-6.1</v>
      </c>
      <c r="F55" t="n">
        <v>2.1</v>
      </c>
      <c r="G55" t="n">
        <v>-13.6</v>
      </c>
      <c r="H55" t="n">
        <v>5.5</v>
      </c>
      <c r="I55" t="n">
        <v>2.6</v>
      </c>
      <c r="J55" t="n">
        <v>-74.40000000000001</v>
      </c>
      <c r="K55" t="n">
        <v>4</v>
      </c>
      <c r="L55" t="n">
        <v>4.1</v>
      </c>
      <c r="M55" t="n">
        <v>10.8</v>
      </c>
      <c r="N55" t="n">
        <v>8.199999999999999</v>
      </c>
      <c r="O55" t="n">
        <v>8.199999999999999</v>
      </c>
    </row>
    <row r="56">
      <c r="A56" s="5" t="inlineStr">
        <is>
          <t>Eigenkapitalrendite in %</t>
        </is>
      </c>
      <c r="B56" s="5" t="inlineStr">
        <is>
          <t>Return on Equity in %</t>
        </is>
      </c>
      <c r="C56" t="n">
        <v>3.85</v>
      </c>
      <c r="D56" t="n">
        <v>5.9</v>
      </c>
      <c r="E56" t="n">
        <v>-9.16</v>
      </c>
      <c r="F56" t="n">
        <v>1.2</v>
      </c>
      <c r="G56" t="n">
        <v>-7.49</v>
      </c>
      <c r="H56" t="n">
        <v>2.43</v>
      </c>
      <c r="I56" t="n">
        <v>0.85</v>
      </c>
      <c r="J56" t="n">
        <v>-20.6</v>
      </c>
      <c r="K56" t="n">
        <v>1.57</v>
      </c>
      <c r="L56" t="n">
        <v>2.37</v>
      </c>
      <c r="M56" t="n">
        <v>0.6</v>
      </c>
      <c r="N56" t="n">
        <v>6.12</v>
      </c>
      <c r="O56" t="n">
        <v>6.12</v>
      </c>
    </row>
    <row r="57">
      <c r="A57" s="5" t="inlineStr">
        <is>
          <t>Gesamtkapitalrendite in %</t>
        </is>
      </c>
      <c r="B57" s="5" t="inlineStr">
        <is>
          <t>Total Return on Investment in %</t>
        </is>
      </c>
      <c r="C57" t="n">
        <v>0.34</v>
      </c>
      <c r="D57" t="n">
        <v>0.54</v>
      </c>
      <c r="E57" t="n">
        <v>-0.74</v>
      </c>
      <c r="F57" t="n">
        <v>0.1</v>
      </c>
      <c r="G57" t="n">
        <v>-0.6</v>
      </c>
      <c r="H57" t="n">
        <v>0.2</v>
      </c>
      <c r="I57" t="n">
        <v>0.06</v>
      </c>
      <c r="J57" t="n">
        <v>-1.42</v>
      </c>
      <c r="K57" t="n">
        <v>0.13</v>
      </c>
      <c r="L57" t="n">
        <v>0.22</v>
      </c>
      <c r="M57" t="n">
        <v>0.06</v>
      </c>
      <c r="N57" t="n">
        <v>0.72</v>
      </c>
      <c r="O57" t="n">
        <v>0.72</v>
      </c>
    </row>
    <row r="58">
      <c r="A58" s="5" t="inlineStr">
        <is>
          <t>Eigenkapitalquote in %</t>
        </is>
      </c>
      <c r="B58" s="5" t="inlineStr">
        <is>
          <t>Equity Ratio in %</t>
        </is>
      </c>
      <c r="C58" t="n">
        <v>8.81</v>
      </c>
      <c r="D58" t="n">
        <v>9.19</v>
      </c>
      <c r="E58" t="n">
        <v>8.06</v>
      </c>
      <c r="F58" t="n">
        <v>8.289999999999999</v>
      </c>
      <c r="G58" t="n">
        <v>7.96</v>
      </c>
      <c r="H58" t="n">
        <v>8.32</v>
      </c>
      <c r="I58" t="n">
        <v>7.35</v>
      </c>
      <c r="J58" t="n">
        <v>6.89</v>
      </c>
      <c r="K58" t="n">
        <v>8.41</v>
      </c>
      <c r="L58" t="n">
        <v>9.33</v>
      </c>
      <c r="M58" t="n">
        <v>9.470000000000001</v>
      </c>
      <c r="N58" t="n">
        <v>11.85</v>
      </c>
      <c r="O58" t="n">
        <v>11.85</v>
      </c>
    </row>
    <row r="59">
      <c r="A59" s="5" t="inlineStr">
        <is>
          <t>Fremdkapitalquote in %</t>
        </is>
      </c>
      <c r="B59" s="5" t="inlineStr">
        <is>
          <t>Debt Ratio in %</t>
        </is>
      </c>
      <c r="C59" t="n">
        <v>91.19</v>
      </c>
      <c r="D59" t="n">
        <v>90.81</v>
      </c>
      <c r="E59" t="n">
        <v>91.94</v>
      </c>
      <c r="F59" t="n">
        <v>91.70999999999999</v>
      </c>
      <c r="G59" t="n">
        <v>92.04000000000001</v>
      </c>
      <c r="H59" t="n">
        <v>91.68000000000001</v>
      </c>
      <c r="I59" t="n">
        <v>92.65000000000001</v>
      </c>
      <c r="J59" t="n">
        <v>93.11</v>
      </c>
      <c r="K59" t="n">
        <v>91.59</v>
      </c>
      <c r="L59" t="n">
        <v>90.67</v>
      </c>
      <c r="M59" t="n">
        <v>90.53</v>
      </c>
      <c r="N59" t="n">
        <v>88.15000000000001</v>
      </c>
      <c r="O59" t="n">
        <v>88.15000000000001</v>
      </c>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is>
          <t>Gesamtkapitalrentabilität</t>
        </is>
      </c>
      <c r="B66" s="5" t="inlineStr">
        <is>
          <t>ROA Return on Assets in %</t>
        </is>
      </c>
      <c r="C66" t="n">
        <v>0.34</v>
      </c>
      <c r="D66" t="n">
        <v>0.54</v>
      </c>
      <c r="E66" t="n">
        <v>-0.74</v>
      </c>
      <c r="F66" t="n">
        <v>0.1</v>
      </c>
      <c r="G66" t="n">
        <v>-0.6</v>
      </c>
      <c r="H66" t="n">
        <v>0.2</v>
      </c>
      <c r="I66" t="n">
        <v>0.06</v>
      </c>
      <c r="J66" t="n">
        <v>-1.42</v>
      </c>
      <c r="K66" t="n">
        <v>0.13</v>
      </c>
      <c r="L66" t="n">
        <v>0.22</v>
      </c>
      <c r="M66" t="n">
        <v>0.06</v>
      </c>
      <c r="N66" t="n">
        <v>0.72</v>
      </c>
    </row>
    <row r="67">
      <c r="A67" s="5" t="inlineStr">
        <is>
          <t>Ertrag des eingesetzten Kapitals</t>
        </is>
      </c>
      <c r="B67" s="5" t="inlineStr">
        <is>
          <t>ROCE Return on Cap. Empl. in %</t>
        </is>
      </c>
      <c r="C67" t="n">
        <v>0.32</v>
      </c>
      <c r="D67" t="n">
        <v>0.64</v>
      </c>
      <c r="E67" t="n">
        <v>-1.06</v>
      </c>
      <c r="F67" t="n">
        <v>0.24</v>
      </c>
      <c r="G67" t="n">
        <v>-0.65</v>
      </c>
      <c r="H67" t="n">
        <v>0.16</v>
      </c>
      <c r="I67" t="n">
        <v>0.13</v>
      </c>
      <c r="J67" t="n">
        <v>0.31</v>
      </c>
      <c r="K67" t="n">
        <v>0.26</v>
      </c>
      <c r="L67" t="n">
        <v>0.45</v>
      </c>
      <c r="M67" t="n">
        <v>0.3</v>
      </c>
      <c r="N67" t="n">
        <v>0.95</v>
      </c>
    </row>
    <row r="68">
      <c r="A68" s="5" t="inlineStr"/>
      <c r="B68" s="5" t="inlineStr"/>
    </row>
    <row r="69">
      <c r="A69" s="5" t="inlineStr"/>
      <c r="B69" s="5" t="inlineStr"/>
    </row>
    <row r="70">
      <c r="A70" s="5" t="inlineStr">
        <is>
          <t>Operativer Cashflow</t>
        </is>
      </c>
      <c r="B70" s="5" t="inlineStr">
        <is>
          <t>Operating Cashflow in M</t>
        </is>
      </c>
      <c r="C70" t="n">
        <v>7927.92</v>
      </c>
      <c r="D70" t="n">
        <v>-1818.96</v>
      </c>
      <c r="E70" t="n">
        <v>60335.34</v>
      </c>
      <c r="F70" t="n">
        <v>46719.6675</v>
      </c>
      <c r="G70" t="n">
        <v>9170.797500000001</v>
      </c>
      <c r="H70" t="n">
        <v>101699.365</v>
      </c>
      <c r="I70" t="n">
        <v>856.615</v>
      </c>
      <c r="J70" t="n">
        <v>-3426.46</v>
      </c>
      <c r="K70" t="n">
        <v>27986.189</v>
      </c>
      <c r="L70" t="n">
        <v>-5969.194</v>
      </c>
      <c r="M70" t="n">
        <v>3495.877</v>
      </c>
      <c r="N70" t="n">
        <v>15370.355</v>
      </c>
    </row>
    <row r="71">
      <c r="A71" s="5" t="inlineStr">
        <is>
          <t>Aktienrückkauf</t>
        </is>
      </c>
      <c r="B71" s="5" t="inlineStr">
        <is>
          <t>Share Buyback in M</t>
        </is>
      </c>
      <c r="C71" t="n">
        <v>0</v>
      </c>
      <c r="D71" t="n">
        <v>-167.7</v>
      </c>
      <c r="E71" t="n">
        <v>-74.54999999999995</v>
      </c>
      <c r="F71" t="n">
        <v>0</v>
      </c>
      <c r="G71" t="n">
        <v>0</v>
      </c>
      <c r="H71" t="n">
        <v>-0.04999999999995453</v>
      </c>
      <c r="I71" t="n">
        <v>0</v>
      </c>
      <c r="J71" t="n">
        <v>-262.6</v>
      </c>
      <c r="K71" t="n">
        <v>0</v>
      </c>
      <c r="L71" t="n">
        <v>0</v>
      </c>
      <c r="M71" t="n">
        <v>0</v>
      </c>
      <c r="N71" t="n">
        <v>0</v>
      </c>
    </row>
    <row r="72">
      <c r="A72" s="5" t="inlineStr"/>
      <c r="B72" s="5" t="inlineStr"/>
    </row>
    <row r="73">
      <c r="A73" s="5" t="inlineStr"/>
      <c r="B73" s="5" t="inlineStr"/>
    </row>
    <row r="74">
      <c r="A74" s="5" t="inlineStr"/>
      <c r="B74" s="5" t="inlineStr"/>
    </row>
    <row r="75">
      <c r="A75" s="5" t="inlineStr"/>
      <c r="B75" s="5" t="inlineStr"/>
    </row>
    <row r="76">
      <c r="A76" s="5" t="inlineStr">
        <is>
          <t>Gewinnwachstum 1J in %</t>
        </is>
      </c>
      <c r="B76" s="5" t="inlineStr">
        <is>
          <t>Earnings Growth 1Y in %</t>
        </is>
      </c>
      <c r="C76" t="n">
        <v>-38.37</v>
      </c>
      <c r="D76" t="n">
        <v>-183.18</v>
      </c>
      <c r="E76" t="n">
        <v>-810.79</v>
      </c>
      <c r="F76" t="n">
        <v>-116.09</v>
      </c>
      <c r="G76" t="n">
        <v>-389.39</v>
      </c>
      <c r="H76" t="n">
        <v>203.26</v>
      </c>
      <c r="I76" t="n">
        <v>-104.49</v>
      </c>
      <c r="J76" t="n">
        <v>-1170.31</v>
      </c>
      <c r="K76" t="n">
        <v>-36.28</v>
      </c>
      <c r="L76" t="n">
        <v>291.45</v>
      </c>
      <c r="M76" t="n">
        <v>-92.17</v>
      </c>
      <c r="N76" t="inlineStr">
        <is>
          <t>-</t>
        </is>
      </c>
    </row>
    <row r="77">
      <c r="A77" s="5" t="inlineStr">
        <is>
          <t>Gewinnwachstum 3J in %</t>
        </is>
      </c>
      <c r="B77" s="5" t="inlineStr">
        <is>
          <t>Earnings Growth 3Y in %</t>
        </is>
      </c>
      <c r="C77" t="n">
        <v>-344.11</v>
      </c>
      <c r="D77" t="n">
        <v>-370.02</v>
      </c>
      <c r="E77" t="n">
        <v>-438.76</v>
      </c>
      <c r="F77" t="n">
        <v>-100.74</v>
      </c>
      <c r="G77" t="n">
        <v>-96.87</v>
      </c>
      <c r="H77" t="n">
        <v>-357.18</v>
      </c>
      <c r="I77" t="n">
        <v>-437.03</v>
      </c>
      <c r="J77" t="n">
        <v>-305.05</v>
      </c>
      <c r="K77" t="n">
        <v>54.33</v>
      </c>
      <c r="L77" t="n">
        <v>66.43000000000001</v>
      </c>
      <c r="M77" t="inlineStr">
        <is>
          <t>-</t>
        </is>
      </c>
      <c r="N77" t="inlineStr">
        <is>
          <t>-</t>
        </is>
      </c>
    </row>
    <row r="78">
      <c r="A78" s="5" t="inlineStr">
        <is>
          <t>Gewinnwachstum 5J in %</t>
        </is>
      </c>
      <c r="B78" s="5" t="inlineStr">
        <is>
          <t>Earnings Growth 5Y in %</t>
        </is>
      </c>
      <c r="C78" t="n">
        <v>-307.56</v>
      </c>
      <c r="D78" t="n">
        <v>-259.24</v>
      </c>
      <c r="E78" t="n">
        <v>-243.5</v>
      </c>
      <c r="F78" t="n">
        <v>-315.4</v>
      </c>
      <c r="G78" t="n">
        <v>-299.44</v>
      </c>
      <c r="H78" t="n">
        <v>-163.27</v>
      </c>
      <c r="I78" t="n">
        <v>-222.36</v>
      </c>
      <c r="J78" t="n">
        <v>-201.46</v>
      </c>
      <c r="K78" t="inlineStr">
        <is>
          <t>-</t>
        </is>
      </c>
      <c r="L78" t="inlineStr">
        <is>
          <t>-</t>
        </is>
      </c>
      <c r="M78" t="inlineStr">
        <is>
          <t>-</t>
        </is>
      </c>
      <c r="N78" t="inlineStr">
        <is>
          <t>-</t>
        </is>
      </c>
    </row>
    <row r="79">
      <c r="A79" s="5" t="inlineStr">
        <is>
          <t>Gewinnwachstum 10J in %</t>
        </is>
      </c>
      <c r="B79" s="5" t="inlineStr">
        <is>
          <t>Earnings Growth 10Y in %</t>
        </is>
      </c>
      <c r="C79" t="n">
        <v>-235.42</v>
      </c>
      <c r="D79" t="n">
        <v>-240.8</v>
      </c>
      <c r="E79" t="n">
        <v>-222.48</v>
      </c>
      <c r="F79" t="inlineStr">
        <is>
          <t>-</t>
        </is>
      </c>
      <c r="G79" t="inlineStr">
        <is>
          <t>-</t>
        </is>
      </c>
      <c r="H79" t="inlineStr">
        <is>
          <t>-</t>
        </is>
      </c>
      <c r="I79" t="inlineStr">
        <is>
          <t>-</t>
        </is>
      </c>
      <c r="J79" t="inlineStr">
        <is>
          <t>-</t>
        </is>
      </c>
      <c r="K79" t="inlineStr">
        <is>
          <t>-</t>
        </is>
      </c>
      <c r="L79" t="inlineStr">
        <is>
          <t>-</t>
        </is>
      </c>
      <c r="M79" t="inlineStr">
        <is>
          <t>-</t>
        </is>
      </c>
      <c r="N79" t="inlineStr">
        <is>
          <t>-</t>
        </is>
      </c>
    </row>
    <row r="80">
      <c r="A80" s="5" t="inlineStr">
        <is>
          <t>PEG Ratio</t>
        </is>
      </c>
      <c r="B80" s="5" t="inlineStr">
        <is>
          <t>KGW Kurs/Gewinn/Wachstum</t>
        </is>
      </c>
      <c r="C80" t="n">
        <v>-0.02</v>
      </c>
      <c r="D80" t="n">
        <v>-0.02</v>
      </c>
      <c r="E80" t="inlineStr">
        <is>
          <t>-</t>
        </is>
      </c>
      <c r="F80" t="n">
        <v>-0.15</v>
      </c>
      <c r="G80" t="inlineStr">
        <is>
          <t>-</t>
        </is>
      </c>
      <c r="H80" t="n">
        <v>-0.11</v>
      </c>
      <c r="I80" t="n">
        <v>-0.18</v>
      </c>
      <c r="J80" t="inlineStr">
        <is>
          <t>-</t>
        </is>
      </c>
      <c r="K80" t="inlineStr">
        <is>
          <t>-</t>
        </is>
      </c>
      <c r="L80" t="inlineStr">
        <is>
          <t>-</t>
        </is>
      </c>
      <c r="M80" t="inlineStr">
        <is>
          <t>-</t>
        </is>
      </c>
      <c r="N80" t="inlineStr">
        <is>
          <t>-</t>
        </is>
      </c>
    </row>
    <row r="81">
      <c r="A81" s="5" t="inlineStr">
        <is>
          <t>EBIT-Wachstum 1J in %</t>
        </is>
      </c>
      <c r="B81" s="5" t="inlineStr">
        <is>
          <t>EBIT Growth 1Y in %</t>
        </is>
      </c>
      <c r="C81" t="n">
        <v>-50.93</v>
      </c>
      <c r="D81" t="n">
        <v>-168.34</v>
      </c>
      <c r="E81" t="n">
        <v>-528.3099999999999</v>
      </c>
      <c r="F81" t="n">
        <v>-135.06</v>
      </c>
      <c r="G81" t="n">
        <v>-485.06</v>
      </c>
      <c r="H81" t="n">
        <v>17.77</v>
      </c>
      <c r="I81" t="n">
        <v>-57.42</v>
      </c>
      <c r="J81" t="n">
        <v>20.19</v>
      </c>
      <c r="K81" t="n">
        <v>-38.2</v>
      </c>
      <c r="L81" t="n">
        <v>51.85</v>
      </c>
      <c r="M81" t="n">
        <v>-68.59</v>
      </c>
      <c r="N81" t="inlineStr">
        <is>
          <t>-</t>
        </is>
      </c>
    </row>
    <row r="82">
      <c r="A82" s="5" t="inlineStr">
        <is>
          <t>EBIT-Wachstum 3J in %</t>
        </is>
      </c>
      <c r="B82" s="5" t="inlineStr">
        <is>
          <t>EBIT Growth 3Y in %</t>
        </is>
      </c>
      <c r="C82" t="n">
        <v>-249.19</v>
      </c>
      <c r="D82" t="n">
        <v>-277.24</v>
      </c>
      <c r="E82" t="n">
        <v>-382.81</v>
      </c>
      <c r="F82" t="n">
        <v>-200.78</v>
      </c>
      <c r="G82" t="n">
        <v>-174.9</v>
      </c>
      <c r="H82" t="n">
        <v>-6.49</v>
      </c>
      <c r="I82" t="n">
        <v>-25.14</v>
      </c>
      <c r="J82" t="n">
        <v>11.28</v>
      </c>
      <c r="K82" t="n">
        <v>-18.31</v>
      </c>
      <c r="L82" t="n">
        <v>-5.58</v>
      </c>
      <c r="M82" t="inlineStr">
        <is>
          <t>-</t>
        </is>
      </c>
      <c r="N82" t="inlineStr">
        <is>
          <t>-</t>
        </is>
      </c>
    </row>
    <row r="83">
      <c r="A83" s="5" t="inlineStr">
        <is>
          <t>EBIT-Wachstum 5J in %</t>
        </is>
      </c>
      <c r="B83" s="5" t="inlineStr">
        <is>
          <t>EBIT Growth 5Y in %</t>
        </is>
      </c>
      <c r="C83" t="n">
        <v>-273.54</v>
      </c>
      <c r="D83" t="n">
        <v>-259.8</v>
      </c>
      <c r="E83" t="n">
        <v>-237.62</v>
      </c>
      <c r="F83" t="n">
        <v>-127.92</v>
      </c>
      <c r="G83" t="n">
        <v>-108.54</v>
      </c>
      <c r="H83" t="n">
        <v>-1.16</v>
      </c>
      <c r="I83" t="n">
        <v>-18.43</v>
      </c>
      <c r="J83" t="n">
        <v>-6.95</v>
      </c>
      <c r="K83" t="inlineStr">
        <is>
          <t>-</t>
        </is>
      </c>
      <c r="L83" t="inlineStr">
        <is>
          <t>-</t>
        </is>
      </c>
      <c r="M83" t="inlineStr">
        <is>
          <t>-</t>
        </is>
      </c>
      <c r="N83" t="inlineStr">
        <is>
          <t>-</t>
        </is>
      </c>
    </row>
    <row r="84">
      <c r="A84" s="5" t="inlineStr">
        <is>
          <t>EBIT-Wachstum 10J in %</t>
        </is>
      </c>
      <c r="B84" s="5" t="inlineStr">
        <is>
          <t>EBIT Growth 10Y in %</t>
        </is>
      </c>
      <c r="C84" t="n">
        <v>-137.35</v>
      </c>
      <c r="D84" t="n">
        <v>-139.12</v>
      </c>
      <c r="E84" t="n">
        <v>-122.28</v>
      </c>
      <c r="F84" t="inlineStr">
        <is>
          <t>-</t>
        </is>
      </c>
      <c r="G84" t="inlineStr">
        <is>
          <t>-</t>
        </is>
      </c>
      <c r="H84" t="inlineStr">
        <is>
          <t>-</t>
        </is>
      </c>
      <c r="I84" t="inlineStr">
        <is>
          <t>-</t>
        </is>
      </c>
      <c r="J84" t="inlineStr">
        <is>
          <t>-</t>
        </is>
      </c>
      <c r="K84" t="inlineStr">
        <is>
          <t>-</t>
        </is>
      </c>
      <c r="L84" t="inlineStr">
        <is>
          <t>-</t>
        </is>
      </c>
      <c r="M84" t="inlineStr">
        <is>
          <t>-</t>
        </is>
      </c>
      <c r="N84" t="inlineStr">
        <is>
          <t>-</t>
        </is>
      </c>
    </row>
    <row r="85">
      <c r="A85" s="5" t="inlineStr">
        <is>
          <t>Op.Cashflow Wachstum 1J in %</t>
        </is>
      </c>
      <c r="B85" s="5" t="inlineStr">
        <is>
          <t>Op.Cashflow Wachstum 1Y in %</t>
        </is>
      </c>
      <c r="C85" t="n">
        <v>-535.85</v>
      </c>
      <c r="D85" t="n">
        <v>-102.57</v>
      </c>
      <c r="E85" t="n">
        <v>19.28</v>
      </c>
      <c r="F85" t="n">
        <v>409.44</v>
      </c>
      <c r="G85" t="n">
        <v>-90.98</v>
      </c>
      <c r="H85" t="n">
        <v>11771.58</v>
      </c>
      <c r="I85" t="n">
        <v>-125</v>
      </c>
      <c r="J85" t="n">
        <v>-108.68</v>
      </c>
      <c r="K85" t="n">
        <v>-568.84</v>
      </c>
      <c r="L85" t="n">
        <v>-270.75</v>
      </c>
      <c r="M85" t="n">
        <v>-77.26000000000001</v>
      </c>
      <c r="N85" t="inlineStr">
        <is>
          <t>-</t>
        </is>
      </c>
    </row>
    <row r="86">
      <c r="A86" s="5" t="inlineStr">
        <is>
          <t>Op.Cashflow Wachstum 3J in %</t>
        </is>
      </c>
      <c r="B86" s="5" t="inlineStr">
        <is>
          <t>Op.Cashflow Wachstum 3Y in %</t>
        </is>
      </c>
      <c r="C86" t="n">
        <v>-206.38</v>
      </c>
      <c r="D86" t="n">
        <v>108.72</v>
      </c>
      <c r="E86" t="n">
        <v>112.58</v>
      </c>
      <c r="F86" t="n">
        <v>4030.01</v>
      </c>
      <c r="G86" t="n">
        <v>3851.87</v>
      </c>
      <c r="H86" t="n">
        <v>3845.97</v>
      </c>
      <c r="I86" t="n">
        <v>-267.51</v>
      </c>
      <c r="J86" t="n">
        <v>-316.09</v>
      </c>
      <c r="K86" t="n">
        <v>-305.62</v>
      </c>
      <c r="L86" t="n">
        <v>-116</v>
      </c>
      <c r="M86" t="inlineStr">
        <is>
          <t>-</t>
        </is>
      </c>
      <c r="N86" t="inlineStr">
        <is>
          <t>-</t>
        </is>
      </c>
    </row>
    <row r="87">
      <c r="A87" s="5" t="inlineStr">
        <is>
          <t>Op.Cashflow Wachstum 5J in %</t>
        </is>
      </c>
      <c r="B87" s="5" t="inlineStr">
        <is>
          <t>Op.Cashflow Wachstum 5Y in %</t>
        </is>
      </c>
      <c r="C87" t="n">
        <v>-60.14</v>
      </c>
      <c r="D87" t="n">
        <v>2401.35</v>
      </c>
      <c r="E87" t="n">
        <v>2396.86</v>
      </c>
      <c r="F87" t="n">
        <v>2371.27</v>
      </c>
      <c r="G87" t="n">
        <v>2175.62</v>
      </c>
      <c r="H87" t="n">
        <v>2139.66</v>
      </c>
      <c r="I87" t="n">
        <v>-230.11</v>
      </c>
      <c r="J87" t="n">
        <v>-205.11</v>
      </c>
      <c r="K87" t="inlineStr">
        <is>
          <t>-</t>
        </is>
      </c>
      <c r="L87" t="inlineStr">
        <is>
          <t>-</t>
        </is>
      </c>
      <c r="M87" t="inlineStr">
        <is>
          <t>-</t>
        </is>
      </c>
      <c r="N87" t="inlineStr">
        <is>
          <t>-</t>
        </is>
      </c>
    </row>
    <row r="88">
      <c r="A88" s="5" t="inlineStr">
        <is>
          <t>Op.Cashflow Wachstum 10J in %</t>
        </is>
      </c>
      <c r="B88" s="5" t="inlineStr">
        <is>
          <t>Op.Cashflow Wachstum 10Y in %</t>
        </is>
      </c>
      <c r="C88" t="n">
        <v>1039.76</v>
      </c>
      <c r="D88" t="n">
        <v>1085.62</v>
      </c>
      <c r="E88" t="n">
        <v>1095.88</v>
      </c>
      <c r="F88" t="inlineStr">
        <is>
          <t>-</t>
        </is>
      </c>
      <c r="G88" t="inlineStr">
        <is>
          <t>-</t>
        </is>
      </c>
      <c r="H88" t="inlineStr">
        <is>
          <t>-</t>
        </is>
      </c>
      <c r="I88" t="inlineStr">
        <is>
          <t>-</t>
        </is>
      </c>
      <c r="J88" t="inlineStr">
        <is>
          <t>-</t>
        </is>
      </c>
      <c r="K88" t="inlineStr">
        <is>
          <t>-</t>
        </is>
      </c>
      <c r="L88" t="inlineStr">
        <is>
          <t>-</t>
        </is>
      </c>
      <c r="M88" t="inlineStr">
        <is>
          <t>-</t>
        </is>
      </c>
      <c r="N88" t="inlineStr">
        <is>
          <t>-</t>
        </is>
      </c>
    </row>
    <row r="89">
      <c r="A89" s="5" t="inlineStr">
        <is>
          <t>Verschuldungsgrad in %</t>
        </is>
      </c>
      <c r="B89" s="5" t="inlineStr">
        <is>
          <t>Finance Gearing in %</t>
        </is>
      </c>
      <c r="C89" t="n">
        <v>1035</v>
      </c>
      <c r="D89" t="n">
        <v>988.13</v>
      </c>
      <c r="E89" t="n">
        <v>1140</v>
      </c>
      <c r="F89" t="n">
        <v>1106</v>
      </c>
      <c r="G89" t="n">
        <v>1157</v>
      </c>
      <c r="H89" t="n">
        <v>1102</v>
      </c>
      <c r="I89" t="n">
        <v>1260</v>
      </c>
      <c r="J89" t="n">
        <v>1352</v>
      </c>
      <c r="K89" t="n">
        <v>1089</v>
      </c>
      <c r="L89" t="n">
        <v>971.87</v>
      </c>
      <c r="M89" t="n">
        <v>956.05</v>
      </c>
      <c r="N89" t="n">
        <v>743.53</v>
      </c>
      <c r="O89" t="n">
        <v>743.53</v>
      </c>
    </row>
  </sheetData>
  <pageMargins bottom="1" footer="0.5" header="0.5" left="0.75" right="0.75" top="1"/>
</worksheet>
</file>

<file path=xl/worksheets/sheet32.xml><?xml version="1.0" encoding="utf-8"?>
<worksheet xmlns="http://schemas.openxmlformats.org/spreadsheetml/2006/main">
  <sheetPr>
    <outlinePr summaryBelow="1" summaryRight="1"/>
    <pageSetUpPr/>
  </sheetPr>
  <dimension ref="A1:X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3"/>
    <col customWidth="1" max="14" min="14" width="20"/>
    <col customWidth="1" max="15" min="15" width="21"/>
    <col customWidth="1" max="16" min="16" width="21"/>
    <col customWidth="1" max="17" min="17" width="22"/>
    <col customWidth="1" max="18" min="18" width="21"/>
    <col customWidth="1" max="19" min="19" width="20"/>
    <col customWidth="1" max="20" min="20" width="22"/>
    <col customWidth="1" max="21" min="21" width="21"/>
    <col customWidth="1" max="22" min="22" width="21"/>
    <col customWidth="1" max="23" min="23" width="10"/>
    <col customWidth="1" max="24" min="24" width="10"/>
  </cols>
  <sheetData>
    <row r="1">
      <c r="A1" s="1" t="inlineStr">
        <is>
          <t xml:space="preserve">UNICREDIT </t>
        </is>
      </c>
      <c r="B1" s="2" t="inlineStr">
        <is>
          <t>WKN: A2DJV6  ISIN: IT0005239360  US-Symbol:UNCFF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c r="X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c r="X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1473</t>
        </is>
      </c>
      <c r="C4" s="5" t="inlineStr">
        <is>
          <t>Telefon / Phone</t>
        </is>
      </c>
      <c r="D4" s="5" t="inlineStr"/>
      <c r="E4" t="inlineStr">
        <is>
          <t>+39-02-8862-1</t>
        </is>
      </c>
      <c r="G4" t="inlineStr">
        <is>
          <t>06.02.2020</t>
        </is>
      </c>
      <c r="H4" t="inlineStr">
        <is>
          <t>Preliminary Results</t>
        </is>
      </c>
      <c r="J4" t="inlineStr">
        <is>
          <t>BlackRock Inc.</t>
        </is>
      </c>
      <c r="L4" t="inlineStr">
        <is>
          <t>5,08%</t>
        </is>
      </c>
    </row>
    <row r="5">
      <c r="A5" s="5" t="inlineStr">
        <is>
          <t>Ticker</t>
        </is>
      </c>
      <c r="B5" t="inlineStr">
        <is>
          <t>CRIN</t>
        </is>
      </c>
      <c r="C5" s="5" t="inlineStr">
        <is>
          <t>Fax</t>
        </is>
      </c>
      <c r="D5" s="5" t="inlineStr"/>
      <c r="E5" t="inlineStr">
        <is>
          <t>-</t>
        </is>
      </c>
      <c r="G5" t="inlineStr">
        <is>
          <t>31.03.2020</t>
        </is>
      </c>
      <c r="H5" t="inlineStr">
        <is>
          <t>Publication Of Annual Report</t>
        </is>
      </c>
      <c r="J5" t="inlineStr">
        <is>
          <t>Dodge &amp; Cox</t>
        </is>
      </c>
      <c r="L5" t="inlineStr">
        <is>
          <t>5,00%</t>
        </is>
      </c>
    </row>
    <row r="6">
      <c r="A6" s="5" t="inlineStr">
        <is>
          <t>Gelistet Seit / Listed Since</t>
        </is>
      </c>
      <c r="B6" t="inlineStr">
        <is>
          <t>-</t>
        </is>
      </c>
      <c r="C6" s="5" t="inlineStr">
        <is>
          <t>Internet</t>
        </is>
      </c>
      <c r="D6" s="5" t="inlineStr"/>
      <c r="E6" t="inlineStr">
        <is>
          <t>http://www.unicreditgroup.eu</t>
        </is>
      </c>
      <c r="G6" t="inlineStr">
        <is>
          <t>09.04.2020</t>
        </is>
      </c>
      <c r="H6" t="inlineStr">
        <is>
          <t>Annual General Meeting</t>
        </is>
      </c>
      <c r="J6" t="inlineStr">
        <is>
          <t>Freefloat</t>
        </is>
      </c>
      <c r="L6" t="inlineStr">
        <is>
          <t>89,91%</t>
        </is>
      </c>
    </row>
    <row r="7">
      <c r="A7" s="5" t="inlineStr">
        <is>
          <t>Nominalwert / Nominal Value</t>
        </is>
      </c>
      <c r="B7" t="inlineStr">
        <is>
          <t>-</t>
        </is>
      </c>
      <c r="C7" s="5" t="inlineStr">
        <is>
          <t>Inv. Relations Telefon / Phone</t>
        </is>
      </c>
      <c r="D7" s="5" t="inlineStr"/>
      <c r="E7" t="inlineStr">
        <is>
          <t>+39-02-8862-2966</t>
        </is>
      </c>
      <c r="G7" t="inlineStr">
        <is>
          <t>07.05.2020</t>
        </is>
      </c>
      <c r="H7" t="inlineStr">
        <is>
          <t>Result Q1</t>
        </is>
      </c>
    </row>
    <row r="8">
      <c r="A8" s="5" t="inlineStr">
        <is>
          <t>Land / Country</t>
        </is>
      </c>
      <c r="B8" t="inlineStr">
        <is>
          <t>Italien</t>
        </is>
      </c>
      <c r="C8" s="5" t="inlineStr">
        <is>
          <t>Inv. Relations E-Mail</t>
        </is>
      </c>
      <c r="D8" s="5" t="inlineStr"/>
      <c r="E8" t="inlineStr">
        <is>
          <t>investorrelations@unicredit.eu</t>
        </is>
      </c>
      <c r="G8" t="inlineStr">
        <is>
          <t>06.08.2020</t>
        </is>
      </c>
      <c r="H8" t="inlineStr">
        <is>
          <t>Score Half Year</t>
        </is>
      </c>
    </row>
    <row r="9">
      <c r="A9" s="5" t="inlineStr">
        <is>
          <t>Währung / Currency</t>
        </is>
      </c>
      <c r="B9" t="inlineStr">
        <is>
          <t>EUR</t>
        </is>
      </c>
      <c r="C9" s="5" t="inlineStr">
        <is>
          <t>Kontaktperson / Contact Person</t>
        </is>
      </c>
      <c r="D9" s="5" t="inlineStr"/>
      <c r="E9" t="inlineStr">
        <is>
          <t>Jörg P. Pietzner</t>
        </is>
      </c>
      <c r="G9" t="inlineStr">
        <is>
          <t>05.11.2020</t>
        </is>
      </c>
      <c r="H9" t="inlineStr">
        <is>
          <t>Q3 Earnings</t>
        </is>
      </c>
    </row>
    <row r="10">
      <c r="A10" s="5" t="inlineStr">
        <is>
          <t>Branche / Industry</t>
        </is>
      </c>
      <c r="B10" t="inlineStr">
        <is>
          <t>Banks</t>
        </is>
      </c>
      <c r="C10" s="5" t="inlineStr"/>
      <c r="D10" s="5" t="inlineStr"/>
    </row>
    <row r="11">
      <c r="A11" s="5" t="inlineStr">
        <is>
          <t>Sektor / Sector</t>
        </is>
      </c>
      <c r="B11" t="inlineStr">
        <is>
          <t>Financial Sector</t>
        </is>
      </c>
    </row>
    <row r="12">
      <c r="A12" s="5" t="inlineStr">
        <is>
          <t>Typ / Genre</t>
        </is>
      </c>
      <c r="B12" t="inlineStr">
        <is>
          <t>Stammaktie</t>
        </is>
      </c>
    </row>
    <row r="13">
      <c r="A13" s="5" t="inlineStr">
        <is>
          <t>Adresse / Address</t>
        </is>
      </c>
      <c r="B13" t="inlineStr">
        <is>
          <t>UniCredit S.p.A.Piazza Gae Aulenti 3 - Tower A  I-20154 Milan</t>
        </is>
      </c>
    </row>
    <row r="14">
      <c r="A14" s="5" t="inlineStr">
        <is>
          <t>Management</t>
        </is>
      </c>
      <c r="B14" t="inlineStr">
        <is>
          <t>Jean Pierre Mustier, Cesare Bisoni, Lamberto Andreotti, Mohamed Hamad Al Mehairi, Sergio Balbinot, Vincenzo Cariello, Elena Carletti, Isabelle de Wismes, Beatriz Lara Bartolomé, Stefano Micossi, Maria Pierdicchi, Francesca Tondi, Alexander Wolfgring, Elena Zambon</t>
        </is>
      </c>
    </row>
    <row r="15">
      <c r="A15" s="5" t="inlineStr">
        <is>
          <t>Aufsichtsrat / Board</t>
        </is>
      </c>
      <c r="B15" t="inlineStr">
        <is>
          <t>Marco Rigotti, Angelo Rocco Bonissoni, Benedetta Navarra, Guido Paolucci, Antonella Bientinesi</t>
        </is>
      </c>
    </row>
    <row r="16">
      <c r="A16" s="5" t="inlineStr">
        <is>
          <t>Beschreibung</t>
        </is>
      </c>
      <c r="B16" t="inlineStr">
        <is>
          <t>UniCredit S.p.A. ist die Holding einer italienischen, international agierenden Finanzgruppe, die im In- und Ausland umfangreiche Bankdienstleistungen anbietet. Entstanden aus der Fusion von Credito Italiano mit mehreren anderen italienischen Banken, unterhält es heute eines der größten europäischen Finanznetzwerke. UniCredit bietet das volle Spektrum des Privatkunden- und Firmenkundengeschäfts mit Kontenverwaltung, Zahlungsverkehrsabwicklung, Vermögensverwaltung sowie Investment Banking und Management. 2005 übernahm die UniCredit S.p.A. den deutschen Hypothekenspezialisten HVB und damit auch deren Tochter Bank Austria. Damit gelang der Unicredit als erster ausländischer Bank der Aufkauf einer deutschen Bank. Er erfolgte in Form einer freundschaftlichen Übernahme mittels Aktientausch. Die ehemalige Hypovereinsbank ist heute als UniCredit Bank aktiv und bietet Finanzdienstleitungen für Privat- und Geschäftskunden und Vermögensverwaltung. Die Gruppe besitzt 8.500 Niederlassungen in Europa. Neben Italien liegt dabei ein Fokus auf Mittel – und Osteuropa. Darüber hinaus unterhält die Bank Niederlassungen oder Beteiligungen in Nord – und Südamerika, Australien, Südafrika und Asien. Copyright 2014 FINANCE BASE AG</t>
        </is>
      </c>
    </row>
    <row r="17">
      <c r="A17" s="5" t="inlineStr">
        <is>
          <t>Profile</t>
        </is>
      </c>
      <c r="B17" t="inlineStr">
        <is>
          <t>UniCredit SpA is the holding company of an Italian, internationally active financial group's extensive domestic and international banking services offered. Born from the merger of Credito Italiano with several other Italian banks, today it maintains one of the largest European financial networks. UniCredit offers the full range of retail and corporate banking business with account management, payment processing, asset management and investment banking and management. 2005, UniCredit acquired S.p.A. the German mortgage specialists HVB and thus its subsidiary Bank Austria. In order for the Unicredit be the first foreign bank buying up succeeded a German bank. He took the form of a friendly takeover by exchange of shares. The former HypoVereinsbank now operates as UniCredit Bank offers financial services for private and business clients and asset management. The Group has 8,500 branches in Europe. Besides Italy, while there is a focus on Central - and Eastern Europe. Furthermore, the bank branches or investments maintains in North - and South America, Australia, South Africa and Asia.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c r="X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2006</v>
      </c>
      <c r="R19" s="5" t="n">
        <v>2005</v>
      </c>
      <c r="S19" s="5" t="n">
        <v>2004</v>
      </c>
      <c r="T19" s="5" t="n">
        <v>2003</v>
      </c>
      <c r="U19" s="5" t="n">
        <v>2002</v>
      </c>
      <c r="V19" s="5" t="n">
        <v>2001</v>
      </c>
      <c r="W19" s="5" t="n">
        <v>2000</v>
      </c>
      <c r="X19" s="5" t="n">
        <v>1999</v>
      </c>
    </row>
    <row r="20">
      <c r="A20" s="5" t="inlineStr">
        <is>
          <t>Gesamtertrag</t>
        </is>
      </c>
      <c r="B20" s="5" t="inlineStr">
        <is>
          <t>Total Income</t>
        </is>
      </c>
      <c r="C20" t="inlineStr">
        <is>
          <t>-</t>
        </is>
      </c>
      <c r="D20" t="n">
        <v>18142</v>
      </c>
      <c r="E20" t="n">
        <v>19167</v>
      </c>
      <c r="F20" t="n">
        <v>18146</v>
      </c>
      <c r="G20" t="n">
        <v>18057</v>
      </c>
      <c r="H20" t="n">
        <v>21328</v>
      </c>
      <c r="I20" t="n">
        <v>21320</v>
      </c>
      <c r="J20" t="n">
        <v>24402</v>
      </c>
      <c r="K20" t="n">
        <v>14934</v>
      </c>
      <c r="L20" t="n">
        <v>18592</v>
      </c>
      <c r="M20" t="n">
        <v>18625</v>
      </c>
      <c r="N20" t="n">
        <v>18148</v>
      </c>
      <c r="O20" t="n">
        <v>21504</v>
      </c>
      <c r="P20" t="n">
        <v>23999</v>
      </c>
      <c r="Q20" t="n">
        <v>23361</v>
      </c>
      <c r="R20" t="n">
        <v>10113</v>
      </c>
      <c r="S20" t="n">
        <v>10543</v>
      </c>
      <c r="T20" t="n">
        <v>10465</v>
      </c>
      <c r="U20" t="n">
        <v>10099</v>
      </c>
      <c r="V20" t="n">
        <v>9989</v>
      </c>
      <c r="W20" t="n">
        <v>9318</v>
      </c>
      <c r="X20" t="n">
        <v>7611</v>
      </c>
    </row>
    <row r="21">
      <c r="A21" s="5" t="inlineStr">
        <is>
          <t>Operatives Ergebnis (EBIT)</t>
        </is>
      </c>
      <c r="B21" s="5" t="inlineStr">
        <is>
          <t>EBIT Earning Before Interest &amp; Tax</t>
        </is>
      </c>
      <c r="C21" t="inlineStr">
        <is>
          <t>-</t>
        </is>
      </c>
      <c r="D21" t="n">
        <v>3021</v>
      </c>
      <c r="E21" t="n">
        <v>3593</v>
      </c>
      <c r="F21" t="n">
        <v>3700</v>
      </c>
      <c r="G21" t="n">
        <v>-11245</v>
      </c>
      <c r="H21" t="n">
        <v>2396</v>
      </c>
      <c r="I21" t="n">
        <v>3679</v>
      </c>
      <c r="J21" t="n">
        <v>-1442</v>
      </c>
      <c r="K21" t="n">
        <v>-504.9</v>
      </c>
      <c r="L21" t="n">
        <v>1100</v>
      </c>
      <c r="M21" t="n">
        <v>2169</v>
      </c>
      <c r="N21" t="n">
        <v>2104</v>
      </c>
      <c r="O21" t="n">
        <v>4628</v>
      </c>
      <c r="P21" t="n">
        <v>8603</v>
      </c>
      <c r="Q21" t="n">
        <v>7141</v>
      </c>
      <c r="R21" t="n">
        <v>3892</v>
      </c>
      <c r="S21" t="n">
        <v>2988</v>
      </c>
      <c r="T21" t="n">
        <v>3257</v>
      </c>
      <c r="U21" t="n">
        <v>2924</v>
      </c>
      <c r="V21" t="n">
        <v>3212</v>
      </c>
      <c r="W21" t="n">
        <v>3185</v>
      </c>
      <c r="X21" t="n">
        <v>2271</v>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n">
        <v>-13758</v>
      </c>
      <c r="K22" t="n">
        <v>177.8</v>
      </c>
      <c r="L22" t="n">
        <v>-8827</v>
      </c>
      <c r="M22" t="n">
        <v>5.8</v>
      </c>
      <c r="N22" t="n">
        <v>819.4</v>
      </c>
      <c r="O22" t="n">
        <v>366.8</v>
      </c>
      <c r="P22" t="n">
        <v>609.1</v>
      </c>
      <c r="Q22" t="n">
        <v>721.2</v>
      </c>
      <c r="R22" t="n">
        <v>176.6</v>
      </c>
      <c r="S22" t="n">
        <v>130.4</v>
      </c>
      <c r="T22" t="n">
        <v>4</v>
      </c>
      <c r="U22" t="n">
        <v>-4</v>
      </c>
      <c r="V22" t="n">
        <v>-5</v>
      </c>
      <c r="W22" t="n">
        <v>8</v>
      </c>
      <c r="X22" t="n">
        <v>-9</v>
      </c>
    </row>
    <row r="23">
      <c r="A23" s="5" t="inlineStr">
        <is>
          <t>Ergebnis vor Steuer (EBT)</t>
        </is>
      </c>
      <c r="B23" s="5" t="inlineStr">
        <is>
          <t>EBT Earning Before Tax</t>
        </is>
      </c>
      <c r="C23" t="inlineStr">
        <is>
          <t>-</t>
        </is>
      </c>
      <c r="D23" t="n">
        <v>3021</v>
      </c>
      <c r="E23" t="n">
        <v>3593</v>
      </c>
      <c r="F23" t="n">
        <v>3700</v>
      </c>
      <c r="G23" t="n">
        <v>-11245</v>
      </c>
      <c r="H23" t="n">
        <v>2396</v>
      </c>
      <c r="I23" t="n">
        <v>3679</v>
      </c>
      <c r="J23" t="n">
        <v>-15200</v>
      </c>
      <c r="K23" t="n">
        <v>-327.1</v>
      </c>
      <c r="L23" t="n">
        <v>-7727</v>
      </c>
      <c r="M23" t="n">
        <v>2175</v>
      </c>
      <c r="N23" t="n">
        <v>2923</v>
      </c>
      <c r="O23" t="n">
        <v>4995</v>
      </c>
      <c r="P23" t="n">
        <v>9212</v>
      </c>
      <c r="Q23" t="n">
        <v>7862</v>
      </c>
      <c r="R23" t="n">
        <v>4068</v>
      </c>
      <c r="S23" t="n">
        <v>3119</v>
      </c>
      <c r="T23" t="n">
        <v>3261</v>
      </c>
      <c r="U23" t="n">
        <v>2920</v>
      </c>
      <c r="V23" t="n">
        <v>3207</v>
      </c>
      <c r="W23" t="n">
        <v>3193</v>
      </c>
      <c r="X23" t="n">
        <v>2262</v>
      </c>
    </row>
    <row r="24">
      <c r="A24" s="5" t="inlineStr">
        <is>
          <t>Steuern auf Einkommen und Ertrag</t>
        </is>
      </c>
      <c r="B24" s="5" t="inlineStr">
        <is>
          <t>Taxes on income and earnings</t>
        </is>
      </c>
      <c r="C24" t="inlineStr">
        <is>
          <t>-</t>
        </is>
      </c>
      <c r="D24" t="n">
        <v>862</v>
      </c>
      <c r="E24" t="n">
        <v>-501.7</v>
      </c>
      <c r="F24" t="n">
        <v>595.7</v>
      </c>
      <c r="G24" t="n">
        <v>711.6</v>
      </c>
      <c r="H24" t="n">
        <v>54.6</v>
      </c>
      <c r="I24" t="n">
        <v>1167</v>
      </c>
      <c r="J24" t="n">
        <v>-2378</v>
      </c>
      <c r="K24" t="n">
        <v>-1724</v>
      </c>
      <c r="L24" t="n">
        <v>1115</v>
      </c>
      <c r="M24" t="n">
        <v>530.1</v>
      </c>
      <c r="N24" t="n">
        <v>888.3</v>
      </c>
      <c r="O24" t="n">
        <v>465.4</v>
      </c>
      <c r="P24" t="n">
        <v>2534</v>
      </c>
      <c r="Q24" t="n">
        <v>1790</v>
      </c>
      <c r="R24" t="n">
        <v>1396</v>
      </c>
      <c r="S24" t="n">
        <v>1036</v>
      </c>
      <c r="T24" t="n">
        <v>1386</v>
      </c>
      <c r="U24" t="n">
        <v>1317</v>
      </c>
      <c r="V24" t="n">
        <v>1484</v>
      </c>
      <c r="W24" t="n">
        <v>1435</v>
      </c>
      <c r="X24" t="n">
        <v>1207</v>
      </c>
    </row>
    <row r="25">
      <c r="A25" s="5" t="inlineStr">
        <is>
          <t>Ergebnis nach Steuer</t>
        </is>
      </c>
      <c r="B25" s="5" t="inlineStr">
        <is>
          <t>Earnings after tax</t>
        </is>
      </c>
      <c r="C25" t="inlineStr">
        <is>
          <t>-</t>
        </is>
      </c>
      <c r="D25" t="n">
        <v>2159</v>
      </c>
      <c r="E25" t="n">
        <v>4095</v>
      </c>
      <c r="F25" t="n">
        <v>3104</v>
      </c>
      <c r="G25" t="n">
        <v>-11956</v>
      </c>
      <c r="H25" t="n">
        <v>2341</v>
      </c>
      <c r="I25" t="n">
        <v>2512</v>
      </c>
      <c r="J25" t="n">
        <v>-12823</v>
      </c>
      <c r="K25" t="n">
        <v>1397</v>
      </c>
      <c r="L25" t="n">
        <v>-8842</v>
      </c>
      <c r="M25" t="n">
        <v>1645</v>
      </c>
      <c r="N25" t="n">
        <v>2035</v>
      </c>
      <c r="O25" t="n">
        <v>4529</v>
      </c>
      <c r="P25" t="n">
        <v>6678</v>
      </c>
      <c r="Q25" t="n">
        <v>6072</v>
      </c>
      <c r="R25" t="n">
        <v>2672</v>
      </c>
      <c r="S25" t="n">
        <v>2082</v>
      </c>
      <c r="T25" t="n">
        <v>1875</v>
      </c>
      <c r="U25" t="n">
        <v>1603</v>
      </c>
      <c r="V25" t="n">
        <v>1723</v>
      </c>
      <c r="W25" t="n">
        <v>1758</v>
      </c>
      <c r="X25" t="n">
        <v>1055</v>
      </c>
    </row>
    <row r="26">
      <c r="A26" s="5" t="inlineStr">
        <is>
          <t>Minderheitenanteil</t>
        </is>
      </c>
      <c r="B26" s="5" t="inlineStr">
        <is>
          <t>Minority Share</t>
        </is>
      </c>
      <c r="C26" t="inlineStr">
        <is>
          <t>-</t>
        </is>
      </c>
      <c r="D26" t="n">
        <v>-118</v>
      </c>
      <c r="E26" t="n">
        <v>-216.1</v>
      </c>
      <c r="F26" t="n">
        <v>-312.5</v>
      </c>
      <c r="G26" t="n">
        <v>-463.8</v>
      </c>
      <c r="H26" t="n">
        <v>-351.7</v>
      </c>
      <c r="I26" t="n">
        <v>-380.2</v>
      </c>
      <c r="J26" t="n">
        <v>-381.7</v>
      </c>
      <c r="K26" t="n">
        <v>-357.6</v>
      </c>
      <c r="L26" t="n">
        <v>-364.8</v>
      </c>
      <c r="M26" t="n">
        <v>-321</v>
      </c>
      <c r="N26" t="n">
        <v>-332.3</v>
      </c>
      <c r="O26" t="n">
        <v>-517.5</v>
      </c>
      <c r="P26" t="n">
        <v>-717.1</v>
      </c>
      <c r="Q26" t="n">
        <v>-680.1</v>
      </c>
      <c r="R26" t="n">
        <v>-261.2</v>
      </c>
      <c r="S26" t="n">
        <v>-169.4</v>
      </c>
      <c r="T26" t="n">
        <v>-129</v>
      </c>
      <c r="U26" t="n">
        <v>-161</v>
      </c>
      <c r="V26" t="n">
        <v>-500</v>
      </c>
      <c r="W26" t="n">
        <v>-463</v>
      </c>
      <c r="X26" t="n">
        <v>-353</v>
      </c>
    </row>
    <row r="27">
      <c r="A27" s="5" t="inlineStr">
        <is>
          <t>Jahresüberschuss/-fehlbetrag</t>
        </is>
      </c>
      <c r="B27" s="5" t="inlineStr">
        <is>
          <t>Net Profit</t>
        </is>
      </c>
      <c r="C27" t="inlineStr">
        <is>
          <t>-</t>
        </is>
      </c>
      <c r="D27" t="n">
        <v>3373</v>
      </c>
      <c r="E27" t="n">
        <v>3892</v>
      </c>
      <c r="F27" t="n">
        <v>5473</v>
      </c>
      <c r="G27" t="n">
        <v>-11790</v>
      </c>
      <c r="H27" t="n">
        <v>1694</v>
      </c>
      <c r="I27" t="n">
        <v>2008</v>
      </c>
      <c r="J27" t="n">
        <v>-13965</v>
      </c>
      <c r="K27" t="n">
        <v>864.9</v>
      </c>
      <c r="L27" t="n">
        <v>-9206</v>
      </c>
      <c r="M27" t="n">
        <v>1323</v>
      </c>
      <c r="N27" t="n">
        <v>1702</v>
      </c>
      <c r="O27" t="n">
        <v>4012</v>
      </c>
      <c r="P27" t="n">
        <v>5961</v>
      </c>
      <c r="Q27" t="n">
        <v>5448</v>
      </c>
      <c r="R27" t="n">
        <v>2470</v>
      </c>
      <c r="S27" t="n">
        <v>2131</v>
      </c>
      <c r="T27" t="n">
        <v>1961</v>
      </c>
      <c r="U27" t="n">
        <v>1801</v>
      </c>
      <c r="V27" t="n">
        <v>1454</v>
      </c>
      <c r="W27" t="n">
        <v>1395</v>
      </c>
      <c r="X27" t="n">
        <v>1287</v>
      </c>
    </row>
    <row r="28">
      <c r="A28" s="5" t="inlineStr">
        <is>
          <t>Summe Aktiva</t>
        </is>
      </c>
      <c r="B28" s="5" t="inlineStr">
        <is>
          <t>Total Assets</t>
        </is>
      </c>
      <c r="C28" t="inlineStr">
        <is>
          <t>-</t>
        </is>
      </c>
      <c r="D28" t="n">
        <v>855647</v>
      </c>
      <c r="E28" t="n">
        <v>831469</v>
      </c>
      <c r="F28" t="n">
        <v>836790</v>
      </c>
      <c r="G28" t="n">
        <v>859533</v>
      </c>
      <c r="H28" t="n">
        <v>860433</v>
      </c>
      <c r="I28" t="n">
        <v>844217</v>
      </c>
      <c r="J28" t="n">
        <v>845838</v>
      </c>
      <c r="K28" t="n">
        <v>926828</v>
      </c>
      <c r="L28" t="n">
        <v>926769</v>
      </c>
      <c r="M28" t="n">
        <v>929488</v>
      </c>
      <c r="N28" t="n">
        <v>928760</v>
      </c>
      <c r="O28" t="n">
        <v>1050000</v>
      </c>
      <c r="P28" t="n">
        <v>1020000</v>
      </c>
      <c r="Q28" t="n">
        <v>823284</v>
      </c>
      <c r="R28" t="n">
        <v>787000</v>
      </c>
      <c r="S28" t="n">
        <v>265855</v>
      </c>
      <c r="T28" t="n">
        <v>238256</v>
      </c>
      <c r="U28" t="n">
        <v>213349</v>
      </c>
      <c r="V28" t="n">
        <v>208388</v>
      </c>
      <c r="W28" t="n">
        <v>202656</v>
      </c>
      <c r="X28" t="n">
        <v>168927</v>
      </c>
    </row>
    <row r="29">
      <c r="A29" s="5" t="inlineStr">
        <is>
          <t>Summe Fremdkapital</t>
        </is>
      </c>
      <c r="B29" s="5" t="inlineStr">
        <is>
          <t>Total Liabilities</t>
        </is>
      </c>
      <c r="C29" t="inlineStr">
        <is>
          <t>-</t>
        </is>
      </c>
      <c r="D29" t="n">
        <v>793862</v>
      </c>
      <c r="E29" t="n">
        <v>774701</v>
      </c>
      <c r="F29" t="n">
        <v>776565</v>
      </c>
      <c r="G29" t="n">
        <v>816345</v>
      </c>
      <c r="H29" t="n">
        <v>806948</v>
      </c>
      <c r="I29" t="n">
        <v>791382</v>
      </c>
      <c r="J29" t="n">
        <v>795664</v>
      </c>
      <c r="K29" t="n">
        <v>860374</v>
      </c>
      <c r="L29" t="n">
        <v>871971</v>
      </c>
      <c r="M29" t="n">
        <v>861784</v>
      </c>
      <c r="N29" t="n">
        <v>865869</v>
      </c>
      <c r="O29" t="n">
        <v>987371</v>
      </c>
      <c r="P29" t="n">
        <v>971029</v>
      </c>
      <c r="Q29" t="n">
        <v>791077</v>
      </c>
      <c r="R29" t="n">
        <v>758975</v>
      </c>
      <c r="S29" t="n">
        <v>250690</v>
      </c>
      <c r="T29" t="n">
        <v>224270</v>
      </c>
      <c r="U29" t="n">
        <v>199916</v>
      </c>
      <c r="V29" t="n">
        <v>195983</v>
      </c>
      <c r="W29" t="n">
        <v>191417</v>
      </c>
      <c r="X29" t="n">
        <v>159384</v>
      </c>
    </row>
    <row r="30">
      <c r="A30" s="5" t="inlineStr">
        <is>
          <t>Minderheitenanteil</t>
        </is>
      </c>
      <c r="B30" s="5" t="inlineStr">
        <is>
          <t>Minority Share</t>
        </is>
      </c>
      <c r="C30" t="inlineStr">
        <is>
          <t>-</t>
        </is>
      </c>
      <c r="D30" t="n">
        <v>369</v>
      </c>
      <c r="E30" t="n">
        <v>927.2</v>
      </c>
      <c r="F30" t="n">
        <v>894.1</v>
      </c>
      <c r="G30" t="n">
        <v>3853</v>
      </c>
      <c r="H30" t="n">
        <v>3399</v>
      </c>
      <c r="I30" t="n">
        <v>3446</v>
      </c>
      <c r="J30" t="n">
        <v>3334</v>
      </c>
      <c r="K30" t="n">
        <v>3669</v>
      </c>
      <c r="L30" t="n">
        <v>3318</v>
      </c>
      <c r="M30" t="n">
        <v>3479</v>
      </c>
      <c r="N30" t="n">
        <v>3202</v>
      </c>
      <c r="O30" t="n">
        <v>3242</v>
      </c>
      <c r="P30" t="n">
        <v>4740</v>
      </c>
      <c r="Q30" t="n">
        <v>4275</v>
      </c>
      <c r="R30" t="n">
        <v>3903</v>
      </c>
      <c r="S30" t="n">
        <v>1129</v>
      </c>
      <c r="T30" t="n">
        <v>973</v>
      </c>
      <c r="U30" t="n">
        <v>1172</v>
      </c>
      <c r="V30" t="n">
        <v>2870</v>
      </c>
      <c r="W30" t="n">
        <v>2595</v>
      </c>
      <c r="X30" t="n">
        <v>1835</v>
      </c>
    </row>
    <row r="31">
      <c r="A31" s="5" t="inlineStr">
        <is>
          <t>Summe Eigenkapital</t>
        </is>
      </c>
      <c r="B31" s="5" t="inlineStr">
        <is>
          <t>Equity</t>
        </is>
      </c>
      <c r="C31" t="inlineStr">
        <is>
          <t>-</t>
        </is>
      </c>
      <c r="D31" t="n">
        <v>61416</v>
      </c>
      <c r="E31" t="n">
        <v>55841</v>
      </c>
      <c r="F31" t="n">
        <v>59331</v>
      </c>
      <c r="G31" t="n">
        <v>39336</v>
      </c>
      <c r="H31" t="n">
        <v>50087</v>
      </c>
      <c r="I31" t="n">
        <v>49390</v>
      </c>
      <c r="J31" t="n">
        <v>46841</v>
      </c>
      <c r="K31" t="n">
        <v>62784</v>
      </c>
      <c r="L31" t="n">
        <v>51479</v>
      </c>
      <c r="M31" t="n">
        <v>64224</v>
      </c>
      <c r="N31" t="n">
        <v>59689</v>
      </c>
      <c r="O31" t="n">
        <v>54999</v>
      </c>
      <c r="P31" t="n">
        <v>45989</v>
      </c>
      <c r="Q31" t="n">
        <v>27933</v>
      </c>
      <c r="R31" t="n">
        <v>24123</v>
      </c>
      <c r="S31" t="n">
        <v>14036</v>
      </c>
      <c r="T31" t="n">
        <v>13013</v>
      </c>
      <c r="U31" t="n">
        <v>12261</v>
      </c>
      <c r="V31" t="n">
        <v>9535</v>
      </c>
      <c r="W31" t="n">
        <v>8644</v>
      </c>
      <c r="X31" t="n">
        <v>7708</v>
      </c>
    </row>
    <row r="32">
      <c r="A32" s="5" t="inlineStr">
        <is>
          <t>Summe Passiva</t>
        </is>
      </c>
      <c r="B32" s="5" t="inlineStr">
        <is>
          <t>Liabilities &amp; Shareholder Equity</t>
        </is>
      </c>
      <c r="C32" t="inlineStr">
        <is>
          <t>-</t>
        </is>
      </c>
      <c r="D32" t="n">
        <v>855647</v>
      </c>
      <c r="E32" t="n">
        <v>831469</v>
      </c>
      <c r="F32" t="n">
        <v>836790</v>
      </c>
      <c r="G32" t="n">
        <v>859533</v>
      </c>
      <c r="H32" t="n">
        <v>860433</v>
      </c>
      <c r="I32" t="n">
        <v>844217</v>
      </c>
      <c r="J32" t="n">
        <v>845838</v>
      </c>
      <c r="K32" t="n">
        <v>926827</v>
      </c>
      <c r="L32" t="n">
        <v>926769</v>
      </c>
      <c r="M32" t="n">
        <v>929488</v>
      </c>
      <c r="N32" t="n">
        <v>928760</v>
      </c>
      <c r="O32" t="n">
        <v>1050000</v>
      </c>
      <c r="P32" t="n">
        <v>1020000</v>
      </c>
      <c r="Q32" t="n">
        <v>823284</v>
      </c>
      <c r="R32" t="n">
        <v>787000</v>
      </c>
      <c r="S32" t="n">
        <v>265855</v>
      </c>
      <c r="T32" t="n">
        <v>238256</v>
      </c>
      <c r="U32" t="n">
        <v>213349</v>
      </c>
      <c r="V32" t="n">
        <v>208388</v>
      </c>
      <c r="W32" t="n">
        <v>202656</v>
      </c>
      <c r="X32" t="n">
        <v>168927</v>
      </c>
    </row>
    <row r="33">
      <c r="A33" s="5" t="inlineStr">
        <is>
          <t>Mio.Aktien im Umlauf</t>
        </is>
      </c>
      <c r="B33" s="5" t="inlineStr">
        <is>
          <t>Million shares outstanding</t>
        </is>
      </c>
      <c r="C33" t="n">
        <v>2237</v>
      </c>
      <c r="D33" t="n">
        <v>2233</v>
      </c>
      <c r="E33" t="n">
        <v>2230</v>
      </c>
      <c r="F33" t="n">
        <v>2226</v>
      </c>
      <c r="G33" t="n">
        <v>617.78</v>
      </c>
      <c r="H33" t="n">
        <v>596.97</v>
      </c>
      <c r="I33" t="n">
        <v>586.58</v>
      </c>
      <c r="J33" t="n">
        <v>579.16</v>
      </c>
      <c r="K33" t="n">
        <v>578.95</v>
      </c>
      <c r="L33" t="n">
        <v>192.73</v>
      </c>
      <c r="M33" t="n">
        <v>192.73</v>
      </c>
      <c r="N33" t="n">
        <v>192.72</v>
      </c>
      <c r="O33" t="n">
        <v>133.68</v>
      </c>
      <c r="P33" t="n">
        <v>132.78</v>
      </c>
      <c r="Q33" t="n">
        <v>103.51</v>
      </c>
      <c r="R33" t="n">
        <v>103.04</v>
      </c>
      <c r="S33" t="n">
        <v>62.5</v>
      </c>
      <c r="T33" t="n">
        <v>63.16</v>
      </c>
      <c r="U33" t="n">
        <v>62.96</v>
      </c>
      <c r="V33" t="n">
        <v>51.31</v>
      </c>
      <c r="W33" t="n">
        <v>50.24</v>
      </c>
      <c r="X33" t="inlineStr">
        <is>
          <t>-</t>
        </is>
      </c>
    </row>
    <row r="34">
      <c r="A34" s="5" t="inlineStr">
        <is>
          <t>Ergebnis je Aktie (brutto)</t>
        </is>
      </c>
      <c r="B34" s="5" t="inlineStr">
        <is>
          <t>Earnings per share</t>
        </is>
      </c>
      <c r="C34" t="inlineStr">
        <is>
          <t>-</t>
        </is>
      </c>
      <c r="D34" t="n">
        <v>1.35</v>
      </c>
      <c r="E34" t="n">
        <v>1.61</v>
      </c>
      <c r="F34" t="n">
        <v>1.66</v>
      </c>
      <c r="G34" t="n">
        <v>-18.2</v>
      </c>
      <c r="H34" t="n">
        <v>4.01</v>
      </c>
      <c r="I34" t="n">
        <v>6.27</v>
      </c>
      <c r="J34" t="n">
        <v>-26.25</v>
      </c>
      <c r="K34" t="n">
        <v>-0.5600000000000001</v>
      </c>
      <c r="L34" t="n">
        <v>-40.09</v>
      </c>
      <c r="M34" t="n">
        <v>11.28</v>
      </c>
      <c r="N34" t="n">
        <v>15.17</v>
      </c>
      <c r="O34" t="n">
        <v>37.36</v>
      </c>
      <c r="P34" t="n">
        <v>69.38</v>
      </c>
      <c r="Q34" t="n">
        <v>75.95</v>
      </c>
      <c r="R34" t="n">
        <v>39.48</v>
      </c>
      <c r="S34" t="n">
        <v>49.9</v>
      </c>
      <c r="T34" t="n">
        <v>51.63</v>
      </c>
      <c r="U34" t="n">
        <v>46.38</v>
      </c>
      <c r="V34" t="n">
        <v>62.5</v>
      </c>
      <c r="W34" t="n">
        <v>63.55</v>
      </c>
      <c r="X34" t="inlineStr">
        <is>
          <t>-</t>
        </is>
      </c>
    </row>
    <row r="35">
      <c r="A35" s="5" t="inlineStr">
        <is>
          <t>Ergebnis je Aktie (unverwässert)</t>
        </is>
      </c>
      <c r="B35" s="5" t="inlineStr">
        <is>
          <t>Basic Earnings per share</t>
        </is>
      </c>
      <c r="C35" t="inlineStr">
        <is>
          <t>-</t>
        </is>
      </c>
      <c r="D35" t="n">
        <v>1.46</v>
      </c>
      <c r="E35" t="n">
        <v>1.71</v>
      </c>
      <c r="F35" t="n">
        <v>2.79</v>
      </c>
      <c r="G35" t="n">
        <v>-1.98</v>
      </c>
      <c r="H35" t="n">
        <v>2.7</v>
      </c>
      <c r="I35" t="n">
        <v>3.44</v>
      </c>
      <c r="J35" t="n">
        <v>-24.7</v>
      </c>
      <c r="K35" t="n">
        <v>1.5</v>
      </c>
      <c r="L35" t="n">
        <v>-51.2</v>
      </c>
      <c r="M35" t="n">
        <v>6.4</v>
      </c>
      <c r="N35" t="n">
        <v>10</v>
      </c>
      <c r="O35" t="n">
        <v>26</v>
      </c>
      <c r="P35" t="n">
        <v>54</v>
      </c>
      <c r="Q35" t="n">
        <v>53</v>
      </c>
      <c r="R35" t="n">
        <v>37</v>
      </c>
      <c r="S35" t="n">
        <v>34</v>
      </c>
      <c r="T35" t="n">
        <v>31</v>
      </c>
      <c r="U35" t="n">
        <v>29</v>
      </c>
      <c r="V35" t="n">
        <v>28</v>
      </c>
      <c r="W35" t="n">
        <v>30</v>
      </c>
      <c r="X35" t="n">
        <v>24</v>
      </c>
    </row>
    <row r="36">
      <c r="A36" s="5" t="inlineStr">
        <is>
          <t>Ergebnis je Aktie (verwässert)</t>
        </is>
      </c>
      <c r="B36" s="5" t="inlineStr">
        <is>
          <t>Diluted Earnings per share</t>
        </is>
      </c>
      <c r="C36" t="inlineStr">
        <is>
          <t>-</t>
        </is>
      </c>
      <c r="D36" t="n">
        <v>1.45</v>
      </c>
      <c r="E36" t="n">
        <v>1.7</v>
      </c>
      <c r="F36" t="n">
        <v>2.78</v>
      </c>
      <c r="G36" t="n">
        <v>-1.97</v>
      </c>
      <c r="H36" t="n">
        <v>2.7</v>
      </c>
      <c r="I36" t="n">
        <v>3.43</v>
      </c>
      <c r="J36" t="n">
        <v>-24.6</v>
      </c>
      <c r="K36" t="n">
        <v>1.5</v>
      </c>
      <c r="L36" t="n">
        <v>-51.1</v>
      </c>
      <c r="M36" t="n">
        <v>6.4</v>
      </c>
      <c r="N36" t="n">
        <v>10</v>
      </c>
      <c r="O36" t="n">
        <v>26</v>
      </c>
      <c r="P36" t="n">
        <v>54</v>
      </c>
      <c r="Q36" t="n">
        <v>53</v>
      </c>
      <c r="R36" t="n">
        <v>37</v>
      </c>
      <c r="S36" t="n">
        <v>34</v>
      </c>
      <c r="T36" t="n">
        <v>31</v>
      </c>
      <c r="U36" t="n">
        <v>29</v>
      </c>
      <c r="V36" t="n">
        <v>30</v>
      </c>
      <c r="W36" t="n">
        <v>30</v>
      </c>
      <c r="X36" t="n">
        <v>24</v>
      </c>
    </row>
    <row r="37">
      <c r="A37" s="5" t="inlineStr">
        <is>
          <t>Dividende je Aktie</t>
        </is>
      </c>
      <c r="B37" s="5" t="inlineStr">
        <is>
          <t>Dividend per share</t>
        </is>
      </c>
      <c r="C37" t="inlineStr">
        <is>
          <t>-</t>
        </is>
      </c>
      <c r="D37" t="inlineStr">
        <is>
          <t>-</t>
        </is>
      </c>
      <c r="E37" t="n">
        <v>0.27</v>
      </c>
      <c r="F37" t="n">
        <v>0.32</v>
      </c>
      <c r="G37" t="inlineStr">
        <is>
          <t>-</t>
        </is>
      </c>
      <c r="H37" t="n">
        <v>1.2</v>
      </c>
      <c r="I37" t="n">
        <v>1.2</v>
      </c>
      <c r="J37" t="n">
        <v>1</v>
      </c>
      <c r="K37" t="n">
        <v>0.9</v>
      </c>
      <c r="L37" t="inlineStr">
        <is>
          <t>-</t>
        </is>
      </c>
      <c r="M37" t="n">
        <v>3</v>
      </c>
      <c r="N37" t="n">
        <v>3</v>
      </c>
      <c r="O37" t="inlineStr">
        <is>
          <t>-</t>
        </is>
      </c>
      <c r="P37" t="n">
        <v>26</v>
      </c>
      <c r="Q37" t="n">
        <v>24</v>
      </c>
      <c r="R37" t="n">
        <v>22</v>
      </c>
      <c r="S37" t="n">
        <v>21</v>
      </c>
      <c r="T37" t="n">
        <v>17</v>
      </c>
      <c r="U37" t="n">
        <v>16</v>
      </c>
      <c r="V37" t="n">
        <v>14</v>
      </c>
      <c r="W37" t="n">
        <v>13</v>
      </c>
      <c r="X37" t="inlineStr">
        <is>
          <t>-</t>
        </is>
      </c>
    </row>
    <row r="38">
      <c r="A38" s="5" t="inlineStr">
        <is>
          <t>Dividendenausschüttung in Mio</t>
        </is>
      </c>
      <c r="B38" s="5" t="inlineStr">
        <is>
          <t>Dividend Payment in M</t>
        </is>
      </c>
      <c r="C38" t="inlineStr">
        <is>
          <t>-</t>
        </is>
      </c>
      <c r="D38" t="inlineStr">
        <is>
          <t>-</t>
        </is>
      </c>
      <c r="E38" t="n">
        <v>601</v>
      </c>
      <c r="F38" t="n">
        <v>726</v>
      </c>
      <c r="G38" t="inlineStr">
        <is>
          <t>-</t>
        </is>
      </c>
      <c r="H38" t="n">
        <v>706</v>
      </c>
      <c r="I38" t="n">
        <v>697</v>
      </c>
      <c r="J38" t="n">
        <v>570</v>
      </c>
      <c r="K38" t="n">
        <v>512</v>
      </c>
      <c r="L38" t="inlineStr">
        <is>
          <t>-</t>
        </is>
      </c>
      <c r="M38" t="n">
        <v>550</v>
      </c>
      <c r="N38" t="n">
        <v>550</v>
      </c>
      <c r="O38" t="inlineStr">
        <is>
          <t>-</t>
        </is>
      </c>
      <c r="P38" t="n">
        <v>3431</v>
      </c>
      <c r="Q38" t="n">
        <v>2486</v>
      </c>
      <c r="R38" t="n">
        <v>2276</v>
      </c>
      <c r="S38" t="n">
        <v>1282</v>
      </c>
      <c r="T38" t="n">
        <v>1080</v>
      </c>
      <c r="U38" t="n">
        <v>995</v>
      </c>
      <c r="V38" t="n">
        <v>724</v>
      </c>
      <c r="W38" t="n">
        <v>649</v>
      </c>
      <c r="X38" t="inlineStr">
        <is>
          <t>-</t>
        </is>
      </c>
    </row>
    <row r="39">
      <c r="A39" s="5" t="inlineStr">
        <is>
          <t>Ertrag</t>
        </is>
      </c>
      <c r="B39" s="5" t="inlineStr">
        <is>
          <t>Income</t>
        </is>
      </c>
      <c r="C39" t="inlineStr">
        <is>
          <t>-</t>
        </is>
      </c>
      <c r="D39" t="n">
        <v>8.119999999999999</v>
      </c>
      <c r="E39" t="n">
        <v>8.6</v>
      </c>
      <c r="F39" t="n">
        <v>8.15</v>
      </c>
      <c r="G39" t="n">
        <v>29.23</v>
      </c>
      <c r="H39" t="n">
        <v>35.73</v>
      </c>
      <c r="I39" t="n">
        <v>36.35</v>
      </c>
      <c r="J39" t="n">
        <v>42.13</v>
      </c>
      <c r="K39" t="n">
        <v>25.79</v>
      </c>
      <c r="L39" t="n">
        <v>96.47</v>
      </c>
      <c r="M39" t="n">
        <v>96.64</v>
      </c>
      <c r="N39" t="n">
        <v>94.17</v>
      </c>
      <c r="O39" t="n">
        <v>160.86</v>
      </c>
      <c r="P39" t="n">
        <v>180.74</v>
      </c>
      <c r="Q39" t="n">
        <v>225.69</v>
      </c>
      <c r="R39" t="n">
        <v>98.15000000000001</v>
      </c>
      <c r="S39" t="n">
        <v>168.68</v>
      </c>
      <c r="T39" t="n">
        <v>165.69</v>
      </c>
      <c r="U39" t="n">
        <v>160.4</v>
      </c>
      <c r="V39" t="n">
        <v>194.68</v>
      </c>
      <c r="W39" t="n">
        <v>185.47</v>
      </c>
      <c r="X39" t="inlineStr">
        <is>
          <t>-</t>
        </is>
      </c>
    </row>
    <row r="40">
      <c r="A40" s="5" t="inlineStr">
        <is>
          <t>Buchwert je Aktie</t>
        </is>
      </c>
      <c r="B40" s="5" t="inlineStr">
        <is>
          <t>Book value per share</t>
        </is>
      </c>
      <c r="C40" t="inlineStr">
        <is>
          <t>-</t>
        </is>
      </c>
      <c r="D40" t="n">
        <v>27.5</v>
      </c>
      <c r="E40" t="n">
        <v>25.04</v>
      </c>
      <c r="F40" t="n">
        <v>26.65</v>
      </c>
      <c r="G40" t="n">
        <v>63.67</v>
      </c>
      <c r="H40" t="n">
        <v>83.90000000000001</v>
      </c>
      <c r="I40" t="n">
        <v>84.2</v>
      </c>
      <c r="J40" t="n">
        <v>80.88</v>
      </c>
      <c r="K40" t="n">
        <v>108.44</v>
      </c>
      <c r="L40" t="n">
        <v>267.11</v>
      </c>
      <c r="M40" t="n">
        <v>333.23</v>
      </c>
      <c r="N40" t="n">
        <v>309.72</v>
      </c>
      <c r="O40" t="n">
        <v>411.42</v>
      </c>
      <c r="P40" t="n">
        <v>346.35</v>
      </c>
      <c r="Q40" t="n">
        <v>269.86</v>
      </c>
      <c r="R40" t="n">
        <v>234.11</v>
      </c>
      <c r="S40" t="n">
        <v>224.58</v>
      </c>
      <c r="T40" t="n">
        <v>206.03</v>
      </c>
      <c r="U40" t="n">
        <v>194.74</v>
      </c>
      <c r="V40" t="n">
        <v>185.83</v>
      </c>
      <c r="W40" t="n">
        <v>172.05</v>
      </c>
      <c r="X40" t="inlineStr">
        <is>
          <t>-</t>
        </is>
      </c>
    </row>
    <row r="41">
      <c r="A41" s="5" t="inlineStr">
        <is>
          <t>Cashflow je Aktie</t>
        </is>
      </c>
      <c r="B41" s="5" t="inlineStr">
        <is>
          <t>Cashflow per share</t>
        </is>
      </c>
      <c r="C41" t="inlineStr">
        <is>
          <t>-</t>
        </is>
      </c>
      <c r="D41" t="inlineStr">
        <is>
          <t>-</t>
        </is>
      </c>
      <c r="E41" t="n">
        <v>-13.88</v>
      </c>
      <c r="F41" t="n">
        <v>14.6</v>
      </c>
      <c r="G41" t="n">
        <v>8.06</v>
      </c>
      <c r="H41" t="n">
        <v>5.49</v>
      </c>
      <c r="I41" t="n">
        <v>-8.99</v>
      </c>
      <c r="J41" t="n">
        <v>7.07</v>
      </c>
      <c r="K41" t="n">
        <v>-17.6</v>
      </c>
      <c r="L41" t="n">
        <v>25.57</v>
      </c>
      <c r="M41" t="n">
        <v>-42.89</v>
      </c>
      <c r="N41" t="n">
        <v>-20.67</v>
      </c>
      <c r="O41" t="n">
        <v>48.67</v>
      </c>
      <c r="P41" t="n">
        <v>115.23</v>
      </c>
      <c r="Q41" t="n">
        <v>113.95</v>
      </c>
      <c r="R41" t="n">
        <v>21.76</v>
      </c>
      <c r="S41" t="n">
        <v>29.14</v>
      </c>
      <c r="T41" t="inlineStr">
        <is>
          <t>-</t>
        </is>
      </c>
      <c r="U41" t="inlineStr">
        <is>
          <t>-</t>
        </is>
      </c>
      <c r="V41" t="inlineStr">
        <is>
          <t>-</t>
        </is>
      </c>
      <c r="W41" t="inlineStr">
        <is>
          <t>-</t>
        </is>
      </c>
      <c r="X41" t="inlineStr">
        <is>
          <t>-</t>
        </is>
      </c>
    </row>
    <row r="42">
      <c r="A42" s="5" t="inlineStr">
        <is>
          <t>Bilanzsumme je Aktie</t>
        </is>
      </c>
      <c r="B42" s="5" t="inlineStr">
        <is>
          <t>Total assets per share</t>
        </is>
      </c>
      <c r="C42" t="inlineStr">
        <is>
          <t>-</t>
        </is>
      </c>
      <c r="D42" t="n">
        <v>383.18</v>
      </c>
      <c r="E42" t="n">
        <v>372.86</v>
      </c>
      <c r="F42" t="n">
        <v>375.92</v>
      </c>
      <c r="G42" t="n">
        <v>1391</v>
      </c>
      <c r="H42" t="n">
        <v>1441</v>
      </c>
      <c r="I42" t="n">
        <v>1439</v>
      </c>
      <c r="J42" t="n">
        <v>1460</v>
      </c>
      <c r="K42" t="n">
        <v>1601</v>
      </c>
      <c r="L42" t="n">
        <v>4809</v>
      </c>
      <c r="M42" t="n">
        <v>4823</v>
      </c>
      <c r="N42" t="n">
        <v>4819</v>
      </c>
      <c r="O42" t="n">
        <v>7822</v>
      </c>
      <c r="P42" t="n">
        <v>7695</v>
      </c>
      <c r="Q42" t="n">
        <v>7954</v>
      </c>
      <c r="R42" t="n">
        <v>7638</v>
      </c>
      <c r="S42" t="n">
        <v>4254</v>
      </c>
      <c r="T42" t="n">
        <v>3772</v>
      </c>
      <c r="U42" t="n">
        <v>3389</v>
      </c>
      <c r="V42" t="n">
        <v>4061</v>
      </c>
      <c r="W42" t="n">
        <v>4034</v>
      </c>
      <c r="X42" t="inlineStr">
        <is>
          <t>-</t>
        </is>
      </c>
    </row>
    <row r="43">
      <c r="A43" s="5" t="inlineStr">
        <is>
          <t>Personal am Ende des Jahres</t>
        </is>
      </c>
      <c r="B43" s="5" t="inlineStr">
        <is>
          <t>Staff at the end of year</t>
        </is>
      </c>
      <c r="C43" t="inlineStr">
        <is>
          <t>-</t>
        </is>
      </c>
      <c r="D43" t="n">
        <v>84245</v>
      </c>
      <c r="E43" t="n">
        <v>86786</v>
      </c>
      <c r="F43" t="n">
        <v>91952</v>
      </c>
      <c r="G43" t="n">
        <v>177659</v>
      </c>
      <c r="H43" t="n">
        <v>125510</v>
      </c>
      <c r="I43" t="n">
        <v>129021</v>
      </c>
      <c r="J43" t="n">
        <v>147864</v>
      </c>
      <c r="K43" t="n">
        <v>156354</v>
      </c>
      <c r="L43" t="n">
        <v>160360</v>
      </c>
      <c r="M43" t="n">
        <v>162009</v>
      </c>
      <c r="N43" t="n">
        <v>165062</v>
      </c>
      <c r="O43" t="n">
        <v>174519</v>
      </c>
      <c r="P43" t="n">
        <v>169816</v>
      </c>
      <c r="Q43" t="n">
        <v>142406</v>
      </c>
      <c r="R43" t="n">
        <v>132917</v>
      </c>
      <c r="S43" t="n">
        <v>68571</v>
      </c>
      <c r="T43" t="n">
        <v>69062</v>
      </c>
      <c r="U43" t="n">
        <v>66555</v>
      </c>
      <c r="V43" t="n">
        <v>63576</v>
      </c>
      <c r="W43" t="n">
        <v>65124</v>
      </c>
      <c r="X43" t="inlineStr">
        <is>
          <t>-</t>
        </is>
      </c>
    </row>
    <row r="44">
      <c r="A44" s="5" t="inlineStr">
        <is>
          <t>Personalaufwand in Mio. EUR</t>
        </is>
      </c>
      <c r="B44" s="5" t="inlineStr">
        <is>
          <t>Personnel expenses in M</t>
        </is>
      </c>
      <c r="C44" t="inlineStr">
        <is>
          <t>-</t>
        </is>
      </c>
      <c r="D44" t="n">
        <v>6588</v>
      </c>
      <c r="E44" t="n">
        <v>6437</v>
      </c>
      <c r="F44" t="n">
        <v>6930</v>
      </c>
      <c r="G44" t="n">
        <v>9316</v>
      </c>
      <c r="H44" t="n">
        <v>8339</v>
      </c>
      <c r="I44" t="n">
        <v>8201</v>
      </c>
      <c r="J44" t="n">
        <v>8649</v>
      </c>
      <c r="K44" t="n">
        <v>9138</v>
      </c>
      <c r="L44" t="n">
        <v>9402</v>
      </c>
      <c r="M44" t="n">
        <v>9478</v>
      </c>
      <c r="N44" t="n">
        <v>9098</v>
      </c>
      <c r="O44" t="n">
        <v>9918</v>
      </c>
      <c r="P44" t="n">
        <v>8210</v>
      </c>
      <c r="Q44" t="n">
        <v>7860</v>
      </c>
      <c r="R44" t="n">
        <v>3873</v>
      </c>
      <c r="S44" t="n">
        <v>3389</v>
      </c>
      <c r="T44" t="n">
        <v>3281</v>
      </c>
      <c r="U44" t="n">
        <v>3160</v>
      </c>
      <c r="V44" t="n">
        <v>3045</v>
      </c>
      <c r="W44" t="n">
        <v>2773</v>
      </c>
      <c r="X44" t="inlineStr">
        <is>
          <t>-</t>
        </is>
      </c>
    </row>
    <row r="45">
      <c r="A45" s="5" t="inlineStr">
        <is>
          <t>Aufwand je Mitarbeiter in EUR</t>
        </is>
      </c>
      <c r="B45" s="5" t="inlineStr">
        <is>
          <t>Effort per employee</t>
        </is>
      </c>
      <c r="C45" t="inlineStr">
        <is>
          <t>-</t>
        </is>
      </c>
      <c r="D45" t="n">
        <v>78200</v>
      </c>
      <c r="E45" t="n">
        <v>74170</v>
      </c>
      <c r="F45" t="n">
        <v>75367</v>
      </c>
      <c r="G45" t="n">
        <v>52435</v>
      </c>
      <c r="H45" t="n">
        <v>66441</v>
      </c>
      <c r="I45" t="n">
        <v>63563</v>
      </c>
      <c r="J45" t="n">
        <v>58493</v>
      </c>
      <c r="K45" t="n">
        <v>58443</v>
      </c>
      <c r="L45" t="n">
        <v>58629</v>
      </c>
      <c r="M45" t="n">
        <v>58501</v>
      </c>
      <c r="N45" t="n">
        <v>55119</v>
      </c>
      <c r="O45" t="n">
        <v>56830</v>
      </c>
      <c r="P45" t="n">
        <v>48346</v>
      </c>
      <c r="Q45" t="n">
        <v>55194</v>
      </c>
      <c r="R45" t="n">
        <v>29138</v>
      </c>
      <c r="S45" t="n">
        <v>49416</v>
      </c>
      <c r="T45" t="n">
        <v>47508</v>
      </c>
      <c r="U45" t="n">
        <v>47480</v>
      </c>
      <c r="V45" t="n">
        <v>47895</v>
      </c>
      <c r="W45" t="n">
        <v>42580</v>
      </c>
      <c r="X45" t="inlineStr">
        <is>
          <t>-</t>
        </is>
      </c>
    </row>
    <row r="46">
      <c r="A46" s="5" t="inlineStr">
        <is>
          <t>Ertrag je Mitarbeiter in EUR</t>
        </is>
      </c>
      <c r="B46" s="5" t="inlineStr">
        <is>
          <t>Income per employee</t>
        </is>
      </c>
      <c r="C46" t="inlineStr">
        <is>
          <t>-</t>
        </is>
      </c>
      <c r="D46" t="n">
        <v>215348</v>
      </c>
      <c r="E46" t="n">
        <v>220854</v>
      </c>
      <c r="F46" t="n">
        <v>197342</v>
      </c>
      <c r="G46" t="n">
        <v>101637</v>
      </c>
      <c r="H46" t="n">
        <v>169926</v>
      </c>
      <c r="I46" t="n">
        <v>165246</v>
      </c>
      <c r="J46" t="n">
        <v>165031</v>
      </c>
      <c r="K46" t="n">
        <v>157756</v>
      </c>
      <c r="L46" t="n">
        <v>115940</v>
      </c>
      <c r="M46" t="n">
        <v>162627</v>
      </c>
      <c r="N46" t="n">
        <v>167040</v>
      </c>
      <c r="O46" t="n">
        <v>153943</v>
      </c>
      <c r="P46" t="n">
        <v>141324</v>
      </c>
      <c r="Q46" t="n">
        <v>164046</v>
      </c>
      <c r="R46" t="n">
        <v>76051</v>
      </c>
      <c r="S46" t="n">
        <v>153747</v>
      </c>
      <c r="T46" t="n">
        <v>151530</v>
      </c>
      <c r="U46" t="n">
        <v>152000</v>
      </c>
      <c r="V46" t="n">
        <v>157119</v>
      </c>
      <c r="W46" t="n">
        <v>143080</v>
      </c>
      <c r="X46" t="inlineStr">
        <is>
          <t>-</t>
        </is>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c r="X47" t="inlineStr">
        <is>
          <t>-</t>
        </is>
      </c>
    </row>
    <row r="48">
      <c r="A48" s="5" t="inlineStr">
        <is>
          <t>Gewinn je Mitarbeiter in EUR</t>
        </is>
      </c>
      <c r="B48" s="5" t="inlineStr">
        <is>
          <t>Earnings per employee</t>
        </is>
      </c>
      <c r="C48" t="inlineStr">
        <is>
          <t>-</t>
        </is>
      </c>
      <c r="D48" t="n">
        <v>40038</v>
      </c>
      <c r="E48" t="n">
        <v>44851</v>
      </c>
      <c r="F48" t="n">
        <v>59521</v>
      </c>
      <c r="G48" t="n">
        <v>-66364</v>
      </c>
      <c r="H48" t="n">
        <v>13499</v>
      </c>
      <c r="I48" t="n">
        <v>15562</v>
      </c>
      <c r="J48" t="n">
        <v>-94444</v>
      </c>
      <c r="K48" t="n">
        <v>5532</v>
      </c>
      <c r="L48" t="n">
        <v>-57411</v>
      </c>
      <c r="M48" t="n">
        <v>8166</v>
      </c>
      <c r="N48" t="n">
        <v>10313</v>
      </c>
      <c r="O48" t="n">
        <v>22988</v>
      </c>
      <c r="P48" t="n">
        <v>35103</v>
      </c>
      <c r="Q48" t="n">
        <v>38255</v>
      </c>
      <c r="R48" t="n">
        <v>18585</v>
      </c>
      <c r="S48" t="n">
        <v>31070</v>
      </c>
      <c r="T48" t="n">
        <v>28395</v>
      </c>
      <c r="U48" t="n">
        <v>27060</v>
      </c>
      <c r="V48" t="n">
        <v>22870</v>
      </c>
      <c r="W48" t="n">
        <v>21421</v>
      </c>
      <c r="X48" t="inlineStr">
        <is>
          <t>-</t>
        </is>
      </c>
    </row>
    <row r="49">
      <c r="A49" s="5" t="inlineStr">
        <is>
          <t>KGV (Kurs/Gewinn)</t>
        </is>
      </c>
      <c r="B49" s="5" t="inlineStr">
        <is>
          <t>PE (price/earnings)</t>
        </is>
      </c>
      <c r="C49" t="inlineStr">
        <is>
          <t>-</t>
        </is>
      </c>
      <c r="D49" t="n">
        <v>8.9</v>
      </c>
      <c r="E49" t="n">
        <v>5.8</v>
      </c>
      <c r="F49" t="n">
        <v>5.6</v>
      </c>
      <c r="G49" t="inlineStr">
        <is>
          <t>-</t>
        </is>
      </c>
      <c r="H49" t="n">
        <v>19</v>
      </c>
      <c r="I49" t="n">
        <v>15.5</v>
      </c>
      <c r="J49" t="inlineStr">
        <is>
          <t>-</t>
        </is>
      </c>
      <c r="K49" t="n">
        <v>24.7</v>
      </c>
      <c r="L49" t="inlineStr">
        <is>
          <t>-</t>
        </is>
      </c>
      <c r="M49" t="n">
        <v>24.2</v>
      </c>
      <c r="N49" t="n">
        <v>23.3</v>
      </c>
      <c r="O49" t="n">
        <v>6.7</v>
      </c>
      <c r="P49" t="n">
        <v>10.5</v>
      </c>
      <c r="Q49" t="n">
        <v>12.5</v>
      </c>
      <c r="R49" t="n">
        <v>15.7</v>
      </c>
      <c r="S49" t="n">
        <v>12.4</v>
      </c>
      <c r="T49" t="n">
        <v>13.9</v>
      </c>
      <c r="U49" t="n">
        <v>13.1</v>
      </c>
      <c r="V49" t="n">
        <v>16</v>
      </c>
      <c r="W49" t="n">
        <v>18.6</v>
      </c>
      <c r="X49" t="n">
        <v>20.3</v>
      </c>
    </row>
    <row r="50">
      <c r="A50" s="5" t="inlineStr">
        <is>
          <t>KUV (Kurs/Umsatz)</t>
        </is>
      </c>
      <c r="B50" s="5" t="inlineStr">
        <is>
          <t>PS (price/sales)</t>
        </is>
      </c>
      <c r="C50" t="inlineStr">
        <is>
          <t>-</t>
        </is>
      </c>
      <c r="D50" t="n">
        <v>1.61</v>
      </c>
      <c r="E50" t="n">
        <v>1.14</v>
      </c>
      <c r="F50" t="n">
        <v>1.91</v>
      </c>
      <c r="G50" t="n">
        <v>0.92</v>
      </c>
      <c r="H50" t="n">
        <v>1.44</v>
      </c>
      <c r="I50" t="n">
        <v>1.47</v>
      </c>
      <c r="J50" t="n">
        <v>1.28</v>
      </c>
      <c r="K50" t="n">
        <v>1.44</v>
      </c>
      <c r="L50" t="n">
        <v>0.72</v>
      </c>
      <c r="M50" t="n">
        <v>1.6</v>
      </c>
      <c r="N50" t="n">
        <v>2.47</v>
      </c>
      <c r="O50" t="n">
        <v>1.09</v>
      </c>
      <c r="P50" t="n">
        <v>3.13</v>
      </c>
      <c r="Q50" t="n">
        <v>2.95</v>
      </c>
      <c r="R50" t="n">
        <v>5.93</v>
      </c>
      <c r="S50" t="n">
        <v>2.51</v>
      </c>
      <c r="T50" t="n">
        <v>2.6</v>
      </c>
      <c r="U50" t="n">
        <v>2.38</v>
      </c>
      <c r="V50" t="n">
        <v>2.31</v>
      </c>
      <c r="W50" t="n">
        <v>3</v>
      </c>
      <c r="X50" t="inlineStr">
        <is>
          <t>-</t>
        </is>
      </c>
    </row>
    <row r="51">
      <c r="A51" s="5" t="inlineStr">
        <is>
          <t>KBV (Kurs/Buchwert)</t>
        </is>
      </c>
      <c r="B51" s="5" t="inlineStr">
        <is>
          <t>PB (price/book value)</t>
        </is>
      </c>
      <c r="C51" t="inlineStr">
        <is>
          <t>-</t>
        </is>
      </c>
      <c r="D51" t="n">
        <v>0.47</v>
      </c>
      <c r="E51" t="n">
        <v>0.4</v>
      </c>
      <c r="F51" t="n">
        <v>0.58</v>
      </c>
      <c r="G51" t="n">
        <v>0.42</v>
      </c>
      <c r="H51" t="n">
        <v>0.61</v>
      </c>
      <c r="I51" t="n">
        <v>0.63</v>
      </c>
      <c r="J51" t="n">
        <v>0.67</v>
      </c>
      <c r="K51" t="n">
        <v>0.34</v>
      </c>
      <c r="L51" t="n">
        <v>0.26</v>
      </c>
      <c r="M51" t="n">
        <v>0.47</v>
      </c>
      <c r="N51" t="n">
        <v>0.75</v>
      </c>
      <c r="O51" t="n">
        <v>0.43</v>
      </c>
      <c r="P51" t="n">
        <v>1.63</v>
      </c>
      <c r="Q51" t="n">
        <v>2.46</v>
      </c>
      <c r="R51" t="n">
        <v>2.49</v>
      </c>
      <c r="S51" t="n">
        <v>1.88</v>
      </c>
      <c r="T51" t="n">
        <v>2.09</v>
      </c>
      <c r="U51" t="n">
        <v>1.96</v>
      </c>
      <c r="V51" t="n">
        <v>2.42</v>
      </c>
      <c r="W51" t="n">
        <v>3.24</v>
      </c>
      <c r="X51" t="inlineStr">
        <is>
          <t>-</t>
        </is>
      </c>
    </row>
    <row r="52">
      <c r="A52" s="5" t="inlineStr">
        <is>
          <t>KCV (Kurs/Cashflow)</t>
        </is>
      </c>
      <c r="B52" s="5" t="inlineStr">
        <is>
          <t>PC (price/cashflow)</t>
        </is>
      </c>
      <c r="C52" t="inlineStr">
        <is>
          <t>-</t>
        </is>
      </c>
      <c r="D52" t="inlineStr">
        <is>
          <t>-</t>
        </is>
      </c>
      <c r="E52" t="n">
        <v>-0.71</v>
      </c>
      <c r="F52" t="n">
        <v>1.07</v>
      </c>
      <c r="G52" t="n">
        <v>3.34</v>
      </c>
      <c r="H52" t="n">
        <v>9.359999999999999</v>
      </c>
      <c r="I52" t="n">
        <v>-5.94</v>
      </c>
      <c r="J52" t="n">
        <v>7.61</v>
      </c>
      <c r="K52" t="n">
        <v>-2.11</v>
      </c>
      <c r="L52" t="n">
        <v>2.7</v>
      </c>
      <c r="M52" t="n">
        <v>-3.61</v>
      </c>
      <c r="N52" t="n">
        <v>-11.27</v>
      </c>
      <c r="O52" t="n">
        <v>3.6</v>
      </c>
      <c r="P52" t="n">
        <v>4.91</v>
      </c>
      <c r="Q52" t="n">
        <v>5.84</v>
      </c>
      <c r="R52" t="n">
        <v>26.75</v>
      </c>
      <c r="S52" t="n">
        <v>14.52</v>
      </c>
      <c r="T52" t="inlineStr">
        <is>
          <t>-</t>
        </is>
      </c>
      <c r="U52" t="inlineStr">
        <is>
          <t>-</t>
        </is>
      </c>
      <c r="V52" t="inlineStr">
        <is>
          <t>-</t>
        </is>
      </c>
      <c r="W52" t="inlineStr">
        <is>
          <t>-</t>
        </is>
      </c>
      <c r="X52" t="inlineStr">
        <is>
          <t>-</t>
        </is>
      </c>
    </row>
    <row r="53">
      <c r="A53" s="5" t="inlineStr">
        <is>
          <t>Dividendenrendite in %</t>
        </is>
      </c>
      <c r="B53" s="5" t="inlineStr">
        <is>
          <t>Dividend Yield in %</t>
        </is>
      </c>
      <c r="C53" t="inlineStr">
        <is>
          <t>-</t>
        </is>
      </c>
      <c r="D53" t="inlineStr">
        <is>
          <t>-</t>
        </is>
      </c>
      <c r="E53" t="n">
        <v>2.73</v>
      </c>
      <c r="F53" t="n">
        <v>2.05</v>
      </c>
      <c r="G53" t="inlineStr">
        <is>
          <t>-</t>
        </is>
      </c>
      <c r="H53" t="n">
        <v>2.33</v>
      </c>
      <c r="I53" t="n">
        <v>2.25</v>
      </c>
      <c r="J53" t="n">
        <v>1.86</v>
      </c>
      <c r="K53" t="n">
        <v>2.43</v>
      </c>
      <c r="L53" t="inlineStr">
        <is>
          <t>-</t>
        </is>
      </c>
      <c r="M53" t="n">
        <v>1.94</v>
      </c>
      <c r="N53" t="n">
        <v>1.29</v>
      </c>
      <c r="O53" t="inlineStr">
        <is>
          <t>-</t>
        </is>
      </c>
      <c r="P53" t="n">
        <v>4.59</v>
      </c>
      <c r="Q53" t="n">
        <v>3.61</v>
      </c>
      <c r="R53" t="n">
        <v>3.78</v>
      </c>
      <c r="S53" t="n">
        <v>4.96</v>
      </c>
      <c r="T53" t="n">
        <v>3.95</v>
      </c>
      <c r="U53" t="n">
        <v>4.2</v>
      </c>
      <c r="V53" t="n">
        <v>3.12</v>
      </c>
      <c r="W53" t="n">
        <v>2.33</v>
      </c>
      <c r="X53" t="inlineStr">
        <is>
          <t>-</t>
        </is>
      </c>
    </row>
    <row r="54">
      <c r="A54" s="5" t="inlineStr">
        <is>
          <t>Gewinnrendite in %</t>
        </is>
      </c>
      <c r="B54" s="5" t="inlineStr">
        <is>
          <t>Return on profit in %</t>
        </is>
      </c>
      <c r="C54" t="inlineStr">
        <is>
          <t>-</t>
        </is>
      </c>
      <c r="D54" t="n">
        <v>11.2</v>
      </c>
      <c r="E54" t="n">
        <v>17.3</v>
      </c>
      <c r="F54" t="n">
        <v>17.9</v>
      </c>
      <c r="G54" t="n">
        <v>-7.4</v>
      </c>
      <c r="H54" t="n">
        <v>5.3</v>
      </c>
      <c r="I54" t="n">
        <v>6.4</v>
      </c>
      <c r="J54" t="n">
        <v>-45.9</v>
      </c>
      <c r="K54" t="n">
        <v>4</v>
      </c>
      <c r="L54" t="n">
        <v>-74.2</v>
      </c>
      <c r="M54" t="n">
        <v>4.1</v>
      </c>
      <c r="N54" t="n">
        <v>4.3</v>
      </c>
      <c r="O54" t="n">
        <v>14.9</v>
      </c>
      <c r="P54" t="n">
        <v>9.5</v>
      </c>
      <c r="Q54" t="n">
        <v>8</v>
      </c>
      <c r="R54" t="n">
        <v>6.4</v>
      </c>
      <c r="S54" t="n">
        <v>8</v>
      </c>
      <c r="T54" t="n">
        <v>7.2</v>
      </c>
      <c r="U54" t="n">
        <v>7.6</v>
      </c>
      <c r="V54" t="n">
        <v>6.2</v>
      </c>
      <c r="W54" t="n">
        <v>5.4</v>
      </c>
      <c r="X54" t="n">
        <v>4.9</v>
      </c>
    </row>
    <row r="55">
      <c r="A55" s="5" t="inlineStr">
        <is>
          <t>Eigenkapitalrendite in %</t>
        </is>
      </c>
      <c r="B55" s="5" t="inlineStr">
        <is>
          <t>Return on Equity in %</t>
        </is>
      </c>
      <c r="C55" t="inlineStr">
        <is>
          <t>-</t>
        </is>
      </c>
      <c r="D55" t="n">
        <v>5.49</v>
      </c>
      <c r="E55" t="n">
        <v>6.97</v>
      </c>
      <c r="F55" t="n">
        <v>9.220000000000001</v>
      </c>
      <c r="G55" t="n">
        <v>-29.97</v>
      </c>
      <c r="H55" t="n">
        <v>3.38</v>
      </c>
      <c r="I55" t="n">
        <v>4.07</v>
      </c>
      <c r="J55" t="n">
        <v>-29.81</v>
      </c>
      <c r="K55" t="n">
        <v>1.38</v>
      </c>
      <c r="L55" t="n">
        <v>-17.88</v>
      </c>
      <c r="M55" t="n">
        <v>2.06</v>
      </c>
      <c r="N55" t="n">
        <v>2.85</v>
      </c>
      <c r="O55" t="n">
        <v>7.29</v>
      </c>
      <c r="P55" t="n">
        <v>12.96</v>
      </c>
      <c r="Q55" t="n">
        <v>19.5</v>
      </c>
      <c r="R55" t="n">
        <v>10.24</v>
      </c>
      <c r="S55" t="n">
        <v>15.18</v>
      </c>
      <c r="T55" t="n">
        <v>15.07</v>
      </c>
      <c r="U55" t="n">
        <v>14.69</v>
      </c>
      <c r="V55" t="n">
        <v>15.25</v>
      </c>
      <c r="W55" t="n">
        <v>16.14</v>
      </c>
      <c r="X55" t="n">
        <v>16.7</v>
      </c>
    </row>
    <row r="56">
      <c r="A56" s="5" t="inlineStr">
        <is>
          <t>Gesamtkapitalrendite in %</t>
        </is>
      </c>
      <c r="B56" s="5" t="inlineStr">
        <is>
          <t>Total Return on Investment in %</t>
        </is>
      </c>
      <c r="C56" t="inlineStr">
        <is>
          <t>-</t>
        </is>
      </c>
      <c r="D56" t="n">
        <v>0.39</v>
      </c>
      <c r="E56" t="n">
        <v>0.47</v>
      </c>
      <c r="F56" t="n">
        <v>0.65</v>
      </c>
      <c r="G56" t="n">
        <v>-1.37</v>
      </c>
      <c r="H56" t="n">
        <v>0.2</v>
      </c>
      <c r="I56" t="n">
        <v>0.24</v>
      </c>
      <c r="J56" t="n">
        <v>-1.65</v>
      </c>
      <c r="K56" t="n">
        <v>0.09</v>
      </c>
      <c r="L56" t="n">
        <v>-0.99</v>
      </c>
      <c r="M56" t="n">
        <v>0.14</v>
      </c>
      <c r="N56" t="n">
        <v>0.18</v>
      </c>
      <c r="O56" t="n">
        <v>0.38</v>
      </c>
      <c r="P56" t="n">
        <v>0.58</v>
      </c>
      <c r="Q56" t="n">
        <v>0.66</v>
      </c>
      <c r="R56" t="n">
        <v>0.31</v>
      </c>
      <c r="S56" t="n">
        <v>0.8</v>
      </c>
      <c r="T56" t="n">
        <v>0.82</v>
      </c>
      <c r="U56" t="n">
        <v>0.84</v>
      </c>
      <c r="V56" t="n">
        <v>0.7</v>
      </c>
      <c r="W56" t="n">
        <v>0.6899999999999999</v>
      </c>
      <c r="X56" t="n">
        <v>0.76</v>
      </c>
    </row>
    <row r="57">
      <c r="A57" s="5" t="inlineStr">
        <is>
          <t>Eigenkapitalquote in %</t>
        </is>
      </c>
      <c r="B57" s="5" t="inlineStr">
        <is>
          <t>Equity Ratio in %</t>
        </is>
      </c>
      <c r="C57" t="inlineStr">
        <is>
          <t>-</t>
        </is>
      </c>
      <c r="D57" t="n">
        <v>7.18</v>
      </c>
      <c r="E57" t="n">
        <v>6.72</v>
      </c>
      <c r="F57" t="n">
        <v>7.09</v>
      </c>
      <c r="G57" t="n">
        <v>4.58</v>
      </c>
      <c r="H57" t="n">
        <v>5.82</v>
      </c>
      <c r="I57" t="n">
        <v>5.85</v>
      </c>
      <c r="J57" t="n">
        <v>5.54</v>
      </c>
      <c r="K57" t="n">
        <v>6.77</v>
      </c>
      <c r="L57" t="n">
        <v>5.55</v>
      </c>
      <c r="M57" t="n">
        <v>6.91</v>
      </c>
      <c r="N57" t="n">
        <v>6.43</v>
      </c>
      <c r="O57" t="n">
        <v>5.26</v>
      </c>
      <c r="P57" t="n">
        <v>4.5</v>
      </c>
      <c r="Q57" t="n">
        <v>3.39</v>
      </c>
      <c r="R57" t="n">
        <v>3.07</v>
      </c>
      <c r="S57" t="n">
        <v>5.28</v>
      </c>
      <c r="T57" t="n">
        <v>5.46</v>
      </c>
      <c r="U57" t="n">
        <v>5.75</v>
      </c>
      <c r="V57" t="n">
        <v>4.58</v>
      </c>
      <c r="W57" t="n">
        <v>4.27</v>
      </c>
      <c r="X57" t="n">
        <v>4.56</v>
      </c>
    </row>
    <row r="58">
      <c r="A58" s="5" t="inlineStr">
        <is>
          <t>Fremdkapitalquote in %</t>
        </is>
      </c>
      <c r="B58" s="5" t="inlineStr">
        <is>
          <t>Debt Ratio in %</t>
        </is>
      </c>
      <c r="C58" t="inlineStr">
        <is>
          <t>-</t>
        </is>
      </c>
      <c r="D58" t="n">
        <v>92.81999999999999</v>
      </c>
      <c r="E58" t="n">
        <v>93.28</v>
      </c>
      <c r="F58" t="n">
        <v>92.91</v>
      </c>
      <c r="G58" t="n">
        <v>95.42</v>
      </c>
      <c r="H58" t="n">
        <v>94.18000000000001</v>
      </c>
      <c r="I58" t="n">
        <v>94.15000000000001</v>
      </c>
      <c r="J58" t="n">
        <v>94.45999999999999</v>
      </c>
      <c r="K58" t="n">
        <v>93.23</v>
      </c>
      <c r="L58" t="n">
        <v>94.45</v>
      </c>
      <c r="M58" t="n">
        <v>93.09</v>
      </c>
      <c r="N58" t="n">
        <v>93.56999999999999</v>
      </c>
      <c r="O58" t="n">
        <v>94.73999999999999</v>
      </c>
      <c r="P58" t="n">
        <v>95.5</v>
      </c>
      <c r="Q58" t="n">
        <v>96.61</v>
      </c>
      <c r="R58" t="n">
        <v>96.93000000000001</v>
      </c>
      <c r="S58" t="n">
        <v>94.72</v>
      </c>
      <c r="T58" t="n">
        <v>94.54000000000001</v>
      </c>
      <c r="U58" t="n">
        <v>94.25</v>
      </c>
      <c r="V58" t="n">
        <v>95.42</v>
      </c>
      <c r="W58" t="n">
        <v>95.73</v>
      </c>
      <c r="X58" t="n">
        <v>95.44</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inlineStr">
        <is>
          <t>-</t>
        </is>
      </c>
      <c r="D65" t="n">
        <v>0.39</v>
      </c>
      <c r="E65" t="n">
        <v>0.47</v>
      </c>
      <c r="F65" t="n">
        <v>0.65</v>
      </c>
      <c r="G65" t="n">
        <v>-1.37</v>
      </c>
      <c r="H65" t="n">
        <v>0.2</v>
      </c>
      <c r="I65" t="n">
        <v>0.24</v>
      </c>
      <c r="J65" t="n">
        <v>-1.65</v>
      </c>
      <c r="K65" t="n">
        <v>0.09</v>
      </c>
      <c r="L65" t="n">
        <v>-0.99</v>
      </c>
      <c r="M65" t="n">
        <v>0.14</v>
      </c>
      <c r="N65" t="n">
        <v>0.18</v>
      </c>
      <c r="O65" t="n">
        <v>0.38</v>
      </c>
      <c r="P65" t="n">
        <v>0.58</v>
      </c>
      <c r="Q65" t="n">
        <v>0.66</v>
      </c>
      <c r="R65" t="n">
        <v>0.31</v>
      </c>
      <c r="S65" t="n">
        <v>0.8</v>
      </c>
      <c r="T65" t="n">
        <v>0.82</v>
      </c>
      <c r="U65" t="n">
        <v>0.84</v>
      </c>
      <c r="V65" t="n">
        <v>0.7</v>
      </c>
      <c r="W65" t="n">
        <v>0.6899999999999999</v>
      </c>
    </row>
    <row r="66">
      <c r="A66" s="5" t="inlineStr">
        <is>
          <t>Ertrag des eingesetzten Kapitals</t>
        </is>
      </c>
      <c r="B66" s="5" t="inlineStr">
        <is>
          <t>ROCE Return on Cap. Empl. in %</t>
        </is>
      </c>
      <c r="C66" t="inlineStr">
        <is>
          <t>-</t>
        </is>
      </c>
      <c r="D66" t="n">
        <v>0.35</v>
      </c>
      <c r="E66" t="n">
        <v>0.43</v>
      </c>
      <c r="F66" t="n">
        <v>0.44</v>
      </c>
      <c r="G66" t="n">
        <v>-1.31</v>
      </c>
      <c r="H66" t="n">
        <v>0.28</v>
      </c>
      <c r="I66" t="n">
        <v>0.44</v>
      </c>
      <c r="J66" t="n">
        <v>-0.17</v>
      </c>
      <c r="K66" t="n">
        <v>-0.05</v>
      </c>
      <c r="L66" t="n">
        <v>0.12</v>
      </c>
      <c r="M66" t="n">
        <v>0.23</v>
      </c>
      <c r="N66" t="n">
        <v>0.23</v>
      </c>
      <c r="O66" t="n">
        <v>0.44</v>
      </c>
      <c r="P66" t="n">
        <v>0.85</v>
      </c>
      <c r="Q66" t="n">
        <v>0.87</v>
      </c>
      <c r="R66" t="n">
        <v>0.5</v>
      </c>
      <c r="S66" t="n">
        <v>1.13</v>
      </c>
      <c r="T66" t="n">
        <v>1.38</v>
      </c>
      <c r="U66" t="n">
        <v>1.38</v>
      </c>
      <c r="V66" t="n">
        <v>1.56</v>
      </c>
      <c r="W66" t="n">
        <v>1.59</v>
      </c>
    </row>
    <row r="67">
      <c r="A67" s="5" t="inlineStr"/>
      <c r="B67" s="5" t="inlineStr"/>
    </row>
    <row r="68">
      <c r="A68" s="5" t="inlineStr"/>
      <c r="B68" s="5" t="inlineStr"/>
    </row>
    <row r="69">
      <c r="A69" s="5" t="inlineStr">
        <is>
          <t>Operativer Cashflow</t>
        </is>
      </c>
      <c r="B69" s="5" t="inlineStr">
        <is>
          <t>Operating Cashflow in M</t>
        </is>
      </c>
      <c r="C69" t="inlineStr">
        <is>
          <t>-</t>
        </is>
      </c>
      <c r="D69" t="inlineStr">
        <is>
          <t>-</t>
        </is>
      </c>
      <c r="E69" t="n">
        <v>-1583.3</v>
      </c>
      <c r="F69" t="n">
        <v>2381.82</v>
      </c>
      <c r="G69" t="n">
        <v>2063.3852</v>
      </c>
      <c r="H69" t="n">
        <v>5587.6392</v>
      </c>
      <c r="I69" t="n">
        <v>-3484.2852</v>
      </c>
      <c r="J69" t="n">
        <v>4407.4076</v>
      </c>
      <c r="K69" t="n">
        <v>-1221.5845</v>
      </c>
      <c r="L69" t="n">
        <v>520.371</v>
      </c>
      <c r="M69" t="n">
        <v>-695.7552999999999</v>
      </c>
      <c r="N69" t="n">
        <v>-2171.9544</v>
      </c>
      <c r="O69" t="n">
        <v>481.248</v>
      </c>
      <c r="P69" t="n">
        <v>651.9498</v>
      </c>
      <c r="Q69" t="n">
        <v>604.4984000000001</v>
      </c>
      <c r="R69" t="n">
        <v>2756.32</v>
      </c>
      <c r="S69" t="n">
        <v>907.5</v>
      </c>
      <c r="T69" t="inlineStr">
        <is>
          <t>-</t>
        </is>
      </c>
      <c r="U69" t="inlineStr">
        <is>
          <t>-</t>
        </is>
      </c>
      <c r="V69" t="inlineStr">
        <is>
          <t>-</t>
        </is>
      </c>
      <c r="W69" t="inlineStr">
        <is>
          <t>-</t>
        </is>
      </c>
    </row>
    <row r="70">
      <c r="A70" s="5" t="inlineStr">
        <is>
          <t>Aktienrückkauf</t>
        </is>
      </c>
      <c r="B70" s="5" t="inlineStr">
        <is>
          <t>Share Buyback in M</t>
        </is>
      </c>
      <c r="C70" t="n">
        <v>-4</v>
      </c>
      <c r="D70" t="n">
        <v>-3</v>
      </c>
      <c r="E70" t="n">
        <v>-4</v>
      </c>
      <c r="F70" t="n">
        <v>-1608.22</v>
      </c>
      <c r="G70" t="n">
        <v>-20.80999999999995</v>
      </c>
      <c r="H70" t="n">
        <v>-10.38999999999999</v>
      </c>
      <c r="I70" t="n">
        <v>-7.420000000000073</v>
      </c>
      <c r="J70" t="n">
        <v>-0.2099999999999227</v>
      </c>
      <c r="K70" t="n">
        <v>-386.22</v>
      </c>
      <c r="L70" t="n">
        <v>0</v>
      </c>
      <c r="M70" t="n">
        <v>-0.009999999999990905</v>
      </c>
      <c r="N70" t="n">
        <v>-59.03999999999999</v>
      </c>
      <c r="O70" t="n">
        <v>-0.9000000000000057</v>
      </c>
      <c r="P70" t="n">
        <v>-29.27</v>
      </c>
      <c r="Q70" t="n">
        <v>-0.4699999999999989</v>
      </c>
      <c r="R70" t="n">
        <v>-40.54000000000001</v>
      </c>
      <c r="S70" t="n">
        <v>0.6599999999999966</v>
      </c>
      <c r="T70" t="n">
        <v>-0.1999999999999957</v>
      </c>
      <c r="U70" t="n">
        <v>-11.65</v>
      </c>
      <c r="V70" t="n">
        <v>-1.07</v>
      </c>
      <c r="W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inlineStr">
        <is>
          <t>-</t>
        </is>
      </c>
      <c r="D75" t="n">
        <v>-13.34</v>
      </c>
      <c r="E75" t="n">
        <v>-28.89</v>
      </c>
      <c r="F75" t="n">
        <v>-146.42</v>
      </c>
      <c r="G75" t="n">
        <v>-795.99</v>
      </c>
      <c r="H75" t="n">
        <v>-15.64</v>
      </c>
      <c r="I75" t="n">
        <v>-114.38</v>
      </c>
      <c r="J75" t="n">
        <v>-1714.64</v>
      </c>
      <c r="K75" t="n">
        <v>-109.39</v>
      </c>
      <c r="L75" t="n">
        <v>-795.84</v>
      </c>
      <c r="M75" t="n">
        <v>-22.27</v>
      </c>
      <c r="N75" t="n">
        <v>-57.58</v>
      </c>
      <c r="O75" t="n">
        <v>-32.7</v>
      </c>
      <c r="P75" t="n">
        <v>9.42</v>
      </c>
      <c r="Q75" t="n">
        <v>120.57</v>
      </c>
      <c r="R75" t="n">
        <v>15.91</v>
      </c>
      <c r="S75" t="n">
        <v>8.67</v>
      </c>
      <c r="T75" t="n">
        <v>8.880000000000001</v>
      </c>
      <c r="U75" t="n">
        <v>23.87</v>
      </c>
      <c r="V75" t="n">
        <v>4.23</v>
      </c>
      <c r="W75" t="n">
        <v>8.390000000000001</v>
      </c>
    </row>
    <row r="76">
      <c r="A76" s="5" t="inlineStr">
        <is>
          <t>Gewinnwachstum 3J in %</t>
        </is>
      </c>
      <c r="B76" s="5" t="inlineStr">
        <is>
          <t>Earnings Growth 3Y in %</t>
        </is>
      </c>
      <c r="C76" t="inlineStr">
        <is>
          <t>-</t>
        </is>
      </c>
      <c r="D76" t="n">
        <v>-62.88</v>
      </c>
      <c r="E76" t="n">
        <v>-323.77</v>
      </c>
      <c r="F76" t="n">
        <v>-319.35</v>
      </c>
      <c r="G76" t="n">
        <v>-308.67</v>
      </c>
      <c r="H76" t="n">
        <v>-614.89</v>
      </c>
      <c r="I76" t="n">
        <v>-646.14</v>
      </c>
      <c r="J76" t="n">
        <v>-873.29</v>
      </c>
      <c r="K76" t="n">
        <v>-309.17</v>
      </c>
      <c r="L76" t="n">
        <v>-291.9</v>
      </c>
      <c r="M76" t="n">
        <v>-37.52</v>
      </c>
      <c r="N76" t="n">
        <v>-26.95</v>
      </c>
      <c r="O76" t="n">
        <v>32.43</v>
      </c>
      <c r="P76" t="n">
        <v>48.63</v>
      </c>
      <c r="Q76" t="n">
        <v>48.38</v>
      </c>
      <c r="R76" t="n">
        <v>11.15</v>
      </c>
      <c r="S76" t="n">
        <v>13.81</v>
      </c>
      <c r="T76" t="n">
        <v>12.33</v>
      </c>
      <c r="U76" t="n">
        <v>12.16</v>
      </c>
      <c r="V76" t="inlineStr">
        <is>
          <t>-</t>
        </is>
      </c>
      <c r="W76" t="inlineStr">
        <is>
          <t>-</t>
        </is>
      </c>
    </row>
    <row r="77">
      <c r="A77" s="5" t="inlineStr">
        <is>
          <t>Gewinnwachstum 5J in %</t>
        </is>
      </c>
      <c r="B77" s="5" t="inlineStr">
        <is>
          <t>Earnings Growth 5Y in %</t>
        </is>
      </c>
      <c r="C77" t="inlineStr">
        <is>
          <t>-</t>
        </is>
      </c>
      <c r="D77" t="n">
        <v>-200.06</v>
      </c>
      <c r="E77" t="n">
        <v>-220.26</v>
      </c>
      <c r="F77" t="n">
        <v>-557.41</v>
      </c>
      <c r="G77" t="n">
        <v>-550.01</v>
      </c>
      <c r="H77" t="n">
        <v>-549.98</v>
      </c>
      <c r="I77" t="n">
        <v>-551.3</v>
      </c>
      <c r="J77" t="n">
        <v>-539.9400000000001</v>
      </c>
      <c r="K77" t="n">
        <v>-203.56</v>
      </c>
      <c r="L77" t="n">
        <v>-179.79</v>
      </c>
      <c r="M77" t="n">
        <v>3.49</v>
      </c>
      <c r="N77" t="n">
        <v>11.12</v>
      </c>
      <c r="O77" t="n">
        <v>24.37</v>
      </c>
      <c r="P77" t="n">
        <v>32.69</v>
      </c>
      <c r="Q77" t="n">
        <v>35.58</v>
      </c>
      <c r="R77" t="n">
        <v>12.31</v>
      </c>
      <c r="S77" t="n">
        <v>10.81</v>
      </c>
      <c r="T77" t="inlineStr">
        <is>
          <t>-</t>
        </is>
      </c>
      <c r="U77" t="inlineStr">
        <is>
          <t>-</t>
        </is>
      </c>
      <c r="V77" t="inlineStr">
        <is>
          <t>-</t>
        </is>
      </c>
      <c r="W77" t="inlineStr">
        <is>
          <t>-</t>
        </is>
      </c>
    </row>
    <row r="78">
      <c r="A78" s="5" t="inlineStr">
        <is>
          <t>Gewinnwachstum 10J in %</t>
        </is>
      </c>
      <c r="B78" s="5" t="inlineStr">
        <is>
          <t>Earnings Growth 10Y in %</t>
        </is>
      </c>
      <c r="C78" t="inlineStr">
        <is>
          <t>-</t>
        </is>
      </c>
      <c r="D78" t="n">
        <v>-375.68</v>
      </c>
      <c r="E78" t="n">
        <v>-380.1</v>
      </c>
      <c r="F78" t="n">
        <v>-380.48</v>
      </c>
      <c r="G78" t="n">
        <v>-364.9</v>
      </c>
      <c r="H78" t="n">
        <v>-273.25</v>
      </c>
      <c r="I78" t="n">
        <v>-270.09</v>
      </c>
      <c r="J78" t="n">
        <v>-257.78</v>
      </c>
      <c r="K78" t="n">
        <v>-85.43000000000001</v>
      </c>
      <c r="L78" t="n">
        <v>-72.11</v>
      </c>
      <c r="M78" t="n">
        <v>7.9</v>
      </c>
      <c r="N78" t="n">
        <v>10.97</v>
      </c>
      <c r="O78" t="inlineStr">
        <is>
          <t>-</t>
        </is>
      </c>
      <c r="P78" t="inlineStr">
        <is>
          <t>-</t>
        </is>
      </c>
      <c r="Q78" t="inlineStr">
        <is>
          <t>-</t>
        </is>
      </c>
      <c r="R78" t="inlineStr">
        <is>
          <t>-</t>
        </is>
      </c>
      <c r="S78" t="inlineStr">
        <is>
          <t>-</t>
        </is>
      </c>
      <c r="T78" t="inlineStr">
        <is>
          <t>-</t>
        </is>
      </c>
      <c r="U78" t="inlineStr">
        <is>
          <t>-</t>
        </is>
      </c>
      <c r="V78" t="inlineStr">
        <is>
          <t>-</t>
        </is>
      </c>
      <c r="W78" t="inlineStr">
        <is>
          <t>-</t>
        </is>
      </c>
    </row>
    <row r="79">
      <c r="A79" s="5" t="inlineStr">
        <is>
          <t>PEG Ratio</t>
        </is>
      </c>
      <c r="B79" s="5" t="inlineStr">
        <is>
          <t>KGW Kurs/Gewinn/Wachstum</t>
        </is>
      </c>
      <c r="C79" t="inlineStr">
        <is>
          <t>-</t>
        </is>
      </c>
      <c r="D79" t="n">
        <v>-0.04</v>
      </c>
      <c r="E79" t="n">
        <v>-0.03</v>
      </c>
      <c r="F79" t="n">
        <v>-0.01</v>
      </c>
      <c r="G79" t="inlineStr">
        <is>
          <t>-</t>
        </is>
      </c>
      <c r="H79" t="n">
        <v>-0.03</v>
      </c>
      <c r="I79" t="n">
        <v>-0.03</v>
      </c>
      <c r="J79" t="inlineStr">
        <is>
          <t>-</t>
        </is>
      </c>
      <c r="K79" t="n">
        <v>-0.12</v>
      </c>
      <c r="L79" t="inlineStr">
        <is>
          <t>-</t>
        </is>
      </c>
      <c r="M79" t="n">
        <v>6.93</v>
      </c>
      <c r="N79" t="n">
        <v>2.1</v>
      </c>
      <c r="O79" t="n">
        <v>0.27</v>
      </c>
      <c r="P79" t="n">
        <v>0.32</v>
      </c>
      <c r="Q79" t="n">
        <v>0.35</v>
      </c>
      <c r="R79" t="n">
        <v>1.28</v>
      </c>
      <c r="S79" t="n">
        <v>1.15</v>
      </c>
      <c r="T79" t="inlineStr">
        <is>
          <t>-</t>
        </is>
      </c>
      <c r="U79" t="inlineStr">
        <is>
          <t>-</t>
        </is>
      </c>
      <c r="V79" t="inlineStr">
        <is>
          <t>-</t>
        </is>
      </c>
      <c r="W79" t="inlineStr">
        <is>
          <t>-</t>
        </is>
      </c>
    </row>
    <row r="80">
      <c r="A80" s="5" t="inlineStr">
        <is>
          <t>EBIT-Wachstum 1J in %</t>
        </is>
      </c>
      <c r="B80" s="5" t="inlineStr">
        <is>
          <t>EBIT Growth 1Y in %</t>
        </is>
      </c>
      <c r="C80" t="inlineStr">
        <is>
          <t>-</t>
        </is>
      </c>
      <c r="D80" t="n">
        <v>-15.92</v>
      </c>
      <c r="E80" t="n">
        <v>-2.89</v>
      </c>
      <c r="F80" t="n">
        <v>-132.9</v>
      </c>
      <c r="G80" t="n">
        <v>-569.3200000000001</v>
      </c>
      <c r="H80" t="n">
        <v>-34.87</v>
      </c>
      <c r="I80" t="n">
        <v>-355.13</v>
      </c>
      <c r="J80" t="n">
        <v>185.6</v>
      </c>
      <c r="K80" t="n">
        <v>-145.9</v>
      </c>
      <c r="L80" t="n">
        <v>-49.29</v>
      </c>
      <c r="M80" t="n">
        <v>3.09</v>
      </c>
      <c r="N80" t="n">
        <v>-54.54</v>
      </c>
      <c r="O80" t="n">
        <v>-46.2</v>
      </c>
      <c r="P80" t="n">
        <v>20.47</v>
      </c>
      <c r="Q80" t="n">
        <v>83.48</v>
      </c>
      <c r="R80" t="n">
        <v>30.25</v>
      </c>
      <c r="S80" t="n">
        <v>-8.26</v>
      </c>
      <c r="T80" t="n">
        <v>11.39</v>
      </c>
      <c r="U80" t="n">
        <v>-8.970000000000001</v>
      </c>
      <c r="V80" t="n">
        <v>0.85</v>
      </c>
      <c r="W80" t="n">
        <v>40.25</v>
      </c>
    </row>
    <row r="81">
      <c r="A81" s="5" t="inlineStr">
        <is>
          <t>EBIT-Wachstum 3J in %</t>
        </is>
      </c>
      <c r="B81" s="5" t="inlineStr">
        <is>
          <t>EBIT Growth 3Y in %</t>
        </is>
      </c>
      <c r="C81" t="inlineStr">
        <is>
          <t>-</t>
        </is>
      </c>
      <c r="D81" t="n">
        <v>-50.57</v>
      </c>
      <c r="E81" t="n">
        <v>-235.04</v>
      </c>
      <c r="F81" t="n">
        <v>-245.7</v>
      </c>
      <c r="G81" t="n">
        <v>-319.77</v>
      </c>
      <c r="H81" t="n">
        <v>-68.13</v>
      </c>
      <c r="I81" t="n">
        <v>-105.14</v>
      </c>
      <c r="J81" t="n">
        <v>-3.2</v>
      </c>
      <c r="K81" t="n">
        <v>-64.03</v>
      </c>
      <c r="L81" t="n">
        <v>-33.58</v>
      </c>
      <c r="M81" t="n">
        <v>-32.55</v>
      </c>
      <c r="N81" t="n">
        <v>-26.76</v>
      </c>
      <c r="O81" t="n">
        <v>19.25</v>
      </c>
      <c r="P81" t="n">
        <v>44.73</v>
      </c>
      <c r="Q81" t="n">
        <v>35.16</v>
      </c>
      <c r="R81" t="n">
        <v>11.13</v>
      </c>
      <c r="S81" t="n">
        <v>-1.95</v>
      </c>
      <c r="T81" t="n">
        <v>1.09</v>
      </c>
      <c r="U81" t="n">
        <v>10.71</v>
      </c>
      <c r="V81" t="inlineStr">
        <is>
          <t>-</t>
        </is>
      </c>
      <c r="W81" t="inlineStr">
        <is>
          <t>-</t>
        </is>
      </c>
    </row>
    <row r="82">
      <c r="A82" s="5" t="inlineStr">
        <is>
          <t>EBIT-Wachstum 5J in %</t>
        </is>
      </c>
      <c r="B82" s="5" t="inlineStr">
        <is>
          <t>EBIT Growth 5Y in %</t>
        </is>
      </c>
      <c r="C82" t="inlineStr">
        <is>
          <t>-</t>
        </is>
      </c>
      <c r="D82" t="n">
        <v>-151.18</v>
      </c>
      <c r="E82" t="n">
        <v>-219.02</v>
      </c>
      <c r="F82" t="n">
        <v>-181.32</v>
      </c>
      <c r="G82" t="n">
        <v>-183.92</v>
      </c>
      <c r="H82" t="n">
        <v>-79.92</v>
      </c>
      <c r="I82" t="n">
        <v>-72.33</v>
      </c>
      <c r="J82" t="n">
        <v>-12.21</v>
      </c>
      <c r="K82" t="n">
        <v>-58.57</v>
      </c>
      <c r="L82" t="n">
        <v>-25.29</v>
      </c>
      <c r="M82" t="n">
        <v>1.26</v>
      </c>
      <c r="N82" t="n">
        <v>6.69</v>
      </c>
      <c r="O82" t="n">
        <v>15.95</v>
      </c>
      <c r="P82" t="n">
        <v>27.47</v>
      </c>
      <c r="Q82" t="n">
        <v>21.58</v>
      </c>
      <c r="R82" t="n">
        <v>5.05</v>
      </c>
      <c r="S82" t="n">
        <v>7.05</v>
      </c>
      <c r="T82" t="inlineStr">
        <is>
          <t>-</t>
        </is>
      </c>
      <c r="U82" t="inlineStr">
        <is>
          <t>-</t>
        </is>
      </c>
      <c r="V82" t="inlineStr">
        <is>
          <t>-</t>
        </is>
      </c>
      <c r="W82" t="inlineStr">
        <is>
          <t>-</t>
        </is>
      </c>
    </row>
    <row r="83">
      <c r="A83" s="5" t="inlineStr">
        <is>
          <t>EBIT-Wachstum 10J in %</t>
        </is>
      </c>
      <c r="B83" s="5" t="inlineStr">
        <is>
          <t>EBIT Growth 10Y in %</t>
        </is>
      </c>
      <c r="C83" t="inlineStr">
        <is>
          <t>-</t>
        </is>
      </c>
      <c r="D83" t="n">
        <v>-111.75</v>
      </c>
      <c r="E83" t="n">
        <v>-115.62</v>
      </c>
      <c r="F83" t="n">
        <v>-119.95</v>
      </c>
      <c r="G83" t="n">
        <v>-104.61</v>
      </c>
      <c r="H83" t="n">
        <v>-39.33</v>
      </c>
      <c r="I83" t="n">
        <v>-32.82</v>
      </c>
      <c r="J83" t="n">
        <v>1.87</v>
      </c>
      <c r="K83" t="n">
        <v>-15.55</v>
      </c>
      <c r="L83" t="n">
        <v>-1.86</v>
      </c>
      <c r="M83" t="n">
        <v>3.16</v>
      </c>
      <c r="N83" t="n">
        <v>6.87</v>
      </c>
      <c r="O83" t="inlineStr">
        <is>
          <t>-</t>
        </is>
      </c>
      <c r="P83" t="inlineStr">
        <is>
          <t>-</t>
        </is>
      </c>
      <c r="Q83" t="inlineStr">
        <is>
          <t>-</t>
        </is>
      </c>
      <c r="R83" t="inlineStr">
        <is>
          <t>-</t>
        </is>
      </c>
      <c r="S83" t="inlineStr">
        <is>
          <t>-</t>
        </is>
      </c>
      <c r="T83" t="inlineStr">
        <is>
          <t>-</t>
        </is>
      </c>
      <c r="U83" t="inlineStr">
        <is>
          <t>-</t>
        </is>
      </c>
      <c r="V83" t="inlineStr">
        <is>
          <t>-</t>
        </is>
      </c>
      <c r="W83" t="inlineStr">
        <is>
          <t>-</t>
        </is>
      </c>
    </row>
    <row r="84">
      <c r="A84" s="5" t="inlineStr">
        <is>
          <t>Op.Cashflow Wachstum 1J in %</t>
        </is>
      </c>
      <c r="B84" s="5" t="inlineStr">
        <is>
          <t>Op.Cashflow Wachstum 1Y in %</t>
        </is>
      </c>
      <c r="C84" t="inlineStr">
        <is>
          <t>-</t>
        </is>
      </c>
      <c r="D84" t="inlineStr">
        <is>
          <t>-</t>
        </is>
      </c>
      <c r="E84" t="n">
        <v>-166.36</v>
      </c>
      <c r="F84" t="n">
        <v>-67.95999999999999</v>
      </c>
      <c r="G84" t="n">
        <v>-64.31999999999999</v>
      </c>
      <c r="H84" t="n">
        <v>-257.58</v>
      </c>
      <c r="I84" t="n">
        <v>-178.06</v>
      </c>
      <c r="J84" t="n">
        <v>-460.66</v>
      </c>
      <c r="K84" t="n">
        <v>-178.15</v>
      </c>
      <c r="L84" t="n">
        <v>-174.79</v>
      </c>
      <c r="M84" t="n">
        <v>-67.97</v>
      </c>
      <c r="N84" t="n">
        <v>-413.06</v>
      </c>
      <c r="O84" t="n">
        <v>-26.68</v>
      </c>
      <c r="P84" t="n">
        <v>-15.92</v>
      </c>
      <c r="Q84" t="n">
        <v>-78.17</v>
      </c>
      <c r="R84" t="n">
        <v>84.23</v>
      </c>
      <c r="S84" t="inlineStr">
        <is>
          <t>-</t>
        </is>
      </c>
      <c r="T84" t="inlineStr">
        <is>
          <t>-</t>
        </is>
      </c>
      <c r="U84" t="inlineStr">
        <is>
          <t>-</t>
        </is>
      </c>
      <c r="V84" t="inlineStr">
        <is>
          <t>-</t>
        </is>
      </c>
      <c r="W84" t="inlineStr">
        <is>
          <t>-</t>
        </is>
      </c>
    </row>
    <row r="85">
      <c r="A85" s="5" t="inlineStr">
        <is>
          <t>Op.Cashflow Wachstum 3J in %</t>
        </is>
      </c>
      <c r="B85" s="5" t="inlineStr">
        <is>
          <t>Op.Cashflow Wachstum 3Y in %</t>
        </is>
      </c>
      <c r="C85" t="inlineStr">
        <is>
          <t>-</t>
        </is>
      </c>
      <c r="D85" t="inlineStr">
        <is>
          <t>-</t>
        </is>
      </c>
      <c r="E85" t="n">
        <v>-99.55</v>
      </c>
      <c r="F85" t="n">
        <v>-129.95</v>
      </c>
      <c r="G85" t="n">
        <v>-166.65</v>
      </c>
      <c r="H85" t="n">
        <v>-298.77</v>
      </c>
      <c r="I85" t="n">
        <v>-272.29</v>
      </c>
      <c r="J85" t="n">
        <v>-271.2</v>
      </c>
      <c r="K85" t="n">
        <v>-140.3</v>
      </c>
      <c r="L85" t="n">
        <v>-218.61</v>
      </c>
      <c r="M85" t="n">
        <v>-169.24</v>
      </c>
      <c r="N85" t="n">
        <v>-151.89</v>
      </c>
      <c r="O85" t="n">
        <v>-40.26</v>
      </c>
      <c r="P85" t="n">
        <v>-3.29</v>
      </c>
      <c r="Q85" t="inlineStr">
        <is>
          <t>-</t>
        </is>
      </c>
      <c r="R85" t="inlineStr">
        <is>
          <t>-</t>
        </is>
      </c>
      <c r="S85" t="inlineStr">
        <is>
          <t>-</t>
        </is>
      </c>
      <c r="T85" t="inlineStr">
        <is>
          <t>-</t>
        </is>
      </c>
      <c r="U85" t="inlineStr">
        <is>
          <t>-</t>
        </is>
      </c>
      <c r="V85" t="inlineStr">
        <is>
          <t>-</t>
        </is>
      </c>
      <c r="W85" t="inlineStr">
        <is>
          <t>-</t>
        </is>
      </c>
    </row>
    <row r="86">
      <c r="A86" s="5" t="inlineStr">
        <is>
          <t>Op.Cashflow Wachstum 5J in %</t>
        </is>
      </c>
      <c r="B86" s="5" t="inlineStr">
        <is>
          <t>Op.Cashflow Wachstum 5Y in %</t>
        </is>
      </c>
      <c r="C86" t="inlineStr">
        <is>
          <t>-</t>
        </is>
      </c>
      <c r="D86" t="inlineStr">
        <is>
          <t>-</t>
        </is>
      </c>
      <c r="E86" t="n">
        <v>-146.86</v>
      </c>
      <c r="F86" t="n">
        <v>-205.72</v>
      </c>
      <c r="G86" t="n">
        <v>-227.75</v>
      </c>
      <c r="H86" t="n">
        <v>-249.85</v>
      </c>
      <c r="I86" t="n">
        <v>-211.93</v>
      </c>
      <c r="J86" t="n">
        <v>-258.93</v>
      </c>
      <c r="K86" t="n">
        <v>-172.13</v>
      </c>
      <c r="L86" t="n">
        <v>-139.68</v>
      </c>
      <c r="M86" t="n">
        <v>-120.36</v>
      </c>
      <c r="N86" t="n">
        <v>-89.92</v>
      </c>
      <c r="O86" t="inlineStr">
        <is>
          <t>-</t>
        </is>
      </c>
      <c r="P86" t="inlineStr">
        <is>
          <t>-</t>
        </is>
      </c>
      <c r="Q86" t="inlineStr">
        <is>
          <t>-</t>
        </is>
      </c>
      <c r="R86" t="inlineStr">
        <is>
          <t>-</t>
        </is>
      </c>
      <c r="S86" t="inlineStr">
        <is>
          <t>-</t>
        </is>
      </c>
      <c r="T86" t="inlineStr">
        <is>
          <t>-</t>
        </is>
      </c>
      <c r="U86" t="inlineStr">
        <is>
          <t>-</t>
        </is>
      </c>
      <c r="V86" t="inlineStr">
        <is>
          <t>-</t>
        </is>
      </c>
      <c r="W86" t="inlineStr">
        <is>
          <t>-</t>
        </is>
      </c>
    </row>
    <row r="87">
      <c r="A87" s="5" t="inlineStr">
        <is>
          <t>Op.Cashflow Wachstum 10J in %</t>
        </is>
      </c>
      <c r="B87" s="5" t="inlineStr">
        <is>
          <t>Op.Cashflow Wachstum 10Y in %</t>
        </is>
      </c>
      <c r="C87" t="inlineStr">
        <is>
          <t>-</t>
        </is>
      </c>
      <c r="D87" t="inlineStr">
        <is>
          <t>-</t>
        </is>
      </c>
      <c r="E87" t="n">
        <v>-202.89</v>
      </c>
      <c r="F87" t="n">
        <v>-188.92</v>
      </c>
      <c r="G87" t="n">
        <v>-183.72</v>
      </c>
      <c r="H87" t="n">
        <v>-185.1</v>
      </c>
      <c r="I87" t="n">
        <v>-150.92</v>
      </c>
      <c r="J87" t="inlineStr">
        <is>
          <t>-</t>
        </is>
      </c>
      <c r="K87" t="inlineStr">
        <is>
          <t>-</t>
        </is>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c r="W87" t="inlineStr">
        <is>
          <t>-</t>
        </is>
      </c>
    </row>
    <row r="88">
      <c r="A88" s="5" t="inlineStr">
        <is>
          <t>Verschuldungsgrad in %</t>
        </is>
      </c>
      <c r="B88" s="5" t="inlineStr">
        <is>
          <t>Finance Gearing in %</t>
        </is>
      </c>
      <c r="C88" t="inlineStr">
        <is>
          <t>-</t>
        </is>
      </c>
      <c r="D88" t="n">
        <v>1293</v>
      </c>
      <c r="E88" t="n">
        <v>1389</v>
      </c>
      <c r="F88" t="n">
        <v>1310</v>
      </c>
      <c r="G88" t="n">
        <v>2085</v>
      </c>
      <c r="H88" t="n">
        <v>1618</v>
      </c>
      <c r="I88" t="n">
        <v>1609</v>
      </c>
      <c r="J88" t="n">
        <v>1706</v>
      </c>
      <c r="K88" t="n">
        <v>1376</v>
      </c>
      <c r="L88" t="n">
        <v>1700</v>
      </c>
      <c r="M88" t="n">
        <v>1347</v>
      </c>
      <c r="N88" t="n">
        <v>1456</v>
      </c>
      <c r="O88" t="n">
        <v>1801</v>
      </c>
      <c r="P88" t="n">
        <v>2122</v>
      </c>
      <c r="Q88" t="n">
        <v>2847</v>
      </c>
      <c r="R88" t="n">
        <v>3162</v>
      </c>
      <c r="S88" t="n">
        <v>1794</v>
      </c>
      <c r="T88" t="n">
        <v>1731</v>
      </c>
      <c r="U88" t="n">
        <v>1640</v>
      </c>
      <c r="V88" t="n">
        <v>2086</v>
      </c>
      <c r="W88" t="n">
        <v>2244</v>
      </c>
      <c r="X88" t="n">
        <v>2092</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19"/>
    <col customWidth="1" max="15" min="15" width="10"/>
    <col customWidth="1" max="16" min="16" width="10"/>
  </cols>
  <sheetData>
    <row r="1">
      <c r="A1" s="1" t="inlineStr">
        <is>
          <t xml:space="preserve">AUTOGRILL </t>
        </is>
      </c>
      <c r="B1" s="2" t="inlineStr">
        <is>
          <t>WKN: 908497  ISIN: IT0001137345  US-Symbol:ATGSF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+39-02-48261</t>
        </is>
      </c>
      <c r="G4" t="inlineStr">
        <is>
          <t>12.03.2020</t>
        </is>
      </c>
      <c r="H4" t="inlineStr">
        <is>
          <t>Preliminary Results</t>
        </is>
      </c>
      <c r="J4" t="inlineStr">
        <is>
          <t>Schematrentaquattro S.r.l. (Edizione S.r.l.)</t>
        </is>
      </c>
      <c r="L4" t="inlineStr">
        <is>
          <t>50,10%</t>
        </is>
      </c>
    </row>
    <row r="5">
      <c r="A5" s="5" t="inlineStr">
        <is>
          <t>Ticker</t>
        </is>
      </c>
      <c r="B5" t="inlineStr">
        <is>
          <t>AUL</t>
        </is>
      </c>
      <c r="C5" s="5" t="inlineStr">
        <is>
          <t>Fax</t>
        </is>
      </c>
      <c r="D5" s="5" t="inlineStr"/>
      <c r="E5" t="inlineStr">
        <is>
          <t>+39-02-48263443</t>
        </is>
      </c>
      <c r="G5" t="inlineStr">
        <is>
          <t>10.04.2020</t>
        </is>
      </c>
      <c r="H5" t="inlineStr">
        <is>
          <t>Publication Of Annual Report</t>
        </is>
      </c>
      <c r="J5" t="inlineStr">
        <is>
          <t>Freefloat</t>
        </is>
      </c>
      <c r="L5" t="inlineStr">
        <is>
          <t>49,90%</t>
        </is>
      </c>
    </row>
    <row r="6">
      <c r="A6" s="5" t="inlineStr">
        <is>
          <t>Gelistet Seit / Listed Since</t>
        </is>
      </c>
      <c r="B6" t="inlineStr">
        <is>
          <t>-</t>
        </is>
      </c>
      <c r="C6" s="5" t="inlineStr">
        <is>
          <t>Internet</t>
        </is>
      </c>
      <c r="D6" s="5" t="inlineStr"/>
      <c r="E6" t="inlineStr">
        <is>
          <t>http://www.autogrill.com</t>
        </is>
      </c>
      <c r="G6" t="inlineStr">
        <is>
          <t>21.05.2020</t>
        </is>
      </c>
      <c r="H6" t="inlineStr">
        <is>
          <t>Annual General Meeting</t>
        </is>
      </c>
    </row>
    <row r="7">
      <c r="A7" s="5" t="inlineStr">
        <is>
          <t>Nominalwert / Nominal Value</t>
        </is>
      </c>
      <c r="B7" t="inlineStr">
        <is>
          <t>-</t>
        </is>
      </c>
      <c r="C7" s="5" t="inlineStr">
        <is>
          <t>Inv. Relations Telefon / Phone</t>
        </is>
      </c>
      <c r="D7" s="5" t="inlineStr"/>
      <c r="E7" t="inlineStr">
        <is>
          <t>+39-02-4826-3525</t>
        </is>
      </c>
      <c r="G7" t="inlineStr">
        <is>
          <t>30.07.2020</t>
        </is>
      </c>
      <c r="H7" t="inlineStr">
        <is>
          <t>Score Half Year</t>
        </is>
      </c>
    </row>
    <row r="8">
      <c r="A8" s="5" t="inlineStr">
        <is>
          <t>Land / Country</t>
        </is>
      </c>
      <c r="B8" t="inlineStr">
        <is>
          <t>Italien</t>
        </is>
      </c>
      <c r="C8" s="5" t="inlineStr">
        <is>
          <t>Inv. Relations E-Mail</t>
        </is>
      </c>
      <c r="D8" s="5" t="inlineStr"/>
      <c r="E8" t="inlineStr">
        <is>
          <t>ir@autogrill.net</t>
        </is>
      </c>
    </row>
    <row r="9">
      <c r="A9" s="5" t="inlineStr">
        <is>
          <t>Währung / Currency</t>
        </is>
      </c>
      <c r="B9" t="inlineStr">
        <is>
          <t>EUR</t>
        </is>
      </c>
      <c r="C9" s="5" t="inlineStr">
        <is>
          <t>Kontaktperson / Contact Person</t>
        </is>
      </c>
      <c r="D9" s="5" t="inlineStr"/>
      <c r="E9" t="inlineStr">
        <is>
          <t>Lorenza Rivabene</t>
        </is>
      </c>
    </row>
    <row r="10">
      <c r="A10" s="5" t="inlineStr">
        <is>
          <t>Branche / Industry</t>
        </is>
      </c>
      <c r="B10" t="inlineStr">
        <is>
          <t>Restaurants And Food Sales</t>
        </is>
      </c>
      <c r="C10" s="5" t="inlineStr"/>
      <c r="D10" s="5" t="inlineStr"/>
    </row>
    <row r="11">
      <c r="A11" s="5" t="inlineStr">
        <is>
          <t>Sektor / Sector</t>
        </is>
      </c>
      <c r="B11" t="inlineStr">
        <is>
          <t>Consumer Goods</t>
        </is>
      </c>
    </row>
    <row r="12">
      <c r="A12" s="5" t="inlineStr">
        <is>
          <t>Typ / Genre</t>
        </is>
      </c>
      <c r="B12" t="inlineStr">
        <is>
          <t>Stammaktie</t>
        </is>
      </c>
    </row>
    <row r="13">
      <c r="A13" s="5" t="inlineStr">
        <is>
          <t>Adresse / Address</t>
        </is>
      </c>
      <c r="B13" t="inlineStr">
        <is>
          <t>Autogrill S.p.A.Via Luigi Giulietti, 9  I-28100 Novara</t>
        </is>
      </c>
    </row>
    <row r="14">
      <c r="A14" s="5" t="inlineStr">
        <is>
          <t>Management</t>
        </is>
      </c>
      <c r="B14" t="inlineStr">
        <is>
          <t>Gianmario Tondato da Ruos, Paolo Zannoni, Alessandro Benetton, Franca Bertagnin Benetton, Rosalba Casiraghi, Laura Cioli, Barbara Cominelli, Massimo Fasanella d'Amore di Ruffano, Maria Pierdicchi, Paolo Roverato, Simona Scarpaleggia, Ernesto Albanese, Francesco Umile Chiappetta</t>
        </is>
      </c>
    </row>
    <row r="15">
      <c r="A15" s="5" t="inlineStr">
        <is>
          <t>Aufsichtsrat / Board</t>
        </is>
      </c>
      <c r="B15" t="inlineStr">
        <is>
          <t>Marco Rigotti, Antonella Carù, Massimo Catullo</t>
        </is>
      </c>
    </row>
    <row r="16">
      <c r="A16" s="5" t="inlineStr">
        <is>
          <t>Beschreibung</t>
        </is>
      </c>
      <c r="B16" t="inlineStr">
        <is>
          <t>Autogrill S.p.A. ist eine Unternehmensgruppe, die im Bereich Reisegastronomie weltweit tätig ist. Die Geschäftsaktivitäten werden in Italien von der Autogrill S.p.A., in anderen europäischen Ländern durch Tochtergesellschaften und in Nordamerika durch HMSHost ausgeführt. Der Konzern ist mit Gastronomiebetrieben, mehrheitlich auf Basis von Konzessionsverträgen, vor allem an Autobahnen, auf Flughäfen und in Bahnhöfen präsent. Der geographische Fokus liegt auf Europa und Nordamerika. Mit einem Produktportfolio von über 300 Marken werden neben den Eigenmarken wie Ciao, Bubbles, Motta, Acafé und Beaudevin auch Produkte in Lizenz wie Starbucks, Burger King und Brioche Dorée angeboten. Im September 2013 wurde die Tochtergesellschaft World Duty Free S.p.A. (WDF), die für den Bereich Travel Retail &amp; Duty Free verantwortlich ist, als eigenständige Aktiengesellschaft ausgegliedert. Hauptaktionär der Gesellschaft ist Schematrentaquattro S.r.l. (Alleininhaber ist Edizione S.r.l., die Holdinggesellschaft der Familie Benetton). Autogrill wurde bereits 1947 gegründet und ist heute weltweit an über 1.000 Standorten mit rund 4.200 Verkaufsstellen vertreten. Copyright 2014 FINANCE BASE AG</t>
        </is>
      </c>
    </row>
    <row r="17">
      <c r="A17" s="5" t="inlineStr">
        <is>
          <t>Profile</t>
        </is>
      </c>
      <c r="B17" t="inlineStr">
        <is>
          <t>Autogrill SpA is a group of companies that is active worldwide in Reisegastronomie. The business activities are carried out in Italy by Autogrill SpA, in other European countries through subsidiaries and in North America by HMSHost. The Group is mainly present on the basis of concession contracts, particularly on motorways, in airports and train stations with catering facilities. The geographical focus is on Europe and North America. With a product portfolio of over 300 brands in addition to its own brands such as Ciao, Bubbles, Motta, Acafé and Beaudevin and products are offered under license such as Starbucks, Burger King and Brioche Doree. In September 2013, the subsidiary World Duty Free S.p.A. was (WDF), which is responsible for the Travel Retail &amp; Duty Free, spun off as a separate public company. Main shareholder of the company is Schematrentaquattro S.r.l. (Sole proprietor is Edizione S.r.l., the holding company of the Benetton family). Autogrill was founded in 1947 and is represented worldwide in more than 1,000 locations with about 4,200 outlets.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inlineStr">
        <is>
          <t>-</t>
        </is>
      </c>
      <c r="D20" t="n">
        <v>5224</v>
      </c>
      <c r="E20" t="n">
        <v>5087</v>
      </c>
      <c r="F20" t="n">
        <v>5042</v>
      </c>
      <c r="G20" t="n">
        <v>4942</v>
      </c>
      <c r="H20" t="n">
        <v>4570</v>
      </c>
      <c r="I20" t="n">
        <v>4674</v>
      </c>
      <c r="J20" t="n">
        <v>6228</v>
      </c>
      <c r="K20" t="n">
        <v>5999</v>
      </c>
      <c r="L20" t="n">
        <v>5842</v>
      </c>
      <c r="M20" t="n">
        <v>5879</v>
      </c>
      <c r="N20" t="n">
        <v>6022</v>
      </c>
      <c r="O20" t="n">
        <v>5043</v>
      </c>
      <c r="P20" t="n">
        <v>5043</v>
      </c>
    </row>
    <row r="21">
      <c r="A21" s="5" t="inlineStr">
        <is>
          <t>Bruttoergebnis vom Umsatz</t>
        </is>
      </c>
      <c r="B21" s="5" t="inlineStr">
        <is>
          <t>Gross Profit</t>
        </is>
      </c>
      <c r="C21" t="inlineStr">
        <is>
          <t>-</t>
        </is>
      </c>
      <c r="D21" t="n">
        <v>3381</v>
      </c>
      <c r="E21" t="n">
        <v>3290</v>
      </c>
      <c r="F21" t="n">
        <v>3232</v>
      </c>
      <c r="G21" t="n">
        <v>3109</v>
      </c>
      <c r="H21" t="n">
        <v>2757</v>
      </c>
      <c r="I21" t="n">
        <v>2800</v>
      </c>
      <c r="J21" t="n">
        <v>4042</v>
      </c>
      <c r="K21" t="n">
        <v>3859</v>
      </c>
      <c r="L21" t="n">
        <v>3752</v>
      </c>
      <c r="M21" t="n">
        <v>3740</v>
      </c>
      <c r="N21" t="n">
        <v>3720</v>
      </c>
      <c r="O21" t="n">
        <v>3148</v>
      </c>
      <c r="P21" t="n">
        <v>3148</v>
      </c>
    </row>
    <row r="22">
      <c r="A22" s="5" t="inlineStr">
        <is>
          <t>Operatives Ergebnis (EBIT)</t>
        </is>
      </c>
      <c r="B22" s="5" t="inlineStr">
        <is>
          <t>EBIT Earning Before Interest &amp; Tax</t>
        </is>
      </c>
      <c r="C22" t="inlineStr">
        <is>
          <t>-</t>
        </is>
      </c>
      <c r="D22" t="n">
        <v>150</v>
      </c>
      <c r="E22" t="n">
        <v>185.2</v>
      </c>
      <c r="F22" t="n">
        <v>201</v>
      </c>
      <c r="G22" t="n">
        <v>151.9</v>
      </c>
      <c r="H22" t="n">
        <v>118.6</v>
      </c>
      <c r="I22" t="n">
        <v>88.3</v>
      </c>
      <c r="J22" t="n">
        <v>251.9</v>
      </c>
      <c r="K22" t="n">
        <v>303</v>
      </c>
      <c r="L22" t="n">
        <v>255.2</v>
      </c>
      <c r="M22" t="n">
        <v>250.9</v>
      </c>
      <c r="N22" t="n">
        <v>331.7</v>
      </c>
      <c r="O22" t="n">
        <v>339.1</v>
      </c>
      <c r="P22" t="n">
        <v>339.1</v>
      </c>
    </row>
    <row r="23">
      <c r="A23" s="5" t="inlineStr">
        <is>
          <t>Finanzergebnis</t>
        </is>
      </c>
      <c r="B23" s="5" t="inlineStr">
        <is>
          <t>Financial Result</t>
        </is>
      </c>
      <c r="C23" t="inlineStr">
        <is>
          <t>-</t>
        </is>
      </c>
      <c r="D23" t="n">
        <v>-29</v>
      </c>
      <c r="E23" t="n">
        <v>-26.5</v>
      </c>
      <c r="F23" t="n">
        <v>-30.7</v>
      </c>
      <c r="G23" t="n">
        <v>-38.9</v>
      </c>
      <c r="H23" t="n">
        <v>-41.4</v>
      </c>
      <c r="I23" t="n">
        <v>-52.9</v>
      </c>
      <c r="J23" t="n">
        <v>-89.90000000000001</v>
      </c>
      <c r="K23" t="n">
        <v>-83.59999999999999</v>
      </c>
      <c r="L23" t="n">
        <v>-75.40000000000001</v>
      </c>
      <c r="M23" t="n">
        <v>-94.8</v>
      </c>
      <c r="N23" t="n">
        <v>-120.4</v>
      </c>
      <c r="O23" t="n">
        <v>-63.7</v>
      </c>
      <c r="P23" t="n">
        <v>-63.7</v>
      </c>
    </row>
    <row r="24">
      <c r="A24" s="5" t="inlineStr">
        <is>
          <t>Ergebnis vor Steuer (EBT)</t>
        </is>
      </c>
      <c r="B24" s="5" t="inlineStr">
        <is>
          <t>EBT Earning Before Tax</t>
        </is>
      </c>
      <c r="C24" t="inlineStr">
        <is>
          <t>-</t>
        </is>
      </c>
      <c r="D24" t="n">
        <v>121</v>
      </c>
      <c r="E24" t="n">
        <v>158.7</v>
      </c>
      <c r="F24" t="n">
        <v>170.3</v>
      </c>
      <c r="G24" t="n">
        <v>113</v>
      </c>
      <c r="H24" t="n">
        <v>77.2</v>
      </c>
      <c r="I24" t="n">
        <v>35.4</v>
      </c>
      <c r="J24" t="n">
        <v>162</v>
      </c>
      <c r="K24" t="n">
        <v>219.4</v>
      </c>
      <c r="L24" t="n">
        <v>179.8</v>
      </c>
      <c r="M24" t="n">
        <v>156.1</v>
      </c>
      <c r="N24" t="n">
        <v>211.3</v>
      </c>
      <c r="O24" t="n">
        <v>275.4</v>
      </c>
      <c r="P24" t="n">
        <v>275.4</v>
      </c>
    </row>
    <row r="25">
      <c r="A25" s="5" t="inlineStr">
        <is>
          <t>Ergebnis nach Steuer</t>
        </is>
      </c>
      <c r="B25" s="5" t="inlineStr">
        <is>
          <t>Earnings after tax</t>
        </is>
      </c>
      <c r="C25" t="inlineStr">
        <is>
          <t>-</t>
        </is>
      </c>
      <c r="D25" t="n">
        <v>86.5</v>
      </c>
      <c r="E25" t="n">
        <v>113</v>
      </c>
      <c r="F25" t="n">
        <v>115.8</v>
      </c>
      <c r="G25" t="n">
        <v>78.5</v>
      </c>
      <c r="H25" t="n">
        <v>37</v>
      </c>
      <c r="I25" t="n">
        <v>8.300000000000001</v>
      </c>
      <c r="J25" t="n">
        <v>110.3</v>
      </c>
      <c r="K25" t="n">
        <v>139.1</v>
      </c>
      <c r="L25" t="n">
        <v>90.40000000000001</v>
      </c>
      <c r="M25" t="n">
        <v>51.4</v>
      </c>
      <c r="N25" t="n">
        <v>143.1</v>
      </c>
      <c r="O25" t="n">
        <v>171.8</v>
      </c>
      <c r="P25" t="n">
        <v>171.8</v>
      </c>
    </row>
    <row r="26">
      <c r="A26" s="5" t="inlineStr">
        <is>
          <t>Minderheitenanteil</t>
        </is>
      </c>
      <c r="B26" s="5" t="inlineStr">
        <is>
          <t>Minority Share</t>
        </is>
      </c>
      <c r="C26" t="inlineStr">
        <is>
          <t>-</t>
        </is>
      </c>
      <c r="D26" t="n">
        <v>-17.8</v>
      </c>
      <c r="E26" t="n">
        <v>-16.9</v>
      </c>
      <c r="F26" t="n">
        <v>-16.3</v>
      </c>
      <c r="G26" t="n">
        <v>-14.4</v>
      </c>
      <c r="H26" t="n">
        <v>-11.9</v>
      </c>
      <c r="I26" t="n">
        <v>-11.5</v>
      </c>
      <c r="J26" t="n">
        <v>-13.5</v>
      </c>
      <c r="K26" t="n">
        <v>-12.8</v>
      </c>
      <c r="L26" t="n">
        <v>-12</v>
      </c>
      <c r="M26" t="n">
        <v>-14.4</v>
      </c>
      <c r="N26" t="n">
        <v>-19.9</v>
      </c>
      <c r="O26" t="n">
        <v>-13.8</v>
      </c>
      <c r="P26" t="n">
        <v>-13.8</v>
      </c>
    </row>
    <row r="27">
      <c r="A27" s="5" t="inlineStr">
        <is>
          <t>Jahresüberschuss/-fehlbetrag</t>
        </is>
      </c>
      <c r="B27" s="5" t="inlineStr">
        <is>
          <t>Net Profit</t>
        </is>
      </c>
      <c r="C27" t="inlineStr">
        <is>
          <t>-</t>
        </is>
      </c>
      <c r="D27" t="n">
        <v>68.7</v>
      </c>
      <c r="E27" t="n">
        <v>96.2</v>
      </c>
      <c r="F27" t="n">
        <v>98.2</v>
      </c>
      <c r="G27" t="n">
        <v>64.2</v>
      </c>
      <c r="H27" t="n">
        <v>25.1</v>
      </c>
      <c r="I27" t="n">
        <v>87.90000000000001</v>
      </c>
      <c r="J27" t="n">
        <v>96.8</v>
      </c>
      <c r="K27" t="n">
        <v>126.3</v>
      </c>
      <c r="L27" t="n">
        <v>103.4</v>
      </c>
      <c r="M27" t="n">
        <v>37</v>
      </c>
      <c r="N27" t="n">
        <v>123.2</v>
      </c>
      <c r="O27" t="n">
        <v>158.1</v>
      </c>
      <c r="P27" t="n">
        <v>158.1</v>
      </c>
    </row>
    <row r="28">
      <c r="A28" s="5" t="inlineStr">
        <is>
          <t>Summe Umlaufvermögen</t>
        </is>
      </c>
      <c r="B28" s="5" t="inlineStr">
        <is>
          <t>Current Assets</t>
        </is>
      </c>
      <c r="C28" t="inlineStr">
        <is>
          <t>-</t>
        </is>
      </c>
      <c r="D28" t="n">
        <v>587.3</v>
      </c>
      <c r="E28" t="n">
        <v>511.6</v>
      </c>
      <c r="F28" t="n">
        <v>496.8</v>
      </c>
      <c r="G28" t="n">
        <v>525</v>
      </c>
      <c r="H28" t="n">
        <v>551.5</v>
      </c>
      <c r="I28" t="n">
        <v>537.5</v>
      </c>
      <c r="J28" t="n">
        <v>746.9</v>
      </c>
      <c r="K28" t="n">
        <v>754.5</v>
      </c>
      <c r="L28" t="n">
        <v>661.4</v>
      </c>
      <c r="M28" t="n">
        <v>735.2</v>
      </c>
      <c r="N28" t="n">
        <v>787.4</v>
      </c>
      <c r="O28" t="n">
        <v>705</v>
      </c>
      <c r="P28" t="n">
        <v>705</v>
      </c>
    </row>
    <row r="29">
      <c r="A29" s="5" t="inlineStr">
        <is>
          <t>Summe Anlagevermögen</t>
        </is>
      </c>
      <c r="B29" s="5" t="inlineStr">
        <is>
          <t>Fixed Assets</t>
        </is>
      </c>
      <c r="C29" t="inlineStr">
        <is>
          <t>-</t>
        </is>
      </c>
      <c r="D29" t="n">
        <v>2049</v>
      </c>
      <c r="E29" t="n">
        <v>1837</v>
      </c>
      <c r="F29" t="n">
        <v>1923</v>
      </c>
      <c r="G29" t="n">
        <v>1877</v>
      </c>
      <c r="H29" t="n">
        <v>1780</v>
      </c>
      <c r="I29" t="n">
        <v>1668</v>
      </c>
      <c r="J29" t="n">
        <v>3168</v>
      </c>
      <c r="K29" t="n">
        <v>3235</v>
      </c>
      <c r="L29" t="n">
        <v>3282</v>
      </c>
      <c r="M29" t="n">
        <v>3469</v>
      </c>
      <c r="N29" t="n">
        <v>3552</v>
      </c>
      <c r="O29" t="n">
        <v>2475</v>
      </c>
      <c r="P29" t="n">
        <v>2475</v>
      </c>
    </row>
    <row r="30">
      <c r="A30" s="5" t="inlineStr">
        <is>
          <t>Summe Aktiva</t>
        </is>
      </c>
      <c r="B30" s="5" t="inlineStr">
        <is>
          <t>Total Assets</t>
        </is>
      </c>
      <c r="C30" t="inlineStr">
        <is>
          <t>-</t>
        </is>
      </c>
      <c r="D30" t="n">
        <v>2637</v>
      </c>
      <c r="E30" t="n">
        <v>2349</v>
      </c>
      <c r="F30" t="n">
        <v>2420</v>
      </c>
      <c r="G30" t="n">
        <v>2402</v>
      </c>
      <c r="H30" t="n">
        <v>2331</v>
      </c>
      <c r="I30" t="n">
        <v>2205</v>
      </c>
      <c r="J30" t="n">
        <v>3915</v>
      </c>
      <c r="K30" t="n">
        <v>3990</v>
      </c>
      <c r="L30" t="n">
        <v>3943</v>
      </c>
      <c r="M30" t="n">
        <v>4205</v>
      </c>
      <c r="N30" t="n">
        <v>4339</v>
      </c>
      <c r="O30" t="n">
        <v>3180</v>
      </c>
      <c r="P30" t="n">
        <v>3180</v>
      </c>
    </row>
    <row r="31">
      <c r="A31" s="5" t="inlineStr">
        <is>
          <t>Summe kurzfristiges Fremdkapital</t>
        </is>
      </c>
      <c r="B31" s="5" t="inlineStr">
        <is>
          <t>Short-Term Debt</t>
        </is>
      </c>
      <c r="C31" t="inlineStr">
        <is>
          <t>-</t>
        </is>
      </c>
      <c r="D31" t="n">
        <v>844.1</v>
      </c>
      <c r="E31" t="n">
        <v>942.2</v>
      </c>
      <c r="F31" t="n">
        <v>1005</v>
      </c>
      <c r="G31" t="n">
        <v>848.3</v>
      </c>
      <c r="H31" t="n">
        <v>891.7</v>
      </c>
      <c r="I31" t="n">
        <v>811.8</v>
      </c>
      <c r="J31" t="n">
        <v>1449</v>
      </c>
      <c r="K31" t="n">
        <v>1253</v>
      </c>
      <c r="L31" t="n">
        <v>1325</v>
      </c>
      <c r="M31" t="n">
        <v>1329</v>
      </c>
      <c r="N31" t="n">
        <v>1322</v>
      </c>
      <c r="O31" t="n">
        <v>1006</v>
      </c>
      <c r="P31" t="n">
        <v>1006</v>
      </c>
    </row>
    <row r="32">
      <c r="A32" s="5" t="inlineStr">
        <is>
          <t>Summe langfristiges Fremdkapital</t>
        </is>
      </c>
      <c r="B32" s="5" t="inlineStr">
        <is>
          <t>Long-Term Debt</t>
        </is>
      </c>
      <c r="C32" t="inlineStr">
        <is>
          <t>-</t>
        </is>
      </c>
      <c r="D32" t="n">
        <v>1052</v>
      </c>
      <c r="E32" t="n">
        <v>711.4</v>
      </c>
      <c r="F32" t="n">
        <v>727.1</v>
      </c>
      <c r="G32" t="n">
        <v>953.3</v>
      </c>
      <c r="H32" t="n">
        <v>948.6</v>
      </c>
      <c r="I32" t="n">
        <v>948.4</v>
      </c>
      <c r="J32" t="n">
        <v>1617</v>
      </c>
      <c r="K32" t="n">
        <v>1938</v>
      </c>
      <c r="L32" t="n">
        <v>1907</v>
      </c>
      <c r="M32" t="n">
        <v>2312</v>
      </c>
      <c r="N32" t="n">
        <v>2474</v>
      </c>
      <c r="O32" t="n">
        <v>1553</v>
      </c>
      <c r="P32" t="n">
        <v>1553</v>
      </c>
    </row>
    <row r="33">
      <c r="A33" s="5" t="inlineStr">
        <is>
          <t>Summe Fremdkapital</t>
        </is>
      </c>
      <c r="B33" s="5" t="inlineStr">
        <is>
          <t>Total Liabilities</t>
        </is>
      </c>
      <c r="C33" t="inlineStr">
        <is>
          <t>-</t>
        </is>
      </c>
      <c r="D33" t="n">
        <v>1896</v>
      </c>
      <c r="E33" t="n">
        <v>1654</v>
      </c>
      <c r="F33" t="n">
        <v>1732</v>
      </c>
      <c r="G33" t="n">
        <v>1802</v>
      </c>
      <c r="H33" t="n">
        <v>1840</v>
      </c>
      <c r="I33" t="n">
        <v>1760</v>
      </c>
      <c r="J33" t="n">
        <v>3066</v>
      </c>
      <c r="K33" t="n">
        <v>3190</v>
      </c>
      <c r="L33" t="n">
        <v>3232</v>
      </c>
      <c r="M33" t="n">
        <v>3641</v>
      </c>
      <c r="N33" t="n">
        <v>3796</v>
      </c>
      <c r="O33" t="n">
        <v>2559</v>
      </c>
      <c r="P33" t="n">
        <v>2559</v>
      </c>
    </row>
    <row r="34">
      <c r="A34" s="5" t="inlineStr">
        <is>
          <t>Minderheitenanteil</t>
        </is>
      </c>
      <c r="B34" s="5" t="inlineStr">
        <is>
          <t>Minority Share</t>
        </is>
      </c>
      <c r="C34" t="inlineStr">
        <is>
          <t>-</t>
        </is>
      </c>
      <c r="D34" t="n">
        <v>55.2</v>
      </c>
      <c r="E34" t="n">
        <v>45.4</v>
      </c>
      <c r="F34" t="n">
        <v>44</v>
      </c>
      <c r="G34" t="n">
        <v>40.4</v>
      </c>
      <c r="H34" t="n">
        <v>32.1</v>
      </c>
      <c r="I34" t="n">
        <v>31.2</v>
      </c>
      <c r="J34" t="n">
        <v>26.4</v>
      </c>
      <c r="K34" t="n">
        <v>19.6</v>
      </c>
      <c r="L34" t="n">
        <v>21.3</v>
      </c>
      <c r="M34" t="n">
        <v>54.2</v>
      </c>
      <c r="N34" t="n">
        <v>56.9</v>
      </c>
      <c r="O34" t="n">
        <v>58.2</v>
      </c>
      <c r="P34" t="n">
        <v>58.2</v>
      </c>
    </row>
    <row r="35">
      <c r="A35" s="5" t="inlineStr">
        <is>
          <t>Summe Eigenkapital</t>
        </is>
      </c>
      <c r="B35" s="5" t="inlineStr">
        <is>
          <t>Equity</t>
        </is>
      </c>
      <c r="C35" t="inlineStr">
        <is>
          <t>-</t>
        </is>
      </c>
      <c r="D35" t="n">
        <v>685.9</v>
      </c>
      <c r="E35" t="n">
        <v>649.9</v>
      </c>
      <c r="F35" t="n">
        <v>643.6</v>
      </c>
      <c r="G35" t="n">
        <v>559.6</v>
      </c>
      <c r="H35" t="n">
        <v>458.5</v>
      </c>
      <c r="I35" t="n">
        <v>413.6</v>
      </c>
      <c r="J35" t="n">
        <v>822.3</v>
      </c>
      <c r="K35" t="n">
        <v>779.8</v>
      </c>
      <c r="L35" t="n">
        <v>690</v>
      </c>
      <c r="M35" t="n">
        <v>509.2</v>
      </c>
      <c r="N35" t="n">
        <v>486.5</v>
      </c>
      <c r="O35" t="n">
        <v>563.4</v>
      </c>
      <c r="P35" t="n">
        <v>563.4</v>
      </c>
    </row>
    <row r="36">
      <c r="A36" s="5" t="inlineStr">
        <is>
          <t>Summe Passiva</t>
        </is>
      </c>
      <c r="B36" s="5" t="inlineStr">
        <is>
          <t>Liabilities &amp; Shareholder Equity</t>
        </is>
      </c>
      <c r="C36" t="inlineStr">
        <is>
          <t>-</t>
        </is>
      </c>
      <c r="D36" t="n">
        <v>2637</v>
      </c>
      <c r="E36" t="n">
        <v>2349</v>
      </c>
      <c r="F36" t="n">
        <v>2420</v>
      </c>
      <c r="G36" t="n">
        <v>2402</v>
      </c>
      <c r="H36" t="n">
        <v>2331</v>
      </c>
      <c r="I36" t="n">
        <v>2205</v>
      </c>
      <c r="J36" t="n">
        <v>3915</v>
      </c>
      <c r="K36" t="n">
        <v>3990</v>
      </c>
      <c r="L36" t="n">
        <v>3943</v>
      </c>
      <c r="M36" t="n">
        <v>4205</v>
      </c>
      <c r="N36" t="n">
        <v>4339</v>
      </c>
      <c r="O36" t="n">
        <v>3180</v>
      </c>
      <c r="P36" t="n">
        <v>3180</v>
      </c>
    </row>
    <row r="37">
      <c r="A37" s="5" t="inlineStr">
        <is>
          <t>Mio.Aktien im Umlauf</t>
        </is>
      </c>
      <c r="B37" s="5" t="inlineStr">
        <is>
          <t>Million shares outstanding</t>
        </is>
      </c>
      <c r="C37" t="n">
        <v>254.4</v>
      </c>
      <c r="D37" t="n">
        <v>254.4</v>
      </c>
      <c r="E37" t="n">
        <v>254.4</v>
      </c>
      <c r="F37" t="n">
        <v>254.4</v>
      </c>
      <c r="G37" t="n">
        <v>254.4</v>
      </c>
      <c r="H37" t="n">
        <v>254.4</v>
      </c>
      <c r="I37" t="n">
        <v>254.4</v>
      </c>
      <c r="J37" t="n">
        <v>254.4</v>
      </c>
      <c r="K37" t="n">
        <v>254.4</v>
      </c>
      <c r="L37" t="n">
        <v>254.4</v>
      </c>
      <c r="M37" t="n">
        <v>254.4</v>
      </c>
      <c r="N37" t="n">
        <v>254.4</v>
      </c>
      <c r="O37" t="n">
        <v>254.4</v>
      </c>
      <c r="P37" t="n">
        <v>254.4</v>
      </c>
    </row>
    <row r="38">
      <c r="A38" s="5" t="inlineStr">
        <is>
          <t>Gezeichnetes Kapital (in Mio.)</t>
        </is>
      </c>
      <c r="B38" s="5" t="inlineStr">
        <is>
          <t>Subscribed Capital in M</t>
        </is>
      </c>
      <c r="C38" t="n">
        <v>68.7</v>
      </c>
      <c r="D38" t="n">
        <v>68.7</v>
      </c>
      <c r="E38" t="n">
        <v>68.7</v>
      </c>
      <c r="F38" t="n">
        <v>68.7</v>
      </c>
      <c r="G38" t="n">
        <v>68.7</v>
      </c>
      <c r="H38" t="n">
        <v>68.7</v>
      </c>
      <c r="I38" t="n">
        <v>68.7</v>
      </c>
      <c r="J38" t="n">
        <v>132.3</v>
      </c>
      <c r="K38" t="n">
        <v>132.3</v>
      </c>
      <c r="L38" t="n">
        <v>132.3</v>
      </c>
      <c r="M38" t="n">
        <v>132.3</v>
      </c>
      <c r="N38" t="n">
        <v>132.3</v>
      </c>
      <c r="O38" t="n">
        <v>132.3</v>
      </c>
      <c r="P38" t="n">
        <v>132.3</v>
      </c>
    </row>
    <row r="39">
      <c r="A39" s="5" t="inlineStr">
        <is>
          <t>Ergebnis je Aktie (brutto)</t>
        </is>
      </c>
      <c r="B39" s="5" t="inlineStr">
        <is>
          <t>Earnings per share</t>
        </is>
      </c>
      <c r="C39" t="inlineStr">
        <is>
          <t>-</t>
        </is>
      </c>
      <c r="D39" t="n">
        <v>0.48</v>
      </c>
      <c r="E39" t="n">
        <v>0.62</v>
      </c>
      <c r="F39" t="n">
        <v>0.67</v>
      </c>
      <c r="G39" t="n">
        <v>0.44</v>
      </c>
      <c r="H39" t="n">
        <v>0.3</v>
      </c>
      <c r="I39" t="n">
        <v>0.14</v>
      </c>
      <c r="J39" t="n">
        <v>0.64</v>
      </c>
      <c r="K39" t="n">
        <v>0.86</v>
      </c>
      <c r="L39" t="n">
        <v>0.71</v>
      </c>
      <c r="M39" t="n">
        <v>0.61</v>
      </c>
      <c r="N39" t="n">
        <v>0.83</v>
      </c>
      <c r="O39" t="n">
        <v>1.08</v>
      </c>
      <c r="P39" t="n">
        <v>1.08</v>
      </c>
    </row>
    <row r="40">
      <c r="A40" s="5" t="inlineStr">
        <is>
          <t>Ergebnis je Aktie (unverwässert)</t>
        </is>
      </c>
      <c r="B40" s="5" t="inlineStr">
        <is>
          <t>Basic Earnings per share</t>
        </is>
      </c>
      <c r="C40" t="n">
        <v>0.8100000000000001</v>
      </c>
      <c r="D40" t="n">
        <v>0.27</v>
      </c>
      <c r="E40" t="n">
        <v>0.38</v>
      </c>
      <c r="F40" t="n">
        <v>0.14</v>
      </c>
      <c r="G40" t="n">
        <v>0.25</v>
      </c>
      <c r="H40" t="n">
        <v>0.1</v>
      </c>
      <c r="I40" t="n">
        <v>0.35</v>
      </c>
      <c r="J40" t="n">
        <v>0.38</v>
      </c>
      <c r="K40" t="n">
        <v>0.5</v>
      </c>
      <c r="L40" t="n">
        <v>0.41</v>
      </c>
      <c r="M40" t="n">
        <v>0.15</v>
      </c>
      <c r="N40" t="n">
        <v>0.48</v>
      </c>
      <c r="O40" t="n">
        <v>0.62</v>
      </c>
      <c r="P40" t="n">
        <v>0.62</v>
      </c>
    </row>
    <row r="41">
      <c r="A41" s="5" t="inlineStr">
        <is>
          <t>Ergebnis je Aktie (verwässert)</t>
        </is>
      </c>
      <c r="B41" s="5" t="inlineStr">
        <is>
          <t>Diluted Earnings per share</t>
        </is>
      </c>
      <c r="C41" t="n">
        <v>0.8100000000000001</v>
      </c>
      <c r="D41" t="n">
        <v>0.27</v>
      </c>
      <c r="E41" t="n">
        <v>0.38</v>
      </c>
      <c r="F41" t="n">
        <v>0.14</v>
      </c>
      <c r="G41" t="n">
        <v>0.25</v>
      </c>
      <c r="H41" t="n">
        <v>0.1</v>
      </c>
      <c r="I41" t="n">
        <v>0.35</v>
      </c>
      <c r="J41" t="n">
        <v>0.38</v>
      </c>
      <c r="K41" t="n">
        <v>0.5</v>
      </c>
      <c r="L41" t="n">
        <v>0.41</v>
      </c>
      <c r="M41" t="n">
        <v>0.15</v>
      </c>
      <c r="N41" t="n">
        <v>0.48</v>
      </c>
      <c r="O41" t="n">
        <v>0.62</v>
      </c>
      <c r="P41" t="n">
        <v>0.62</v>
      </c>
    </row>
    <row r="42">
      <c r="A42" s="5" t="inlineStr">
        <is>
          <t>Dividende je Aktie</t>
        </is>
      </c>
      <c r="B42" s="5" t="inlineStr">
        <is>
          <t>Dividend per share</t>
        </is>
      </c>
      <c r="C42" t="inlineStr">
        <is>
          <t>-</t>
        </is>
      </c>
      <c r="D42" t="inlineStr">
        <is>
          <t>-</t>
        </is>
      </c>
      <c r="E42" t="inlineStr">
        <is>
          <t>-</t>
        </is>
      </c>
      <c r="F42" t="n">
        <v>0.16</v>
      </c>
      <c r="G42" t="n">
        <v>0.12</v>
      </c>
      <c r="H42" t="inlineStr">
        <is>
          <t>-</t>
        </is>
      </c>
      <c r="I42" t="inlineStr">
        <is>
          <t>-</t>
        </is>
      </c>
      <c r="J42" t="inlineStr">
        <is>
          <t>-</t>
        </is>
      </c>
      <c r="K42" t="n">
        <v>0.28</v>
      </c>
      <c r="L42" t="n">
        <v>0.24</v>
      </c>
      <c r="M42" t="inlineStr">
        <is>
          <t>-</t>
        </is>
      </c>
      <c r="N42" t="inlineStr">
        <is>
          <t>-</t>
        </is>
      </c>
      <c r="O42" t="inlineStr">
        <is>
          <t>-</t>
        </is>
      </c>
      <c r="P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inlineStr">
        <is>
          <t>-</t>
        </is>
      </c>
      <c r="D44" t="n">
        <v>20.53</v>
      </c>
      <c r="E44" t="n">
        <v>19.99</v>
      </c>
      <c r="F44" t="n">
        <v>19.82</v>
      </c>
      <c r="G44" t="n">
        <v>19.43</v>
      </c>
      <c r="H44" t="n">
        <v>17.97</v>
      </c>
      <c r="I44" t="n">
        <v>18.37</v>
      </c>
      <c r="J44" t="n">
        <v>24.48</v>
      </c>
      <c r="K44" t="n">
        <v>23.58</v>
      </c>
      <c r="L44" t="n">
        <v>22.96</v>
      </c>
      <c r="M44" t="n">
        <v>23.11</v>
      </c>
      <c r="N44" t="n">
        <v>23.67</v>
      </c>
      <c r="O44" t="n">
        <v>19.82</v>
      </c>
      <c r="P44" t="n">
        <v>19.82</v>
      </c>
    </row>
    <row r="45">
      <c r="A45" s="5" t="inlineStr">
        <is>
          <t>Buchwert je Aktie</t>
        </is>
      </c>
      <c r="B45" s="5" t="inlineStr">
        <is>
          <t>Book value per share</t>
        </is>
      </c>
      <c r="C45" t="inlineStr">
        <is>
          <t>-</t>
        </is>
      </c>
      <c r="D45" t="n">
        <v>2.7</v>
      </c>
      <c r="E45" t="n">
        <v>2.55</v>
      </c>
      <c r="F45" t="n">
        <v>2.53</v>
      </c>
      <c r="G45" t="n">
        <v>2.2</v>
      </c>
      <c r="H45" t="n">
        <v>1.8</v>
      </c>
      <c r="I45" t="n">
        <v>1.63</v>
      </c>
      <c r="J45" t="n">
        <v>3.23</v>
      </c>
      <c r="K45" t="n">
        <v>3.07</v>
      </c>
      <c r="L45" t="n">
        <v>2.71</v>
      </c>
      <c r="M45" t="n">
        <v>2</v>
      </c>
      <c r="N45" t="n">
        <v>1.91</v>
      </c>
      <c r="O45" t="n">
        <v>2.21</v>
      </c>
      <c r="P45" t="n">
        <v>2.21</v>
      </c>
    </row>
    <row r="46">
      <c r="A46" s="5" t="inlineStr">
        <is>
          <t>Cashflow je Aktie</t>
        </is>
      </c>
      <c r="B46" s="5" t="inlineStr">
        <is>
          <t>Cashflow per share</t>
        </is>
      </c>
      <c r="C46" t="inlineStr">
        <is>
          <t>-</t>
        </is>
      </c>
      <c r="D46" t="n">
        <v>1.27</v>
      </c>
      <c r="E46" t="n">
        <v>1.23</v>
      </c>
      <c r="F46" t="n">
        <v>1.25</v>
      </c>
      <c r="G46" t="n">
        <v>1.17</v>
      </c>
      <c r="H46" t="n">
        <v>0.88</v>
      </c>
      <c r="I46" t="n">
        <v>0.58</v>
      </c>
      <c r="J46" t="n">
        <v>1.65</v>
      </c>
      <c r="K46" t="n">
        <v>1.24</v>
      </c>
      <c r="L46" t="n">
        <v>1.93</v>
      </c>
      <c r="M46" t="n">
        <v>1.55</v>
      </c>
      <c r="N46" t="n">
        <v>1.69</v>
      </c>
      <c r="O46" t="n">
        <v>1.26</v>
      </c>
      <c r="P46" t="n">
        <v>1.26</v>
      </c>
    </row>
    <row r="47">
      <c r="A47" s="5" t="inlineStr">
        <is>
          <t>Bilanzsumme je Aktie</t>
        </is>
      </c>
      <c r="B47" s="5" t="inlineStr">
        <is>
          <t>Total assets per share</t>
        </is>
      </c>
      <c r="C47" t="inlineStr">
        <is>
          <t>-</t>
        </is>
      </c>
      <c r="D47" t="n">
        <v>10.36</v>
      </c>
      <c r="E47" t="n">
        <v>9.23</v>
      </c>
      <c r="F47" t="n">
        <v>9.51</v>
      </c>
      <c r="G47" t="n">
        <v>9.44</v>
      </c>
      <c r="H47" t="n">
        <v>9.16</v>
      </c>
      <c r="I47" t="n">
        <v>8.67</v>
      </c>
      <c r="J47" t="n">
        <v>15.39</v>
      </c>
      <c r="K47" t="n">
        <v>15.68</v>
      </c>
      <c r="L47" t="n">
        <v>15.5</v>
      </c>
      <c r="M47" t="n">
        <v>16.53</v>
      </c>
      <c r="N47" t="n">
        <v>17.06</v>
      </c>
      <c r="O47" t="n">
        <v>12.5</v>
      </c>
      <c r="P47" t="n">
        <v>12.5</v>
      </c>
    </row>
    <row r="48">
      <c r="A48" s="5" t="inlineStr">
        <is>
          <t>Personal am Ende des Jahres</t>
        </is>
      </c>
      <c r="B48" s="5" t="inlineStr">
        <is>
          <t>Staff at the end of year</t>
        </is>
      </c>
      <c r="C48" t="n">
        <v>62061</v>
      </c>
      <c r="D48" t="n">
        <v>60052</v>
      </c>
      <c r="E48" t="n">
        <v>52577</v>
      </c>
      <c r="F48" t="n">
        <v>39423</v>
      </c>
      <c r="G48" t="n">
        <v>40560</v>
      </c>
      <c r="H48" t="n">
        <v>40128</v>
      </c>
      <c r="I48" t="n">
        <v>41646</v>
      </c>
      <c r="J48" t="n">
        <v>47762</v>
      </c>
      <c r="K48" t="n">
        <v>46940</v>
      </c>
      <c r="L48" t="n">
        <v>46451</v>
      </c>
      <c r="M48" t="n">
        <v>52072</v>
      </c>
      <c r="N48" t="n">
        <v>54427</v>
      </c>
      <c r="O48" t="n">
        <v>49053</v>
      </c>
      <c r="P48" t="n">
        <v>49053</v>
      </c>
    </row>
    <row r="49">
      <c r="A49" s="5" t="inlineStr">
        <is>
          <t>Personalaufwand in Mio. EUR</t>
        </is>
      </c>
      <c r="B49" s="5" t="inlineStr">
        <is>
          <t>Personnel expenses in M</t>
        </is>
      </c>
      <c r="C49" t="n">
        <v>1674</v>
      </c>
      <c r="D49" t="n">
        <v>1557</v>
      </c>
      <c r="E49" t="n">
        <v>1520</v>
      </c>
      <c r="F49" t="n">
        <v>1496</v>
      </c>
      <c r="G49" t="n">
        <v>1436</v>
      </c>
      <c r="H49" t="n">
        <v>1297</v>
      </c>
      <c r="I49" t="n">
        <v>1318</v>
      </c>
      <c r="J49" t="n">
        <v>1538</v>
      </c>
      <c r="K49" t="n">
        <v>1473</v>
      </c>
      <c r="L49" t="n">
        <v>1442</v>
      </c>
      <c r="M49" t="n">
        <v>1455</v>
      </c>
      <c r="N49" t="n">
        <v>1486</v>
      </c>
      <c r="O49" t="n">
        <v>1324</v>
      </c>
      <c r="P49" t="n">
        <v>1324</v>
      </c>
    </row>
    <row r="50">
      <c r="A50" s="5" t="inlineStr">
        <is>
          <t>Aufwand je Mitarbeiter in EUR</t>
        </is>
      </c>
      <c r="B50" s="5" t="inlineStr">
        <is>
          <t>Effort per employee</t>
        </is>
      </c>
      <c r="C50" t="n">
        <v>26970</v>
      </c>
      <c r="D50" t="n">
        <v>25928</v>
      </c>
      <c r="E50" t="n">
        <v>28906</v>
      </c>
      <c r="F50" t="n">
        <v>37940</v>
      </c>
      <c r="G50" t="n">
        <v>35414</v>
      </c>
      <c r="H50" t="n">
        <v>32312</v>
      </c>
      <c r="I50" t="n">
        <v>31653</v>
      </c>
      <c r="J50" t="n">
        <v>32195</v>
      </c>
      <c r="K50" t="n">
        <v>31372</v>
      </c>
      <c r="L50" t="n">
        <v>31046</v>
      </c>
      <c r="M50" t="n">
        <v>27942</v>
      </c>
      <c r="N50" t="n">
        <v>27310</v>
      </c>
      <c r="O50" t="n">
        <v>26983</v>
      </c>
      <c r="P50" t="n">
        <v>26983</v>
      </c>
    </row>
    <row r="51">
      <c r="A51" s="5" t="inlineStr">
        <is>
          <t>Umsatz je Mitarbeiter in EUR</t>
        </is>
      </c>
      <c r="B51" s="5" t="inlineStr">
        <is>
          <t>Turnover per employee</t>
        </is>
      </c>
      <c r="C51" t="inlineStr">
        <is>
          <t>-</t>
        </is>
      </c>
      <c r="D51" t="n">
        <v>86990</v>
      </c>
      <c r="E51" t="n">
        <v>96746</v>
      </c>
      <c r="F51" t="n">
        <v>127887</v>
      </c>
      <c r="G51" t="n">
        <v>121839</v>
      </c>
      <c r="H51" t="n">
        <v>113893</v>
      </c>
      <c r="I51" t="n">
        <v>112229</v>
      </c>
      <c r="J51" t="n">
        <v>130403</v>
      </c>
      <c r="K51" t="n">
        <v>127793</v>
      </c>
      <c r="L51" t="n">
        <v>125771</v>
      </c>
      <c r="M51" t="n">
        <v>112907</v>
      </c>
      <c r="N51" t="n">
        <v>110649</v>
      </c>
      <c r="O51" t="n">
        <v>102803</v>
      </c>
      <c r="P51" t="n">
        <v>102803</v>
      </c>
    </row>
    <row r="52">
      <c r="A52" s="5" t="inlineStr">
        <is>
          <t>Bruttoergebnis je Mitarbeiter in EUR</t>
        </is>
      </c>
      <c r="B52" s="5" t="inlineStr">
        <is>
          <t>Gross Profit per employee</t>
        </is>
      </c>
      <c r="C52" t="inlineStr">
        <is>
          <t>-</t>
        </is>
      </c>
      <c r="D52" t="n">
        <v>56298</v>
      </c>
      <c r="E52" t="n">
        <v>62569</v>
      </c>
      <c r="F52" t="n">
        <v>81988</v>
      </c>
      <c r="G52" t="n">
        <v>76654</v>
      </c>
      <c r="H52" t="n">
        <v>68698</v>
      </c>
      <c r="I52" t="n">
        <v>67229</v>
      </c>
      <c r="J52" t="n">
        <v>84630</v>
      </c>
      <c r="K52" t="n">
        <v>82211</v>
      </c>
      <c r="L52" t="n">
        <v>80780</v>
      </c>
      <c r="M52" t="n">
        <v>71826</v>
      </c>
      <c r="N52" t="n">
        <v>68352</v>
      </c>
      <c r="O52" t="n">
        <v>64165</v>
      </c>
      <c r="P52" t="n">
        <v>64165</v>
      </c>
    </row>
    <row r="53">
      <c r="A53" s="5" t="inlineStr">
        <is>
          <t>Gewinn je Mitarbeiter in EUR</t>
        </is>
      </c>
      <c r="B53" s="5" t="inlineStr">
        <is>
          <t>Earnings per employee</t>
        </is>
      </c>
      <c r="C53" t="inlineStr">
        <is>
          <t>-</t>
        </is>
      </c>
      <c r="D53" t="n">
        <v>1144</v>
      </c>
      <c r="E53" t="n">
        <v>1830</v>
      </c>
      <c r="F53" t="n">
        <v>2491</v>
      </c>
      <c r="G53" t="n">
        <v>1583</v>
      </c>
      <c r="H53" t="n">
        <v>625.5</v>
      </c>
      <c r="I53" t="n">
        <v>2111</v>
      </c>
      <c r="J53" t="n">
        <v>2027</v>
      </c>
      <c r="K53" t="n">
        <v>2691</v>
      </c>
      <c r="L53" t="n">
        <v>2226</v>
      </c>
      <c r="M53" t="n">
        <v>710.55</v>
      </c>
      <c r="N53" t="n">
        <v>2264</v>
      </c>
      <c r="O53" t="n">
        <v>3223</v>
      </c>
      <c r="P53" t="n">
        <v>3223</v>
      </c>
    </row>
    <row r="54">
      <c r="A54" s="5" t="inlineStr">
        <is>
          <t>KGV (Kurs/Gewinn)</t>
        </is>
      </c>
      <c r="B54" s="5" t="inlineStr">
        <is>
          <t>PE (price/earnings)</t>
        </is>
      </c>
      <c r="C54" t="n">
        <v>11.6</v>
      </c>
      <c r="D54" t="n">
        <v>27.3</v>
      </c>
      <c r="E54" t="n">
        <v>30.4</v>
      </c>
      <c r="F54" t="n">
        <v>59.9</v>
      </c>
      <c r="G54" t="n">
        <v>35.3</v>
      </c>
      <c r="H54" t="n">
        <v>62.5</v>
      </c>
      <c r="I54" t="n">
        <v>17.5</v>
      </c>
      <c r="J54" t="n">
        <v>22.9</v>
      </c>
      <c r="K54" t="n">
        <v>15.1</v>
      </c>
      <c r="L54" t="n">
        <v>25.8</v>
      </c>
      <c r="M54" t="n">
        <v>58.8</v>
      </c>
      <c r="N54" t="n">
        <v>11.2</v>
      </c>
      <c r="O54" t="n">
        <v>18.8</v>
      </c>
      <c r="P54" t="n">
        <v>18.8</v>
      </c>
    </row>
    <row r="55">
      <c r="A55" s="5" t="inlineStr">
        <is>
          <t>KUV (Kurs/Umsatz)</t>
        </is>
      </c>
      <c r="B55" s="5" t="inlineStr">
        <is>
          <t>PS (price/sales)</t>
        </is>
      </c>
      <c r="C55" t="inlineStr">
        <is>
          <t>-</t>
        </is>
      </c>
      <c r="D55" t="n">
        <v>0.36</v>
      </c>
      <c r="E55" t="n">
        <v>0.58</v>
      </c>
      <c r="F55" t="n">
        <v>0.43</v>
      </c>
      <c r="G55" t="n">
        <v>0.45</v>
      </c>
      <c r="H55" t="n">
        <v>0.35</v>
      </c>
      <c r="I55" t="n">
        <v>0.33</v>
      </c>
      <c r="J55" t="n">
        <v>0.35</v>
      </c>
      <c r="K55" t="n">
        <v>0.32</v>
      </c>
      <c r="L55" t="n">
        <v>0.46</v>
      </c>
      <c r="M55" t="n">
        <v>0.38</v>
      </c>
      <c r="N55" t="n">
        <v>0.23</v>
      </c>
      <c r="O55" t="n">
        <v>0.59</v>
      </c>
      <c r="P55" t="n">
        <v>0.59</v>
      </c>
    </row>
    <row r="56">
      <c r="A56" s="5" t="inlineStr">
        <is>
          <t>KBV (Kurs/Buchwert)</t>
        </is>
      </c>
      <c r="B56" s="5" t="inlineStr">
        <is>
          <t>PB (price/book value)</t>
        </is>
      </c>
      <c r="C56" t="inlineStr">
        <is>
          <t>-</t>
        </is>
      </c>
      <c r="D56" t="n">
        <v>2.73</v>
      </c>
      <c r="E56" t="n">
        <v>4.5</v>
      </c>
      <c r="F56" t="n">
        <v>3.4</v>
      </c>
      <c r="G56" t="n">
        <v>4.01</v>
      </c>
      <c r="H56" t="n">
        <v>3.47</v>
      </c>
      <c r="I56" t="n">
        <v>3.78</v>
      </c>
      <c r="J56" t="n">
        <v>2.69</v>
      </c>
      <c r="K56" t="n">
        <v>2.46</v>
      </c>
      <c r="L56" t="n">
        <v>3.9</v>
      </c>
      <c r="M56" t="n">
        <v>4.41</v>
      </c>
      <c r="N56" t="n">
        <v>2.81</v>
      </c>
      <c r="O56" t="n">
        <v>5.26</v>
      </c>
      <c r="P56" t="n">
        <v>5.26</v>
      </c>
    </row>
    <row r="57">
      <c r="A57" s="5" t="inlineStr">
        <is>
          <t>KCV (Kurs/Cashflow)</t>
        </is>
      </c>
      <c r="B57" s="5" t="inlineStr">
        <is>
          <t>PC (price/cashflow)</t>
        </is>
      </c>
      <c r="C57" t="inlineStr">
        <is>
          <t>-</t>
        </is>
      </c>
      <c r="D57" t="n">
        <v>5.78</v>
      </c>
      <c r="E57" t="n">
        <v>9.33</v>
      </c>
      <c r="F57" t="n">
        <v>6.86</v>
      </c>
      <c r="G57" t="n">
        <v>7.55</v>
      </c>
      <c r="H57" t="n">
        <v>7.11</v>
      </c>
      <c r="I57" t="n">
        <v>10.55</v>
      </c>
      <c r="J57" t="n">
        <v>5.28</v>
      </c>
      <c r="K57" t="n">
        <v>6.08</v>
      </c>
      <c r="L57" t="n">
        <v>5.47</v>
      </c>
      <c r="M57" t="n">
        <v>5.7</v>
      </c>
      <c r="N57" t="n">
        <v>3.18</v>
      </c>
      <c r="O57" t="n">
        <v>9.24</v>
      </c>
      <c r="P57" t="n">
        <v>9.24</v>
      </c>
    </row>
    <row r="58">
      <c r="A58" s="5" t="inlineStr">
        <is>
          <t>Dividendenrendite in %</t>
        </is>
      </c>
      <c r="B58" s="5" t="inlineStr">
        <is>
          <t>Dividend Yield in %</t>
        </is>
      </c>
      <c r="C58" t="inlineStr">
        <is>
          <t>-</t>
        </is>
      </c>
      <c r="D58" t="inlineStr">
        <is>
          <t>-</t>
        </is>
      </c>
      <c r="E58" t="inlineStr">
        <is>
          <t>-</t>
        </is>
      </c>
      <c r="F58" t="n">
        <v>1.86</v>
      </c>
      <c r="G58" t="n">
        <v>1.36</v>
      </c>
      <c r="H58" t="inlineStr">
        <is>
          <t>-</t>
        </is>
      </c>
      <c r="I58" t="inlineStr">
        <is>
          <t>-</t>
        </is>
      </c>
      <c r="J58" t="inlineStr">
        <is>
          <t>-</t>
        </is>
      </c>
      <c r="K58" t="n">
        <v>3.71</v>
      </c>
      <c r="L58" t="n">
        <v>2.27</v>
      </c>
      <c r="M58" t="inlineStr">
        <is>
          <t>-</t>
        </is>
      </c>
      <c r="N58" t="inlineStr">
        <is>
          <t>-</t>
        </is>
      </c>
      <c r="O58" t="inlineStr">
        <is>
          <t>-</t>
        </is>
      </c>
      <c r="P58" t="inlineStr">
        <is>
          <t>-</t>
        </is>
      </c>
    </row>
    <row r="59">
      <c r="A59" s="5" t="inlineStr">
        <is>
          <t>Gewinnrendite in %</t>
        </is>
      </c>
      <c r="B59" s="5" t="inlineStr">
        <is>
          <t>Return on profit in %</t>
        </is>
      </c>
      <c r="C59" t="n">
        <v>8.6</v>
      </c>
      <c r="D59" t="n">
        <v>3.7</v>
      </c>
      <c r="E59" t="n">
        <v>3.3</v>
      </c>
      <c r="F59" t="n">
        <v>1.7</v>
      </c>
      <c r="G59" t="n">
        <v>2.8</v>
      </c>
      <c r="H59" t="n">
        <v>1.6</v>
      </c>
      <c r="I59" t="n">
        <v>5.7</v>
      </c>
      <c r="J59" t="n">
        <v>4.4</v>
      </c>
      <c r="K59" t="n">
        <v>6.6</v>
      </c>
      <c r="L59" t="n">
        <v>3.9</v>
      </c>
      <c r="M59" t="n">
        <v>1.7</v>
      </c>
      <c r="N59" t="n">
        <v>8.9</v>
      </c>
      <c r="O59" t="n">
        <v>5.3</v>
      </c>
      <c r="P59" t="n">
        <v>5.3</v>
      </c>
    </row>
    <row r="60">
      <c r="A60" s="5" t="inlineStr">
        <is>
          <t>Eigenkapitalrendite in %</t>
        </is>
      </c>
      <c r="B60" s="5" t="inlineStr">
        <is>
          <t>Return on Equity in %</t>
        </is>
      </c>
      <c r="C60" t="inlineStr">
        <is>
          <t>-</t>
        </is>
      </c>
      <c r="D60" t="n">
        <v>10.02</v>
      </c>
      <c r="E60" t="n">
        <v>14.8</v>
      </c>
      <c r="F60" t="n">
        <v>15.26</v>
      </c>
      <c r="G60" t="n">
        <v>11.47</v>
      </c>
      <c r="H60" t="n">
        <v>5.47</v>
      </c>
      <c r="I60" t="n">
        <v>21.25</v>
      </c>
      <c r="J60" t="n">
        <v>11.77</v>
      </c>
      <c r="K60" t="n">
        <v>16.2</v>
      </c>
      <c r="L60" t="n">
        <v>14.99</v>
      </c>
      <c r="M60" t="n">
        <v>7.27</v>
      </c>
      <c r="N60" t="n">
        <v>25.32</v>
      </c>
      <c r="O60" t="n">
        <v>28.06</v>
      </c>
      <c r="P60" t="n">
        <v>28.06</v>
      </c>
    </row>
    <row r="61">
      <c r="A61" s="5" t="inlineStr">
        <is>
          <t>Umsatzrendite in %</t>
        </is>
      </c>
      <c r="B61" s="5" t="inlineStr">
        <is>
          <t>Return on sales in %</t>
        </is>
      </c>
      <c r="C61" t="inlineStr">
        <is>
          <t>-</t>
        </is>
      </c>
      <c r="D61" t="n">
        <v>1.32</v>
      </c>
      <c r="E61" t="n">
        <v>1.89</v>
      </c>
      <c r="F61" t="n">
        <v>1.95</v>
      </c>
      <c r="G61" t="n">
        <v>1.3</v>
      </c>
      <c r="H61" t="n">
        <v>0.55</v>
      </c>
      <c r="I61" t="n">
        <v>1.88</v>
      </c>
      <c r="J61" t="n">
        <v>1.55</v>
      </c>
      <c r="K61" t="n">
        <v>2.11</v>
      </c>
      <c r="L61" t="n">
        <v>1.77</v>
      </c>
      <c r="M61" t="n">
        <v>0.63</v>
      </c>
      <c r="N61" t="n">
        <v>2.05</v>
      </c>
      <c r="O61" t="n">
        <v>3.14</v>
      </c>
      <c r="P61" t="n">
        <v>3.14</v>
      </c>
    </row>
    <row r="62">
      <c r="A62" s="5" t="inlineStr">
        <is>
          <t>Gesamtkapitalrendite in %</t>
        </is>
      </c>
      <c r="B62" s="5" t="inlineStr">
        <is>
          <t>Total Return on Investment in %</t>
        </is>
      </c>
      <c r="C62" t="inlineStr">
        <is>
          <t>-</t>
        </is>
      </c>
      <c r="D62" t="n">
        <v>2.61</v>
      </c>
      <c r="E62" t="n">
        <v>4.1</v>
      </c>
      <c r="F62" t="n">
        <v>4.06</v>
      </c>
      <c r="G62" t="n">
        <v>2.67</v>
      </c>
      <c r="H62" t="n">
        <v>1.08</v>
      </c>
      <c r="I62" t="n">
        <v>3.99</v>
      </c>
      <c r="J62" t="n">
        <v>2.47</v>
      </c>
      <c r="K62" t="n">
        <v>3.17</v>
      </c>
      <c r="L62" t="n">
        <v>2.62</v>
      </c>
      <c r="M62" t="n">
        <v>0.88</v>
      </c>
      <c r="N62" t="n">
        <v>2.84</v>
      </c>
      <c r="O62" t="n">
        <v>4.97</v>
      </c>
      <c r="P62" t="n">
        <v>4.97</v>
      </c>
    </row>
    <row r="63">
      <c r="A63" s="5" t="inlineStr">
        <is>
          <t>Return on Investment in %</t>
        </is>
      </c>
      <c r="B63" s="5" t="inlineStr">
        <is>
          <t>Return on Investment in %</t>
        </is>
      </c>
      <c r="C63" t="inlineStr">
        <is>
          <t>-</t>
        </is>
      </c>
      <c r="D63" t="n">
        <v>2.61</v>
      </c>
      <c r="E63" t="n">
        <v>4.1</v>
      </c>
      <c r="F63" t="n">
        <v>4.06</v>
      </c>
      <c r="G63" t="n">
        <v>2.67</v>
      </c>
      <c r="H63" t="n">
        <v>1.08</v>
      </c>
      <c r="I63" t="n">
        <v>3.99</v>
      </c>
      <c r="J63" t="n">
        <v>2.47</v>
      </c>
      <c r="K63" t="n">
        <v>3.17</v>
      </c>
      <c r="L63" t="n">
        <v>2.62</v>
      </c>
      <c r="M63" t="n">
        <v>0.88</v>
      </c>
      <c r="N63" t="n">
        <v>2.84</v>
      </c>
      <c r="O63" t="n">
        <v>4.97</v>
      </c>
      <c r="P63" t="n">
        <v>4.97</v>
      </c>
    </row>
    <row r="64">
      <c r="A64" s="5" t="inlineStr">
        <is>
          <t>Arbeitsintensität in %</t>
        </is>
      </c>
      <c r="B64" s="5" t="inlineStr">
        <is>
          <t>Work Intensity in %</t>
        </is>
      </c>
      <c r="C64" t="inlineStr">
        <is>
          <t>-</t>
        </is>
      </c>
      <c r="D64" t="n">
        <v>22.27</v>
      </c>
      <c r="E64" t="n">
        <v>21.78</v>
      </c>
      <c r="F64" t="n">
        <v>20.53</v>
      </c>
      <c r="G64" t="n">
        <v>21.86</v>
      </c>
      <c r="H64" t="n">
        <v>23.66</v>
      </c>
      <c r="I64" t="n">
        <v>24.38</v>
      </c>
      <c r="J64" t="n">
        <v>19.08</v>
      </c>
      <c r="K64" t="n">
        <v>18.91</v>
      </c>
      <c r="L64" t="n">
        <v>16.77</v>
      </c>
      <c r="M64" t="n">
        <v>17.49</v>
      </c>
      <c r="N64" t="n">
        <v>18.15</v>
      </c>
      <c r="O64" t="n">
        <v>22.17</v>
      </c>
      <c r="P64" t="n">
        <v>22.17</v>
      </c>
    </row>
    <row r="65">
      <c r="A65" s="5" t="inlineStr">
        <is>
          <t>Eigenkapitalquote in %</t>
        </is>
      </c>
      <c r="B65" s="5" t="inlineStr">
        <is>
          <t>Equity Ratio in %</t>
        </is>
      </c>
      <c r="C65" t="inlineStr">
        <is>
          <t>-</t>
        </is>
      </c>
      <c r="D65" t="n">
        <v>26.01</v>
      </c>
      <c r="E65" t="n">
        <v>27.67</v>
      </c>
      <c r="F65" t="n">
        <v>26.6</v>
      </c>
      <c r="G65" t="n">
        <v>23.3</v>
      </c>
      <c r="H65" t="n">
        <v>19.67</v>
      </c>
      <c r="I65" t="n">
        <v>18.76</v>
      </c>
      <c r="J65" t="n">
        <v>21</v>
      </c>
      <c r="K65" t="n">
        <v>19.54</v>
      </c>
      <c r="L65" t="n">
        <v>17.5</v>
      </c>
      <c r="M65" t="n">
        <v>12.11</v>
      </c>
      <c r="N65" t="n">
        <v>11.21</v>
      </c>
      <c r="O65" t="n">
        <v>17.72</v>
      </c>
      <c r="P65" t="n">
        <v>17.72</v>
      </c>
    </row>
    <row r="66">
      <c r="A66" s="5" t="inlineStr">
        <is>
          <t>Fremdkapitalquote in %</t>
        </is>
      </c>
      <c r="B66" s="5" t="inlineStr">
        <is>
          <t>Debt Ratio in %</t>
        </is>
      </c>
      <c r="C66" t="inlineStr">
        <is>
          <t>-</t>
        </is>
      </c>
      <c r="D66" t="n">
        <v>73.98999999999999</v>
      </c>
      <c r="E66" t="n">
        <v>72.33</v>
      </c>
      <c r="F66" t="n">
        <v>73.40000000000001</v>
      </c>
      <c r="G66" t="n">
        <v>76.7</v>
      </c>
      <c r="H66" t="n">
        <v>80.33</v>
      </c>
      <c r="I66" t="n">
        <v>81.23999999999999</v>
      </c>
      <c r="J66" t="n">
        <v>79</v>
      </c>
      <c r="K66" t="n">
        <v>80.45999999999999</v>
      </c>
      <c r="L66" t="n">
        <v>82.5</v>
      </c>
      <c r="M66" t="n">
        <v>87.89</v>
      </c>
      <c r="N66" t="n">
        <v>88.79000000000001</v>
      </c>
      <c r="O66" t="n">
        <v>82.28</v>
      </c>
      <c r="P66" t="n">
        <v>82.28</v>
      </c>
    </row>
    <row r="67">
      <c r="A67" s="5" t="inlineStr">
        <is>
          <t>Verschuldungsgrad in %</t>
        </is>
      </c>
      <c r="B67" s="5" t="inlineStr">
        <is>
          <t>Finance Gearing in %</t>
        </is>
      </c>
      <c r="C67" t="inlineStr">
        <is>
          <t>-</t>
        </is>
      </c>
      <c r="D67" t="n">
        <v>284.4</v>
      </c>
      <c r="E67" t="n">
        <v>261.42</v>
      </c>
      <c r="F67" t="n">
        <v>275.93</v>
      </c>
      <c r="G67" t="n">
        <v>329.16</v>
      </c>
      <c r="H67" t="n">
        <v>408.4</v>
      </c>
      <c r="I67" t="n">
        <v>433.12</v>
      </c>
      <c r="J67" t="n">
        <v>376.12</v>
      </c>
      <c r="K67" t="n">
        <v>411.64</v>
      </c>
      <c r="L67" t="n">
        <v>471.46</v>
      </c>
      <c r="M67" t="n">
        <v>725.73</v>
      </c>
      <c r="N67" t="n">
        <v>791.9400000000001</v>
      </c>
      <c r="O67" t="n">
        <v>464.47</v>
      </c>
      <c r="P67" t="n">
        <v>464.47</v>
      </c>
    </row>
    <row r="68">
      <c r="A68" s="5" t="inlineStr">
        <is>
          <t>Bruttoergebnis Marge in %</t>
        </is>
      </c>
      <c r="B68" s="5" t="inlineStr">
        <is>
          <t>Gross Profit Marge in %</t>
        </is>
      </c>
      <c r="C68" t="inlineStr">
        <is>
          <t>-</t>
        </is>
      </c>
      <c r="D68" t="n">
        <v>64.72</v>
      </c>
      <c r="E68" t="n">
        <v>64.67</v>
      </c>
      <c r="F68" t="n">
        <v>64.09999999999999</v>
      </c>
      <c r="G68" t="n">
        <v>62.91</v>
      </c>
      <c r="H68" t="n">
        <v>60.33</v>
      </c>
      <c r="I68" t="n">
        <v>59.91</v>
      </c>
      <c r="J68" t="n">
        <v>64.90000000000001</v>
      </c>
      <c r="K68" t="n">
        <v>64.33</v>
      </c>
      <c r="L68" t="n">
        <v>64.22</v>
      </c>
      <c r="M68" t="n">
        <v>63.62</v>
      </c>
      <c r="N68" t="n">
        <v>61.77</v>
      </c>
      <c r="O68" t="n">
        <v>62.42</v>
      </c>
    </row>
    <row r="69">
      <c r="A69" s="5" t="inlineStr">
        <is>
          <t>Kurzfristige Vermögensquote in %</t>
        </is>
      </c>
      <c r="B69" s="5" t="inlineStr">
        <is>
          <t>Current Assets Ratio in %</t>
        </is>
      </c>
      <c r="C69" t="inlineStr">
        <is>
          <t>-</t>
        </is>
      </c>
      <c r="D69" t="n">
        <v>22.27</v>
      </c>
      <c r="E69" t="n">
        <v>21.78</v>
      </c>
      <c r="F69" t="n">
        <v>20.53</v>
      </c>
      <c r="G69" t="n">
        <v>21.86</v>
      </c>
      <c r="H69" t="n">
        <v>23.66</v>
      </c>
      <c r="I69" t="n">
        <v>24.38</v>
      </c>
      <c r="J69" t="n">
        <v>19.08</v>
      </c>
      <c r="K69" t="n">
        <v>18.91</v>
      </c>
      <c r="L69" t="n">
        <v>16.77</v>
      </c>
      <c r="M69" t="n">
        <v>17.48</v>
      </c>
      <c r="N69" t="n">
        <v>18.15</v>
      </c>
      <c r="O69" t="n">
        <v>22.17</v>
      </c>
    </row>
    <row r="70">
      <c r="A70" s="5" t="inlineStr">
        <is>
          <t>Nettogewinn Marge in %</t>
        </is>
      </c>
      <c r="B70" s="5" t="inlineStr">
        <is>
          <t>Net Profit Marge in %</t>
        </is>
      </c>
      <c r="C70" t="inlineStr">
        <is>
          <t>-</t>
        </is>
      </c>
      <c r="D70" t="n">
        <v>1.32</v>
      </c>
      <c r="E70" t="n">
        <v>1.89</v>
      </c>
      <c r="F70" t="n">
        <v>1.95</v>
      </c>
      <c r="G70" t="n">
        <v>1.3</v>
      </c>
      <c r="H70" t="n">
        <v>0.55</v>
      </c>
      <c r="I70" t="n">
        <v>1.88</v>
      </c>
      <c r="J70" t="n">
        <v>1.55</v>
      </c>
      <c r="K70" t="n">
        <v>2.11</v>
      </c>
      <c r="L70" t="n">
        <v>1.77</v>
      </c>
      <c r="M70" t="n">
        <v>0.63</v>
      </c>
      <c r="N70" t="n">
        <v>2.05</v>
      </c>
      <c r="O70" t="n">
        <v>3.14</v>
      </c>
    </row>
    <row r="71">
      <c r="A71" s="5" t="inlineStr">
        <is>
          <t>Operative Ergebnis Marge in %</t>
        </is>
      </c>
      <c r="B71" s="5" t="inlineStr">
        <is>
          <t>EBIT Marge in %</t>
        </is>
      </c>
      <c r="C71" t="inlineStr">
        <is>
          <t>-</t>
        </is>
      </c>
      <c r="D71" t="n">
        <v>2.87</v>
      </c>
      <c r="E71" t="n">
        <v>3.64</v>
      </c>
      <c r="F71" t="n">
        <v>3.99</v>
      </c>
      <c r="G71" t="n">
        <v>3.07</v>
      </c>
      <c r="H71" t="n">
        <v>2.6</v>
      </c>
      <c r="I71" t="n">
        <v>1.89</v>
      </c>
      <c r="J71" t="n">
        <v>4.04</v>
      </c>
      <c r="K71" t="n">
        <v>5.05</v>
      </c>
      <c r="L71" t="n">
        <v>4.37</v>
      </c>
      <c r="M71" t="n">
        <v>4.27</v>
      </c>
      <c r="N71" t="n">
        <v>5.51</v>
      </c>
      <c r="O71" t="n">
        <v>6.72</v>
      </c>
    </row>
    <row r="72">
      <c r="A72" s="5" t="inlineStr">
        <is>
          <t>Vermögensumsschlag in %</t>
        </is>
      </c>
      <c r="B72" s="5" t="inlineStr">
        <is>
          <t>Asset Turnover in %</t>
        </is>
      </c>
      <c r="C72" t="inlineStr">
        <is>
          <t>-</t>
        </is>
      </c>
      <c r="D72" t="n">
        <v>198.1</v>
      </c>
      <c r="E72" t="n">
        <v>216.56</v>
      </c>
      <c r="F72" t="n">
        <v>208.35</v>
      </c>
      <c r="G72" t="n">
        <v>205.75</v>
      </c>
      <c r="H72" t="n">
        <v>196.05</v>
      </c>
      <c r="I72" t="n">
        <v>211.97</v>
      </c>
      <c r="J72" t="n">
        <v>159.08</v>
      </c>
      <c r="K72" t="n">
        <v>150.35</v>
      </c>
      <c r="L72" t="n">
        <v>148.16</v>
      </c>
      <c r="M72" t="n">
        <v>139.81</v>
      </c>
      <c r="N72" t="n">
        <v>138.79</v>
      </c>
      <c r="O72" t="n">
        <v>158.58</v>
      </c>
    </row>
    <row r="73">
      <c r="A73" s="5" t="inlineStr">
        <is>
          <t>Langfristige Vermögensquote in %</t>
        </is>
      </c>
      <c r="B73" s="5" t="inlineStr">
        <is>
          <t>Non-Current Assets Ratio in %</t>
        </is>
      </c>
      <c r="C73" t="inlineStr">
        <is>
          <t>-</t>
        </is>
      </c>
      <c r="D73" t="n">
        <v>77.7</v>
      </c>
      <c r="E73" t="n">
        <v>78.2</v>
      </c>
      <c r="F73" t="n">
        <v>79.45999999999999</v>
      </c>
      <c r="G73" t="n">
        <v>78.14</v>
      </c>
      <c r="H73" t="n">
        <v>76.36</v>
      </c>
      <c r="I73" t="n">
        <v>75.65000000000001</v>
      </c>
      <c r="J73" t="n">
        <v>80.92</v>
      </c>
      <c r="K73" t="n">
        <v>81.08</v>
      </c>
      <c r="L73" t="n">
        <v>83.23999999999999</v>
      </c>
      <c r="M73" t="n">
        <v>82.5</v>
      </c>
      <c r="N73" t="n">
        <v>81.86</v>
      </c>
      <c r="O73" t="n">
        <v>77.83</v>
      </c>
    </row>
    <row r="74">
      <c r="A74" s="5" t="inlineStr">
        <is>
          <t>Gesamtkapitalrentabilität</t>
        </is>
      </c>
      <c r="B74" s="5" t="inlineStr">
        <is>
          <t>ROA Return on Assets in %</t>
        </is>
      </c>
      <c r="C74" t="inlineStr">
        <is>
          <t>-</t>
        </is>
      </c>
      <c r="D74" t="n">
        <v>2.61</v>
      </c>
      <c r="E74" t="n">
        <v>4.1</v>
      </c>
      <c r="F74" t="n">
        <v>4.06</v>
      </c>
      <c r="G74" t="n">
        <v>2.67</v>
      </c>
      <c r="H74" t="n">
        <v>1.08</v>
      </c>
      <c r="I74" t="n">
        <v>3.99</v>
      </c>
      <c r="J74" t="n">
        <v>2.47</v>
      </c>
      <c r="K74" t="n">
        <v>3.17</v>
      </c>
      <c r="L74" t="n">
        <v>2.62</v>
      </c>
      <c r="M74" t="n">
        <v>0.88</v>
      </c>
      <c r="N74" t="n">
        <v>2.84</v>
      </c>
      <c r="O74" t="n">
        <v>4.97</v>
      </c>
    </row>
    <row r="75">
      <c r="A75" s="5" t="inlineStr">
        <is>
          <t>Ertrag des eingesetzten Kapitals</t>
        </is>
      </c>
      <c r="B75" s="5" t="inlineStr">
        <is>
          <t>ROCE Return on Cap. Empl. in %</t>
        </is>
      </c>
      <c r="C75" t="inlineStr">
        <is>
          <t>-</t>
        </is>
      </c>
      <c r="D75" t="n">
        <v>8.369999999999999</v>
      </c>
      <c r="E75" t="n">
        <v>13.16</v>
      </c>
      <c r="F75" t="n">
        <v>14.2</v>
      </c>
      <c r="G75" t="n">
        <v>9.779999999999999</v>
      </c>
      <c r="H75" t="n">
        <v>8.24</v>
      </c>
      <c r="I75" t="n">
        <v>6.34</v>
      </c>
      <c r="J75" t="n">
        <v>10.21</v>
      </c>
      <c r="K75" t="n">
        <v>11.07</v>
      </c>
      <c r="L75" t="n">
        <v>9.75</v>
      </c>
      <c r="M75" t="n">
        <v>8.720000000000001</v>
      </c>
      <c r="N75" t="n">
        <v>10.99</v>
      </c>
      <c r="O75" t="n">
        <v>15.6</v>
      </c>
    </row>
    <row r="76">
      <c r="A76" s="5" t="inlineStr">
        <is>
          <t>Eigenkapital zu Anlagevermögen</t>
        </is>
      </c>
      <c r="B76" s="5" t="inlineStr">
        <is>
          <t>Equity to Fixed Assets in %</t>
        </is>
      </c>
      <c r="C76" t="inlineStr">
        <is>
          <t>-</t>
        </is>
      </c>
      <c r="D76" t="n">
        <v>33.47</v>
      </c>
      <c r="E76" t="n">
        <v>35.38</v>
      </c>
      <c r="F76" t="n">
        <v>33.47</v>
      </c>
      <c r="G76" t="n">
        <v>29.81</v>
      </c>
      <c r="H76" t="n">
        <v>25.76</v>
      </c>
      <c r="I76" t="n">
        <v>24.8</v>
      </c>
      <c r="J76" t="n">
        <v>25.96</v>
      </c>
      <c r="K76" t="n">
        <v>24.11</v>
      </c>
      <c r="L76" t="n">
        <v>21.02</v>
      </c>
      <c r="M76" t="n">
        <v>14.68</v>
      </c>
      <c r="N76" t="n">
        <v>13.7</v>
      </c>
      <c r="O76" t="n">
        <v>22.76</v>
      </c>
    </row>
    <row r="77">
      <c r="A77" s="5" t="inlineStr">
        <is>
          <t>Liquidität Dritten Grades</t>
        </is>
      </c>
      <c r="B77" s="5" t="inlineStr">
        <is>
          <t>Current Ratio in %</t>
        </is>
      </c>
      <c r="C77" t="inlineStr">
        <is>
          <t>-</t>
        </is>
      </c>
      <c r="D77" t="n">
        <v>69.58</v>
      </c>
      <c r="E77" t="n">
        <v>54.3</v>
      </c>
      <c r="F77" t="n">
        <v>49.43</v>
      </c>
      <c r="G77" t="n">
        <v>61.89</v>
      </c>
      <c r="H77" t="n">
        <v>61.85</v>
      </c>
      <c r="I77" t="n">
        <v>66.20999999999999</v>
      </c>
      <c r="J77" t="n">
        <v>51.55</v>
      </c>
      <c r="K77" t="n">
        <v>60.22</v>
      </c>
      <c r="L77" t="n">
        <v>49.92</v>
      </c>
      <c r="M77" t="n">
        <v>55.32</v>
      </c>
      <c r="N77" t="n">
        <v>59.56</v>
      </c>
      <c r="O77" t="n">
        <v>70.08</v>
      </c>
    </row>
    <row r="78">
      <c r="A78" s="5" t="inlineStr">
        <is>
          <t>Operativer Cashflow</t>
        </is>
      </c>
      <c r="B78" s="5" t="inlineStr">
        <is>
          <t>Operating Cashflow in M</t>
        </is>
      </c>
      <c r="C78" t="inlineStr">
        <is>
          <t>-</t>
        </is>
      </c>
      <c r="D78" t="n">
        <v>1470.432</v>
      </c>
      <c r="E78" t="n">
        <v>2373.552</v>
      </c>
      <c r="F78" t="n">
        <v>1745.184</v>
      </c>
      <c r="G78" t="n">
        <v>1920.72</v>
      </c>
      <c r="H78" t="n">
        <v>1808.784</v>
      </c>
      <c r="I78" t="n">
        <v>2683.92</v>
      </c>
      <c r="J78" t="n">
        <v>1343.232</v>
      </c>
      <c r="K78" t="n">
        <v>1546.752</v>
      </c>
      <c r="L78" t="n">
        <v>1391.568</v>
      </c>
      <c r="M78" t="n">
        <v>1450.08</v>
      </c>
      <c r="N78" t="n">
        <v>808.9920000000001</v>
      </c>
      <c r="O78" t="n">
        <v>2350.656</v>
      </c>
    </row>
    <row r="79">
      <c r="A79" s="5" t="inlineStr">
        <is>
          <t>Aktienrückkauf</t>
        </is>
      </c>
      <c r="B79" s="5" t="inlineStr">
        <is>
          <t>Share Buyback in M</t>
        </is>
      </c>
      <c r="C79" t="n">
        <v>0</v>
      </c>
      <c r="D79" t="n">
        <v>0</v>
      </c>
      <c r="E79" t="n">
        <v>0</v>
      </c>
      <c r="F79" t="n">
        <v>0</v>
      </c>
      <c r="G79" t="n">
        <v>0</v>
      </c>
      <c r="H79" t="n">
        <v>0</v>
      </c>
      <c r="I79" t="n">
        <v>0</v>
      </c>
      <c r="J79" t="n">
        <v>0</v>
      </c>
      <c r="K79" t="n">
        <v>0</v>
      </c>
      <c r="L79" t="n">
        <v>0</v>
      </c>
      <c r="M79" t="n">
        <v>0</v>
      </c>
      <c r="N79" t="n">
        <v>0</v>
      </c>
      <c r="O79" t="n">
        <v>0</v>
      </c>
    </row>
    <row r="80">
      <c r="A80" s="5" t="inlineStr">
        <is>
          <t>Umsatzwachstum 1J in %</t>
        </is>
      </c>
      <c r="B80" s="5" t="inlineStr">
        <is>
          <t>Revenue Growth 1Y in %</t>
        </is>
      </c>
      <c r="C80" t="inlineStr">
        <is>
          <t>-</t>
        </is>
      </c>
      <c r="D80" t="n">
        <v>2.69</v>
      </c>
      <c r="E80" t="n">
        <v>0.89</v>
      </c>
      <c r="F80" t="n">
        <v>2.02</v>
      </c>
      <c r="G80" t="n">
        <v>8.140000000000001</v>
      </c>
      <c r="H80" t="n">
        <v>-2.23</v>
      </c>
      <c r="I80" t="n">
        <v>-24.95</v>
      </c>
      <c r="J80" t="n">
        <v>3.82</v>
      </c>
      <c r="K80" t="n">
        <v>2.69</v>
      </c>
      <c r="L80" t="n">
        <v>-0.63</v>
      </c>
      <c r="M80" t="n">
        <v>-2.37</v>
      </c>
      <c r="N80" t="n">
        <v>19.41</v>
      </c>
      <c r="O80" t="inlineStr">
        <is>
          <t>-</t>
        </is>
      </c>
    </row>
    <row r="81">
      <c r="A81" s="5" t="inlineStr">
        <is>
          <t>Umsatzwachstum 3J in %</t>
        </is>
      </c>
      <c r="B81" s="5" t="inlineStr">
        <is>
          <t>Revenue Growth 3Y in %</t>
        </is>
      </c>
      <c r="C81" t="inlineStr">
        <is>
          <t>-</t>
        </is>
      </c>
      <c r="D81" t="n">
        <v>1.87</v>
      </c>
      <c r="E81" t="n">
        <v>3.68</v>
      </c>
      <c r="F81" t="n">
        <v>2.64</v>
      </c>
      <c r="G81" t="n">
        <v>-6.35</v>
      </c>
      <c r="H81" t="n">
        <v>-7.79</v>
      </c>
      <c r="I81" t="n">
        <v>-6.15</v>
      </c>
      <c r="J81" t="n">
        <v>1.96</v>
      </c>
      <c r="K81" t="n">
        <v>-0.1</v>
      </c>
      <c r="L81" t="n">
        <v>5.47</v>
      </c>
      <c r="M81" t="n">
        <v>5.68</v>
      </c>
      <c r="N81" t="inlineStr">
        <is>
          <t>-</t>
        </is>
      </c>
      <c r="O81" t="inlineStr">
        <is>
          <t>-</t>
        </is>
      </c>
    </row>
    <row r="82">
      <c r="A82" s="5" t="inlineStr">
        <is>
          <t>Umsatzwachstum 5J in %</t>
        </is>
      </c>
      <c r="B82" s="5" t="inlineStr">
        <is>
          <t>Revenue Growth 5Y in %</t>
        </is>
      </c>
      <c r="C82" t="inlineStr">
        <is>
          <t>-</t>
        </is>
      </c>
      <c r="D82" t="n">
        <v>2.3</v>
      </c>
      <c r="E82" t="n">
        <v>-3.23</v>
      </c>
      <c r="F82" t="n">
        <v>-2.64</v>
      </c>
      <c r="G82" t="n">
        <v>-2.51</v>
      </c>
      <c r="H82" t="n">
        <v>-4.26</v>
      </c>
      <c r="I82" t="n">
        <v>-4.29</v>
      </c>
      <c r="J82" t="n">
        <v>4.58</v>
      </c>
      <c r="K82" t="n">
        <v>3.82</v>
      </c>
      <c r="L82" t="inlineStr">
        <is>
          <t>-</t>
        </is>
      </c>
      <c r="M82" t="inlineStr">
        <is>
          <t>-</t>
        </is>
      </c>
      <c r="N82" t="inlineStr">
        <is>
          <t>-</t>
        </is>
      </c>
      <c r="O82" t="inlineStr">
        <is>
          <t>-</t>
        </is>
      </c>
    </row>
    <row r="83">
      <c r="A83" s="5" t="inlineStr">
        <is>
          <t>Umsatzwachstum 10J in %</t>
        </is>
      </c>
      <c r="B83" s="5" t="inlineStr">
        <is>
          <t>Revenue Growth 10Y in %</t>
        </is>
      </c>
      <c r="C83" t="inlineStr">
        <is>
          <t>-</t>
        </is>
      </c>
      <c r="D83" t="n">
        <v>-0.99</v>
      </c>
      <c r="E83" t="n">
        <v>0.68</v>
      </c>
      <c r="F83" t="n">
        <v>0.59</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inlineStr">
        <is>
          <t>-</t>
        </is>
      </c>
      <c r="D84" t="n">
        <v>-28.59</v>
      </c>
      <c r="E84" t="n">
        <v>-2.04</v>
      </c>
      <c r="F84" t="n">
        <v>52.96</v>
      </c>
      <c r="G84" t="n">
        <v>155.78</v>
      </c>
      <c r="H84" t="n">
        <v>-71.44</v>
      </c>
      <c r="I84" t="n">
        <v>-9.19</v>
      </c>
      <c r="J84" t="n">
        <v>-23.36</v>
      </c>
      <c r="K84" t="n">
        <v>22.15</v>
      </c>
      <c r="L84" t="n">
        <v>179.46</v>
      </c>
      <c r="M84" t="n">
        <v>-69.97</v>
      </c>
      <c r="N84" t="n">
        <v>-22.07</v>
      </c>
      <c r="O84" t="inlineStr">
        <is>
          <t>-</t>
        </is>
      </c>
    </row>
    <row r="85">
      <c r="A85" s="5" t="inlineStr">
        <is>
          <t>Gewinnwachstum 3J in %</t>
        </is>
      </c>
      <c r="B85" s="5" t="inlineStr">
        <is>
          <t>Earnings Growth 3Y in %</t>
        </is>
      </c>
      <c r="C85" t="inlineStr">
        <is>
          <t>-</t>
        </is>
      </c>
      <c r="D85" t="n">
        <v>7.44</v>
      </c>
      <c r="E85" t="n">
        <v>68.90000000000001</v>
      </c>
      <c r="F85" t="n">
        <v>45.77</v>
      </c>
      <c r="G85" t="n">
        <v>25.05</v>
      </c>
      <c r="H85" t="n">
        <v>-34.66</v>
      </c>
      <c r="I85" t="n">
        <v>-3.47</v>
      </c>
      <c r="J85" t="n">
        <v>59.42</v>
      </c>
      <c r="K85" t="n">
        <v>43.88</v>
      </c>
      <c r="L85" t="n">
        <v>29.14</v>
      </c>
      <c r="M85" t="n">
        <v>-30.68</v>
      </c>
      <c r="N85" t="inlineStr">
        <is>
          <t>-</t>
        </is>
      </c>
      <c r="O85" t="inlineStr">
        <is>
          <t>-</t>
        </is>
      </c>
    </row>
    <row r="86">
      <c r="A86" s="5" t="inlineStr">
        <is>
          <t>Gewinnwachstum 5J in %</t>
        </is>
      </c>
      <c r="B86" s="5" t="inlineStr">
        <is>
          <t>Earnings Growth 5Y in %</t>
        </is>
      </c>
      <c r="C86" t="inlineStr">
        <is>
          <t>-</t>
        </is>
      </c>
      <c r="D86" t="n">
        <v>21.33</v>
      </c>
      <c r="E86" t="n">
        <v>25.21</v>
      </c>
      <c r="F86" t="n">
        <v>20.95</v>
      </c>
      <c r="G86" t="n">
        <v>14.79</v>
      </c>
      <c r="H86" t="n">
        <v>19.52</v>
      </c>
      <c r="I86" t="n">
        <v>19.82</v>
      </c>
      <c r="J86" t="n">
        <v>17.24</v>
      </c>
      <c r="K86" t="n">
        <v>21.91</v>
      </c>
      <c r="L86" t="inlineStr">
        <is>
          <t>-</t>
        </is>
      </c>
      <c r="M86" t="inlineStr">
        <is>
          <t>-</t>
        </is>
      </c>
      <c r="N86" t="inlineStr">
        <is>
          <t>-</t>
        </is>
      </c>
      <c r="O86" t="inlineStr">
        <is>
          <t>-</t>
        </is>
      </c>
    </row>
    <row r="87">
      <c r="A87" s="5" t="inlineStr">
        <is>
          <t>Gewinnwachstum 10J in %</t>
        </is>
      </c>
      <c r="B87" s="5" t="inlineStr">
        <is>
          <t>Earnings Growth 10Y in %</t>
        </is>
      </c>
      <c r="C87" t="inlineStr">
        <is>
          <t>-</t>
        </is>
      </c>
      <c r="D87" t="n">
        <v>20.58</v>
      </c>
      <c r="E87" t="n">
        <v>21.23</v>
      </c>
      <c r="F87" t="n">
        <v>21.43</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inlineStr">
        <is>
          <t>-</t>
        </is>
      </c>
      <c r="D88" t="n">
        <v>1.28</v>
      </c>
      <c r="E88" t="n">
        <v>1.21</v>
      </c>
      <c r="F88" t="n">
        <v>2.86</v>
      </c>
      <c r="G88" t="n">
        <v>2.39</v>
      </c>
      <c r="H88" t="n">
        <v>3.2</v>
      </c>
      <c r="I88" t="n">
        <v>0.88</v>
      </c>
      <c r="J88" t="n">
        <v>1.33</v>
      </c>
      <c r="K88" t="n">
        <v>0.6899999999999999</v>
      </c>
      <c r="L88" t="inlineStr">
        <is>
          <t>-</t>
        </is>
      </c>
      <c r="M88" t="inlineStr">
        <is>
          <t>-</t>
        </is>
      </c>
      <c r="N88" t="inlineStr">
        <is>
          <t>-</t>
        </is>
      </c>
      <c r="O88" t="inlineStr">
        <is>
          <t>-</t>
        </is>
      </c>
    </row>
    <row r="89">
      <c r="A89" s="5" t="inlineStr">
        <is>
          <t>EBIT-Wachstum 1J in %</t>
        </is>
      </c>
      <c r="B89" s="5" t="inlineStr">
        <is>
          <t>EBIT Growth 1Y in %</t>
        </is>
      </c>
      <c r="C89" t="inlineStr">
        <is>
          <t>-</t>
        </is>
      </c>
      <c r="D89" t="n">
        <v>-19.01</v>
      </c>
      <c r="E89" t="n">
        <v>-7.86</v>
      </c>
      <c r="F89" t="n">
        <v>32.32</v>
      </c>
      <c r="G89" t="n">
        <v>28.08</v>
      </c>
      <c r="H89" t="n">
        <v>34.31</v>
      </c>
      <c r="I89" t="n">
        <v>-64.95</v>
      </c>
      <c r="J89" t="n">
        <v>-16.86</v>
      </c>
      <c r="K89" t="n">
        <v>18.73</v>
      </c>
      <c r="L89" t="n">
        <v>1.71</v>
      </c>
      <c r="M89" t="n">
        <v>-24.36</v>
      </c>
      <c r="N89" t="n">
        <v>-2.18</v>
      </c>
      <c r="O89" t="inlineStr">
        <is>
          <t>-</t>
        </is>
      </c>
    </row>
    <row r="90">
      <c r="A90" s="5" t="inlineStr">
        <is>
          <t>EBIT-Wachstum 3J in %</t>
        </is>
      </c>
      <c r="B90" s="5" t="inlineStr">
        <is>
          <t>EBIT Growth 3Y in %</t>
        </is>
      </c>
      <c r="C90" t="inlineStr">
        <is>
          <t>-</t>
        </is>
      </c>
      <c r="D90" t="n">
        <v>1.82</v>
      </c>
      <c r="E90" t="n">
        <v>17.51</v>
      </c>
      <c r="F90" t="n">
        <v>31.57</v>
      </c>
      <c r="G90" t="n">
        <v>-0.85</v>
      </c>
      <c r="H90" t="n">
        <v>-15.83</v>
      </c>
      <c r="I90" t="n">
        <v>-21.03</v>
      </c>
      <c r="J90" t="n">
        <v>1.19</v>
      </c>
      <c r="K90" t="n">
        <v>-1.31</v>
      </c>
      <c r="L90" t="n">
        <v>-8.279999999999999</v>
      </c>
      <c r="M90" t="n">
        <v>-8.85</v>
      </c>
      <c r="N90" t="inlineStr">
        <is>
          <t>-</t>
        </is>
      </c>
      <c r="O90" t="inlineStr">
        <is>
          <t>-</t>
        </is>
      </c>
    </row>
    <row r="91">
      <c r="A91" s="5" t="inlineStr">
        <is>
          <t>EBIT-Wachstum 5J in %</t>
        </is>
      </c>
      <c r="B91" s="5" t="inlineStr">
        <is>
          <t>EBIT Growth 5Y in %</t>
        </is>
      </c>
      <c r="C91" t="inlineStr">
        <is>
          <t>-</t>
        </is>
      </c>
      <c r="D91" t="n">
        <v>13.57</v>
      </c>
      <c r="E91" t="n">
        <v>4.38</v>
      </c>
      <c r="F91" t="n">
        <v>2.58</v>
      </c>
      <c r="G91" t="n">
        <v>-0.14</v>
      </c>
      <c r="H91" t="n">
        <v>-5.41</v>
      </c>
      <c r="I91" t="n">
        <v>-17.15</v>
      </c>
      <c r="J91" t="n">
        <v>-4.59</v>
      </c>
      <c r="K91" t="n">
        <v>-1.22</v>
      </c>
      <c r="L91" t="inlineStr">
        <is>
          <t>-</t>
        </is>
      </c>
      <c r="M91" t="inlineStr">
        <is>
          <t>-</t>
        </is>
      </c>
      <c r="N91" t="inlineStr">
        <is>
          <t>-</t>
        </is>
      </c>
      <c r="O91" t="inlineStr">
        <is>
          <t>-</t>
        </is>
      </c>
    </row>
    <row r="92">
      <c r="A92" s="5" t="inlineStr">
        <is>
          <t>EBIT-Wachstum 10J in %</t>
        </is>
      </c>
      <c r="B92" s="5" t="inlineStr">
        <is>
          <t>EBIT Growth 10Y in %</t>
        </is>
      </c>
      <c r="C92" t="inlineStr">
        <is>
          <t>-</t>
        </is>
      </c>
      <c r="D92" t="n">
        <v>-1.79</v>
      </c>
      <c r="E92" t="n">
        <v>-0.11</v>
      </c>
      <c r="F92" t="n">
        <v>0.68</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inlineStr">
        <is>
          <t>-</t>
        </is>
      </c>
      <c r="D93" t="n">
        <v>-38.05</v>
      </c>
      <c r="E93" t="n">
        <v>36.01</v>
      </c>
      <c r="F93" t="n">
        <v>-9.140000000000001</v>
      </c>
      <c r="G93" t="n">
        <v>6.19</v>
      </c>
      <c r="H93" t="n">
        <v>-32.61</v>
      </c>
      <c r="I93" t="n">
        <v>99.81</v>
      </c>
      <c r="J93" t="n">
        <v>-13.16</v>
      </c>
      <c r="K93" t="n">
        <v>11.15</v>
      </c>
      <c r="L93" t="n">
        <v>-4.04</v>
      </c>
      <c r="M93" t="n">
        <v>79.25</v>
      </c>
      <c r="N93" t="n">
        <v>-65.58</v>
      </c>
      <c r="O93" t="inlineStr">
        <is>
          <t>-</t>
        </is>
      </c>
    </row>
    <row r="94">
      <c r="A94" s="5" t="inlineStr">
        <is>
          <t>Op.Cashflow Wachstum 3J in %</t>
        </is>
      </c>
      <c r="B94" s="5" t="inlineStr">
        <is>
          <t>Op.Cashflow Wachstum 3Y in %</t>
        </is>
      </c>
      <c r="C94" t="inlineStr">
        <is>
          <t>-</t>
        </is>
      </c>
      <c r="D94" t="n">
        <v>-3.73</v>
      </c>
      <c r="E94" t="n">
        <v>11.02</v>
      </c>
      <c r="F94" t="n">
        <v>-11.85</v>
      </c>
      <c r="G94" t="n">
        <v>24.46</v>
      </c>
      <c r="H94" t="n">
        <v>18.01</v>
      </c>
      <c r="I94" t="n">
        <v>32.6</v>
      </c>
      <c r="J94" t="n">
        <v>-2.02</v>
      </c>
      <c r="K94" t="n">
        <v>28.79</v>
      </c>
      <c r="L94" t="n">
        <v>3.21</v>
      </c>
      <c r="M94" t="n">
        <v>4.56</v>
      </c>
      <c r="N94" t="inlineStr">
        <is>
          <t>-</t>
        </is>
      </c>
      <c r="O94" t="inlineStr">
        <is>
          <t>-</t>
        </is>
      </c>
    </row>
    <row r="95">
      <c r="A95" s="5" t="inlineStr">
        <is>
          <t>Op.Cashflow Wachstum 5J in %</t>
        </is>
      </c>
      <c r="B95" s="5" t="inlineStr">
        <is>
          <t>Op.Cashflow Wachstum 5Y in %</t>
        </is>
      </c>
      <c r="C95" t="inlineStr">
        <is>
          <t>-</t>
        </is>
      </c>
      <c r="D95" t="n">
        <v>-7.52</v>
      </c>
      <c r="E95" t="n">
        <v>20.05</v>
      </c>
      <c r="F95" t="n">
        <v>10.22</v>
      </c>
      <c r="G95" t="n">
        <v>14.28</v>
      </c>
      <c r="H95" t="n">
        <v>12.23</v>
      </c>
      <c r="I95" t="n">
        <v>34.6</v>
      </c>
      <c r="J95" t="n">
        <v>1.52</v>
      </c>
      <c r="K95" t="n">
        <v>4.16</v>
      </c>
      <c r="L95" t="inlineStr">
        <is>
          <t>-</t>
        </is>
      </c>
      <c r="M95" t="inlineStr">
        <is>
          <t>-</t>
        </is>
      </c>
      <c r="N95" t="inlineStr">
        <is>
          <t>-</t>
        </is>
      </c>
      <c r="O95" t="inlineStr">
        <is>
          <t>-</t>
        </is>
      </c>
    </row>
    <row r="96">
      <c r="A96" s="5" t="inlineStr">
        <is>
          <t>Op.Cashflow Wachstum 10J in %</t>
        </is>
      </c>
      <c r="B96" s="5" t="inlineStr">
        <is>
          <t>Op.Cashflow Wachstum 10Y in %</t>
        </is>
      </c>
      <c r="C96" t="inlineStr">
        <is>
          <t>-</t>
        </is>
      </c>
      <c r="D96" t="n">
        <v>13.54</v>
      </c>
      <c r="E96" t="n">
        <v>10.79</v>
      </c>
      <c r="F96" t="n">
        <v>7.19</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inlineStr">
        <is>
          <t>-</t>
        </is>
      </c>
      <c r="D97" t="n">
        <v>-256.8</v>
      </c>
      <c r="E97" t="n">
        <v>-430.6</v>
      </c>
      <c r="F97" t="n">
        <v>-508.1</v>
      </c>
      <c r="G97" t="n">
        <v>-323.3</v>
      </c>
      <c r="H97" t="n">
        <v>-340.2</v>
      </c>
      <c r="I97" t="n">
        <v>-274.3</v>
      </c>
      <c r="J97" t="n">
        <v>-702.3</v>
      </c>
      <c r="K97" t="n">
        <v>-498.3</v>
      </c>
      <c r="L97" t="n">
        <v>-663.7</v>
      </c>
      <c r="M97" t="n">
        <v>-594.2</v>
      </c>
      <c r="N97" t="n">
        <v>-534.4</v>
      </c>
      <c r="O97" t="n">
        <v>-301.2</v>
      </c>
      <c r="P97" t="n">
        <v>-301.2</v>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N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20"/>
    <col customWidth="1" max="14" min="14" width="10"/>
  </cols>
  <sheetData>
    <row r="1">
      <c r="A1" s="1" t="inlineStr">
        <is>
          <t xml:space="preserve">AZIMUT HOLDING </t>
        </is>
      </c>
      <c r="B1" s="2" t="inlineStr">
        <is>
          <t>WKN: A0B6Q3  ISIN: IT0003261697  US-Symbol:AZIHF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+39-2-8898-1</t>
        </is>
      </c>
      <c r="G4" t="inlineStr">
        <is>
          <t>05.03.2020</t>
        </is>
      </c>
      <c r="H4" t="inlineStr">
        <is>
          <t>Preliminary Results</t>
        </is>
      </c>
      <c r="J4" t="inlineStr">
        <is>
          <t>Timone Fiduciaria</t>
        </is>
      </c>
      <c r="L4" t="inlineStr">
        <is>
          <t>13,00%</t>
        </is>
      </c>
    </row>
    <row r="5">
      <c r="A5" s="5" t="inlineStr">
        <is>
          <t>Ticker</t>
        </is>
      </c>
      <c r="B5" t="inlineStr">
        <is>
          <t>HDB</t>
        </is>
      </c>
      <c r="C5" s="5" t="inlineStr">
        <is>
          <t>Fax</t>
        </is>
      </c>
      <c r="D5" s="5" t="inlineStr"/>
      <c r="E5" t="inlineStr">
        <is>
          <t>+39-2-8898-5500</t>
        </is>
      </c>
      <c r="G5" t="inlineStr">
        <is>
          <t>23.04.2020</t>
        </is>
      </c>
      <c r="H5" t="inlineStr">
        <is>
          <t>Publication Of Annual Report</t>
        </is>
      </c>
      <c r="J5" t="inlineStr">
        <is>
          <t>Freefloat</t>
        </is>
      </c>
      <c r="L5" t="inlineStr">
        <is>
          <t>87,00%</t>
        </is>
      </c>
    </row>
    <row r="6">
      <c r="A6" s="5" t="inlineStr">
        <is>
          <t>Gelistet Seit / Listed Since</t>
        </is>
      </c>
      <c r="B6" t="inlineStr">
        <is>
          <t>-</t>
        </is>
      </c>
      <c r="C6" s="5" t="inlineStr">
        <is>
          <t>Internet</t>
        </is>
      </c>
      <c r="D6" s="5" t="inlineStr"/>
      <c r="E6" t="inlineStr">
        <is>
          <t>http://www.azimut-group.com/</t>
        </is>
      </c>
      <c r="G6" t="inlineStr">
        <is>
          <t>07.05.2020</t>
        </is>
      </c>
      <c r="H6" t="inlineStr">
        <is>
          <t>Result Q1</t>
        </is>
      </c>
    </row>
    <row r="7">
      <c r="A7" s="5" t="inlineStr">
        <is>
          <t>Nominalwert / Nominal Value</t>
        </is>
      </c>
      <c r="B7" t="inlineStr">
        <is>
          <t>-</t>
        </is>
      </c>
      <c r="C7" s="5" t="inlineStr">
        <is>
          <t>Inv. Relations Telefon / Phone</t>
        </is>
      </c>
      <c r="D7" s="5" t="inlineStr"/>
      <c r="E7" t="inlineStr">
        <is>
          <t>+39-2-8898-5853</t>
        </is>
      </c>
      <c r="G7" t="inlineStr">
        <is>
          <t>30.07.2020</t>
        </is>
      </c>
      <c r="H7" t="inlineStr">
        <is>
          <t>Score Half Year</t>
        </is>
      </c>
    </row>
    <row r="8">
      <c r="A8" s="5" t="inlineStr">
        <is>
          <t>Land / Country</t>
        </is>
      </c>
      <c r="B8" t="inlineStr">
        <is>
          <t>Italien</t>
        </is>
      </c>
      <c r="C8" s="5" t="inlineStr">
        <is>
          <t>Inv. Relations E-Mail</t>
        </is>
      </c>
      <c r="D8" s="5" t="inlineStr"/>
      <c r="E8" t="inlineStr">
        <is>
          <t>Investor.relations@azimut.it</t>
        </is>
      </c>
      <c r="G8" t="inlineStr">
        <is>
          <t>12.11.2020</t>
        </is>
      </c>
      <c r="H8" t="inlineStr">
        <is>
          <t>Q3 Earnings</t>
        </is>
      </c>
    </row>
    <row r="9">
      <c r="A9" s="5" t="inlineStr">
        <is>
          <t>Währung / Currency</t>
        </is>
      </c>
      <c r="B9" t="inlineStr">
        <is>
          <t>EUR</t>
        </is>
      </c>
      <c r="C9" s="5" t="inlineStr">
        <is>
          <t>Kontaktperson / Contact Person</t>
        </is>
      </c>
      <c r="D9" s="5" t="inlineStr"/>
      <c r="E9" t="inlineStr">
        <is>
          <t>Vittorio Pracca</t>
        </is>
      </c>
    </row>
    <row r="10">
      <c r="A10" s="5" t="inlineStr">
        <is>
          <t>Branche / Industry</t>
        </is>
      </c>
      <c r="B10" t="inlineStr">
        <is>
          <t>Financial Services</t>
        </is>
      </c>
      <c r="C10" s="5" t="inlineStr"/>
      <c r="D10" s="5" t="inlineStr"/>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Azimut Holding SpaVia Cusani 4  I-20121 Mailand</t>
        </is>
      </c>
    </row>
    <row r="14">
      <c r="A14" s="5" t="inlineStr">
        <is>
          <t>Management</t>
        </is>
      </c>
      <c r="B14" t="inlineStr">
        <is>
          <t>Pietro GIULIANI, Gabriele BLEI, Paolo Martini, Massimo GUIATI, Giorgio MEDDA, Alessandro ZAMBOTTI, Anna Maria BORTOLOTTI, Antonio Andrea MONARI, Raffaella PAGANI, Nicola COLAVITO, Cinzia STINGA, Lucia ZIGANTE</t>
        </is>
      </c>
    </row>
    <row r="15">
      <c r="A15" s="5" t="inlineStr">
        <is>
          <t>Aufsichtsrat / Board</t>
        </is>
      </c>
      <c r="B15" t="inlineStr">
        <is>
          <t>Vittorio ROCCHETTI, Costanza BONELLI, Daniele Carlo TRIVI, Maria CATALANO, Federico STRADA</t>
        </is>
      </c>
    </row>
    <row r="16">
      <c r="A16" s="5" t="inlineStr">
        <is>
          <t>Beschreibung</t>
        </is>
      </c>
      <c r="B16" t="inlineStr">
        <is>
          <t>Azimut Holding Spa ist im Bereich Finanzdienstleistungen mit Fokus auf Vermögensverwaltung international tätig. Angeboten werden Hedge Fonds, Mutual Fonds wie auch Lebensversicherungen. Die Anlagestrategie ist meist langfristig ausgerichtet. Zur Unternehmensgruppe gehören unter anderem die Azimut Capital Management Sgr, Azimut Previdenza pension fund; Az Capital Management Ltd und die auf Versicherungen spezialisierte AZ Life Dac. Azimut wurde 1989 gegründet und hat ihren Hauptsitz in Mailand, Italien. Copyright 2014 FINANCE BASE AG</t>
        </is>
      </c>
    </row>
    <row r="17">
      <c r="A17" s="5" t="inlineStr">
        <is>
          <t>Profile</t>
        </is>
      </c>
      <c r="B17" t="inlineStr">
        <is>
          <t>Azimut Holding Spa is in the area of ​​financial services with a focus on asset management internationally active. offered hedge funds, mutual funds, as well as life insurance. The investment strategy is mostly long-term focus. The Group of companies, among others, the Azimut Capital Management Sgr, Azimut Previdenza include pension fund; Az Capital Management Ltd., which specializes in insurance AZ Life Dac. Azimut was established in 1989 and is headquartered in Milan, Italy.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row>
    <row r="20">
      <c r="A20" s="5" t="inlineStr">
        <is>
          <t>Gesamtertrag</t>
        </is>
      </c>
      <c r="B20" s="5" t="inlineStr">
        <is>
          <t>Total Income</t>
        </is>
      </c>
      <c r="C20" t="inlineStr">
        <is>
          <t>-</t>
        </is>
      </c>
      <c r="D20" t="n">
        <v>416.4</v>
      </c>
      <c r="E20" t="n">
        <v>478.2</v>
      </c>
      <c r="F20" t="n">
        <v>399.5</v>
      </c>
      <c r="G20" t="n">
        <v>452.6</v>
      </c>
      <c r="H20" t="n">
        <v>323.6</v>
      </c>
      <c r="I20" t="n">
        <v>288.3</v>
      </c>
      <c r="J20" t="n">
        <v>271.3</v>
      </c>
      <c r="K20" t="n">
        <v>159.3</v>
      </c>
      <c r="L20" t="n">
        <v>182.2</v>
      </c>
      <c r="M20" t="n">
        <v>185.3</v>
      </c>
      <c r="N20" t="n">
        <v>99.09999999999999</v>
      </c>
    </row>
    <row r="21">
      <c r="A21" s="5" t="inlineStr">
        <is>
          <t>Operatives Ergebnis (EBIT)</t>
        </is>
      </c>
      <c r="B21" s="5" t="inlineStr">
        <is>
          <t>EBIT Earning Before Interest &amp; Tax</t>
        </is>
      </c>
      <c r="C21" t="inlineStr">
        <is>
          <t>-</t>
        </is>
      </c>
      <c r="D21" t="n">
        <v>156.3</v>
      </c>
      <c r="E21" t="n">
        <v>247.3</v>
      </c>
      <c r="F21" t="n">
        <v>185.6</v>
      </c>
      <c r="G21" t="n">
        <v>278.7</v>
      </c>
      <c r="H21" t="n">
        <v>186</v>
      </c>
      <c r="I21" t="n">
        <v>182.5</v>
      </c>
      <c r="J21" t="n">
        <v>180.7</v>
      </c>
      <c r="K21" t="n">
        <v>87.2</v>
      </c>
      <c r="L21" t="n">
        <v>110.3</v>
      </c>
      <c r="M21" t="n">
        <v>123.5</v>
      </c>
      <c r="N21" t="n">
        <v>38.6</v>
      </c>
    </row>
    <row r="22">
      <c r="A22" s="5" t="inlineStr">
        <is>
          <t>Finanzergebnis</t>
        </is>
      </c>
      <c r="B22" s="5" t="inlineStr">
        <is>
          <t>Financial Result</t>
        </is>
      </c>
      <c r="C22" t="inlineStr">
        <is>
          <t>-</t>
        </is>
      </c>
      <c r="D22" t="inlineStr">
        <is>
          <t>-</t>
        </is>
      </c>
      <c r="E22" t="inlineStr">
        <is>
          <t>-</t>
        </is>
      </c>
      <c r="F22" t="n">
        <v>-0.7</v>
      </c>
      <c r="G22" t="n">
        <v>-0.5</v>
      </c>
      <c r="H22" t="n">
        <v>-1.2</v>
      </c>
      <c r="I22" t="n">
        <v>-0.3</v>
      </c>
      <c r="J22" t="n">
        <v>1</v>
      </c>
      <c r="K22" t="n">
        <v>0.2</v>
      </c>
      <c r="L22" t="inlineStr">
        <is>
          <t>-</t>
        </is>
      </c>
      <c r="M22" t="inlineStr">
        <is>
          <t>-</t>
        </is>
      </c>
      <c r="N22" t="n">
        <v>2.2</v>
      </c>
    </row>
    <row r="23">
      <c r="A23" s="5" t="inlineStr">
        <is>
          <t>Ergebnis vor Steuer (EBT)</t>
        </is>
      </c>
      <c r="B23" s="5" t="inlineStr">
        <is>
          <t>EBT Earning Before Tax</t>
        </is>
      </c>
      <c r="C23" t="inlineStr">
        <is>
          <t>-</t>
        </is>
      </c>
      <c r="D23" t="n">
        <v>156.3</v>
      </c>
      <c r="E23" t="n">
        <v>247.3</v>
      </c>
      <c r="F23" t="n">
        <v>184.9</v>
      </c>
      <c r="G23" t="n">
        <v>278.2</v>
      </c>
      <c r="H23" t="n">
        <v>184.8</v>
      </c>
      <c r="I23" t="n">
        <v>182.2</v>
      </c>
      <c r="J23" t="n">
        <v>181.7</v>
      </c>
      <c r="K23" t="n">
        <v>87.40000000000001</v>
      </c>
      <c r="L23" t="n">
        <v>110.3</v>
      </c>
      <c r="M23" t="n">
        <v>123.5</v>
      </c>
      <c r="N23" t="n">
        <v>40.8</v>
      </c>
    </row>
    <row r="24">
      <c r="A24" s="5" t="inlineStr">
        <is>
          <t>Ergebnis nach Steuer</t>
        </is>
      </c>
      <c r="B24" s="5" t="inlineStr">
        <is>
          <t>Earnings after tax</t>
        </is>
      </c>
      <c r="C24" t="inlineStr">
        <is>
          <t>-</t>
        </is>
      </c>
      <c r="D24" t="n">
        <v>141</v>
      </c>
      <c r="E24" t="n">
        <v>225.9</v>
      </c>
      <c r="F24" t="n">
        <v>177.3</v>
      </c>
      <c r="G24" t="n">
        <v>250</v>
      </c>
      <c r="H24" t="n">
        <v>93.2</v>
      </c>
      <c r="I24" t="n">
        <v>155.9</v>
      </c>
      <c r="J24" t="n">
        <v>160.3</v>
      </c>
      <c r="K24" t="n">
        <v>80.40000000000001</v>
      </c>
      <c r="L24" t="n">
        <v>94.3</v>
      </c>
      <c r="M24" t="n">
        <v>118.2</v>
      </c>
      <c r="N24" t="n">
        <v>42</v>
      </c>
    </row>
    <row r="25">
      <c r="A25" s="5" t="inlineStr">
        <is>
          <t>Minderheitenanteil</t>
        </is>
      </c>
      <c r="B25" s="5" t="inlineStr">
        <is>
          <t>Minority Share</t>
        </is>
      </c>
      <c r="C25" t="inlineStr">
        <is>
          <t>-</t>
        </is>
      </c>
      <c r="D25" t="n">
        <v>-18.4</v>
      </c>
      <c r="E25" t="n">
        <v>-11.1</v>
      </c>
      <c r="F25" t="n">
        <v>-4.6</v>
      </c>
      <c r="G25" t="n">
        <v>-2.6</v>
      </c>
      <c r="H25" t="n">
        <v>-1.1</v>
      </c>
      <c r="I25" t="n">
        <v>-0.1</v>
      </c>
      <c r="J25" t="n">
        <v>0.3</v>
      </c>
      <c r="K25" t="inlineStr">
        <is>
          <t>-</t>
        </is>
      </c>
      <c r="L25" t="inlineStr">
        <is>
          <t>-</t>
        </is>
      </c>
      <c r="M25" t="inlineStr">
        <is>
          <t>-</t>
        </is>
      </c>
      <c r="N25" t="inlineStr">
        <is>
          <t>-</t>
        </is>
      </c>
    </row>
    <row r="26">
      <c r="A26" s="5" t="inlineStr">
        <is>
          <t>Jahresüberschuss/-fehlbetrag</t>
        </is>
      </c>
      <c r="B26" s="5" t="inlineStr">
        <is>
          <t>Net Profit</t>
        </is>
      </c>
      <c r="C26" t="inlineStr">
        <is>
          <t>-</t>
        </is>
      </c>
      <c r="D26" t="n">
        <v>122.1</v>
      </c>
      <c r="E26" t="n">
        <v>214.8</v>
      </c>
      <c r="F26" t="n">
        <v>172.7</v>
      </c>
      <c r="G26" t="n">
        <v>247.4</v>
      </c>
      <c r="H26" t="n">
        <v>92.09999999999999</v>
      </c>
      <c r="I26" t="n">
        <v>155.8</v>
      </c>
      <c r="J26" t="n">
        <v>160.6</v>
      </c>
      <c r="K26" t="n">
        <v>80.40000000000001</v>
      </c>
      <c r="L26" t="n">
        <v>94.3</v>
      </c>
      <c r="M26" t="n">
        <v>118.2</v>
      </c>
      <c r="N26" t="n">
        <v>42</v>
      </c>
    </row>
    <row r="27">
      <c r="A27" s="5" t="inlineStr">
        <is>
          <t>Summe Aktiva</t>
        </is>
      </c>
      <c r="B27" s="5" t="inlineStr">
        <is>
          <t>Total Assets</t>
        </is>
      </c>
      <c r="C27" t="inlineStr">
        <is>
          <t>-</t>
        </is>
      </c>
      <c r="D27" t="n">
        <v>7091</v>
      </c>
      <c r="E27" t="n">
        <v>8107</v>
      </c>
      <c r="F27" t="n">
        <v>7727</v>
      </c>
      <c r="G27" t="n">
        <v>6933</v>
      </c>
      <c r="H27" t="n">
        <v>5139</v>
      </c>
      <c r="I27" t="n">
        <v>3787</v>
      </c>
      <c r="J27" t="n">
        <v>2440</v>
      </c>
      <c r="K27" t="n">
        <v>1569</v>
      </c>
      <c r="L27" t="n">
        <v>1561</v>
      </c>
      <c r="M27" t="n">
        <v>1391</v>
      </c>
      <c r="N27" t="n">
        <v>1256</v>
      </c>
    </row>
    <row r="28">
      <c r="A28" s="5" t="inlineStr">
        <is>
          <t>Summe Fremdkapital</t>
        </is>
      </c>
      <c r="B28" s="5" t="inlineStr">
        <is>
          <t>Total Liabilities</t>
        </is>
      </c>
      <c r="C28" t="inlineStr">
        <is>
          <t>-</t>
        </is>
      </c>
      <c r="D28" t="n">
        <v>6462</v>
      </c>
      <c r="E28" t="n">
        <v>7495</v>
      </c>
      <c r="F28" t="n">
        <v>7082</v>
      </c>
      <c r="G28" t="n">
        <v>6206</v>
      </c>
      <c r="H28" t="n">
        <v>4496</v>
      </c>
      <c r="I28" t="n">
        <v>3096</v>
      </c>
      <c r="J28" t="n">
        <v>1849</v>
      </c>
      <c r="K28" t="n">
        <v>1141</v>
      </c>
      <c r="L28" t="n">
        <v>1168</v>
      </c>
      <c r="M28" t="n">
        <v>1056</v>
      </c>
      <c r="N28" t="n">
        <v>1036</v>
      </c>
    </row>
    <row r="29">
      <c r="A29" s="5" t="inlineStr">
        <is>
          <t>Minderheitenanteil</t>
        </is>
      </c>
      <c r="B29" s="5" t="inlineStr">
        <is>
          <t>Minority Share</t>
        </is>
      </c>
      <c r="C29" t="inlineStr">
        <is>
          <t>-</t>
        </is>
      </c>
      <c r="D29" t="n">
        <v>23.8</v>
      </c>
      <c r="E29" t="n">
        <v>19.6</v>
      </c>
      <c r="F29" t="n">
        <v>18</v>
      </c>
      <c r="G29" t="n">
        <v>10.3</v>
      </c>
      <c r="H29" t="n">
        <v>7.2</v>
      </c>
      <c r="I29" t="n">
        <v>4.9</v>
      </c>
      <c r="J29" t="n">
        <v>1.2</v>
      </c>
      <c r="K29" t="inlineStr">
        <is>
          <t>-</t>
        </is>
      </c>
      <c r="L29" t="inlineStr">
        <is>
          <t>-</t>
        </is>
      </c>
      <c r="M29" t="inlineStr">
        <is>
          <t>-</t>
        </is>
      </c>
      <c r="N29" t="inlineStr">
        <is>
          <t>-</t>
        </is>
      </c>
    </row>
    <row r="30">
      <c r="A30" s="5" t="inlineStr">
        <is>
          <t>Summe Eigenkapital</t>
        </is>
      </c>
      <c r="B30" s="5" t="inlineStr">
        <is>
          <t>Equity</t>
        </is>
      </c>
      <c r="C30" t="inlineStr">
        <is>
          <t>-</t>
        </is>
      </c>
      <c r="D30" t="n">
        <v>600.7</v>
      </c>
      <c r="E30" t="n">
        <v>592.4</v>
      </c>
      <c r="F30" t="n">
        <v>627.1</v>
      </c>
      <c r="G30" t="n">
        <v>716.9</v>
      </c>
      <c r="H30" t="n">
        <v>636.2</v>
      </c>
      <c r="I30" t="n">
        <v>685.7</v>
      </c>
      <c r="J30" t="n">
        <v>589.6</v>
      </c>
      <c r="K30" t="n">
        <v>427.7</v>
      </c>
      <c r="L30" t="n">
        <v>392.6</v>
      </c>
      <c r="M30" t="n">
        <v>335.3</v>
      </c>
      <c r="N30" t="n">
        <v>219.6</v>
      </c>
    </row>
    <row r="31">
      <c r="A31" s="5" t="inlineStr">
        <is>
          <t>Summe Passiva</t>
        </is>
      </c>
      <c r="B31" s="5" t="inlineStr">
        <is>
          <t>Liabilities &amp; Shareholder Equity</t>
        </is>
      </c>
      <c r="C31" t="inlineStr">
        <is>
          <t>-</t>
        </is>
      </c>
      <c r="D31" t="n">
        <v>7091</v>
      </c>
      <c r="E31" t="n">
        <v>8107</v>
      </c>
      <c r="F31" t="n">
        <v>7727</v>
      </c>
      <c r="G31" t="n">
        <v>6933</v>
      </c>
      <c r="H31" t="n">
        <v>5139</v>
      </c>
      <c r="I31" t="n">
        <v>3787</v>
      </c>
      <c r="J31" t="n">
        <v>2440</v>
      </c>
      <c r="K31" t="n">
        <v>1569</v>
      </c>
      <c r="L31" t="n">
        <v>1561</v>
      </c>
      <c r="M31" t="n">
        <v>1391</v>
      </c>
      <c r="N31" t="n">
        <v>1256</v>
      </c>
    </row>
    <row r="32">
      <c r="A32" s="5" t="inlineStr">
        <is>
          <t>Mio.Aktien im Umlauf</t>
        </is>
      </c>
      <c r="B32" s="5" t="inlineStr">
        <is>
          <t>Million shares outstanding</t>
        </is>
      </c>
      <c r="C32" t="n">
        <v>143.25</v>
      </c>
      <c r="D32" t="n">
        <v>143.25</v>
      </c>
      <c r="E32" t="n">
        <v>143.25</v>
      </c>
      <c r="F32" t="n">
        <v>143.25</v>
      </c>
      <c r="G32" t="n">
        <v>143.25</v>
      </c>
      <c r="H32" t="n">
        <v>143.25</v>
      </c>
      <c r="I32" t="n">
        <v>143.25</v>
      </c>
      <c r="J32" t="n">
        <v>143.3</v>
      </c>
      <c r="K32" t="n">
        <v>143.3</v>
      </c>
      <c r="L32" t="n">
        <v>143.3</v>
      </c>
      <c r="M32" t="n">
        <v>143.3</v>
      </c>
      <c r="N32" t="inlineStr">
        <is>
          <t>-</t>
        </is>
      </c>
    </row>
    <row r="33">
      <c r="A33" s="5" t="inlineStr">
        <is>
          <t>Gezeichnetes Kapital (in Mio.)</t>
        </is>
      </c>
      <c r="B33" s="5" t="inlineStr">
        <is>
          <t>Subscribed Capital in M</t>
        </is>
      </c>
      <c r="C33" t="n">
        <v>32.3</v>
      </c>
      <c r="D33" t="n">
        <v>32.3</v>
      </c>
      <c r="E33" t="n">
        <v>32.3</v>
      </c>
      <c r="F33" t="n">
        <v>32.3</v>
      </c>
      <c r="G33" t="n">
        <v>32.3</v>
      </c>
      <c r="H33" t="n">
        <v>32.3</v>
      </c>
      <c r="I33" t="n">
        <v>32.3</v>
      </c>
      <c r="J33" t="n">
        <v>32.3</v>
      </c>
      <c r="K33" t="n">
        <v>32.3</v>
      </c>
      <c r="L33" t="n">
        <v>32.3</v>
      </c>
      <c r="M33" t="n">
        <v>32.3</v>
      </c>
      <c r="N33" t="inlineStr">
        <is>
          <t>-</t>
        </is>
      </c>
    </row>
    <row r="34">
      <c r="A34" s="5" t="inlineStr">
        <is>
          <t>Ergebnis je Aktie (brutto)</t>
        </is>
      </c>
      <c r="B34" s="5" t="inlineStr">
        <is>
          <t>Earnings per share</t>
        </is>
      </c>
      <c r="C34" t="inlineStr">
        <is>
          <t>-</t>
        </is>
      </c>
      <c r="D34" t="n">
        <v>1.09</v>
      </c>
      <c r="E34" t="n">
        <v>1.73</v>
      </c>
      <c r="F34" t="n">
        <v>1.29</v>
      </c>
      <c r="G34" t="n">
        <v>1.94</v>
      </c>
      <c r="H34" t="n">
        <v>1.29</v>
      </c>
      <c r="I34" t="n">
        <v>1.27</v>
      </c>
      <c r="J34" t="n">
        <v>1.27</v>
      </c>
      <c r="K34" t="n">
        <v>0.61</v>
      </c>
      <c r="L34" t="n">
        <v>0.77</v>
      </c>
      <c r="M34" t="n">
        <v>0.86</v>
      </c>
      <c r="N34" t="inlineStr">
        <is>
          <t>-</t>
        </is>
      </c>
    </row>
    <row r="35">
      <c r="A35" s="5" t="inlineStr">
        <is>
          <t>Ergebnis je Aktie (unverwässert)</t>
        </is>
      </c>
      <c r="B35" s="5" t="inlineStr">
        <is>
          <t>Basic Earnings per share</t>
        </is>
      </c>
      <c r="C35" t="n">
        <v>2.64</v>
      </c>
      <c r="D35" t="n">
        <v>0.9</v>
      </c>
      <c r="E35" t="n">
        <v>1.64</v>
      </c>
      <c r="F35" t="n">
        <v>1.3</v>
      </c>
      <c r="G35" t="n">
        <v>1.84</v>
      </c>
      <c r="H35" t="n">
        <v>0.68</v>
      </c>
      <c r="I35" t="n">
        <v>1.17</v>
      </c>
      <c r="J35" t="n">
        <v>1.13</v>
      </c>
      <c r="K35" t="n">
        <v>0.62</v>
      </c>
      <c r="L35" t="n">
        <v>0.71</v>
      </c>
      <c r="M35" t="n">
        <v>0.91</v>
      </c>
      <c r="N35" t="n">
        <v>0.32</v>
      </c>
    </row>
    <row r="36">
      <c r="A36" s="5" t="inlineStr">
        <is>
          <t>Ergebnis je Aktie (verwässert)</t>
        </is>
      </c>
      <c r="B36" s="5" t="inlineStr">
        <is>
          <t>Diluted Earnings per share</t>
        </is>
      </c>
      <c r="C36" t="n">
        <v>2.64</v>
      </c>
      <c r="D36" t="n">
        <v>0.9</v>
      </c>
      <c r="E36" t="n">
        <v>1.64</v>
      </c>
      <c r="F36" t="n">
        <v>1.3</v>
      </c>
      <c r="G36" t="n">
        <v>1.84</v>
      </c>
      <c r="H36" t="n">
        <v>0.68</v>
      </c>
      <c r="I36" t="n">
        <v>1.17</v>
      </c>
      <c r="J36" t="n">
        <v>1.13</v>
      </c>
      <c r="K36" t="n">
        <v>0.62</v>
      </c>
      <c r="L36" t="n">
        <v>0.71</v>
      </c>
      <c r="M36" t="n">
        <v>0.91</v>
      </c>
      <c r="N36" t="n">
        <v>0.32</v>
      </c>
    </row>
    <row r="37">
      <c r="A37" s="5" t="inlineStr">
        <is>
          <t>Dividende je Aktie</t>
        </is>
      </c>
      <c r="B37" s="5" t="inlineStr">
        <is>
          <t>Dividend per share</t>
        </is>
      </c>
      <c r="C37" t="n">
        <v>1.2</v>
      </c>
      <c r="D37" t="n">
        <v>1</v>
      </c>
      <c r="E37" t="n">
        <v>2</v>
      </c>
      <c r="F37" t="n">
        <v>1</v>
      </c>
      <c r="G37" t="n">
        <v>1.5</v>
      </c>
      <c r="H37" t="n">
        <v>0.78</v>
      </c>
      <c r="I37" t="n">
        <v>0.7</v>
      </c>
      <c r="J37" t="n">
        <v>0.55</v>
      </c>
      <c r="K37" t="n">
        <v>0.25</v>
      </c>
      <c r="L37" t="n">
        <v>0.2</v>
      </c>
      <c r="M37" t="n">
        <v>0.1</v>
      </c>
      <c r="N37" t="inlineStr">
        <is>
          <t>-</t>
        </is>
      </c>
    </row>
    <row r="38">
      <c r="A38" s="5" t="inlineStr">
        <is>
          <t>Dividendenausschüttung in Mio</t>
        </is>
      </c>
      <c r="B38" s="5" t="inlineStr">
        <is>
          <t>Dividend Payment in M</t>
        </is>
      </c>
      <c r="C38" t="inlineStr">
        <is>
          <t>-</t>
        </is>
      </c>
      <c r="D38" t="inlineStr">
        <is>
          <t>-</t>
        </is>
      </c>
      <c r="E38" t="inlineStr">
        <is>
          <t>-</t>
        </is>
      </c>
      <c r="F38" t="inlineStr">
        <is>
          <t>-</t>
        </is>
      </c>
      <c r="G38" t="inlineStr">
        <is>
          <t>-</t>
        </is>
      </c>
      <c r="H38" t="inlineStr">
        <is>
          <t>-</t>
        </is>
      </c>
      <c r="I38" t="inlineStr">
        <is>
          <t>-</t>
        </is>
      </c>
      <c r="J38" t="inlineStr">
        <is>
          <t>-</t>
        </is>
      </c>
      <c r="K38" t="inlineStr">
        <is>
          <t>-</t>
        </is>
      </c>
      <c r="L38" t="inlineStr">
        <is>
          <t>-</t>
        </is>
      </c>
      <c r="M38" t="inlineStr">
        <is>
          <t>-</t>
        </is>
      </c>
      <c r="N38" t="inlineStr">
        <is>
          <t>-</t>
        </is>
      </c>
    </row>
    <row r="39">
      <c r="A39" s="5" t="inlineStr">
        <is>
          <t>Ertrag</t>
        </is>
      </c>
      <c r="B39" s="5" t="inlineStr">
        <is>
          <t>Income</t>
        </is>
      </c>
      <c r="C39" t="inlineStr">
        <is>
          <t>-</t>
        </is>
      </c>
      <c r="D39" t="n">
        <v>2.91</v>
      </c>
      <c r="E39" t="n">
        <v>3.34</v>
      </c>
      <c r="F39" t="n">
        <v>2.79</v>
      </c>
      <c r="G39" t="n">
        <v>3.16</v>
      </c>
      <c r="H39" t="n">
        <v>2.26</v>
      </c>
      <c r="I39" t="n">
        <v>2.01</v>
      </c>
      <c r="J39" t="n">
        <v>1.89</v>
      </c>
      <c r="K39" t="n">
        <v>1.11</v>
      </c>
      <c r="L39" t="n">
        <v>1.27</v>
      </c>
      <c r="M39" t="n">
        <v>1.29</v>
      </c>
      <c r="N39" t="inlineStr">
        <is>
          <t>-</t>
        </is>
      </c>
    </row>
    <row r="40">
      <c r="A40" s="5" t="inlineStr">
        <is>
          <t>Buchwert je Aktie</t>
        </is>
      </c>
      <c r="B40" s="5" t="inlineStr">
        <is>
          <t>Book value per share</t>
        </is>
      </c>
      <c r="C40" t="inlineStr">
        <is>
          <t>-</t>
        </is>
      </c>
      <c r="D40" t="n">
        <v>4.19</v>
      </c>
      <c r="E40" t="n">
        <v>4.14</v>
      </c>
      <c r="F40" t="n">
        <v>4.38</v>
      </c>
      <c r="G40" t="n">
        <v>5</v>
      </c>
      <c r="H40" t="n">
        <v>4.44</v>
      </c>
      <c r="I40" t="n">
        <v>4.79</v>
      </c>
      <c r="J40" t="n">
        <v>4.11</v>
      </c>
      <c r="K40" t="n">
        <v>2.98</v>
      </c>
      <c r="L40" t="n">
        <v>2.74</v>
      </c>
      <c r="M40" t="n">
        <v>2.34</v>
      </c>
      <c r="N40" t="inlineStr">
        <is>
          <t>-</t>
        </is>
      </c>
    </row>
    <row r="41">
      <c r="A41" s="5" t="inlineStr">
        <is>
          <t>Cashflow je Aktie</t>
        </is>
      </c>
      <c r="B41" s="5" t="inlineStr">
        <is>
          <t>Cashflow per share</t>
        </is>
      </c>
      <c r="C41" t="inlineStr">
        <is>
          <t>-</t>
        </is>
      </c>
      <c r="D41" t="n">
        <v>-0.03</v>
      </c>
      <c r="E41" t="n">
        <v>2.55</v>
      </c>
      <c r="F41" t="n">
        <v>1.3</v>
      </c>
      <c r="G41" t="n">
        <v>1.67</v>
      </c>
      <c r="H41" t="n">
        <v>0.73</v>
      </c>
      <c r="I41" t="n">
        <v>2.19</v>
      </c>
      <c r="J41" t="n">
        <v>1.03</v>
      </c>
      <c r="K41" t="n">
        <v>0.36</v>
      </c>
      <c r="L41" t="n">
        <v>0.7</v>
      </c>
      <c r="M41" t="n">
        <v>0.71</v>
      </c>
      <c r="N41" t="inlineStr">
        <is>
          <t>-</t>
        </is>
      </c>
    </row>
    <row r="42">
      <c r="A42" s="5" t="inlineStr">
        <is>
          <t>Bilanzsumme je Aktie</t>
        </is>
      </c>
      <c r="B42" s="5" t="inlineStr">
        <is>
          <t>Total assets per share</t>
        </is>
      </c>
      <c r="C42" t="inlineStr">
        <is>
          <t>-</t>
        </is>
      </c>
      <c r="D42" t="n">
        <v>49.5</v>
      </c>
      <c r="E42" t="n">
        <v>56.59</v>
      </c>
      <c r="F42" t="n">
        <v>53.94</v>
      </c>
      <c r="G42" t="n">
        <v>48.4</v>
      </c>
      <c r="H42" t="n">
        <v>35.87</v>
      </c>
      <c r="I42" t="n">
        <v>26.43</v>
      </c>
      <c r="J42" t="n">
        <v>17.03</v>
      </c>
      <c r="K42" t="n">
        <v>10.95</v>
      </c>
      <c r="L42" t="n">
        <v>10.89</v>
      </c>
      <c r="M42" t="n">
        <v>9.710000000000001</v>
      </c>
      <c r="N42" t="inlineStr">
        <is>
          <t>-</t>
        </is>
      </c>
    </row>
    <row r="43">
      <c r="A43" s="5" t="inlineStr">
        <is>
          <t>Personal am Ende des Jahres</t>
        </is>
      </c>
      <c r="B43" s="5" t="inlineStr">
        <is>
          <t>Staff at the end of year</t>
        </is>
      </c>
      <c r="C43" t="n">
        <v>1011</v>
      </c>
      <c r="D43" t="n">
        <v>962</v>
      </c>
      <c r="E43" t="n">
        <v>830</v>
      </c>
      <c r="F43" t="n">
        <v>581</v>
      </c>
      <c r="G43" t="n">
        <v>466</v>
      </c>
      <c r="H43" t="n">
        <v>305</v>
      </c>
      <c r="I43" t="n">
        <v>215</v>
      </c>
      <c r="J43" t="n">
        <v>173</v>
      </c>
      <c r="K43" t="n">
        <v>125</v>
      </c>
      <c r="L43" t="n">
        <v>116</v>
      </c>
      <c r="M43" t="n">
        <v>113</v>
      </c>
      <c r="N43" t="n">
        <v>124</v>
      </c>
    </row>
    <row r="44">
      <c r="A44" s="5" t="inlineStr">
        <is>
          <t>Personalaufwand in Mio. EUR</t>
        </is>
      </c>
      <c r="B44" s="5" t="inlineStr">
        <is>
          <t>Personnel expenses in M</t>
        </is>
      </c>
      <c r="C44" t="n">
        <v>108.4</v>
      </c>
      <c r="D44" t="n">
        <v>97.59999999999999</v>
      </c>
      <c r="E44" t="n">
        <v>83.3</v>
      </c>
      <c r="F44" t="n">
        <v>72.5</v>
      </c>
      <c r="G44" t="n">
        <v>62.1</v>
      </c>
      <c r="H44" t="n">
        <v>48</v>
      </c>
      <c r="I44" t="n">
        <v>37.7</v>
      </c>
      <c r="J44" t="n">
        <v>34.7</v>
      </c>
      <c r="K44" t="n">
        <v>25.5</v>
      </c>
      <c r="L44" t="n">
        <v>26.6</v>
      </c>
      <c r="M44" t="n">
        <v>24</v>
      </c>
      <c r="N44" t="n">
        <v>26.3</v>
      </c>
    </row>
    <row r="45">
      <c r="A45" s="5" t="inlineStr">
        <is>
          <t>Aufwand je Mitarbeiter in EUR</t>
        </is>
      </c>
      <c r="B45" s="5" t="inlineStr">
        <is>
          <t>Effort per employee</t>
        </is>
      </c>
      <c r="C45" t="n">
        <v>107221</v>
      </c>
      <c r="D45" t="n">
        <v>101455</v>
      </c>
      <c r="E45" t="n">
        <v>100361</v>
      </c>
      <c r="F45" t="n">
        <v>124785</v>
      </c>
      <c r="G45" t="n">
        <v>133262</v>
      </c>
      <c r="H45" t="n">
        <v>157377</v>
      </c>
      <c r="I45" t="n">
        <v>175349</v>
      </c>
      <c r="J45" t="n">
        <v>200578</v>
      </c>
      <c r="K45" t="n">
        <v>204000</v>
      </c>
      <c r="L45" t="n">
        <v>229310</v>
      </c>
      <c r="M45" t="n">
        <v>212389</v>
      </c>
      <c r="N45" t="n">
        <v>212097</v>
      </c>
    </row>
    <row r="46">
      <c r="A46" s="5" t="inlineStr">
        <is>
          <t>Ertrag je Mitarbeiter in EUR</t>
        </is>
      </c>
      <c r="B46" s="5" t="inlineStr">
        <is>
          <t>Income per employee</t>
        </is>
      </c>
      <c r="C46" t="inlineStr">
        <is>
          <t>-</t>
        </is>
      </c>
      <c r="D46" t="n">
        <v>432848</v>
      </c>
      <c r="E46" t="n">
        <v>576145</v>
      </c>
      <c r="F46" t="n">
        <v>687608</v>
      </c>
      <c r="G46" t="n">
        <v>971245</v>
      </c>
      <c r="H46" t="n">
        <v>1060000</v>
      </c>
      <c r="I46" t="n">
        <v>1340000</v>
      </c>
      <c r="J46" t="n">
        <v>1570000</v>
      </c>
      <c r="K46" t="n">
        <v>1270000</v>
      </c>
      <c r="L46" t="n">
        <v>1570000</v>
      </c>
      <c r="M46" t="n">
        <v>1640000</v>
      </c>
      <c r="N46" t="n">
        <v>799194</v>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row>
    <row r="48">
      <c r="A48" s="5" t="inlineStr">
        <is>
          <t>Gewinn je Mitarbeiter in EUR</t>
        </is>
      </c>
      <c r="B48" s="5" t="inlineStr">
        <is>
          <t>Earnings per employee</t>
        </is>
      </c>
      <c r="C48" t="inlineStr">
        <is>
          <t>-</t>
        </is>
      </c>
      <c r="D48" t="n">
        <v>126923</v>
      </c>
      <c r="E48" t="n">
        <v>258795</v>
      </c>
      <c r="F48" t="n">
        <v>297246</v>
      </c>
      <c r="G48" t="n">
        <v>530901</v>
      </c>
      <c r="H48" t="n">
        <v>301967</v>
      </c>
      <c r="I48" t="n">
        <v>724651</v>
      </c>
      <c r="J48" t="n">
        <v>928324</v>
      </c>
      <c r="K48" t="n">
        <v>643200</v>
      </c>
      <c r="L48" t="n">
        <v>812931</v>
      </c>
      <c r="M48" t="n">
        <v>1050000</v>
      </c>
      <c r="N48" t="n">
        <v>338710</v>
      </c>
    </row>
    <row r="49">
      <c r="A49" s="5" t="inlineStr">
        <is>
          <t>KGV (Kurs/Gewinn)</t>
        </is>
      </c>
      <c r="B49" s="5" t="inlineStr">
        <is>
          <t>PE (price/earnings)</t>
        </is>
      </c>
      <c r="C49" t="n">
        <v>8.1</v>
      </c>
      <c r="D49" t="n">
        <v>10.4</v>
      </c>
      <c r="E49" t="n">
        <v>9.699999999999999</v>
      </c>
      <c r="F49" t="n">
        <v>12.2</v>
      </c>
      <c r="G49" t="n">
        <v>12.5</v>
      </c>
      <c r="H49" t="n">
        <v>26.5</v>
      </c>
      <c r="I49" t="n">
        <v>16.9</v>
      </c>
      <c r="J49" t="n">
        <v>9.6</v>
      </c>
      <c r="K49" t="n">
        <v>10</v>
      </c>
      <c r="L49" t="n">
        <v>9.5</v>
      </c>
      <c r="M49" t="n">
        <v>10.3</v>
      </c>
      <c r="N49" t="n">
        <v>11.9</v>
      </c>
    </row>
    <row r="50">
      <c r="A50" s="5" t="inlineStr">
        <is>
          <t>KUV (Kurs/Umsatz)</t>
        </is>
      </c>
      <c r="B50" s="5" t="inlineStr">
        <is>
          <t>PS (price/sales)</t>
        </is>
      </c>
      <c r="C50" t="inlineStr">
        <is>
          <t>-</t>
        </is>
      </c>
      <c r="D50" t="inlineStr">
        <is>
          <t>-</t>
        </is>
      </c>
      <c r="E50" t="n">
        <v>4.78</v>
      </c>
      <c r="F50" t="n">
        <v>5.69</v>
      </c>
      <c r="G50" t="n">
        <v>7.3</v>
      </c>
      <c r="H50" t="n">
        <v>7.98</v>
      </c>
      <c r="I50" t="n">
        <v>9.85</v>
      </c>
      <c r="J50" t="n">
        <v>5.73</v>
      </c>
      <c r="K50" t="n">
        <v>5.58</v>
      </c>
      <c r="L50" t="n">
        <v>5.33</v>
      </c>
      <c r="M50" t="n">
        <v>7.25</v>
      </c>
      <c r="N50" t="inlineStr">
        <is>
          <t>-</t>
        </is>
      </c>
    </row>
    <row r="51">
      <c r="A51" s="5" t="inlineStr">
        <is>
          <t>KBV (Kurs/Buchwert)</t>
        </is>
      </c>
      <c r="B51" s="5" t="inlineStr">
        <is>
          <t>PB (price/book value)</t>
        </is>
      </c>
      <c r="C51" t="inlineStr">
        <is>
          <t>-</t>
        </is>
      </c>
      <c r="D51" t="n">
        <v>2.23</v>
      </c>
      <c r="E51" t="n">
        <v>3.86</v>
      </c>
      <c r="F51" t="n">
        <v>3.62</v>
      </c>
      <c r="G51" t="n">
        <v>4.61</v>
      </c>
      <c r="H51" t="n">
        <v>4.06</v>
      </c>
      <c r="I51" t="n">
        <v>4.14</v>
      </c>
      <c r="J51" t="n">
        <v>2.64</v>
      </c>
      <c r="K51" t="n">
        <v>2.08</v>
      </c>
      <c r="L51" t="n">
        <v>2.47</v>
      </c>
      <c r="M51" t="n">
        <v>4.01</v>
      </c>
      <c r="N51" t="inlineStr">
        <is>
          <t>-</t>
        </is>
      </c>
    </row>
    <row r="52">
      <c r="A52" s="5" t="inlineStr">
        <is>
          <t>KCV (Kurs/Cashflow)</t>
        </is>
      </c>
      <c r="B52" s="5" t="inlineStr">
        <is>
          <t>PC (price/cashflow)</t>
        </is>
      </c>
      <c r="C52" t="inlineStr">
        <is>
          <t>-</t>
        </is>
      </c>
      <c r="D52" t="n">
        <v>-319.59</v>
      </c>
      <c r="E52" t="n">
        <v>6.27</v>
      </c>
      <c r="F52" t="n">
        <v>12.22</v>
      </c>
      <c r="G52" t="n">
        <v>13.84</v>
      </c>
      <c r="H52" t="n">
        <v>24.69</v>
      </c>
      <c r="I52" t="n">
        <v>9.06</v>
      </c>
      <c r="J52" t="n">
        <v>10.58</v>
      </c>
      <c r="K52" t="n">
        <v>17.02</v>
      </c>
      <c r="L52" t="n">
        <v>9.619999999999999</v>
      </c>
      <c r="M52" t="n">
        <v>13.14</v>
      </c>
      <c r="N52" t="inlineStr">
        <is>
          <t>-</t>
        </is>
      </c>
    </row>
    <row r="53">
      <c r="A53" s="5" t="inlineStr">
        <is>
          <t>Dividendenrendite in %</t>
        </is>
      </c>
      <c r="B53" s="5" t="inlineStr">
        <is>
          <t>Dividend Yield in %</t>
        </is>
      </c>
      <c r="C53" t="n">
        <v>5.64</v>
      </c>
      <c r="D53" t="n">
        <v>10.67</v>
      </c>
      <c r="E53" t="n">
        <v>12.52</v>
      </c>
      <c r="F53" t="n">
        <v>6.31</v>
      </c>
      <c r="G53" t="n">
        <v>6.5</v>
      </c>
      <c r="H53" t="n">
        <v>4.33</v>
      </c>
      <c r="I53" t="n">
        <v>3.53</v>
      </c>
      <c r="J53" t="n">
        <v>5.07</v>
      </c>
      <c r="K53" t="n">
        <v>4.03</v>
      </c>
      <c r="L53" t="n">
        <v>2.95</v>
      </c>
      <c r="M53" t="n">
        <v>1.07</v>
      </c>
      <c r="N53" t="inlineStr">
        <is>
          <t>-</t>
        </is>
      </c>
    </row>
    <row r="54">
      <c r="A54" s="5" t="inlineStr">
        <is>
          <t>Gewinnrendite in %</t>
        </is>
      </c>
      <c r="B54" s="5" t="inlineStr">
        <is>
          <t>Return on profit in %</t>
        </is>
      </c>
      <c r="C54" t="n">
        <v>12.4</v>
      </c>
      <c r="D54" t="n">
        <v>9.6</v>
      </c>
      <c r="E54" t="n">
        <v>10.3</v>
      </c>
      <c r="F54" t="n">
        <v>8.199999999999999</v>
      </c>
      <c r="G54" t="n">
        <v>8</v>
      </c>
      <c r="H54" t="n">
        <v>3.8</v>
      </c>
      <c r="I54" t="n">
        <v>5.9</v>
      </c>
      <c r="J54" t="n">
        <v>10.4</v>
      </c>
      <c r="K54" t="n">
        <v>10</v>
      </c>
      <c r="L54" t="n">
        <v>10.5</v>
      </c>
      <c r="M54" t="n">
        <v>9.699999999999999</v>
      </c>
      <c r="N54" t="n">
        <v>8.4</v>
      </c>
    </row>
    <row r="55">
      <c r="A55" s="5" t="inlineStr">
        <is>
          <t>Eigenkapitalrendite in %</t>
        </is>
      </c>
      <c r="B55" s="5" t="inlineStr">
        <is>
          <t>Return on Equity in %</t>
        </is>
      </c>
      <c r="C55" t="inlineStr">
        <is>
          <t>-</t>
        </is>
      </c>
      <c r="D55" t="n">
        <v>20.33</v>
      </c>
      <c r="E55" t="n">
        <v>36.26</v>
      </c>
      <c r="F55" t="n">
        <v>27.54</v>
      </c>
      <c r="G55" t="n">
        <v>34.51</v>
      </c>
      <c r="H55" t="n">
        <v>14.48</v>
      </c>
      <c r="I55" t="n">
        <v>22.72</v>
      </c>
      <c r="J55" t="n">
        <v>27.24</v>
      </c>
      <c r="K55" t="n">
        <v>18.8</v>
      </c>
      <c r="L55" t="n">
        <v>24.02</v>
      </c>
      <c r="M55" t="n">
        <v>35.25</v>
      </c>
      <c r="N55" t="n">
        <v>19.13</v>
      </c>
    </row>
    <row r="56">
      <c r="A56" s="5" t="inlineStr">
        <is>
          <t>Gesamtkapitalrendite in %</t>
        </is>
      </c>
      <c r="B56" s="5" t="inlineStr">
        <is>
          <t>Total Return on Investment in %</t>
        </is>
      </c>
      <c r="C56" t="inlineStr">
        <is>
          <t>-</t>
        </is>
      </c>
      <c r="D56" t="n">
        <v>1.72</v>
      </c>
      <c r="E56" t="n">
        <v>2.65</v>
      </c>
      <c r="F56" t="n">
        <v>2.23</v>
      </c>
      <c r="G56" t="n">
        <v>3.57</v>
      </c>
      <c r="H56" t="n">
        <v>1.79</v>
      </c>
      <c r="I56" t="n">
        <v>4.11</v>
      </c>
      <c r="J56" t="n">
        <v>6.58</v>
      </c>
      <c r="K56" t="n">
        <v>5.13</v>
      </c>
      <c r="L56" t="n">
        <v>6.04</v>
      </c>
      <c r="M56" t="n">
        <v>8.5</v>
      </c>
      <c r="N56" t="n">
        <v>3.34</v>
      </c>
    </row>
    <row r="57">
      <c r="A57" s="5" t="inlineStr">
        <is>
          <t>Eigenkapitalquote in %</t>
        </is>
      </c>
      <c r="B57" s="5" t="inlineStr">
        <is>
          <t>Equity Ratio in %</t>
        </is>
      </c>
      <c r="C57" t="inlineStr">
        <is>
          <t>-</t>
        </is>
      </c>
      <c r="D57" t="n">
        <v>8.470000000000001</v>
      </c>
      <c r="E57" t="n">
        <v>7.31</v>
      </c>
      <c r="F57" t="n">
        <v>8.119999999999999</v>
      </c>
      <c r="G57" t="n">
        <v>10.34</v>
      </c>
      <c r="H57" t="n">
        <v>12.38</v>
      </c>
      <c r="I57" t="n">
        <v>18.11</v>
      </c>
      <c r="J57" t="n">
        <v>24.16</v>
      </c>
      <c r="K57" t="n">
        <v>27.27</v>
      </c>
      <c r="L57" t="n">
        <v>25.15</v>
      </c>
      <c r="M57" t="n">
        <v>24.11</v>
      </c>
      <c r="N57" t="n">
        <v>17.49</v>
      </c>
    </row>
    <row r="58">
      <c r="A58" s="5" t="inlineStr">
        <is>
          <t>Fremdkapitalquote in %</t>
        </is>
      </c>
      <c r="B58" s="5" t="inlineStr">
        <is>
          <t>Debt Ratio in %</t>
        </is>
      </c>
      <c r="C58" t="inlineStr">
        <is>
          <t>-</t>
        </is>
      </c>
      <c r="D58" t="n">
        <v>91.53</v>
      </c>
      <c r="E58" t="n">
        <v>92.69</v>
      </c>
      <c r="F58" t="n">
        <v>91.88</v>
      </c>
      <c r="G58" t="n">
        <v>89.66</v>
      </c>
      <c r="H58" t="n">
        <v>87.62</v>
      </c>
      <c r="I58" t="n">
        <v>81.89</v>
      </c>
      <c r="J58" t="n">
        <v>75.84</v>
      </c>
      <c r="K58" t="n">
        <v>72.73</v>
      </c>
      <c r="L58" t="n">
        <v>74.84999999999999</v>
      </c>
      <c r="M58" t="n">
        <v>75.89</v>
      </c>
      <c r="N58" t="n">
        <v>82.51000000000001</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inlineStr">
        <is>
          <t>-</t>
        </is>
      </c>
      <c r="D65" t="n">
        <v>1.72</v>
      </c>
      <c r="E65" t="n">
        <v>2.65</v>
      </c>
      <c r="F65" t="n">
        <v>2.24</v>
      </c>
      <c r="G65" t="n">
        <v>3.57</v>
      </c>
      <c r="H65" t="n">
        <v>1.79</v>
      </c>
      <c r="I65" t="n">
        <v>4.11</v>
      </c>
      <c r="J65" t="n">
        <v>6.58</v>
      </c>
      <c r="K65" t="n">
        <v>5.12</v>
      </c>
      <c r="L65" t="n">
        <v>6.04</v>
      </c>
      <c r="M65" t="n">
        <v>8.5</v>
      </c>
    </row>
    <row r="66">
      <c r="A66" s="5" t="inlineStr">
        <is>
          <t>Ertrag des eingesetzten Kapitals</t>
        </is>
      </c>
      <c r="B66" s="5" t="inlineStr">
        <is>
          <t>ROCE Return on Cap. Empl. in %</t>
        </is>
      </c>
      <c r="C66" t="inlineStr">
        <is>
          <t>-</t>
        </is>
      </c>
      <c r="D66" t="n">
        <v>3.08</v>
      </c>
      <c r="E66" t="n">
        <v>4.06</v>
      </c>
      <c r="F66" t="n">
        <v>3.25</v>
      </c>
      <c r="G66" t="n">
        <v>5.67</v>
      </c>
      <c r="H66" t="n">
        <v>5.95</v>
      </c>
      <c r="I66" t="n">
        <v>10.29</v>
      </c>
      <c r="J66" t="n">
        <v>42.22</v>
      </c>
      <c r="K66" t="n">
        <v>-19.73</v>
      </c>
      <c r="L66" t="n">
        <v>-24.57</v>
      </c>
      <c r="M66" t="n">
        <v>-19.98</v>
      </c>
    </row>
    <row r="67">
      <c r="A67" s="5" t="inlineStr"/>
      <c r="B67" s="5" t="inlineStr"/>
    </row>
    <row r="68">
      <c r="A68" s="5" t="inlineStr"/>
      <c r="B68" s="5" t="inlineStr"/>
    </row>
    <row r="69">
      <c r="A69" s="5" t="inlineStr">
        <is>
          <t>Operativer Cashflow</t>
        </is>
      </c>
      <c r="B69" s="5" t="inlineStr">
        <is>
          <t>Operating Cashflow in M</t>
        </is>
      </c>
      <c r="C69" t="inlineStr">
        <is>
          <t>-</t>
        </is>
      </c>
      <c r="D69" t="n">
        <v>-45781.26749999999</v>
      </c>
      <c r="E69" t="n">
        <v>898.1774999999999</v>
      </c>
      <c r="F69" t="n">
        <v>1750.515</v>
      </c>
      <c r="G69" t="n">
        <v>1982.58</v>
      </c>
      <c r="H69" t="n">
        <v>3536.8425</v>
      </c>
      <c r="I69" t="n">
        <v>1297.845</v>
      </c>
      <c r="J69" t="n">
        <v>1516.114</v>
      </c>
      <c r="K69" t="n">
        <v>2438.966</v>
      </c>
      <c r="L69" t="n">
        <v>1378.546</v>
      </c>
      <c r="M69" t="n">
        <v>1882.962</v>
      </c>
    </row>
    <row r="70">
      <c r="A70" s="5" t="inlineStr">
        <is>
          <t>Aktienrückkauf</t>
        </is>
      </c>
      <c r="B70" s="5" t="inlineStr">
        <is>
          <t>Share Buyback in M</t>
        </is>
      </c>
      <c r="C70" t="n">
        <v>0</v>
      </c>
      <c r="D70" t="n">
        <v>0</v>
      </c>
      <c r="E70" t="n">
        <v>0</v>
      </c>
      <c r="F70" t="n">
        <v>0</v>
      </c>
      <c r="G70" t="n">
        <v>0</v>
      </c>
      <c r="H70" t="n">
        <v>0</v>
      </c>
      <c r="I70" t="n">
        <v>0.05000000000001137</v>
      </c>
      <c r="J70" t="n">
        <v>0</v>
      </c>
      <c r="K70" t="n">
        <v>0</v>
      </c>
      <c r="L70" t="n">
        <v>0</v>
      </c>
      <c r="M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inlineStr">
        <is>
          <t>-</t>
        </is>
      </c>
      <c r="D75" t="n">
        <v>-43.16</v>
      </c>
      <c r="E75" t="n">
        <v>24.38</v>
      </c>
      <c r="F75" t="n">
        <v>-30.19</v>
      </c>
      <c r="G75" t="n">
        <v>168.62</v>
      </c>
      <c r="H75" t="n">
        <v>-40.89</v>
      </c>
      <c r="I75" t="n">
        <v>-2.99</v>
      </c>
      <c r="J75" t="n">
        <v>99.75</v>
      </c>
      <c r="K75" t="n">
        <v>-14.74</v>
      </c>
      <c r="L75" t="n">
        <v>-20.22</v>
      </c>
      <c r="M75" t="n">
        <v>181.43</v>
      </c>
    </row>
    <row r="76">
      <c r="A76" s="5" t="inlineStr">
        <is>
          <t>Gewinnwachstum 3J in %</t>
        </is>
      </c>
      <c r="B76" s="5" t="inlineStr">
        <is>
          <t>Earnings Growth 3Y in %</t>
        </is>
      </c>
      <c r="C76" t="inlineStr">
        <is>
          <t>-</t>
        </is>
      </c>
      <c r="D76" t="n">
        <v>-16.32</v>
      </c>
      <c r="E76" t="n">
        <v>54.27</v>
      </c>
      <c r="F76" t="n">
        <v>32.51</v>
      </c>
      <c r="G76" t="n">
        <v>41.58</v>
      </c>
      <c r="H76" t="n">
        <v>18.62</v>
      </c>
      <c r="I76" t="n">
        <v>27.34</v>
      </c>
      <c r="J76" t="n">
        <v>21.6</v>
      </c>
      <c r="K76" t="n">
        <v>48.82</v>
      </c>
      <c r="L76" t="inlineStr">
        <is>
          <t>-</t>
        </is>
      </c>
      <c r="M76" t="inlineStr">
        <is>
          <t>-</t>
        </is>
      </c>
    </row>
    <row r="77">
      <c r="A77" s="5" t="inlineStr">
        <is>
          <t>Gewinnwachstum 5J in %</t>
        </is>
      </c>
      <c r="B77" s="5" t="inlineStr">
        <is>
          <t>Earnings Growth 5Y in %</t>
        </is>
      </c>
      <c r="C77" t="inlineStr">
        <is>
          <t>-</t>
        </is>
      </c>
      <c r="D77" t="n">
        <v>15.75</v>
      </c>
      <c r="E77" t="n">
        <v>23.79</v>
      </c>
      <c r="F77" t="n">
        <v>38.86</v>
      </c>
      <c r="G77" t="n">
        <v>41.95</v>
      </c>
      <c r="H77" t="n">
        <v>4.18</v>
      </c>
      <c r="I77" t="n">
        <v>48.65</v>
      </c>
      <c r="J77" t="inlineStr">
        <is>
          <t>-</t>
        </is>
      </c>
      <c r="K77" t="inlineStr">
        <is>
          <t>-</t>
        </is>
      </c>
      <c r="L77" t="inlineStr">
        <is>
          <t>-</t>
        </is>
      </c>
      <c r="M77" t="inlineStr">
        <is>
          <t>-</t>
        </is>
      </c>
    </row>
    <row r="78">
      <c r="A78" s="5" t="inlineStr">
        <is>
          <t>Gewinnwachstum 10J in %</t>
        </is>
      </c>
      <c r="B78" s="5" t="inlineStr">
        <is>
          <t>Earnings Growth 10Y in %</t>
        </is>
      </c>
      <c r="C78" t="inlineStr">
        <is>
          <t>-</t>
        </is>
      </c>
      <c r="D78" t="n">
        <v>32.2</v>
      </c>
      <c r="E78" t="inlineStr">
        <is>
          <t>-</t>
        </is>
      </c>
      <c r="F78" t="inlineStr">
        <is>
          <t>-</t>
        </is>
      </c>
      <c r="G78" t="inlineStr">
        <is>
          <t>-</t>
        </is>
      </c>
      <c r="H78" t="inlineStr">
        <is>
          <t>-</t>
        </is>
      </c>
      <c r="I78" t="inlineStr">
        <is>
          <t>-</t>
        </is>
      </c>
      <c r="J78" t="inlineStr">
        <is>
          <t>-</t>
        </is>
      </c>
      <c r="K78" t="inlineStr">
        <is>
          <t>-</t>
        </is>
      </c>
      <c r="L78" t="inlineStr">
        <is>
          <t>-</t>
        </is>
      </c>
      <c r="M78" t="inlineStr">
        <is>
          <t>-</t>
        </is>
      </c>
    </row>
    <row r="79">
      <c r="A79" s="5" t="inlineStr">
        <is>
          <t>PEG Ratio</t>
        </is>
      </c>
      <c r="B79" s="5" t="inlineStr">
        <is>
          <t>KGW Kurs/Gewinn/Wachstum</t>
        </is>
      </c>
      <c r="C79" t="inlineStr">
        <is>
          <t>-</t>
        </is>
      </c>
      <c r="D79" t="n">
        <v>0.66</v>
      </c>
      <c r="E79" t="n">
        <v>0.41</v>
      </c>
      <c r="F79" t="n">
        <v>0.31</v>
      </c>
      <c r="G79" t="n">
        <v>0.3</v>
      </c>
      <c r="H79" t="n">
        <v>6.34</v>
      </c>
      <c r="I79" t="n">
        <v>0.35</v>
      </c>
      <c r="J79" t="inlineStr">
        <is>
          <t>-</t>
        </is>
      </c>
      <c r="K79" t="inlineStr">
        <is>
          <t>-</t>
        </is>
      </c>
      <c r="L79" t="inlineStr">
        <is>
          <t>-</t>
        </is>
      </c>
      <c r="M79" t="inlineStr">
        <is>
          <t>-</t>
        </is>
      </c>
    </row>
    <row r="80">
      <c r="A80" s="5" t="inlineStr">
        <is>
          <t>EBIT-Wachstum 1J in %</t>
        </is>
      </c>
      <c r="B80" s="5" t="inlineStr">
        <is>
          <t>EBIT Growth 1Y in %</t>
        </is>
      </c>
      <c r="C80" t="inlineStr">
        <is>
          <t>-</t>
        </is>
      </c>
      <c r="D80" t="n">
        <v>-36.8</v>
      </c>
      <c r="E80" t="n">
        <v>33.24</v>
      </c>
      <c r="F80" t="n">
        <v>-33.41</v>
      </c>
      <c r="G80" t="n">
        <v>49.84</v>
      </c>
      <c r="H80" t="n">
        <v>1.92</v>
      </c>
      <c r="I80" t="n">
        <v>1</v>
      </c>
      <c r="J80" t="n">
        <v>107.22</v>
      </c>
      <c r="K80" t="n">
        <v>-20.94</v>
      </c>
      <c r="L80" t="n">
        <v>-10.69</v>
      </c>
      <c r="M80" t="n">
        <v>219.95</v>
      </c>
    </row>
    <row r="81">
      <c r="A81" s="5" t="inlineStr">
        <is>
          <t>EBIT-Wachstum 3J in %</t>
        </is>
      </c>
      <c r="B81" s="5" t="inlineStr">
        <is>
          <t>EBIT Growth 3Y in %</t>
        </is>
      </c>
      <c r="C81" t="inlineStr">
        <is>
          <t>-</t>
        </is>
      </c>
      <c r="D81" t="n">
        <v>-12.32</v>
      </c>
      <c r="E81" t="n">
        <v>16.56</v>
      </c>
      <c r="F81" t="n">
        <v>6.12</v>
      </c>
      <c r="G81" t="n">
        <v>17.59</v>
      </c>
      <c r="H81" t="n">
        <v>36.71</v>
      </c>
      <c r="I81" t="n">
        <v>29.09</v>
      </c>
      <c r="J81" t="n">
        <v>25.2</v>
      </c>
      <c r="K81" t="n">
        <v>62.77</v>
      </c>
      <c r="L81" t="inlineStr">
        <is>
          <t>-</t>
        </is>
      </c>
      <c r="M81" t="inlineStr">
        <is>
          <t>-</t>
        </is>
      </c>
    </row>
    <row r="82">
      <c r="A82" s="5" t="inlineStr">
        <is>
          <t>EBIT-Wachstum 5J in %</t>
        </is>
      </c>
      <c r="B82" s="5" t="inlineStr">
        <is>
          <t>EBIT Growth 5Y in %</t>
        </is>
      </c>
      <c r="C82" t="inlineStr">
        <is>
          <t>-</t>
        </is>
      </c>
      <c r="D82" t="n">
        <v>2.96</v>
      </c>
      <c r="E82" t="n">
        <v>10.52</v>
      </c>
      <c r="F82" t="n">
        <v>25.31</v>
      </c>
      <c r="G82" t="n">
        <v>27.81</v>
      </c>
      <c r="H82" t="n">
        <v>15.7</v>
      </c>
      <c r="I82" t="n">
        <v>59.31</v>
      </c>
      <c r="J82" t="inlineStr">
        <is>
          <t>-</t>
        </is>
      </c>
      <c r="K82" t="inlineStr">
        <is>
          <t>-</t>
        </is>
      </c>
      <c r="L82" t="inlineStr">
        <is>
          <t>-</t>
        </is>
      </c>
      <c r="M82" t="inlineStr">
        <is>
          <t>-</t>
        </is>
      </c>
    </row>
    <row r="83">
      <c r="A83" s="5" t="inlineStr">
        <is>
          <t>EBIT-Wachstum 10J in %</t>
        </is>
      </c>
      <c r="B83" s="5" t="inlineStr">
        <is>
          <t>EBIT Growth 10Y in %</t>
        </is>
      </c>
      <c r="C83" t="inlineStr">
        <is>
          <t>-</t>
        </is>
      </c>
      <c r="D83" t="n">
        <v>31.13</v>
      </c>
      <c r="E83" t="inlineStr">
        <is>
          <t>-</t>
        </is>
      </c>
      <c r="F83" t="inlineStr">
        <is>
          <t>-</t>
        </is>
      </c>
      <c r="G83" t="inlineStr">
        <is>
          <t>-</t>
        </is>
      </c>
      <c r="H83" t="inlineStr">
        <is>
          <t>-</t>
        </is>
      </c>
      <c r="I83" t="inlineStr">
        <is>
          <t>-</t>
        </is>
      </c>
      <c r="J83" t="inlineStr">
        <is>
          <t>-</t>
        </is>
      </c>
      <c r="K83" t="inlineStr">
        <is>
          <t>-</t>
        </is>
      </c>
      <c r="L83" t="inlineStr">
        <is>
          <t>-</t>
        </is>
      </c>
      <c r="M83" t="inlineStr">
        <is>
          <t>-</t>
        </is>
      </c>
    </row>
    <row r="84">
      <c r="A84" s="5" t="inlineStr">
        <is>
          <t>Op.Cashflow Wachstum 1J in %</t>
        </is>
      </c>
      <c r="B84" s="5" t="inlineStr">
        <is>
          <t>Op.Cashflow Wachstum 1Y in %</t>
        </is>
      </c>
      <c r="C84" t="inlineStr">
        <is>
          <t>-</t>
        </is>
      </c>
      <c r="D84" t="n">
        <v>-5197.13</v>
      </c>
      <c r="E84" t="n">
        <v>-48.69</v>
      </c>
      <c r="F84" t="n">
        <v>-11.71</v>
      </c>
      <c r="G84" t="n">
        <v>-43.94</v>
      </c>
      <c r="H84" t="n">
        <v>172.52</v>
      </c>
      <c r="I84" t="n">
        <v>-14.37</v>
      </c>
      <c r="J84" t="n">
        <v>-37.84</v>
      </c>
      <c r="K84" t="n">
        <v>76.92</v>
      </c>
      <c r="L84" t="n">
        <v>-26.79</v>
      </c>
      <c r="M84" t="inlineStr">
        <is>
          <t>-</t>
        </is>
      </c>
    </row>
    <row r="85">
      <c r="A85" s="5" t="inlineStr">
        <is>
          <t>Op.Cashflow Wachstum 3J in %</t>
        </is>
      </c>
      <c r="B85" s="5" t="inlineStr">
        <is>
          <t>Op.Cashflow Wachstum 3Y in %</t>
        </is>
      </c>
      <c r="C85" t="inlineStr">
        <is>
          <t>-</t>
        </is>
      </c>
      <c r="D85" t="n">
        <v>-1752.51</v>
      </c>
      <c r="E85" t="n">
        <v>-34.78</v>
      </c>
      <c r="F85" t="n">
        <v>38.96</v>
      </c>
      <c r="G85" t="n">
        <v>38.07</v>
      </c>
      <c r="H85" t="n">
        <v>40.1</v>
      </c>
      <c r="I85" t="n">
        <v>8.24</v>
      </c>
      <c r="J85" t="n">
        <v>4.1</v>
      </c>
      <c r="K85" t="inlineStr">
        <is>
          <t>-</t>
        </is>
      </c>
      <c r="L85" t="inlineStr">
        <is>
          <t>-</t>
        </is>
      </c>
      <c r="M85" t="inlineStr">
        <is>
          <t>-</t>
        </is>
      </c>
    </row>
    <row r="86">
      <c r="A86" s="5" t="inlineStr">
        <is>
          <t>Op.Cashflow Wachstum 5J in %</t>
        </is>
      </c>
      <c r="B86" s="5" t="inlineStr">
        <is>
          <t>Op.Cashflow Wachstum 5Y in %</t>
        </is>
      </c>
      <c r="C86" t="inlineStr">
        <is>
          <t>-</t>
        </is>
      </c>
      <c r="D86" t="n">
        <v>-1025.79</v>
      </c>
      <c r="E86" t="n">
        <v>10.76</v>
      </c>
      <c r="F86" t="n">
        <v>12.93</v>
      </c>
      <c r="G86" t="n">
        <v>30.66</v>
      </c>
      <c r="H86" t="n">
        <v>34.09</v>
      </c>
      <c r="I86" t="inlineStr">
        <is>
          <t>-</t>
        </is>
      </c>
      <c r="J86" t="inlineStr">
        <is>
          <t>-</t>
        </is>
      </c>
      <c r="K86" t="inlineStr">
        <is>
          <t>-</t>
        </is>
      </c>
      <c r="L86" t="inlineStr">
        <is>
          <t>-</t>
        </is>
      </c>
      <c r="M86" t="inlineStr">
        <is>
          <t>-</t>
        </is>
      </c>
    </row>
    <row r="87">
      <c r="A87" s="5" t="inlineStr">
        <is>
          <t>Op.Cashflow Wachstum 10J in %</t>
        </is>
      </c>
      <c r="B87" s="5" t="inlineStr">
        <is>
          <t>Op.Cashflow Wachstum 10Y in %</t>
        </is>
      </c>
      <c r="C87" t="inlineStr">
        <is>
          <t>-</t>
        </is>
      </c>
      <c r="D87" t="inlineStr">
        <is>
          <t>-</t>
        </is>
      </c>
      <c r="E87" t="inlineStr">
        <is>
          <t>-</t>
        </is>
      </c>
      <c r="F87" t="inlineStr">
        <is>
          <t>-</t>
        </is>
      </c>
      <c r="G87" t="inlineStr">
        <is>
          <t>-</t>
        </is>
      </c>
      <c r="H87" t="inlineStr">
        <is>
          <t>-</t>
        </is>
      </c>
      <c r="I87" t="inlineStr">
        <is>
          <t>-</t>
        </is>
      </c>
      <c r="J87" t="inlineStr">
        <is>
          <t>-</t>
        </is>
      </c>
      <c r="K87" t="inlineStr">
        <is>
          <t>-</t>
        </is>
      </c>
      <c r="L87" t="inlineStr">
        <is>
          <t>-</t>
        </is>
      </c>
      <c r="M87" t="inlineStr">
        <is>
          <t>-</t>
        </is>
      </c>
    </row>
    <row r="88">
      <c r="A88" s="5" t="inlineStr">
        <is>
          <t>Verschuldungsgrad in %</t>
        </is>
      </c>
      <c r="B88" s="5" t="inlineStr">
        <is>
          <t>Finance Gearing in %</t>
        </is>
      </c>
      <c r="C88" t="inlineStr">
        <is>
          <t>-</t>
        </is>
      </c>
      <c r="D88" t="n">
        <v>1080</v>
      </c>
      <c r="E88" t="n">
        <v>1268</v>
      </c>
      <c r="F88" t="n">
        <v>1132</v>
      </c>
      <c r="G88" t="n">
        <v>867.0700000000001</v>
      </c>
      <c r="H88" t="n">
        <v>707.8</v>
      </c>
      <c r="I88" t="n">
        <v>452.21</v>
      </c>
      <c r="J88" t="n">
        <v>313.87</v>
      </c>
      <c r="K88" t="n">
        <v>266.73</v>
      </c>
      <c r="L88" t="n">
        <v>297.58</v>
      </c>
      <c r="M88" t="n">
        <v>314.82</v>
      </c>
      <c r="N88" t="n">
        <v>471.86</v>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O90"/>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20"/>
    <col customWidth="1" max="15" min="15" width="10"/>
  </cols>
  <sheetData>
    <row r="1">
      <c r="A1" s="1" t="inlineStr">
        <is>
          <t xml:space="preserve">BANCA MEDIOLANUM </t>
        </is>
      </c>
      <c r="B1" s="2" t="inlineStr">
        <is>
          <t>WKN: A2ACT1  ISIN: IT0004776628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+39-2-9049-1</t>
        </is>
      </c>
      <c r="G4" t="inlineStr">
        <is>
          <t>18.03.2020</t>
        </is>
      </c>
      <c r="H4" t="inlineStr">
        <is>
          <t>Publication Of Annual Report (Last Year)</t>
        </is>
      </c>
      <c r="J4" t="inlineStr">
        <is>
          <t>FINANZIARIA D'INVESTIMENTO FININVEST S.P.A.</t>
        </is>
      </c>
      <c r="L4" t="inlineStr">
        <is>
          <t>30,04%</t>
        </is>
      </c>
    </row>
    <row r="5">
      <c r="A5" s="5" t="inlineStr">
        <is>
          <t>Ticker</t>
        </is>
      </c>
      <c r="B5" t="inlineStr">
        <is>
          <t>ME1</t>
        </is>
      </c>
      <c r="C5" s="5" t="inlineStr">
        <is>
          <t>Fax</t>
        </is>
      </c>
      <c r="D5" s="5" t="inlineStr"/>
      <c r="E5" t="inlineStr">
        <is>
          <t>+39-2-9049-2550</t>
        </is>
      </c>
      <c r="J5" t="inlineStr">
        <is>
          <t>FIN.PROG.ITALIA S.A.P.A. DI E.DORIS &amp; C</t>
        </is>
      </c>
      <c r="L5" t="inlineStr">
        <is>
          <t>26,45%</t>
        </is>
      </c>
    </row>
    <row r="6">
      <c r="A6" s="5" t="inlineStr">
        <is>
          <t>Gelistet Seit / Listed Since</t>
        </is>
      </c>
      <c r="B6" t="inlineStr">
        <is>
          <t>-</t>
        </is>
      </c>
      <c r="C6" s="5" t="inlineStr">
        <is>
          <t>Internet</t>
        </is>
      </c>
      <c r="D6" s="5" t="inlineStr"/>
      <c r="E6" t="inlineStr">
        <is>
          <t>http://www.bancamediolanum.it/</t>
        </is>
      </c>
      <c r="J6" t="inlineStr">
        <is>
          <t>T-INVEST S.R.L. (SOCIETÀ DETENUTA DA LINA TOMBOLATO)</t>
        </is>
      </c>
      <c r="L6" t="inlineStr">
        <is>
          <t>3,44%</t>
        </is>
      </c>
    </row>
    <row r="7">
      <c r="A7" s="5" t="inlineStr">
        <is>
          <t>Nominalwert / Nominal Value</t>
        </is>
      </c>
      <c r="B7" t="inlineStr">
        <is>
          <t>-</t>
        </is>
      </c>
      <c r="C7" s="5" t="inlineStr">
        <is>
          <t>E-Mail</t>
        </is>
      </c>
      <c r="D7" s="5" t="inlineStr"/>
      <c r="E7" t="inlineStr">
        <is>
          <t>info@mediolanum.it</t>
        </is>
      </c>
      <c r="J7" t="inlineStr">
        <is>
          <t>TOMBOLATO LINA</t>
        </is>
      </c>
      <c r="L7" t="inlineStr">
        <is>
          <t>3,29%</t>
        </is>
      </c>
    </row>
    <row r="8">
      <c r="A8" s="5" t="inlineStr">
        <is>
          <t>Land / Country</t>
        </is>
      </c>
      <c r="B8" t="inlineStr">
        <is>
          <t>Italien</t>
        </is>
      </c>
      <c r="C8" s="5" t="inlineStr">
        <is>
          <t>Inv. Relations Telefon / Phone</t>
        </is>
      </c>
      <c r="D8" s="5" t="inlineStr"/>
      <c r="E8" t="inlineStr">
        <is>
          <t>+39-2-9049-2039</t>
        </is>
      </c>
      <c r="J8" t="inlineStr">
        <is>
          <t>DORIS ENNIO</t>
        </is>
      </c>
      <c r="L8" t="inlineStr">
        <is>
          <t>3,19%</t>
        </is>
      </c>
    </row>
    <row r="9">
      <c r="A9" s="5" t="inlineStr">
        <is>
          <t>Währung / Currency</t>
        </is>
      </c>
      <c r="B9" t="inlineStr">
        <is>
          <t>EUR</t>
        </is>
      </c>
      <c r="C9" s="5" t="inlineStr">
        <is>
          <t>Inv. Relations E-Mail</t>
        </is>
      </c>
      <c r="D9" s="5" t="inlineStr"/>
      <c r="E9" t="inlineStr">
        <is>
          <t>investor.relations@mediolanum.it</t>
        </is>
      </c>
      <c r="J9" t="inlineStr">
        <is>
          <t>T. ROWE PRICE ASSOCIATES INC.</t>
        </is>
      </c>
      <c r="L9" t="inlineStr">
        <is>
          <t>3,03%</t>
        </is>
      </c>
    </row>
    <row r="10">
      <c r="A10" s="5" t="inlineStr">
        <is>
          <t>Branche / Industry</t>
        </is>
      </c>
      <c r="B10" t="inlineStr">
        <is>
          <t>Financial Services</t>
        </is>
      </c>
      <c r="C10" s="5" t="inlineStr">
        <is>
          <t>Kontaktperson / Contact Person</t>
        </is>
      </c>
      <c r="D10" s="5" t="inlineStr"/>
      <c r="E10" t="inlineStr">
        <is>
          <t>Alessandra Lanzone</t>
        </is>
      </c>
      <c r="J10" t="inlineStr">
        <is>
          <t>Freefloat</t>
        </is>
      </c>
      <c r="L10" t="inlineStr">
        <is>
          <t>30,56%</t>
        </is>
      </c>
    </row>
    <row r="11">
      <c r="A11" s="5" t="inlineStr">
        <is>
          <t>Sektor / Sector</t>
        </is>
      </c>
      <c r="B11" t="inlineStr">
        <is>
          <t>Financial Sector</t>
        </is>
      </c>
    </row>
    <row r="12">
      <c r="A12" s="5" t="inlineStr">
        <is>
          <t>Typ / Genre</t>
        </is>
      </c>
      <c r="B12" t="inlineStr">
        <is>
          <t>Stammaktie</t>
        </is>
      </c>
    </row>
    <row r="13">
      <c r="A13" s="5" t="inlineStr">
        <is>
          <t>Adresse / Address</t>
        </is>
      </c>
      <c r="B13" t="inlineStr">
        <is>
          <t>Banca Mediolanum S.p.A.Via Francesco Sforza, 15  I-20080 Basiglio Milano 3</t>
        </is>
      </c>
    </row>
    <row r="14">
      <c r="A14" s="5" t="inlineStr">
        <is>
          <t>Management</t>
        </is>
      </c>
      <c r="B14" t="inlineStr">
        <is>
          <t>Ennio Doris, Giovanni Pirovano, Massimo Antonio Doris, Annalisa Sara Doris, Anna Eugenia Omarini, Mario Notari, Francesco Maria Frasca, Roberta Pierantoni, Carlos Javier Tusquets Trias De Bes, Bruno Bianchi, Giacinto Gaetano Sarubbi, Paola Durante, Alessandro Gavazza</t>
        </is>
      </c>
    </row>
    <row r="15">
      <c r="A15" s="5" t="inlineStr">
        <is>
          <t>Aufsichtsrat / Board</t>
        </is>
      </c>
      <c r="B15" t="inlineStr">
        <is>
          <t>Domenico Angelo Magno Fava, Antonella Lunardi, Gianpiero Sala</t>
        </is>
      </c>
    </row>
    <row r="16">
      <c r="A16" s="5" t="inlineStr">
        <is>
          <t>Beschreibung</t>
        </is>
      </c>
      <c r="B16" t="inlineStr">
        <is>
          <t>Banca Mediolanum S.p.A. (vormals Mediolanum S.p.A.) ist nach der Fusion am 30. Dezember 2015 mit der Mediolanum S.p.A. die Muttergesellschaft der Mediolanumgruppe, die im Bereich Finanzdienstleistungen tätig ist. Mit über 4.300 Family Bankers® (lizenzierter Finanzberater) betreut der Konzern mehr als eine Million Kunden in Italien und ist ausserdem in Spanien, Deutschland, Irland und Luxemburg präsent. Neben den umfassenden Bankdienstleistungen werden individuelle und kundenspezifische Vermögensverwaltung, Vorsorgeplanung wie auch Lebensversicherungen und Investmentfonds angeboten. Mediolanum wurde 1982 von Ennio Doris gegründet, der die Gesellschaft als CEO leitet. Hauptaktionäre sind die Doris Familie und die Fininvest S.p.A. Copyright 2014 FINANCE BASE AG</t>
        </is>
      </c>
    </row>
    <row r="17">
      <c r="A17" s="5" t="inlineStr">
        <is>
          <t>Profile</t>
        </is>
      </c>
      <c r="B17" t="inlineStr">
        <is>
          <t>Banca Mediolanum SpA (Formerly Mediolanum SpA) is following the merger on December 30, 2015 of Mediolanum SpA the parent company of Mediolanumgruppe, which operates in the area of ​​financial services. With over 4,300 Family Bankers® (licensed financial advisor), the group manages more than one million customers in Italy and is also in Spain, Germany, Ireland and Luxembourg present. In addition to comprehensive banking services individual and customized asset management, retirement planning as well as life insurance and mutual funds are offered. Mediolanum was founded in 1982 by Ennio Doris, who runs the company as CEO. The main shareholders are the Doris family and the Fininvest SpA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row>
    <row r="19">
      <c r="A19" s="5" t="inlineStr">
        <is>
          <t>Bilanz in Mio.  EUR per  31.12</t>
        </is>
      </c>
      <c r="B19" s="5" t="inlineStr">
        <is>
          <t>Balance Sheet in M  EUR per  31.12</t>
        </is>
      </c>
      <c r="C19" s="5" t="n">
        <v>2018</v>
      </c>
      <c r="D19" s="5" t="n">
        <v>2017</v>
      </c>
      <c r="E19" s="5" t="n">
        <v>2016</v>
      </c>
      <c r="F19" s="5" t="n">
        <v>2015</v>
      </c>
      <c r="G19" s="5" t="n">
        <v>2014</v>
      </c>
      <c r="H19" s="5" t="n">
        <v>2013</v>
      </c>
      <c r="I19" s="5" t="n">
        <v>2012</v>
      </c>
      <c r="J19" s="5" t="n">
        <v>2011</v>
      </c>
      <c r="K19" s="5" t="n">
        <v>2010</v>
      </c>
      <c r="L19" s="5" t="n">
        <v>2009</v>
      </c>
      <c r="M19" s="5" t="n">
        <v>2008</v>
      </c>
      <c r="N19" s="5" t="n">
        <v>2007</v>
      </c>
      <c r="O19" s="5" t="n">
        <v>2007</v>
      </c>
    </row>
    <row r="20">
      <c r="A20" s="5" t="inlineStr">
        <is>
          <t>Gesamtertrag</t>
        </is>
      </c>
      <c r="B20" s="5" t="inlineStr">
        <is>
          <t>Total Income</t>
        </is>
      </c>
      <c r="C20" t="inlineStr">
        <is>
          <t>-</t>
        </is>
      </c>
      <c r="D20" t="inlineStr">
        <is>
          <t>-</t>
        </is>
      </c>
      <c r="E20" t="inlineStr">
        <is>
          <t>-</t>
        </is>
      </c>
      <c r="F20" t="inlineStr">
        <is>
          <t>-</t>
        </is>
      </c>
      <c r="G20" t="inlineStr">
        <is>
          <t>-</t>
        </is>
      </c>
      <c r="H20" t="inlineStr">
        <is>
          <t>-</t>
        </is>
      </c>
      <c r="I20" t="inlineStr">
        <is>
          <t>-</t>
        </is>
      </c>
      <c r="J20" t="inlineStr">
        <is>
          <t>-</t>
        </is>
      </c>
      <c r="K20" t="inlineStr">
        <is>
          <t>-</t>
        </is>
      </c>
      <c r="L20" t="inlineStr">
        <is>
          <t>-</t>
        </is>
      </c>
      <c r="M20" t="inlineStr">
        <is>
          <t>-</t>
        </is>
      </c>
      <c r="N20" t="inlineStr">
        <is>
          <t>-</t>
        </is>
      </c>
      <c r="O20" t="inlineStr">
        <is>
          <t>-</t>
        </is>
      </c>
    </row>
    <row r="21">
      <c r="A21" s="5" t="inlineStr">
        <is>
          <t>Operatives Ergebnis (EBIT)</t>
        </is>
      </c>
      <c r="B21" s="5" t="inlineStr">
        <is>
          <t>EBIT Earning Before Interest &amp; Tax</t>
        </is>
      </c>
      <c r="C21" t="n">
        <v>421.5</v>
      </c>
      <c r="D21" t="n">
        <v>447.1</v>
      </c>
      <c r="E21" t="n">
        <v>448.9</v>
      </c>
      <c r="F21" t="n">
        <v>561.2</v>
      </c>
      <c r="G21" t="n">
        <v>452.9</v>
      </c>
      <c r="H21" t="n">
        <v>544.1</v>
      </c>
      <c r="I21" t="n">
        <v>500.6</v>
      </c>
      <c r="J21" t="n">
        <v>84.2</v>
      </c>
      <c r="K21" t="n">
        <v>305.5</v>
      </c>
      <c r="L21" t="n">
        <v>258</v>
      </c>
      <c r="M21" t="n">
        <v>22.6</v>
      </c>
      <c r="N21" t="n">
        <v>275.5</v>
      </c>
      <c r="O21" t="n">
        <v>275.5</v>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inlineStr">
        <is>
          <t>-</t>
        </is>
      </c>
      <c r="K22" t="inlineStr">
        <is>
          <t>-</t>
        </is>
      </c>
      <c r="L22" t="inlineStr">
        <is>
          <t>-</t>
        </is>
      </c>
      <c r="M22" t="inlineStr">
        <is>
          <t>-</t>
        </is>
      </c>
      <c r="N22" t="inlineStr">
        <is>
          <t>-</t>
        </is>
      </c>
      <c r="O22" t="inlineStr">
        <is>
          <t>-</t>
        </is>
      </c>
    </row>
    <row r="23">
      <c r="A23" s="5" t="inlineStr">
        <is>
          <t>Ergebnis vor Steuer (EBT)</t>
        </is>
      </c>
      <c r="B23" s="5" t="inlineStr">
        <is>
          <t>EBT Earning Before Tax</t>
        </is>
      </c>
      <c r="C23" t="n">
        <v>421.5</v>
      </c>
      <c r="D23" t="n">
        <v>447.1</v>
      </c>
      <c r="E23" t="n">
        <v>448.9</v>
      </c>
      <c r="F23" t="n">
        <v>561.2</v>
      </c>
      <c r="G23" t="n">
        <v>452.9</v>
      </c>
      <c r="H23" t="n">
        <v>544.1</v>
      </c>
      <c r="I23" t="n">
        <v>500.6</v>
      </c>
      <c r="J23" t="n">
        <v>84.2</v>
      </c>
      <c r="K23" t="n">
        <v>305.5</v>
      </c>
      <c r="L23" t="n">
        <v>258</v>
      </c>
      <c r="M23" t="n">
        <v>22.6</v>
      </c>
      <c r="N23" t="n">
        <v>275.5</v>
      </c>
      <c r="O23" t="n">
        <v>275.5</v>
      </c>
    </row>
    <row r="24">
      <c r="A24" s="5" t="inlineStr">
        <is>
          <t>Ergebnis nach Steuer</t>
        </is>
      </c>
      <c r="B24" s="5" t="inlineStr">
        <is>
          <t>Earnings after tax</t>
        </is>
      </c>
      <c r="C24" t="n">
        <v>255.7</v>
      </c>
      <c r="D24" t="n">
        <v>380</v>
      </c>
      <c r="E24" t="n">
        <v>393.5</v>
      </c>
      <c r="F24" t="n">
        <v>438.6</v>
      </c>
      <c r="G24" t="n">
        <v>320.6</v>
      </c>
      <c r="H24" t="n">
        <v>336.6</v>
      </c>
      <c r="I24" t="n">
        <v>351</v>
      </c>
      <c r="J24" t="n">
        <v>67.3</v>
      </c>
      <c r="K24" t="n">
        <v>246.6</v>
      </c>
      <c r="L24" t="n">
        <v>217.3</v>
      </c>
      <c r="M24" t="n">
        <v>23.7</v>
      </c>
      <c r="N24" t="n">
        <v>212.1</v>
      </c>
      <c r="O24" t="n">
        <v>212.1</v>
      </c>
    </row>
    <row r="25">
      <c r="A25" s="5" t="inlineStr">
        <is>
          <t>Minderheitenanteil</t>
        </is>
      </c>
      <c r="B25" s="5" t="inlineStr">
        <is>
          <t>Minority Share</t>
        </is>
      </c>
      <c r="C25" t="inlineStr">
        <is>
          <t>-</t>
        </is>
      </c>
      <c r="D25" t="inlineStr">
        <is>
          <t>-</t>
        </is>
      </c>
      <c r="E25" t="inlineStr">
        <is>
          <t>-</t>
        </is>
      </c>
      <c r="F25" t="inlineStr">
        <is>
          <t>-</t>
        </is>
      </c>
      <c r="G25" t="inlineStr">
        <is>
          <t>-</t>
        </is>
      </c>
      <c r="H25" t="inlineStr">
        <is>
          <t>-</t>
        </is>
      </c>
      <c r="I25" t="inlineStr">
        <is>
          <t>-</t>
        </is>
      </c>
      <c r="J25" t="inlineStr">
        <is>
          <t>-</t>
        </is>
      </c>
      <c r="K25" t="inlineStr">
        <is>
          <t>-</t>
        </is>
      </c>
      <c r="L25" t="inlineStr">
        <is>
          <t>-</t>
        </is>
      </c>
      <c r="M25" t="inlineStr">
        <is>
          <t>-</t>
        </is>
      </c>
      <c r="N25" t="inlineStr">
        <is>
          <t>-</t>
        </is>
      </c>
      <c r="O25" t="inlineStr">
        <is>
          <t>-</t>
        </is>
      </c>
    </row>
    <row r="26">
      <c r="A26" s="5" t="inlineStr">
        <is>
          <t>Jahresüberschuss/-fehlbetrag</t>
        </is>
      </c>
      <c r="B26" s="5" t="inlineStr">
        <is>
          <t>Net Profit</t>
        </is>
      </c>
      <c r="C26" t="n">
        <v>255.7</v>
      </c>
      <c r="D26" t="n">
        <v>380</v>
      </c>
      <c r="E26" t="n">
        <v>393.5</v>
      </c>
      <c r="F26" t="n">
        <v>438.6</v>
      </c>
      <c r="G26" t="n">
        <v>320.6</v>
      </c>
      <c r="H26" t="n">
        <v>336.6</v>
      </c>
      <c r="I26" t="n">
        <v>351</v>
      </c>
      <c r="J26" t="n">
        <v>67.3</v>
      </c>
      <c r="K26" t="n">
        <v>246.6</v>
      </c>
      <c r="L26" t="n">
        <v>217.3</v>
      </c>
      <c r="M26" t="n">
        <v>23.7</v>
      </c>
      <c r="N26" t="n">
        <v>212.2</v>
      </c>
      <c r="O26" t="n">
        <v>212.2</v>
      </c>
    </row>
    <row r="27">
      <c r="A27" s="5" t="inlineStr">
        <is>
          <t>Summe Aktiva</t>
        </is>
      </c>
      <c r="B27" s="5" t="inlineStr">
        <is>
          <t>Total Assets</t>
        </is>
      </c>
      <c r="C27" t="n">
        <v>47374</v>
      </c>
      <c r="D27" t="n">
        <v>43267</v>
      </c>
      <c r="E27" t="n">
        <v>41971</v>
      </c>
      <c r="F27" t="n">
        <v>44710</v>
      </c>
      <c r="G27" t="n">
        <v>42548</v>
      </c>
      <c r="H27" t="n">
        <v>37322</v>
      </c>
      <c r="I27" t="n">
        <v>36049</v>
      </c>
      <c r="J27" t="n">
        <v>33972</v>
      </c>
      <c r="K27" t="n">
        <v>32646</v>
      </c>
      <c r="L27" t="n">
        <v>28892</v>
      </c>
      <c r="M27" t="n">
        <v>22650</v>
      </c>
      <c r="N27" t="n">
        <v>23784</v>
      </c>
      <c r="O27" t="n">
        <v>23784</v>
      </c>
    </row>
    <row r="28">
      <c r="A28" s="5" t="inlineStr">
        <is>
          <t>Summe Fremdkapital</t>
        </is>
      </c>
      <c r="B28" s="5" t="inlineStr">
        <is>
          <t>Total Liabilities</t>
        </is>
      </c>
      <c r="C28" t="n">
        <v>45314</v>
      </c>
      <c r="D28" t="n">
        <v>41058</v>
      </c>
      <c r="E28" t="n">
        <v>39821</v>
      </c>
      <c r="F28" t="n">
        <v>42640</v>
      </c>
      <c r="G28" t="n">
        <v>40735</v>
      </c>
      <c r="H28" t="n">
        <v>35671</v>
      </c>
      <c r="I28" t="n">
        <v>34628</v>
      </c>
      <c r="J28" t="n">
        <v>33209</v>
      </c>
      <c r="K28" t="n">
        <v>31610</v>
      </c>
      <c r="L28" t="n">
        <v>27899</v>
      </c>
      <c r="M28" t="n">
        <v>21837</v>
      </c>
      <c r="N28" t="n">
        <v>22889</v>
      </c>
      <c r="O28" t="n">
        <v>22889</v>
      </c>
    </row>
    <row r="29">
      <c r="A29" s="5" t="inlineStr">
        <is>
          <t>Minderheitenanteil</t>
        </is>
      </c>
      <c r="B29" s="5" t="inlineStr">
        <is>
          <t>Minority Share</t>
        </is>
      </c>
      <c r="C29" t="inlineStr">
        <is>
          <t>-</t>
        </is>
      </c>
      <c r="D29" t="inlineStr">
        <is>
          <t>-</t>
        </is>
      </c>
      <c r="E29" t="inlineStr">
        <is>
          <t>-</t>
        </is>
      </c>
      <c r="F29" t="inlineStr">
        <is>
          <t>-</t>
        </is>
      </c>
      <c r="G29" t="inlineStr">
        <is>
          <t>-</t>
        </is>
      </c>
      <c r="H29" t="inlineStr">
        <is>
          <t>-</t>
        </is>
      </c>
      <c r="I29" t="inlineStr">
        <is>
          <t>-</t>
        </is>
      </c>
      <c r="J29" t="inlineStr">
        <is>
          <t>-</t>
        </is>
      </c>
      <c r="K29" t="inlineStr">
        <is>
          <t>-</t>
        </is>
      </c>
      <c r="L29" t="inlineStr">
        <is>
          <t>-</t>
        </is>
      </c>
      <c r="M29" t="inlineStr">
        <is>
          <t>-</t>
        </is>
      </c>
      <c r="N29" t="inlineStr">
        <is>
          <t>-</t>
        </is>
      </c>
      <c r="O29" t="inlineStr">
        <is>
          <t>-</t>
        </is>
      </c>
    </row>
    <row r="30">
      <c r="A30" s="5" t="inlineStr">
        <is>
          <t>Summe Eigenkapital</t>
        </is>
      </c>
      <c r="B30" s="5" t="inlineStr">
        <is>
          <t>Equity</t>
        </is>
      </c>
      <c r="C30" t="n">
        <v>2061</v>
      </c>
      <c r="D30" t="n">
        <v>2209</v>
      </c>
      <c r="E30" t="n">
        <v>2151</v>
      </c>
      <c r="F30" t="n">
        <v>2070</v>
      </c>
      <c r="G30" t="n">
        <v>1813</v>
      </c>
      <c r="H30" t="n">
        <v>1651</v>
      </c>
      <c r="I30" t="n">
        <v>1420</v>
      </c>
      <c r="J30" t="n">
        <v>762.4</v>
      </c>
      <c r="K30" t="n">
        <v>1036</v>
      </c>
      <c r="L30" t="n">
        <v>992.4</v>
      </c>
      <c r="M30" t="n">
        <v>813.5</v>
      </c>
      <c r="N30" t="n">
        <v>895</v>
      </c>
      <c r="O30" t="n">
        <v>895</v>
      </c>
    </row>
    <row r="31">
      <c r="A31" s="5" t="inlineStr">
        <is>
          <t>Summe Passiva</t>
        </is>
      </c>
      <c r="B31" s="5" t="inlineStr">
        <is>
          <t>Liabilities &amp; Shareholder Equity</t>
        </is>
      </c>
      <c r="C31" t="n">
        <v>47374</v>
      </c>
      <c r="D31" t="n">
        <v>43267</v>
      </c>
      <c r="E31" t="n">
        <v>41971</v>
      </c>
      <c r="F31" t="n">
        <v>44710</v>
      </c>
      <c r="G31" t="n">
        <v>42548</v>
      </c>
      <c r="H31" t="n">
        <v>37322</v>
      </c>
      <c r="I31" t="n">
        <v>36049</v>
      </c>
      <c r="J31" t="n">
        <v>33972</v>
      </c>
      <c r="K31" t="n">
        <v>32646</v>
      </c>
      <c r="L31" t="n">
        <v>28892</v>
      </c>
      <c r="M31" t="n">
        <v>22650</v>
      </c>
      <c r="N31" t="n">
        <v>23784</v>
      </c>
      <c r="O31" t="n">
        <v>23784</v>
      </c>
    </row>
    <row r="32">
      <c r="A32" s="5" t="inlineStr">
        <is>
          <t>Mio.Aktien im Umlauf</t>
        </is>
      </c>
      <c r="B32" s="5" t="inlineStr">
        <is>
          <t>Million shares outstanding</t>
        </is>
      </c>
      <c r="C32" t="n">
        <v>740.26</v>
      </c>
      <c r="D32" t="n">
        <v>740.13</v>
      </c>
      <c r="E32" t="n">
        <v>739.1900000000001</v>
      </c>
      <c r="F32" t="n">
        <v>736.92</v>
      </c>
      <c r="G32" t="n">
        <v>736.72</v>
      </c>
      <c r="H32" t="n">
        <v>735.17</v>
      </c>
      <c r="I32" t="n">
        <v>734.1</v>
      </c>
      <c r="J32" t="n">
        <v>733.8</v>
      </c>
      <c r="K32" t="n">
        <v>732.9</v>
      </c>
      <c r="L32" t="n">
        <v>731.4</v>
      </c>
      <c r="M32" t="n">
        <v>730.1</v>
      </c>
      <c r="N32" t="n">
        <v>729.5</v>
      </c>
      <c r="O32" t="n">
        <v>729.5</v>
      </c>
    </row>
    <row r="33">
      <c r="A33" s="5" t="inlineStr">
        <is>
          <t>Gezeichnetes Kapital (in Mio.)</t>
        </is>
      </c>
      <c r="B33" s="5" t="inlineStr">
        <is>
          <t>Subscribed Capital in M</t>
        </is>
      </c>
      <c r="C33" t="n">
        <v>600.2</v>
      </c>
      <c r="D33" t="n">
        <v>600.2</v>
      </c>
      <c r="E33" t="n">
        <v>600.1</v>
      </c>
      <c r="F33" t="n">
        <v>600</v>
      </c>
      <c r="G33" t="n">
        <v>73.7</v>
      </c>
      <c r="H33" t="n">
        <v>73.59999999999999</v>
      </c>
      <c r="I33" t="n">
        <v>73.40000000000001</v>
      </c>
      <c r="J33" t="n">
        <v>73.40000000000001</v>
      </c>
      <c r="K33" t="n">
        <v>73.3</v>
      </c>
      <c r="L33" t="n">
        <v>73.09999999999999</v>
      </c>
      <c r="M33" t="n">
        <v>73</v>
      </c>
      <c r="N33" t="n">
        <v>72.90000000000001</v>
      </c>
      <c r="O33" t="n">
        <v>72.90000000000001</v>
      </c>
    </row>
    <row r="34">
      <c r="A34" s="5" t="inlineStr">
        <is>
          <t>Ergebnis je Aktie (brutto)</t>
        </is>
      </c>
      <c r="B34" s="5" t="inlineStr">
        <is>
          <t>Earnings per share</t>
        </is>
      </c>
      <c r="C34" t="n">
        <v>0.57</v>
      </c>
      <c r="D34" t="n">
        <v>0.6</v>
      </c>
      <c r="E34" t="n">
        <v>0.61</v>
      </c>
      <c r="F34" t="n">
        <v>0.76</v>
      </c>
      <c r="G34" t="n">
        <v>0.61</v>
      </c>
      <c r="H34" t="n">
        <v>0.74</v>
      </c>
      <c r="I34" t="n">
        <v>0.68</v>
      </c>
      <c r="J34" t="n">
        <v>0.11</v>
      </c>
      <c r="K34" t="n">
        <v>0.42</v>
      </c>
      <c r="L34" t="n">
        <v>0.35</v>
      </c>
      <c r="M34" t="n">
        <v>0.03</v>
      </c>
      <c r="N34" t="n">
        <v>0.38</v>
      </c>
      <c r="O34" t="n">
        <v>0.38</v>
      </c>
    </row>
    <row r="35">
      <c r="A35" s="5" t="inlineStr">
        <is>
          <t>Ergebnis je Aktie (unverwässert)</t>
        </is>
      </c>
      <c r="B35" s="5" t="inlineStr">
        <is>
          <t>Basic Earnings per share</t>
        </is>
      </c>
      <c r="C35" t="n">
        <v>0.35</v>
      </c>
      <c r="D35" t="n">
        <v>0.52</v>
      </c>
      <c r="E35" t="n">
        <v>0.53</v>
      </c>
      <c r="F35" t="n">
        <v>0.59</v>
      </c>
      <c r="G35" t="n">
        <v>0.44</v>
      </c>
      <c r="H35" t="n">
        <v>0.46</v>
      </c>
      <c r="I35" t="n">
        <v>0.48</v>
      </c>
      <c r="J35" t="n">
        <v>0.09</v>
      </c>
      <c r="K35" t="n">
        <v>0.34</v>
      </c>
      <c r="L35" t="n">
        <v>0.3</v>
      </c>
      <c r="M35" t="n">
        <v>0.03</v>
      </c>
      <c r="N35" t="n">
        <v>0.29</v>
      </c>
      <c r="O35" t="n">
        <v>0.29</v>
      </c>
    </row>
    <row r="36">
      <c r="A36" s="5" t="inlineStr">
        <is>
          <t>Ergebnis je Aktie (verwässert)</t>
        </is>
      </c>
      <c r="B36" s="5" t="inlineStr">
        <is>
          <t>Diluted Earnings per share</t>
        </is>
      </c>
      <c r="C36" t="n">
        <v>0.35</v>
      </c>
      <c r="D36" t="n">
        <v>0.51</v>
      </c>
      <c r="E36" t="n">
        <v>0.53</v>
      </c>
      <c r="F36" t="n">
        <v>0.59</v>
      </c>
      <c r="G36" t="n">
        <v>0.43</v>
      </c>
      <c r="H36" t="n">
        <v>0.45</v>
      </c>
      <c r="I36" t="n">
        <v>0.48</v>
      </c>
      <c r="J36" t="n">
        <v>0.09</v>
      </c>
      <c r="K36" t="n">
        <v>0.34</v>
      </c>
      <c r="L36" t="n">
        <v>0.3</v>
      </c>
      <c r="M36" t="n">
        <v>0.03</v>
      </c>
      <c r="N36" t="n">
        <v>0.29</v>
      </c>
      <c r="O36" t="n">
        <v>0.29</v>
      </c>
    </row>
    <row r="37">
      <c r="A37" s="5" t="inlineStr">
        <is>
          <t>Dividende je Aktie</t>
        </is>
      </c>
      <c r="B37" s="5" t="inlineStr">
        <is>
          <t>Dividend per share</t>
        </is>
      </c>
      <c r="C37" t="n">
        <v>0.4</v>
      </c>
      <c r="D37" t="n">
        <v>0.4</v>
      </c>
      <c r="E37" t="n">
        <v>0.4</v>
      </c>
      <c r="F37" t="n">
        <v>0.3</v>
      </c>
      <c r="G37" t="n">
        <v>0.27</v>
      </c>
      <c r="H37" t="n">
        <v>0.25</v>
      </c>
      <c r="I37" t="n">
        <v>0.18</v>
      </c>
      <c r="J37" t="n">
        <v>0.11</v>
      </c>
      <c r="K37" t="n">
        <v>0.16</v>
      </c>
      <c r="L37" t="n">
        <v>0.15</v>
      </c>
      <c r="M37" t="n">
        <v>0.15</v>
      </c>
      <c r="N37" t="n">
        <v>0.2</v>
      </c>
      <c r="O37" t="n">
        <v>0.2</v>
      </c>
    </row>
    <row r="38">
      <c r="A38" s="5" t="inlineStr">
        <is>
          <t>Dividendenausschüttung in Mio</t>
        </is>
      </c>
      <c r="B38" s="5" t="inlineStr">
        <is>
          <t>Dividend Payment in M</t>
        </is>
      </c>
      <c r="C38" t="inlineStr">
        <is>
          <t>-</t>
        </is>
      </c>
      <c r="D38" t="inlineStr">
        <is>
          <t>-</t>
        </is>
      </c>
      <c r="E38" t="inlineStr">
        <is>
          <t>-</t>
        </is>
      </c>
      <c r="F38" t="inlineStr">
        <is>
          <t>-</t>
        </is>
      </c>
      <c r="G38" t="inlineStr">
        <is>
          <t>-</t>
        </is>
      </c>
      <c r="H38" t="inlineStr">
        <is>
          <t>-</t>
        </is>
      </c>
      <c r="I38" t="inlineStr">
        <is>
          <t>-</t>
        </is>
      </c>
      <c r="J38" t="inlineStr">
        <is>
          <t>-</t>
        </is>
      </c>
      <c r="K38" t="inlineStr">
        <is>
          <t>-</t>
        </is>
      </c>
      <c r="L38" t="inlineStr">
        <is>
          <t>-</t>
        </is>
      </c>
      <c r="M38" t="inlineStr">
        <is>
          <t>-</t>
        </is>
      </c>
      <c r="N38" t="inlineStr">
        <is>
          <t>-</t>
        </is>
      </c>
      <c r="O38" t="inlineStr">
        <is>
          <t>-</t>
        </is>
      </c>
    </row>
    <row r="39">
      <c r="A39" s="5" t="inlineStr">
        <is>
          <t>Ertrag</t>
        </is>
      </c>
      <c r="B39" s="5" t="inlineStr">
        <is>
          <t>Income</t>
        </is>
      </c>
      <c r="C39" t="n">
        <v>-0.04</v>
      </c>
      <c r="D39" t="n">
        <v>1.89</v>
      </c>
      <c r="E39" t="n">
        <v>2.16</v>
      </c>
      <c r="F39" t="n">
        <v>2.31</v>
      </c>
      <c r="G39" t="n">
        <v>1.26</v>
      </c>
      <c r="H39" t="n">
        <v>1.31</v>
      </c>
      <c r="I39" t="n">
        <v>1.35</v>
      </c>
      <c r="J39" t="n">
        <v>1.18</v>
      </c>
      <c r="K39" t="n">
        <v>1.23</v>
      </c>
      <c r="L39" t="inlineStr">
        <is>
          <t>-</t>
        </is>
      </c>
      <c r="M39" t="inlineStr">
        <is>
          <t>-</t>
        </is>
      </c>
      <c r="N39" t="inlineStr">
        <is>
          <t>-</t>
        </is>
      </c>
      <c r="O39" t="inlineStr">
        <is>
          <t>-</t>
        </is>
      </c>
    </row>
    <row r="40">
      <c r="A40" s="5" t="inlineStr">
        <is>
          <t>Buchwert je Aktie</t>
        </is>
      </c>
      <c r="B40" s="5" t="inlineStr">
        <is>
          <t>Book value per share</t>
        </is>
      </c>
      <c r="C40" t="n">
        <v>2.78</v>
      </c>
      <c r="D40" t="n">
        <v>2.98</v>
      </c>
      <c r="E40" t="n">
        <v>2.91</v>
      </c>
      <c r="F40" t="n">
        <v>2.81</v>
      </c>
      <c r="G40" t="n">
        <v>2.46</v>
      </c>
      <c r="H40" t="n">
        <v>2.25</v>
      </c>
      <c r="I40" t="n">
        <v>1.93</v>
      </c>
      <c r="J40" t="n">
        <v>1.04</v>
      </c>
      <c r="K40" t="n">
        <v>1.41</v>
      </c>
      <c r="L40" t="n">
        <v>1.36</v>
      </c>
      <c r="M40" t="n">
        <v>1.11</v>
      </c>
      <c r="N40" t="n">
        <v>1.23</v>
      </c>
      <c r="O40" t="n">
        <v>1.23</v>
      </c>
    </row>
    <row r="41">
      <c r="A41" s="5" t="inlineStr">
        <is>
          <t>Cashflow je Aktie</t>
        </is>
      </c>
      <c r="B41" s="5" t="inlineStr">
        <is>
          <t>Cashflow per share</t>
        </is>
      </c>
      <c r="C41" t="n">
        <v>0.48</v>
      </c>
      <c r="D41" t="n">
        <v>-0.11</v>
      </c>
      <c r="E41" t="n">
        <v>-1.15</v>
      </c>
      <c r="F41" t="n">
        <v>0.45</v>
      </c>
      <c r="G41" t="n">
        <v>0.34</v>
      </c>
      <c r="H41" t="n">
        <v>1.76</v>
      </c>
      <c r="I41" t="n">
        <v>3.8</v>
      </c>
      <c r="J41" t="n">
        <v>1.18</v>
      </c>
      <c r="K41" t="n">
        <v>2.42</v>
      </c>
      <c r="L41" t="n">
        <v>11.99</v>
      </c>
      <c r="M41" t="n">
        <v>-7.47</v>
      </c>
      <c r="N41" t="n">
        <v>1.13</v>
      </c>
      <c r="O41" t="n">
        <v>1.13</v>
      </c>
    </row>
    <row r="42">
      <c r="A42" s="5" t="inlineStr">
        <is>
          <t>Bilanzsumme je Aktie</t>
        </is>
      </c>
      <c r="B42" s="5" t="inlineStr">
        <is>
          <t>Total assets per share</t>
        </is>
      </c>
      <c r="C42" t="n">
        <v>64</v>
      </c>
      <c r="D42" t="n">
        <v>58.46</v>
      </c>
      <c r="E42" t="n">
        <v>56.78</v>
      </c>
      <c r="F42" t="n">
        <v>60.67</v>
      </c>
      <c r="G42" t="n">
        <v>57.75</v>
      </c>
      <c r="H42" t="n">
        <v>50.77</v>
      </c>
      <c r="I42" t="n">
        <v>49.11</v>
      </c>
      <c r="J42" t="n">
        <v>46.3</v>
      </c>
      <c r="K42" t="n">
        <v>44.54</v>
      </c>
      <c r="L42" t="n">
        <v>39.5</v>
      </c>
      <c r="M42" t="n">
        <v>31.02</v>
      </c>
      <c r="N42" t="n">
        <v>32.6</v>
      </c>
      <c r="O42" t="n">
        <v>32.6</v>
      </c>
    </row>
    <row r="43">
      <c r="A43" s="5" t="inlineStr">
        <is>
          <t>Personal am Ende des Jahres</t>
        </is>
      </c>
      <c r="B43" s="5" t="inlineStr">
        <is>
          <t>Staff at the end of year</t>
        </is>
      </c>
      <c r="C43" t="n">
        <v>2808</v>
      </c>
      <c r="D43" t="n">
        <v>2698</v>
      </c>
      <c r="E43" t="n">
        <v>2703</v>
      </c>
      <c r="F43" t="n">
        <v>2651</v>
      </c>
      <c r="G43" t="n">
        <v>2432</v>
      </c>
      <c r="H43" t="n">
        <v>2257</v>
      </c>
      <c r="I43" t="n">
        <v>2133</v>
      </c>
      <c r="J43" t="n">
        <v>2074</v>
      </c>
      <c r="K43" t="n">
        <v>2069</v>
      </c>
      <c r="L43" t="n">
        <v>2091</v>
      </c>
      <c r="M43" t="n">
        <v>1944</v>
      </c>
      <c r="N43" t="n">
        <v>1785</v>
      </c>
      <c r="O43" t="n">
        <v>1785</v>
      </c>
    </row>
    <row r="44">
      <c r="A44" s="5" t="inlineStr">
        <is>
          <t>Personalaufwand in Mio. EUR</t>
        </is>
      </c>
      <c r="B44" s="5" t="inlineStr">
        <is>
          <t>Personnel expenses in M</t>
        </is>
      </c>
      <c r="C44" t="n">
        <v>211.7</v>
      </c>
      <c r="D44" t="n">
        <v>198.9</v>
      </c>
      <c r="E44" t="n">
        <v>191.3</v>
      </c>
      <c r="F44" t="n">
        <v>187.5</v>
      </c>
      <c r="G44" t="n">
        <v>176.4</v>
      </c>
      <c r="H44" t="n">
        <v>162.1</v>
      </c>
      <c r="I44" t="n">
        <v>153</v>
      </c>
      <c r="J44" t="n">
        <v>143.9</v>
      </c>
      <c r="K44" t="n">
        <v>145.5</v>
      </c>
      <c r="L44" t="n">
        <v>142.1</v>
      </c>
      <c r="M44" t="n">
        <v>136.5</v>
      </c>
      <c r="N44" t="n">
        <v>120.1</v>
      </c>
      <c r="O44" t="n">
        <v>120.1</v>
      </c>
    </row>
    <row r="45">
      <c r="A45" s="5" t="inlineStr">
        <is>
          <t>Aufwand je Mitarbeiter in EUR</t>
        </is>
      </c>
      <c r="B45" s="5" t="inlineStr">
        <is>
          <t>Effort per employee</t>
        </is>
      </c>
      <c r="C45" t="n">
        <v>75392</v>
      </c>
      <c r="D45" t="n">
        <v>73721</v>
      </c>
      <c r="E45" t="n">
        <v>70773</v>
      </c>
      <c r="F45" t="n">
        <v>70728</v>
      </c>
      <c r="G45" t="n">
        <v>72533</v>
      </c>
      <c r="H45" t="n">
        <v>71821</v>
      </c>
      <c r="I45" t="n">
        <v>71730</v>
      </c>
      <c r="J45" t="n">
        <v>69383</v>
      </c>
      <c r="K45" t="n">
        <v>70324</v>
      </c>
      <c r="L45" t="n">
        <v>67958</v>
      </c>
      <c r="M45" t="n">
        <v>70216</v>
      </c>
      <c r="N45" t="n">
        <v>67283</v>
      </c>
      <c r="O45" t="n">
        <v>67283</v>
      </c>
    </row>
    <row r="46">
      <c r="A46" s="5" t="inlineStr">
        <is>
          <t>Ertrag je Mitarbeiter in EUR</t>
        </is>
      </c>
      <c r="B46" s="5" t="inlineStr">
        <is>
          <t>Income per employee</t>
        </is>
      </c>
      <c r="C46" t="n">
        <v>-9793</v>
      </c>
      <c r="D46" t="n">
        <v>517791</v>
      </c>
      <c r="E46" t="n">
        <v>589678</v>
      </c>
      <c r="F46" t="n">
        <v>642097</v>
      </c>
      <c r="G46" t="n">
        <v>382813</v>
      </c>
      <c r="H46" t="n">
        <v>427692</v>
      </c>
      <c r="I46" t="n">
        <v>463666</v>
      </c>
      <c r="J46" t="n">
        <v>418949</v>
      </c>
      <c r="K46" t="n">
        <v>436684</v>
      </c>
      <c r="L46" t="inlineStr">
        <is>
          <t>-</t>
        </is>
      </c>
      <c r="M46" t="inlineStr">
        <is>
          <t>-</t>
        </is>
      </c>
      <c r="N46" t="inlineStr">
        <is>
          <t>-</t>
        </is>
      </c>
      <c r="O46" t="inlineStr">
        <is>
          <t>-</t>
        </is>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row>
    <row r="48">
      <c r="A48" s="5" t="inlineStr">
        <is>
          <t>Gewinn je Mitarbeiter in EUR</t>
        </is>
      </c>
      <c r="B48" s="5" t="inlineStr">
        <is>
          <t>Earnings per employee</t>
        </is>
      </c>
      <c r="C48" t="n">
        <v>91061</v>
      </c>
      <c r="D48" t="n">
        <v>140845</v>
      </c>
      <c r="E48" t="n">
        <v>145579</v>
      </c>
      <c r="F48" t="n">
        <v>165447</v>
      </c>
      <c r="G48" t="n">
        <v>131826</v>
      </c>
      <c r="H48" t="n">
        <v>149136</v>
      </c>
      <c r="I48" t="n">
        <v>164557</v>
      </c>
      <c r="J48" t="n">
        <v>32449</v>
      </c>
      <c r="K48" t="n">
        <v>119188</v>
      </c>
      <c r="L48" t="n">
        <v>103922</v>
      </c>
      <c r="M48" t="n">
        <v>12191</v>
      </c>
      <c r="N48" t="n">
        <v>118880</v>
      </c>
      <c r="O48" t="n">
        <v>118880</v>
      </c>
    </row>
    <row r="49">
      <c r="A49" s="5" t="inlineStr">
        <is>
          <t>KGV (Kurs/Gewinn)</t>
        </is>
      </c>
      <c r="B49" s="5" t="inlineStr">
        <is>
          <t>PE (price/earnings)</t>
        </is>
      </c>
      <c r="C49" t="n">
        <v>14.6</v>
      </c>
      <c r="D49" t="n">
        <v>14</v>
      </c>
      <c r="E49" t="n">
        <v>12.9</v>
      </c>
      <c r="F49" t="n">
        <v>12.4</v>
      </c>
      <c r="G49" t="n">
        <v>12</v>
      </c>
      <c r="H49" t="n">
        <v>13.7</v>
      </c>
      <c r="I49" t="n">
        <v>8</v>
      </c>
      <c r="J49" t="n">
        <v>33.4</v>
      </c>
      <c r="K49" t="n">
        <v>9.1</v>
      </c>
      <c r="L49" t="n">
        <v>14.5</v>
      </c>
      <c r="M49" t="n">
        <v>101</v>
      </c>
      <c r="N49" t="n">
        <v>18.9</v>
      </c>
      <c r="O49" t="n">
        <v>18.9</v>
      </c>
    </row>
    <row r="50">
      <c r="A50" s="5" t="inlineStr">
        <is>
          <t>KUV (Kurs/Umsatz)</t>
        </is>
      </c>
      <c r="B50" s="5" t="inlineStr">
        <is>
          <t>PS (price/sales)</t>
        </is>
      </c>
      <c r="C50" t="n">
        <v>-137.01</v>
      </c>
      <c r="D50" t="n">
        <v>3.83</v>
      </c>
      <c r="E50" t="n">
        <v>3.17</v>
      </c>
      <c r="F50" t="n">
        <v>3.16</v>
      </c>
      <c r="G50" t="n">
        <v>4.19</v>
      </c>
      <c r="H50" t="n">
        <v>4.8</v>
      </c>
      <c r="I50" t="n">
        <v>2.84</v>
      </c>
      <c r="J50" t="n">
        <v>2.54</v>
      </c>
      <c r="K50" t="n">
        <v>2.51</v>
      </c>
      <c r="L50" t="inlineStr">
        <is>
          <t>-</t>
        </is>
      </c>
      <c r="M50" t="inlineStr">
        <is>
          <t>-</t>
        </is>
      </c>
      <c r="N50" t="inlineStr">
        <is>
          <t>-</t>
        </is>
      </c>
      <c r="O50" t="inlineStr">
        <is>
          <t>-</t>
        </is>
      </c>
    </row>
    <row r="51">
      <c r="A51" s="5" t="inlineStr">
        <is>
          <t>KBV (Kurs/Buchwert)</t>
        </is>
      </c>
      <c r="B51" s="5" t="inlineStr">
        <is>
          <t>PB (price/book value)</t>
        </is>
      </c>
      <c r="C51" t="n">
        <v>1.83</v>
      </c>
      <c r="D51" t="n">
        <v>2.42</v>
      </c>
      <c r="E51" t="n">
        <v>2.35</v>
      </c>
      <c r="F51" t="n">
        <v>2.6</v>
      </c>
      <c r="G51" t="n">
        <v>2.15</v>
      </c>
      <c r="H51" t="n">
        <v>2.81</v>
      </c>
      <c r="I51" t="n">
        <v>1.98</v>
      </c>
      <c r="J51" t="n">
        <v>2.9</v>
      </c>
      <c r="K51" t="n">
        <v>2.19</v>
      </c>
      <c r="L51" t="n">
        <v>3.21</v>
      </c>
      <c r="M51" t="n">
        <v>2.72</v>
      </c>
      <c r="N51" t="n">
        <v>4.47</v>
      </c>
      <c r="O51" t="n">
        <v>4.47</v>
      </c>
    </row>
    <row r="52">
      <c r="A52" s="5" t="inlineStr">
        <is>
          <t>KCV (Kurs/Cashflow)</t>
        </is>
      </c>
      <c r="B52" s="5" t="inlineStr">
        <is>
          <t>PC (price/cashflow)</t>
        </is>
      </c>
      <c r="C52" t="n">
        <v>10.57</v>
      </c>
      <c r="D52" t="n">
        <v>-68.06999999999999</v>
      </c>
      <c r="E52" t="n">
        <v>-5.95</v>
      </c>
      <c r="F52" t="n">
        <v>16.09</v>
      </c>
      <c r="G52" t="n">
        <v>15.42</v>
      </c>
      <c r="H52" t="n">
        <v>3.57</v>
      </c>
      <c r="I52" t="n">
        <v>1.01</v>
      </c>
      <c r="J52" t="n">
        <v>2.55</v>
      </c>
      <c r="K52" t="n">
        <v>1.28</v>
      </c>
      <c r="L52" t="n">
        <v>0.36</v>
      </c>
      <c r="M52" t="n">
        <v>-0.41</v>
      </c>
      <c r="N52" t="n">
        <v>4.86</v>
      </c>
      <c r="O52" t="n">
        <v>4.86</v>
      </c>
    </row>
    <row r="53">
      <c r="A53" s="5" t="inlineStr">
        <is>
          <t>Dividendenrendite in %</t>
        </is>
      </c>
      <c r="B53" s="5" t="inlineStr">
        <is>
          <t>Dividend Yield in %</t>
        </is>
      </c>
      <c r="C53" t="n">
        <v>7.86</v>
      </c>
      <c r="D53" t="n">
        <v>5.54</v>
      </c>
      <c r="E53" t="n">
        <v>5.86</v>
      </c>
      <c r="F53" t="n">
        <v>4.1</v>
      </c>
      <c r="G53" t="n">
        <v>5.1</v>
      </c>
      <c r="H53" t="n">
        <v>3.97</v>
      </c>
      <c r="I53" t="n">
        <v>4.7</v>
      </c>
      <c r="J53" t="n">
        <v>3.65</v>
      </c>
      <c r="K53" t="n">
        <v>5.18</v>
      </c>
      <c r="L53" t="n">
        <v>3.44</v>
      </c>
      <c r="M53" t="n">
        <v>4.95</v>
      </c>
      <c r="N53" t="n">
        <v>3.64</v>
      </c>
      <c r="O53" t="n">
        <v>3.64</v>
      </c>
    </row>
    <row r="54">
      <c r="A54" s="5" t="inlineStr">
        <is>
          <t>Gewinnrendite in %</t>
        </is>
      </c>
      <c r="B54" s="5" t="inlineStr">
        <is>
          <t>Return on profit in %</t>
        </is>
      </c>
      <c r="C54" t="n">
        <v>6.9</v>
      </c>
      <c r="D54" t="n">
        <v>7.2</v>
      </c>
      <c r="E54" t="n">
        <v>7.8</v>
      </c>
      <c r="F54" t="n">
        <v>8.1</v>
      </c>
      <c r="G54" t="n">
        <v>8.300000000000001</v>
      </c>
      <c r="H54" t="n">
        <v>7.3</v>
      </c>
      <c r="I54" t="n">
        <v>12.5</v>
      </c>
      <c r="J54" t="n">
        <v>3</v>
      </c>
      <c r="K54" t="n">
        <v>11</v>
      </c>
      <c r="L54" t="n">
        <v>6.9</v>
      </c>
      <c r="M54" t="n">
        <v>1</v>
      </c>
      <c r="N54" t="n">
        <v>5.3</v>
      </c>
      <c r="O54" t="n">
        <v>5.3</v>
      </c>
    </row>
    <row r="55">
      <c r="A55" s="5" t="inlineStr">
        <is>
          <t>Eigenkapitalrendite in %</t>
        </is>
      </c>
      <c r="B55" s="5" t="inlineStr">
        <is>
          <t>Return on Equity in %</t>
        </is>
      </c>
      <c r="C55" t="n">
        <v>12.41</v>
      </c>
      <c r="D55" t="n">
        <v>17.2</v>
      </c>
      <c r="E55" t="n">
        <v>18.3</v>
      </c>
      <c r="F55" t="n">
        <v>21.19</v>
      </c>
      <c r="G55" t="n">
        <v>17.68</v>
      </c>
      <c r="H55" t="n">
        <v>20.39</v>
      </c>
      <c r="I55" t="n">
        <v>24.71</v>
      </c>
      <c r="J55" t="n">
        <v>8.83</v>
      </c>
      <c r="K55" t="n">
        <v>23.8</v>
      </c>
      <c r="L55" t="n">
        <v>21.9</v>
      </c>
      <c r="M55" t="n">
        <v>2.91</v>
      </c>
      <c r="N55" t="n">
        <v>23.71</v>
      </c>
      <c r="O55" t="n">
        <v>23.71</v>
      </c>
    </row>
    <row r="56">
      <c r="A56" s="5" t="inlineStr">
        <is>
          <t>Umsatzrendite in %</t>
        </is>
      </c>
      <c r="B56" s="5" t="inlineStr">
        <is>
          <t>Return on sales in %</t>
        </is>
      </c>
      <c r="C56" t="n">
        <v>-929.8200000000001</v>
      </c>
      <c r="D56" t="n">
        <v>27.2</v>
      </c>
      <c r="E56" t="n">
        <v>24.69</v>
      </c>
      <c r="F56" t="n">
        <v>25.77</v>
      </c>
      <c r="G56" t="n">
        <v>34.44</v>
      </c>
      <c r="H56" t="n">
        <v>34.87</v>
      </c>
      <c r="I56" t="n">
        <v>35.49</v>
      </c>
      <c r="J56" t="n">
        <v>7.75</v>
      </c>
      <c r="K56" t="n">
        <v>27.29</v>
      </c>
      <c r="L56" t="inlineStr">
        <is>
          <t>-</t>
        </is>
      </c>
      <c r="M56" t="inlineStr">
        <is>
          <t>-</t>
        </is>
      </c>
      <c r="N56" t="inlineStr">
        <is>
          <t>-</t>
        </is>
      </c>
      <c r="O56" t="inlineStr">
        <is>
          <t>-</t>
        </is>
      </c>
    </row>
    <row r="57">
      <c r="A57" s="5" t="inlineStr">
        <is>
          <t>Gesamtkapitalrendite in %</t>
        </is>
      </c>
      <c r="B57" s="5" t="inlineStr">
        <is>
          <t>Total Return on Investment in %</t>
        </is>
      </c>
      <c r="C57" t="n">
        <v>0.54</v>
      </c>
      <c r="D57" t="n">
        <v>0.88</v>
      </c>
      <c r="E57" t="n">
        <v>0.9399999999999999</v>
      </c>
      <c r="F57" t="n">
        <v>0.98</v>
      </c>
      <c r="G57" t="n">
        <v>0.75</v>
      </c>
      <c r="H57" t="n">
        <v>0.9</v>
      </c>
      <c r="I57" t="n">
        <v>0.97</v>
      </c>
      <c r="J57" t="n">
        <v>0.2</v>
      </c>
      <c r="K57" t="n">
        <v>0.76</v>
      </c>
      <c r="L57" t="n">
        <v>0.75</v>
      </c>
      <c r="M57" t="n">
        <v>0.1</v>
      </c>
      <c r="N57" t="n">
        <v>0.89</v>
      </c>
      <c r="O57" t="n">
        <v>0.89</v>
      </c>
    </row>
    <row r="58">
      <c r="A58" s="5" t="inlineStr">
        <is>
          <t>Return on Investment in %</t>
        </is>
      </c>
      <c r="B58" s="5" t="inlineStr">
        <is>
          <t>Return on Investment in %</t>
        </is>
      </c>
      <c r="C58" t="n">
        <v>0.54</v>
      </c>
      <c r="D58" t="n">
        <v>0.88</v>
      </c>
      <c r="E58" t="n">
        <v>0.9399999999999999</v>
      </c>
      <c r="F58" t="n">
        <v>0.98</v>
      </c>
      <c r="G58" t="n">
        <v>0.75</v>
      </c>
      <c r="H58" t="n">
        <v>0.9</v>
      </c>
      <c r="I58" t="n">
        <v>0.97</v>
      </c>
      <c r="J58" t="n">
        <v>0.2</v>
      </c>
      <c r="K58" t="n">
        <v>0.76</v>
      </c>
      <c r="L58" t="n">
        <v>0.75</v>
      </c>
      <c r="M58" t="n">
        <v>0.1</v>
      </c>
      <c r="N58" t="n">
        <v>0.89</v>
      </c>
      <c r="O58" t="n">
        <v>0.89</v>
      </c>
    </row>
    <row r="59">
      <c r="A59" s="5" t="inlineStr">
        <is>
          <t>Eigenkapitalquote in %</t>
        </is>
      </c>
      <c r="B59" s="5" t="inlineStr">
        <is>
          <t>Equity Ratio in %</t>
        </is>
      </c>
      <c r="C59" t="n">
        <v>4.35</v>
      </c>
      <c r="D59" t="n">
        <v>5.11</v>
      </c>
      <c r="E59" t="n">
        <v>5.12</v>
      </c>
      <c r="F59" t="n">
        <v>4.63</v>
      </c>
      <c r="G59" t="n">
        <v>4.26</v>
      </c>
      <c r="H59" t="n">
        <v>4.42</v>
      </c>
      <c r="I59" t="n">
        <v>3.94</v>
      </c>
      <c r="J59" t="n">
        <v>2.24</v>
      </c>
      <c r="K59" t="n">
        <v>3.17</v>
      </c>
      <c r="L59" t="n">
        <v>3.43</v>
      </c>
      <c r="M59" t="n">
        <v>3.59</v>
      </c>
      <c r="N59" t="n">
        <v>3.76</v>
      </c>
      <c r="O59" t="n">
        <v>3.76</v>
      </c>
    </row>
    <row r="60">
      <c r="A60" s="5" t="inlineStr">
        <is>
          <t>Fremdkapitalquote in %</t>
        </is>
      </c>
      <c r="B60" s="5" t="inlineStr">
        <is>
          <t>Debt Ratio in %</t>
        </is>
      </c>
      <c r="C60" t="n">
        <v>95.65000000000001</v>
      </c>
      <c r="D60" t="n">
        <v>94.89</v>
      </c>
      <c r="E60" t="n">
        <v>94.88</v>
      </c>
      <c r="F60" t="n">
        <v>95.37</v>
      </c>
      <c r="G60" t="n">
        <v>95.73999999999999</v>
      </c>
      <c r="H60" t="n">
        <v>95.58</v>
      </c>
      <c r="I60" t="n">
        <v>96.06</v>
      </c>
      <c r="J60" t="n">
        <v>97.76000000000001</v>
      </c>
      <c r="K60" t="n">
        <v>96.83</v>
      </c>
      <c r="L60" t="n">
        <v>96.56999999999999</v>
      </c>
      <c r="M60" t="n">
        <v>96.41</v>
      </c>
      <c r="N60" t="n">
        <v>96.23999999999999</v>
      </c>
      <c r="O60" t="n">
        <v>96.23999999999999</v>
      </c>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c r="B66" s="5" t="inlineStr"/>
    </row>
    <row r="67">
      <c r="A67" s="5" t="inlineStr">
        <is>
          <t>Gesamtkapitalrentabilität</t>
        </is>
      </c>
      <c r="B67" s="5" t="inlineStr">
        <is>
          <t>ROA Return on Assets in %</t>
        </is>
      </c>
      <c r="C67" t="n">
        <v>0.54</v>
      </c>
      <c r="D67" t="n">
        <v>0.88</v>
      </c>
      <c r="E67" t="n">
        <v>0.9399999999999999</v>
      </c>
      <c r="F67" t="n">
        <v>0.98</v>
      </c>
      <c r="G67" t="n">
        <v>0.75</v>
      </c>
      <c r="H67" t="n">
        <v>0.9</v>
      </c>
      <c r="I67" t="n">
        <v>0.97</v>
      </c>
      <c r="J67" t="n">
        <v>0.2</v>
      </c>
      <c r="K67" t="n">
        <v>0.76</v>
      </c>
      <c r="L67" t="n">
        <v>0.75</v>
      </c>
      <c r="M67" t="n">
        <v>0.1</v>
      </c>
      <c r="N67" t="n">
        <v>0.89</v>
      </c>
    </row>
    <row r="68">
      <c r="A68" s="5" t="inlineStr">
        <is>
          <t>Ertrag des eingesetzten Kapitals</t>
        </is>
      </c>
      <c r="B68" s="5" t="inlineStr">
        <is>
          <t>ROCE Return on Cap. Empl. in %</t>
        </is>
      </c>
      <c r="C68" t="n">
        <v>0.93</v>
      </c>
      <c r="D68" t="n">
        <v>1.08</v>
      </c>
      <c r="E68" t="n">
        <v>1.12</v>
      </c>
      <c r="F68" t="n">
        <v>1.31</v>
      </c>
      <c r="G68" t="n">
        <v>1.12</v>
      </c>
      <c r="H68" t="n">
        <v>1.54</v>
      </c>
      <c r="I68" t="n">
        <v>1.47</v>
      </c>
      <c r="J68" t="n">
        <v>0.26</v>
      </c>
      <c r="K68" t="n">
        <v>1</v>
      </c>
      <c r="L68" t="n">
        <v>0.96</v>
      </c>
      <c r="M68" t="n">
        <v>0.11</v>
      </c>
      <c r="N68" t="n">
        <v>1.27</v>
      </c>
    </row>
    <row r="69">
      <c r="A69" s="5" t="inlineStr"/>
      <c r="B69" s="5" t="inlineStr"/>
    </row>
    <row r="70">
      <c r="A70" s="5" t="inlineStr"/>
      <c r="B70" s="5" t="inlineStr"/>
    </row>
    <row r="71">
      <c r="A71" s="5" t="inlineStr">
        <is>
          <t>Operativer Cashflow</t>
        </is>
      </c>
      <c r="B71" s="5" t="inlineStr">
        <is>
          <t>Operating Cashflow in M</t>
        </is>
      </c>
      <c r="C71" t="n">
        <v>7824.5482</v>
      </c>
      <c r="D71" t="n">
        <v>-50380.6491</v>
      </c>
      <c r="E71" t="n">
        <v>-4398.1805</v>
      </c>
      <c r="F71" t="n">
        <v>11857.0428</v>
      </c>
      <c r="G71" t="n">
        <v>11360.2224</v>
      </c>
      <c r="H71" t="n">
        <v>2624.5569</v>
      </c>
      <c r="I71" t="n">
        <v>741.441</v>
      </c>
      <c r="J71" t="n">
        <v>1871.19</v>
      </c>
      <c r="K71" t="n">
        <v>938.112</v>
      </c>
      <c r="L71" t="n">
        <v>263.304</v>
      </c>
      <c r="M71" t="n">
        <v>-299.341</v>
      </c>
      <c r="N71" t="n">
        <v>3545.37</v>
      </c>
    </row>
    <row r="72">
      <c r="A72" s="5" t="inlineStr">
        <is>
          <t>Aktienrückkauf</t>
        </is>
      </c>
      <c r="B72" s="5" t="inlineStr">
        <is>
          <t>Share Buyback in M</t>
        </is>
      </c>
      <c r="C72" t="n">
        <v>-0.1299999999999955</v>
      </c>
      <c r="D72" t="n">
        <v>-0.9399999999999409</v>
      </c>
      <c r="E72" t="n">
        <v>-2.270000000000095</v>
      </c>
      <c r="F72" t="n">
        <v>-0.1999999999999318</v>
      </c>
      <c r="G72" t="n">
        <v>-1.550000000000068</v>
      </c>
      <c r="H72" t="n">
        <v>-1.069999999999936</v>
      </c>
      <c r="I72" t="n">
        <v>-0.3000000000000682</v>
      </c>
      <c r="J72" t="n">
        <v>-0.8999999999999773</v>
      </c>
      <c r="K72" t="n">
        <v>-1.5</v>
      </c>
      <c r="L72" t="n">
        <v>-1.299999999999955</v>
      </c>
      <c r="M72" t="n">
        <v>-0.6000000000000227</v>
      </c>
      <c r="N72" t="n">
        <v>0</v>
      </c>
    </row>
    <row r="73">
      <c r="A73" s="5" t="inlineStr"/>
      <c r="B73" s="5" t="inlineStr"/>
    </row>
    <row r="74">
      <c r="A74" s="5" t="inlineStr"/>
      <c r="B74" s="5" t="inlineStr"/>
    </row>
    <row r="75">
      <c r="A75" s="5" t="inlineStr"/>
      <c r="B75" s="5" t="inlineStr"/>
    </row>
    <row r="76">
      <c r="A76" s="5" t="inlineStr"/>
      <c r="B76" s="5" t="inlineStr"/>
    </row>
    <row r="77">
      <c r="A77" s="5" t="inlineStr">
        <is>
          <t>Gewinnwachstum 1J in %</t>
        </is>
      </c>
      <c r="B77" s="5" t="inlineStr">
        <is>
          <t>Earnings Growth 1Y in %</t>
        </is>
      </c>
      <c r="C77" t="n">
        <v>-32.71</v>
      </c>
      <c r="D77" t="n">
        <v>-3.43</v>
      </c>
      <c r="E77" t="n">
        <v>-10.28</v>
      </c>
      <c r="F77" t="n">
        <v>36.81</v>
      </c>
      <c r="G77" t="n">
        <v>-4.75</v>
      </c>
      <c r="H77" t="n">
        <v>-4.1</v>
      </c>
      <c r="I77" t="n">
        <v>421.55</v>
      </c>
      <c r="J77" t="n">
        <v>-72.70999999999999</v>
      </c>
      <c r="K77" t="n">
        <v>13.48</v>
      </c>
      <c r="L77" t="n">
        <v>816.88</v>
      </c>
      <c r="M77" t="n">
        <v>-88.83</v>
      </c>
      <c r="N77" t="inlineStr">
        <is>
          <t>-</t>
        </is>
      </c>
    </row>
    <row r="78">
      <c r="A78" s="5" t="inlineStr">
        <is>
          <t>Gewinnwachstum 3J in %</t>
        </is>
      </c>
      <c r="B78" s="5" t="inlineStr">
        <is>
          <t>Earnings Growth 3Y in %</t>
        </is>
      </c>
      <c r="C78" t="n">
        <v>-15.47</v>
      </c>
      <c r="D78" t="n">
        <v>7.7</v>
      </c>
      <c r="E78" t="n">
        <v>7.26</v>
      </c>
      <c r="F78" t="n">
        <v>9.32</v>
      </c>
      <c r="G78" t="n">
        <v>137.57</v>
      </c>
      <c r="H78" t="n">
        <v>114.91</v>
      </c>
      <c r="I78" t="n">
        <v>120.77</v>
      </c>
      <c r="J78" t="n">
        <v>252.55</v>
      </c>
      <c r="K78" t="n">
        <v>247.18</v>
      </c>
      <c r="L78" t="n">
        <v>242.68</v>
      </c>
      <c r="M78" t="inlineStr">
        <is>
          <t>-</t>
        </is>
      </c>
      <c r="N78" t="inlineStr">
        <is>
          <t>-</t>
        </is>
      </c>
    </row>
    <row r="79">
      <c r="A79" s="5" t="inlineStr">
        <is>
          <t>Gewinnwachstum 5J in %</t>
        </is>
      </c>
      <c r="B79" s="5" t="inlineStr">
        <is>
          <t>Earnings Growth 5Y in %</t>
        </is>
      </c>
      <c r="C79" t="n">
        <v>-2.87</v>
      </c>
      <c r="D79" t="n">
        <v>2.85</v>
      </c>
      <c r="E79" t="n">
        <v>87.84999999999999</v>
      </c>
      <c r="F79" t="n">
        <v>75.36</v>
      </c>
      <c r="G79" t="n">
        <v>70.69</v>
      </c>
      <c r="H79" t="n">
        <v>235.02</v>
      </c>
      <c r="I79" t="n">
        <v>218.07</v>
      </c>
      <c r="J79" t="n">
        <v>133.76</v>
      </c>
      <c r="K79" t="inlineStr">
        <is>
          <t>-</t>
        </is>
      </c>
      <c r="L79" t="inlineStr">
        <is>
          <t>-</t>
        </is>
      </c>
      <c r="M79" t="inlineStr">
        <is>
          <t>-</t>
        </is>
      </c>
      <c r="N79" t="inlineStr">
        <is>
          <t>-</t>
        </is>
      </c>
    </row>
    <row r="80">
      <c r="A80" s="5" t="inlineStr">
        <is>
          <t>Gewinnwachstum 10J in %</t>
        </is>
      </c>
      <c r="B80" s="5" t="inlineStr">
        <is>
          <t>Earnings Growth 10Y in %</t>
        </is>
      </c>
      <c r="C80" t="n">
        <v>116.07</v>
      </c>
      <c r="D80" t="n">
        <v>110.46</v>
      </c>
      <c r="E80" t="n">
        <v>110.81</v>
      </c>
      <c r="F80" t="inlineStr">
        <is>
          <t>-</t>
        </is>
      </c>
      <c r="G80" t="inlineStr">
        <is>
          <t>-</t>
        </is>
      </c>
      <c r="H80" t="inlineStr">
        <is>
          <t>-</t>
        </is>
      </c>
      <c r="I80" t="inlineStr">
        <is>
          <t>-</t>
        </is>
      </c>
      <c r="J80" t="inlineStr">
        <is>
          <t>-</t>
        </is>
      </c>
      <c r="K80" t="inlineStr">
        <is>
          <t>-</t>
        </is>
      </c>
      <c r="L80" t="inlineStr">
        <is>
          <t>-</t>
        </is>
      </c>
      <c r="M80" t="inlineStr">
        <is>
          <t>-</t>
        </is>
      </c>
      <c r="N80" t="inlineStr">
        <is>
          <t>-</t>
        </is>
      </c>
    </row>
    <row r="81">
      <c r="A81" s="5" t="inlineStr">
        <is>
          <t>PEG Ratio</t>
        </is>
      </c>
      <c r="B81" s="5" t="inlineStr">
        <is>
          <t>KGW Kurs/Gewinn/Wachstum</t>
        </is>
      </c>
      <c r="C81" t="n">
        <v>-5.09</v>
      </c>
      <c r="D81" t="n">
        <v>4.91</v>
      </c>
      <c r="E81" t="n">
        <v>0.15</v>
      </c>
      <c r="F81" t="n">
        <v>0.16</v>
      </c>
      <c r="G81" t="n">
        <v>0.17</v>
      </c>
      <c r="H81" t="n">
        <v>0.06</v>
      </c>
      <c r="I81" t="n">
        <v>0.04</v>
      </c>
      <c r="J81" t="n">
        <v>0.25</v>
      </c>
      <c r="K81" t="inlineStr">
        <is>
          <t>-</t>
        </is>
      </c>
      <c r="L81" t="inlineStr">
        <is>
          <t>-</t>
        </is>
      </c>
      <c r="M81" t="inlineStr">
        <is>
          <t>-</t>
        </is>
      </c>
      <c r="N81" t="inlineStr">
        <is>
          <t>-</t>
        </is>
      </c>
    </row>
    <row r="82">
      <c r="A82" s="5" t="inlineStr">
        <is>
          <t>EBIT-Wachstum 1J in %</t>
        </is>
      </c>
      <c r="B82" s="5" t="inlineStr">
        <is>
          <t>EBIT Growth 1Y in %</t>
        </is>
      </c>
      <c r="C82" t="n">
        <v>-5.73</v>
      </c>
      <c r="D82" t="n">
        <v>-0.4</v>
      </c>
      <c r="E82" t="n">
        <v>-20.01</v>
      </c>
      <c r="F82" t="n">
        <v>23.91</v>
      </c>
      <c r="G82" t="n">
        <v>-16.76</v>
      </c>
      <c r="H82" t="n">
        <v>8.69</v>
      </c>
      <c r="I82" t="n">
        <v>494.54</v>
      </c>
      <c r="J82" t="n">
        <v>-72.44</v>
      </c>
      <c r="K82" t="n">
        <v>18.41</v>
      </c>
      <c r="L82" t="n">
        <v>1041.59</v>
      </c>
      <c r="M82" t="n">
        <v>-91.8</v>
      </c>
      <c r="N82" t="inlineStr">
        <is>
          <t>-</t>
        </is>
      </c>
    </row>
    <row r="83">
      <c r="A83" s="5" t="inlineStr">
        <is>
          <t>EBIT-Wachstum 3J in %</t>
        </is>
      </c>
      <c r="B83" s="5" t="inlineStr">
        <is>
          <t>EBIT Growth 3Y in %</t>
        </is>
      </c>
      <c r="C83" t="n">
        <v>-8.710000000000001</v>
      </c>
      <c r="D83" t="n">
        <v>1.17</v>
      </c>
      <c r="E83" t="n">
        <v>-4.29</v>
      </c>
      <c r="F83" t="n">
        <v>5.28</v>
      </c>
      <c r="G83" t="n">
        <v>162.16</v>
      </c>
      <c r="H83" t="n">
        <v>143.6</v>
      </c>
      <c r="I83" t="n">
        <v>146.84</v>
      </c>
      <c r="J83" t="n">
        <v>329.19</v>
      </c>
      <c r="K83" t="n">
        <v>322.73</v>
      </c>
      <c r="L83" t="n">
        <v>316.6</v>
      </c>
      <c r="M83" t="inlineStr">
        <is>
          <t>-</t>
        </is>
      </c>
      <c r="N83" t="inlineStr">
        <is>
          <t>-</t>
        </is>
      </c>
    </row>
    <row r="84">
      <c r="A84" s="5" t="inlineStr">
        <is>
          <t>EBIT-Wachstum 5J in %</t>
        </is>
      </c>
      <c r="B84" s="5" t="inlineStr">
        <is>
          <t>EBIT Growth 5Y in %</t>
        </is>
      </c>
      <c r="C84" t="n">
        <v>-3.8</v>
      </c>
      <c r="D84" t="n">
        <v>-0.91</v>
      </c>
      <c r="E84" t="n">
        <v>98.06999999999999</v>
      </c>
      <c r="F84" t="n">
        <v>87.59</v>
      </c>
      <c r="G84" t="n">
        <v>86.48999999999999</v>
      </c>
      <c r="H84" t="n">
        <v>298.16</v>
      </c>
      <c r="I84" t="n">
        <v>278.06</v>
      </c>
      <c r="J84" t="n">
        <v>179.15</v>
      </c>
      <c r="K84" t="inlineStr">
        <is>
          <t>-</t>
        </is>
      </c>
      <c r="L84" t="inlineStr">
        <is>
          <t>-</t>
        </is>
      </c>
      <c r="M84" t="inlineStr">
        <is>
          <t>-</t>
        </is>
      </c>
      <c r="N84" t="inlineStr">
        <is>
          <t>-</t>
        </is>
      </c>
    </row>
    <row r="85">
      <c r="A85" s="5" t="inlineStr">
        <is>
          <t>EBIT-Wachstum 10J in %</t>
        </is>
      </c>
      <c r="B85" s="5" t="inlineStr">
        <is>
          <t>EBIT Growth 10Y in %</t>
        </is>
      </c>
      <c r="C85" t="n">
        <v>147.18</v>
      </c>
      <c r="D85" t="n">
        <v>138.57</v>
      </c>
      <c r="E85" t="n">
        <v>138.61</v>
      </c>
      <c r="F85" t="inlineStr">
        <is>
          <t>-</t>
        </is>
      </c>
      <c r="G85" t="inlineStr">
        <is>
          <t>-</t>
        </is>
      </c>
      <c r="H85" t="inlineStr">
        <is>
          <t>-</t>
        </is>
      </c>
      <c r="I85" t="inlineStr">
        <is>
          <t>-</t>
        </is>
      </c>
      <c r="J85" t="inlineStr">
        <is>
          <t>-</t>
        </is>
      </c>
      <c r="K85" t="inlineStr">
        <is>
          <t>-</t>
        </is>
      </c>
      <c r="L85" t="inlineStr">
        <is>
          <t>-</t>
        </is>
      </c>
      <c r="M85" t="inlineStr">
        <is>
          <t>-</t>
        </is>
      </c>
      <c r="N85" t="inlineStr">
        <is>
          <t>-</t>
        </is>
      </c>
    </row>
    <row r="86">
      <c r="A86" s="5" t="inlineStr">
        <is>
          <t>Op.Cashflow Wachstum 1J in %</t>
        </is>
      </c>
      <c r="B86" s="5" t="inlineStr">
        <is>
          <t>Op.Cashflow Wachstum 1Y in %</t>
        </is>
      </c>
      <c r="C86" t="n">
        <v>-115.53</v>
      </c>
      <c r="D86" t="n">
        <v>1044.03</v>
      </c>
      <c r="E86" t="n">
        <v>-136.98</v>
      </c>
      <c r="F86" t="n">
        <v>4.35</v>
      </c>
      <c r="G86" t="n">
        <v>331.93</v>
      </c>
      <c r="H86" t="n">
        <v>253.47</v>
      </c>
      <c r="I86" t="n">
        <v>-60.39</v>
      </c>
      <c r="J86" t="n">
        <v>99.22</v>
      </c>
      <c r="K86" t="n">
        <v>255.56</v>
      </c>
      <c r="L86" t="n">
        <v>-187.8</v>
      </c>
      <c r="M86" t="n">
        <v>-108.44</v>
      </c>
      <c r="N86" t="inlineStr">
        <is>
          <t>-</t>
        </is>
      </c>
    </row>
    <row r="87">
      <c r="A87" s="5" t="inlineStr">
        <is>
          <t>Op.Cashflow Wachstum 3J in %</t>
        </is>
      </c>
      <c r="B87" s="5" t="inlineStr">
        <is>
          <t>Op.Cashflow Wachstum 3Y in %</t>
        </is>
      </c>
      <c r="C87" t="n">
        <v>263.84</v>
      </c>
      <c r="D87" t="n">
        <v>303.8</v>
      </c>
      <c r="E87" t="n">
        <v>66.43000000000001</v>
      </c>
      <c r="F87" t="n">
        <v>196.58</v>
      </c>
      <c r="G87" t="n">
        <v>175</v>
      </c>
      <c r="H87" t="n">
        <v>97.43000000000001</v>
      </c>
      <c r="I87" t="n">
        <v>98.13</v>
      </c>
      <c r="J87" t="n">
        <v>55.66</v>
      </c>
      <c r="K87" t="n">
        <v>-13.56</v>
      </c>
      <c r="L87" t="n">
        <v>-98.75</v>
      </c>
      <c r="M87" t="inlineStr">
        <is>
          <t>-</t>
        </is>
      </c>
      <c r="N87" t="inlineStr">
        <is>
          <t>-</t>
        </is>
      </c>
    </row>
    <row r="88">
      <c r="A88" s="5" t="inlineStr">
        <is>
          <t>Op.Cashflow Wachstum 5J in %</t>
        </is>
      </c>
      <c r="B88" s="5" t="inlineStr">
        <is>
          <t>Op.Cashflow Wachstum 5Y in %</t>
        </is>
      </c>
      <c r="C88" t="n">
        <v>225.56</v>
      </c>
      <c r="D88" t="n">
        <v>299.36</v>
      </c>
      <c r="E88" t="n">
        <v>78.48</v>
      </c>
      <c r="F88" t="n">
        <v>125.72</v>
      </c>
      <c r="G88" t="n">
        <v>175.96</v>
      </c>
      <c r="H88" t="n">
        <v>72.01000000000001</v>
      </c>
      <c r="I88" t="n">
        <v>-0.37</v>
      </c>
      <c r="J88" t="n">
        <v>11.71</v>
      </c>
      <c r="K88" t="inlineStr">
        <is>
          <t>-</t>
        </is>
      </c>
      <c r="L88" t="inlineStr">
        <is>
          <t>-</t>
        </is>
      </c>
      <c r="M88" t="inlineStr">
        <is>
          <t>-</t>
        </is>
      </c>
      <c r="N88" t="inlineStr">
        <is>
          <t>-</t>
        </is>
      </c>
    </row>
    <row r="89">
      <c r="A89" s="5" t="inlineStr">
        <is>
          <t>Op.Cashflow Wachstum 10J in %</t>
        </is>
      </c>
      <c r="B89" s="5" t="inlineStr">
        <is>
          <t>Op.Cashflow Wachstum 10Y in %</t>
        </is>
      </c>
      <c r="C89" t="n">
        <v>148.79</v>
      </c>
      <c r="D89" t="n">
        <v>149.49</v>
      </c>
      <c r="E89" t="n">
        <v>45.09</v>
      </c>
      <c r="F89" t="inlineStr">
        <is>
          <t>-</t>
        </is>
      </c>
      <c r="G89" t="inlineStr">
        <is>
          <t>-</t>
        </is>
      </c>
      <c r="H89" t="inlineStr">
        <is>
          <t>-</t>
        </is>
      </c>
      <c r="I89" t="inlineStr">
        <is>
          <t>-</t>
        </is>
      </c>
      <c r="J89" t="inlineStr">
        <is>
          <t>-</t>
        </is>
      </c>
      <c r="K89" t="inlineStr">
        <is>
          <t>-</t>
        </is>
      </c>
      <c r="L89" t="inlineStr">
        <is>
          <t>-</t>
        </is>
      </c>
      <c r="M89" t="inlineStr">
        <is>
          <t>-</t>
        </is>
      </c>
      <c r="N89" t="inlineStr">
        <is>
          <t>-</t>
        </is>
      </c>
    </row>
    <row r="90">
      <c r="A90" s="5" t="inlineStr">
        <is>
          <t>Verschuldungsgrad in %</t>
        </is>
      </c>
      <c r="B90" s="5" t="inlineStr">
        <is>
          <t>Finance Gearing in %</t>
        </is>
      </c>
      <c r="C90" t="n">
        <v>2199</v>
      </c>
      <c r="D90" t="n">
        <v>1859</v>
      </c>
      <c r="E90" t="n">
        <v>1852</v>
      </c>
      <c r="F90" t="n">
        <v>2060</v>
      </c>
      <c r="G90" t="n">
        <v>2246</v>
      </c>
      <c r="H90" t="n">
        <v>2161</v>
      </c>
      <c r="I90" t="n">
        <v>2438</v>
      </c>
      <c r="J90" t="n">
        <v>4356</v>
      </c>
      <c r="K90" t="n">
        <v>3051</v>
      </c>
      <c r="L90" t="n">
        <v>2811</v>
      </c>
      <c r="M90" t="n">
        <v>2684</v>
      </c>
      <c r="N90" t="n">
        <v>2557</v>
      </c>
      <c r="O90" t="n">
        <v>2557</v>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A1:O8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s>
  <sheetData>
    <row r="1">
      <c r="A1" s="1" t="inlineStr">
        <is>
          <t xml:space="preserve">BANCA MONTE DEI PASCHI </t>
        </is>
      </c>
      <c r="B1" s="2" t="inlineStr">
        <is>
          <t>WKN: A2DG69  ISIN: IT0005218752  US-Symbol:BMDPF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+39-577-294111</t>
        </is>
      </c>
      <c r="G4" t="inlineStr">
        <is>
          <t>25.02.2020</t>
        </is>
      </c>
      <c r="H4" t="inlineStr">
        <is>
          <t>Preliminary Results</t>
        </is>
      </c>
      <c r="J4" t="inlineStr">
        <is>
          <t>Ministry of Economy and Finance (MEF)</t>
        </is>
      </c>
      <c r="L4" t="inlineStr">
        <is>
          <t>68,25%</t>
        </is>
      </c>
    </row>
    <row r="5">
      <c r="A5" s="5" t="inlineStr">
        <is>
          <t>Ticker</t>
        </is>
      </c>
      <c r="B5" t="inlineStr">
        <is>
          <t>MPIN</t>
        </is>
      </c>
      <c r="C5" s="5" t="inlineStr">
        <is>
          <t>Fax</t>
        </is>
      </c>
      <c r="D5" s="5" t="inlineStr"/>
      <c r="E5" t="inlineStr">
        <is>
          <t>-</t>
        </is>
      </c>
      <c r="G5" t="inlineStr">
        <is>
          <t>06.04.2020</t>
        </is>
      </c>
      <c r="H5" t="inlineStr">
        <is>
          <t>Publication Of Annual Report</t>
        </is>
      </c>
      <c r="J5" t="inlineStr">
        <is>
          <t>Assicurazioni Generali</t>
        </is>
      </c>
      <c r="L5" t="inlineStr">
        <is>
          <t>4,32%</t>
        </is>
      </c>
    </row>
    <row r="6">
      <c r="A6" s="5" t="inlineStr">
        <is>
          <t>Gelistet Seit / Listed Since</t>
        </is>
      </c>
      <c r="B6" t="inlineStr">
        <is>
          <t>-</t>
        </is>
      </c>
      <c r="C6" s="5" t="inlineStr">
        <is>
          <t>Internet</t>
        </is>
      </c>
      <c r="D6" s="5" t="inlineStr"/>
      <c r="E6" t="inlineStr">
        <is>
          <t>https://www.gruppomps.it/</t>
        </is>
      </c>
      <c r="G6" t="inlineStr">
        <is>
          <t>07.05.2020</t>
        </is>
      </c>
      <c r="H6" t="inlineStr">
        <is>
          <t>Result Q1</t>
        </is>
      </c>
      <c r="J6" t="inlineStr">
        <is>
          <t>BMPS SPA</t>
        </is>
      </c>
      <c r="L6" t="inlineStr">
        <is>
          <t>3,18%</t>
        </is>
      </c>
    </row>
    <row r="7">
      <c r="A7" s="5" t="inlineStr">
        <is>
          <t>Nominalwert / Nominal Value</t>
        </is>
      </c>
      <c r="B7" t="inlineStr">
        <is>
          <t>-</t>
        </is>
      </c>
      <c r="C7" s="5" t="inlineStr">
        <is>
          <t>E-Mail</t>
        </is>
      </c>
      <c r="D7" s="5" t="inlineStr"/>
      <c r="E7" t="inlineStr">
        <is>
          <t>info@mps.it</t>
        </is>
      </c>
      <c r="G7" t="inlineStr">
        <is>
          <t>04.08.2020</t>
        </is>
      </c>
      <c r="H7" t="inlineStr">
        <is>
          <t>Score Half Year</t>
        </is>
      </c>
      <c r="J7" t="inlineStr">
        <is>
          <t>Freefloat</t>
        </is>
      </c>
      <c r="L7" t="inlineStr">
        <is>
          <t>24,25%</t>
        </is>
      </c>
    </row>
    <row r="8">
      <c r="A8" s="5" t="inlineStr">
        <is>
          <t>Land / Country</t>
        </is>
      </c>
      <c r="B8" t="inlineStr">
        <is>
          <t>Italien</t>
        </is>
      </c>
      <c r="C8" s="5" t="inlineStr">
        <is>
          <t>Inv. Relations Telefon / Phone</t>
        </is>
      </c>
      <c r="D8" s="5" t="inlineStr"/>
      <c r="E8" t="inlineStr">
        <is>
          <t>+39-577-299350</t>
        </is>
      </c>
      <c r="G8" t="inlineStr">
        <is>
          <t>05.11.2020</t>
        </is>
      </c>
      <c r="H8" t="inlineStr">
        <is>
          <t>Q3 Earnings</t>
        </is>
      </c>
    </row>
    <row r="9">
      <c r="A9" s="5" t="inlineStr">
        <is>
          <t>Währung / Currency</t>
        </is>
      </c>
      <c r="B9" t="inlineStr">
        <is>
          <t>EUR</t>
        </is>
      </c>
      <c r="C9" s="5" t="inlineStr">
        <is>
          <t>Inv. Relations E-Mail</t>
        </is>
      </c>
      <c r="D9" s="5" t="inlineStr"/>
      <c r="E9" t="inlineStr">
        <is>
          <t>investor.relations@mps.it</t>
        </is>
      </c>
    </row>
    <row r="10">
      <c r="A10" s="5" t="inlineStr">
        <is>
          <t>Branche / Industry</t>
        </is>
      </c>
      <c r="B10" t="inlineStr">
        <is>
          <t>Banks</t>
        </is>
      </c>
      <c r="C10" s="5" t="inlineStr">
        <is>
          <t>Kontaktperson / Contact Person</t>
        </is>
      </c>
      <c r="D10" s="5" t="inlineStr"/>
      <c r="E10" t="inlineStr">
        <is>
          <t>-</t>
        </is>
      </c>
    </row>
    <row r="11">
      <c r="A11" s="5" t="inlineStr">
        <is>
          <t>Sektor / Sector</t>
        </is>
      </c>
      <c r="B11" t="inlineStr">
        <is>
          <t>Financial Sector</t>
        </is>
      </c>
    </row>
    <row r="12">
      <c r="A12" s="5" t="inlineStr">
        <is>
          <t>Typ / Genre</t>
        </is>
      </c>
      <c r="B12" t="inlineStr">
        <is>
          <t>Stammaktie</t>
        </is>
      </c>
    </row>
    <row r="13">
      <c r="A13" s="5" t="inlineStr">
        <is>
          <t>Adresse / Address</t>
        </is>
      </c>
      <c r="B13" t="inlineStr">
        <is>
          <t>Banca Monte dei Paschi di Siena S.p.A.Piazza Salimbeni, 3  I-53100 Siena</t>
        </is>
      </c>
    </row>
    <row r="14">
      <c r="A14" s="5" t="inlineStr">
        <is>
          <t>Management</t>
        </is>
      </c>
      <c r="B14" t="inlineStr">
        <is>
          <t>Marco Morelli, Stefania Bariatti, Antonino Turicchi, Maria Elena Costanza Bruna Cappello, Roberta Casali, Marco Giorgino, Fiorella Kostoris, Roberto Lancellotti, Nicola Maione, Stefania Petruccioli, Salvatore Fernando Piazzolla, Angelo Riccaboni, Michele Santoro, Giorgio Valerio</t>
        </is>
      </c>
    </row>
    <row r="15">
      <c r="A15" s="5" t="inlineStr">
        <is>
          <t>Aufsichtsrat / Board</t>
        </is>
      </c>
      <c r="B15" t="inlineStr">
        <is>
          <t>Elena Cenderelli, Raffaella Fantini, Claudia Mezzabotta, Daniele Federico Monarca, Paolo Salvadori</t>
        </is>
      </c>
    </row>
    <row r="16">
      <c r="A16" s="5" t="inlineStr">
        <is>
          <t>Beschreibung</t>
        </is>
      </c>
      <c r="B16" t="inlineStr">
        <is>
          <t>Banca Monte dei Paschi di Siena S.p.A. ist eine italienische Finanzdienstleistungsgruppe und unterhält über 1.500 Filialen in Italien sowie weltweite Niederlassungen. Die umfangreiche Dienstleistungspalette beinhaltet neben den traditionellen Bankgeschäften auch die Vermögensverwaltung, das Private Banking, Vorsorgeplanung, e-banking und e-trade, Lebensversicherungen, Leasingverträge, Investmentbanking und Unternehmensfinanzierungen. Bei der Unternehmensfinanzierung ist die Banca Monte dei Paschi di Siena S.p.A. auf kleine und mittelständische Firmen fokussiert. Die Gesellschaft wurde bereits 1472 gegründet und ist eine der ältesten Banken weltweit. Der Hauptsitz der Gesellschaft ist in Sienna, Italien. Copyright 2014 FINANCE BASE AG</t>
        </is>
      </c>
    </row>
    <row r="17">
      <c r="A17" s="5" t="inlineStr">
        <is>
          <t>Profile</t>
        </is>
      </c>
      <c r="B17" t="inlineStr">
        <is>
          <t>Banca Monte Paschi di Siena SpA dei is an Italian financial services group and operates more than 1,500 branches in Italy and branches worldwide. The extensive range of services includes not only the traditional banking and asset management, private banking, retirement planning, e-banking and e-trade, life insurance, leases, investment banking and corporate finance. In corporate finance, Banca Monte dei Paschi is S.p.A. focused on small and medium-sized companies. The company was founded in 1472 and is one of the oldest banks in the world. The company is headquartered in Sienna, Italy.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row>
    <row r="20">
      <c r="A20" s="5" t="inlineStr">
        <is>
          <t>Gesamtertrag</t>
        </is>
      </c>
      <c r="B20" s="5" t="inlineStr">
        <is>
          <t>Total Income</t>
        </is>
      </c>
      <c r="C20" t="n">
        <v>3200</v>
      </c>
      <c r="D20" t="n">
        <v>3232</v>
      </c>
      <c r="E20" t="n">
        <v>3920</v>
      </c>
      <c r="F20" t="n">
        <v>4211</v>
      </c>
      <c r="G20" t="n">
        <v>5216</v>
      </c>
      <c r="H20" t="n">
        <v>4095</v>
      </c>
      <c r="I20" t="n">
        <v>3801</v>
      </c>
      <c r="J20" t="n">
        <v>4860</v>
      </c>
      <c r="K20" t="n">
        <v>5337</v>
      </c>
      <c r="L20" t="n">
        <v>5418</v>
      </c>
      <c r="M20" t="n">
        <v>5413</v>
      </c>
      <c r="N20" t="n">
        <v>5141</v>
      </c>
      <c r="O20" t="n">
        <v>4830</v>
      </c>
    </row>
    <row r="21">
      <c r="A21" s="5" t="inlineStr">
        <is>
          <t>Operatives Ergebnis (EBIT)</t>
        </is>
      </c>
      <c r="B21" s="5" t="inlineStr">
        <is>
          <t>EBIT Earning Before Interest &amp; Tax</t>
        </is>
      </c>
      <c r="C21" t="n">
        <v>53.6</v>
      </c>
      <c r="D21" t="n">
        <v>-76.8</v>
      </c>
      <c r="E21" t="n">
        <v>-4224</v>
      </c>
      <c r="F21" t="n">
        <v>-3226</v>
      </c>
      <c r="G21" t="n">
        <v>593.8</v>
      </c>
      <c r="H21" t="n">
        <v>-7684</v>
      </c>
      <c r="I21" t="n">
        <v>-2060</v>
      </c>
      <c r="J21" t="n">
        <v>-3667</v>
      </c>
      <c r="K21" t="n">
        <v>-4730</v>
      </c>
      <c r="L21" t="n">
        <v>1327</v>
      </c>
      <c r="M21" t="n">
        <v>43.4</v>
      </c>
      <c r="N21" t="n">
        <v>-92.3</v>
      </c>
      <c r="O21" t="n">
        <v>1270</v>
      </c>
    </row>
    <row r="22">
      <c r="A22" s="5" t="inlineStr">
        <is>
          <t>Finanzergebnis</t>
        </is>
      </c>
      <c r="B22" s="5" t="inlineStr">
        <is>
          <t>Financial Result</t>
        </is>
      </c>
      <c r="C22" t="inlineStr">
        <is>
          <t>-</t>
        </is>
      </c>
      <c r="D22" t="inlineStr">
        <is>
          <t>-</t>
        </is>
      </c>
      <c r="E22" t="inlineStr">
        <is>
          <t>-</t>
        </is>
      </c>
      <c r="F22" t="inlineStr">
        <is>
          <t>-</t>
        </is>
      </c>
      <c r="G22" t="n">
        <v>-154.5</v>
      </c>
      <c r="H22" t="inlineStr">
        <is>
          <t>-</t>
        </is>
      </c>
      <c r="I22" t="n">
        <v>59.5</v>
      </c>
      <c r="J22" t="inlineStr">
        <is>
          <t>-</t>
        </is>
      </c>
      <c r="K22" t="inlineStr">
        <is>
          <t>-</t>
        </is>
      </c>
      <c r="L22" t="inlineStr">
        <is>
          <t>-</t>
        </is>
      </c>
      <c r="M22" t="inlineStr">
        <is>
          <t>-</t>
        </is>
      </c>
      <c r="N22" t="inlineStr">
        <is>
          <t>-</t>
        </is>
      </c>
      <c r="O22" t="inlineStr">
        <is>
          <t>-</t>
        </is>
      </c>
    </row>
    <row r="23">
      <c r="A23" s="5" t="inlineStr">
        <is>
          <t>Ergebnis vor Steuer (EBT)</t>
        </is>
      </c>
      <c r="B23" s="5" t="inlineStr">
        <is>
          <t>EBT Earning Before Tax</t>
        </is>
      </c>
      <c r="C23" t="n">
        <v>53.6</v>
      </c>
      <c r="D23" t="n">
        <v>-76.8</v>
      </c>
      <c r="E23" t="n">
        <v>-4224</v>
      </c>
      <c r="F23" t="n">
        <v>-3226</v>
      </c>
      <c r="G23" t="n">
        <v>439.3</v>
      </c>
      <c r="H23" t="n">
        <v>-7684</v>
      </c>
      <c r="I23" t="n">
        <v>-2000</v>
      </c>
      <c r="J23" t="n">
        <v>-3667</v>
      </c>
      <c r="K23" t="n">
        <v>-4730</v>
      </c>
      <c r="L23" t="n">
        <v>1327</v>
      </c>
      <c r="M23" t="n">
        <v>43.4</v>
      </c>
      <c r="N23" t="n">
        <v>-92.3</v>
      </c>
      <c r="O23" t="n">
        <v>1270</v>
      </c>
    </row>
    <row r="24">
      <c r="A24" s="5" t="inlineStr">
        <is>
          <t>Ergebnis nach Steuer</t>
        </is>
      </c>
      <c r="B24" s="5" t="inlineStr">
        <is>
          <t>Earnings after tax</t>
        </is>
      </c>
      <c r="C24" t="n">
        <v>-1033</v>
      </c>
      <c r="D24" t="n">
        <v>278.7</v>
      </c>
      <c r="E24" t="n">
        <v>-3502</v>
      </c>
      <c r="F24" t="n">
        <v>3231</v>
      </c>
      <c r="G24" t="n">
        <v>427.9</v>
      </c>
      <c r="H24" t="n">
        <v>-5347</v>
      </c>
      <c r="I24" t="n">
        <v>-1388</v>
      </c>
      <c r="J24" t="n">
        <v>-3203</v>
      </c>
      <c r="K24" t="n">
        <v>-4706</v>
      </c>
      <c r="L24" t="n">
        <v>985.3</v>
      </c>
      <c r="M24" t="n">
        <v>12.9</v>
      </c>
      <c r="N24" t="n">
        <v>837.6</v>
      </c>
      <c r="O24" t="n">
        <v>718</v>
      </c>
    </row>
    <row r="25">
      <c r="A25" s="5" t="inlineStr">
        <is>
          <t>Minderheitenanteil</t>
        </is>
      </c>
      <c r="B25" s="5" t="inlineStr">
        <is>
          <t>Minority Share</t>
        </is>
      </c>
      <c r="C25" t="n">
        <v>0.1</v>
      </c>
      <c r="D25" t="n">
        <v>-0.09</v>
      </c>
      <c r="E25" t="n">
        <v>-0.1</v>
      </c>
      <c r="F25" t="n">
        <v>-9.699999999999999</v>
      </c>
      <c r="G25" t="n">
        <v>-1.8</v>
      </c>
      <c r="H25" t="n">
        <v>4.4</v>
      </c>
      <c r="I25" t="n">
        <v>-0.1</v>
      </c>
      <c r="J25" t="n">
        <v>21.6</v>
      </c>
      <c r="K25" t="n">
        <v>3.5</v>
      </c>
      <c r="L25" t="n">
        <v>-1.5</v>
      </c>
      <c r="M25" t="n">
        <v>-4.5</v>
      </c>
      <c r="N25" t="n">
        <v>-8.4</v>
      </c>
      <c r="O25" t="n">
        <v>-15.6</v>
      </c>
    </row>
    <row r="26">
      <c r="A26" s="5" t="inlineStr">
        <is>
          <t>Jahresüberschuss/-fehlbetrag</t>
        </is>
      </c>
      <c r="B26" s="5" t="inlineStr">
        <is>
          <t>Net Profit</t>
        </is>
      </c>
      <c r="C26" t="n">
        <v>-1033</v>
      </c>
      <c r="D26" t="n">
        <v>278.6</v>
      </c>
      <c r="E26" t="n">
        <v>-3502</v>
      </c>
      <c r="F26" t="n">
        <v>-3241</v>
      </c>
      <c r="G26" t="n">
        <v>427.9</v>
      </c>
      <c r="H26" t="n">
        <v>-5343</v>
      </c>
      <c r="I26" t="n">
        <v>-1439</v>
      </c>
      <c r="J26" t="n">
        <v>-3170</v>
      </c>
      <c r="K26" t="n">
        <v>-4685</v>
      </c>
      <c r="L26" t="n">
        <v>985.5</v>
      </c>
      <c r="M26" t="n">
        <v>220.1</v>
      </c>
      <c r="N26" t="n">
        <v>922.8</v>
      </c>
      <c r="O26" t="n">
        <v>1438</v>
      </c>
    </row>
    <row r="27">
      <c r="A27" s="5" t="inlineStr">
        <is>
          <t>Summe Aktiva</t>
        </is>
      </c>
      <c r="B27" s="5" t="inlineStr">
        <is>
          <t>Total Assets</t>
        </is>
      </c>
      <c r="C27" t="n">
        <v>132196</v>
      </c>
      <c r="D27" t="n">
        <v>130481</v>
      </c>
      <c r="E27" t="n">
        <v>139154</v>
      </c>
      <c r="F27" t="n">
        <v>153179</v>
      </c>
      <c r="G27" t="n">
        <v>169012</v>
      </c>
      <c r="H27" t="n">
        <v>183444</v>
      </c>
      <c r="I27" t="n">
        <v>199109</v>
      </c>
      <c r="J27" t="n">
        <v>218882</v>
      </c>
      <c r="K27" t="n">
        <v>240702</v>
      </c>
      <c r="L27" t="n">
        <v>244279</v>
      </c>
      <c r="M27" t="n">
        <v>224815</v>
      </c>
      <c r="N27" t="n">
        <v>213796</v>
      </c>
      <c r="O27" t="n">
        <v>162076</v>
      </c>
    </row>
    <row r="28">
      <c r="A28" s="5" t="inlineStr">
        <is>
          <t>Summe Fremdkapital</t>
        </is>
      </c>
      <c r="B28" s="5" t="inlineStr">
        <is>
          <t>Total Liabilities</t>
        </is>
      </c>
      <c r="C28" t="n">
        <v>123212</v>
      </c>
      <c r="D28" t="n">
        <v>121487</v>
      </c>
      <c r="E28" t="n">
        <v>128723</v>
      </c>
      <c r="F28" t="n">
        <v>146718</v>
      </c>
      <c r="G28" t="n">
        <v>159390</v>
      </c>
      <c r="H28" t="n">
        <v>177455</v>
      </c>
      <c r="I28" t="n">
        <v>192942</v>
      </c>
      <c r="J28" t="n">
        <v>212428</v>
      </c>
      <c r="K28" t="n">
        <v>229720</v>
      </c>
      <c r="L28" t="n">
        <v>226853</v>
      </c>
      <c r="M28" t="n">
        <v>208642</v>
      </c>
      <c r="N28" t="n">
        <v>199094</v>
      </c>
      <c r="O28" t="n">
        <v>153788</v>
      </c>
    </row>
    <row r="29">
      <c r="A29" s="5" t="inlineStr">
        <is>
          <t>Minderheitenanteil</t>
        </is>
      </c>
      <c r="B29" s="5" t="inlineStr">
        <is>
          <t>Minority Share</t>
        </is>
      </c>
      <c r="C29" t="n">
        <v>1.8</v>
      </c>
      <c r="D29" t="n">
        <v>2.2</v>
      </c>
      <c r="E29" t="n">
        <v>2.3</v>
      </c>
      <c r="F29" t="n">
        <v>34.9</v>
      </c>
      <c r="G29" t="n">
        <v>26</v>
      </c>
      <c r="H29" t="n">
        <v>23.6</v>
      </c>
      <c r="I29" t="n">
        <v>8.199999999999999</v>
      </c>
      <c r="J29" t="n">
        <v>2.9</v>
      </c>
      <c r="K29" t="n">
        <v>217.2</v>
      </c>
      <c r="L29" t="n">
        <v>269.6</v>
      </c>
      <c r="M29" t="n">
        <v>281.3</v>
      </c>
      <c r="N29" t="n">
        <v>279</v>
      </c>
      <c r="O29" t="n">
        <v>290</v>
      </c>
    </row>
    <row r="30">
      <c r="A30" s="5" t="inlineStr">
        <is>
          <t>Summe Eigenkapital</t>
        </is>
      </c>
      <c r="B30" s="5" t="inlineStr">
        <is>
          <t>Equity</t>
        </is>
      </c>
      <c r="C30" t="n">
        <v>8984</v>
      </c>
      <c r="D30" t="n">
        <v>8992</v>
      </c>
      <c r="E30" t="n">
        <v>10429</v>
      </c>
      <c r="F30" t="n">
        <v>6425</v>
      </c>
      <c r="G30" t="n">
        <v>9596</v>
      </c>
      <c r="H30" t="n">
        <v>5965</v>
      </c>
      <c r="I30" t="n">
        <v>6155</v>
      </c>
      <c r="J30" t="n">
        <v>6452</v>
      </c>
      <c r="K30" t="n">
        <v>10765</v>
      </c>
      <c r="L30" t="n">
        <v>17156</v>
      </c>
      <c r="M30" t="n">
        <v>16454</v>
      </c>
      <c r="N30" t="n">
        <v>14423</v>
      </c>
      <c r="O30" t="n">
        <v>7999</v>
      </c>
    </row>
    <row r="31">
      <c r="A31" s="5" t="inlineStr">
        <is>
          <t>Summe Passiva</t>
        </is>
      </c>
      <c r="B31" s="5" t="inlineStr">
        <is>
          <t>Liabilities &amp; Shareholder Equity</t>
        </is>
      </c>
      <c r="C31" t="n">
        <v>132196</v>
      </c>
      <c r="D31" t="n">
        <v>130481</v>
      </c>
      <c r="E31" t="n">
        <v>139154</v>
      </c>
      <c r="F31" t="n">
        <v>153179</v>
      </c>
      <c r="G31" t="n">
        <v>169012</v>
      </c>
      <c r="H31" t="n">
        <v>183444</v>
      </c>
      <c r="I31" t="n">
        <v>199106</v>
      </c>
      <c r="J31" t="n">
        <v>218882</v>
      </c>
      <c r="K31" t="n">
        <v>240702</v>
      </c>
      <c r="L31" t="n">
        <v>244279</v>
      </c>
      <c r="M31" t="n">
        <v>224815</v>
      </c>
      <c r="N31" t="n">
        <v>213796</v>
      </c>
      <c r="O31" t="n">
        <v>162076</v>
      </c>
    </row>
    <row r="32">
      <c r="A32" s="5" t="inlineStr">
        <is>
          <t>Mio.Aktien im Umlauf</t>
        </is>
      </c>
      <c r="B32" s="5" t="inlineStr">
        <is>
          <t>Million shares outstanding</t>
        </is>
      </c>
      <c r="C32" t="n">
        <v>1140</v>
      </c>
      <c r="D32" t="n">
        <v>1140</v>
      </c>
      <c r="E32" t="n">
        <v>1140</v>
      </c>
      <c r="F32" t="n">
        <v>29.32</v>
      </c>
      <c r="G32" t="n">
        <v>17.67</v>
      </c>
      <c r="H32" t="n">
        <v>51.17</v>
      </c>
      <c r="I32" t="n">
        <v>51.17</v>
      </c>
      <c r="J32" t="inlineStr">
        <is>
          <t>-</t>
        </is>
      </c>
      <c r="K32" t="inlineStr">
        <is>
          <t>-</t>
        </is>
      </c>
      <c r="L32" t="inlineStr">
        <is>
          <t>-</t>
        </is>
      </c>
      <c r="M32" t="inlineStr">
        <is>
          <t>-</t>
        </is>
      </c>
      <c r="N32" t="inlineStr">
        <is>
          <t>-</t>
        </is>
      </c>
      <c r="O32" t="inlineStr">
        <is>
          <t>-</t>
        </is>
      </c>
    </row>
    <row r="33">
      <c r="A33" s="5" t="inlineStr">
        <is>
          <t>Mio.Aktien im Umlauf</t>
        </is>
      </c>
      <c r="B33" s="5" t="inlineStr">
        <is>
          <t>Million shares outstanding</t>
        </is>
      </c>
      <c r="C33" t="n">
        <v>1140</v>
      </c>
      <c r="D33" t="n">
        <v>1140</v>
      </c>
      <c r="E33" t="n">
        <v>1140</v>
      </c>
      <c r="F33" t="n">
        <v>29.32</v>
      </c>
      <c r="G33" t="n">
        <v>17.67</v>
      </c>
      <c r="H33" t="n">
        <v>51.17</v>
      </c>
      <c r="I33" t="n">
        <v>51.17</v>
      </c>
      <c r="J33" t="inlineStr">
        <is>
          <t>-</t>
        </is>
      </c>
      <c r="K33" t="inlineStr">
        <is>
          <t>-</t>
        </is>
      </c>
      <c r="L33" t="inlineStr">
        <is>
          <t>-</t>
        </is>
      </c>
      <c r="M33" t="inlineStr">
        <is>
          <t>-</t>
        </is>
      </c>
      <c r="N33" t="inlineStr">
        <is>
          <t>-</t>
        </is>
      </c>
      <c r="O33" t="inlineStr">
        <is>
          <t>-</t>
        </is>
      </c>
    </row>
    <row r="34">
      <c r="A34" s="5" t="inlineStr">
        <is>
          <t>Gezeichnetes Kapital (in Mio.)</t>
        </is>
      </c>
      <c r="B34" s="5" t="inlineStr">
        <is>
          <t>Subscribed Capital in M</t>
        </is>
      </c>
      <c r="C34" t="inlineStr">
        <is>
          <t>-</t>
        </is>
      </c>
      <c r="D34" t="inlineStr">
        <is>
          <t>-</t>
        </is>
      </c>
      <c r="E34" t="inlineStr">
        <is>
          <t>-</t>
        </is>
      </c>
      <c r="F34" t="inlineStr">
        <is>
          <t>-</t>
        </is>
      </c>
      <c r="G34" t="inlineStr">
        <is>
          <t>-</t>
        </is>
      </c>
      <c r="H34" t="inlineStr">
        <is>
          <t>-</t>
        </is>
      </c>
      <c r="I34" t="inlineStr">
        <is>
          <t>-</t>
        </is>
      </c>
      <c r="J34" t="inlineStr">
        <is>
          <t>-</t>
        </is>
      </c>
      <c r="K34" t="inlineStr">
        <is>
          <t>-</t>
        </is>
      </c>
      <c r="L34" t="inlineStr">
        <is>
          <t>-</t>
        </is>
      </c>
      <c r="M34" t="inlineStr">
        <is>
          <t>-</t>
        </is>
      </c>
      <c r="N34" t="inlineStr">
        <is>
          <t>-</t>
        </is>
      </c>
      <c r="O34" t="inlineStr">
        <is>
          <t>-</t>
        </is>
      </c>
    </row>
    <row r="35">
      <c r="A35" s="5" t="inlineStr">
        <is>
          <t>Ergebnis je Aktie (brutto)</t>
        </is>
      </c>
      <c r="B35" s="5" t="inlineStr">
        <is>
          <t>Earnings per share</t>
        </is>
      </c>
      <c r="C35" t="n">
        <v>0.05</v>
      </c>
      <c r="D35" t="n">
        <v>-0.07000000000000001</v>
      </c>
      <c r="E35" t="n">
        <v>-3.7</v>
      </c>
      <c r="F35" t="n">
        <v>-110.03</v>
      </c>
      <c r="G35" t="n">
        <v>24.86</v>
      </c>
      <c r="H35" t="n">
        <v>-150.17</v>
      </c>
      <c r="I35" t="n">
        <v>-39.09</v>
      </c>
      <c r="J35" t="inlineStr">
        <is>
          <t>-</t>
        </is>
      </c>
      <c r="K35" t="inlineStr">
        <is>
          <t>-</t>
        </is>
      </c>
      <c r="L35" t="inlineStr">
        <is>
          <t>-</t>
        </is>
      </c>
      <c r="M35" t="inlineStr">
        <is>
          <t>-</t>
        </is>
      </c>
      <c r="N35" t="inlineStr">
        <is>
          <t>-</t>
        </is>
      </c>
      <c r="O35" t="inlineStr">
        <is>
          <t>-</t>
        </is>
      </c>
    </row>
    <row r="36">
      <c r="A36" s="5" t="inlineStr">
        <is>
          <t>Ergebnis je Aktie (unverwässert)</t>
        </is>
      </c>
      <c r="B36" s="5" t="inlineStr">
        <is>
          <t>Basic Earnings per share</t>
        </is>
      </c>
      <c r="C36" t="n">
        <v>-0.9399999999999999</v>
      </c>
      <c r="D36" t="n">
        <v>0.25</v>
      </c>
      <c r="E36" t="n">
        <v>-7.3</v>
      </c>
      <c r="F36" t="n">
        <v>-110.54</v>
      </c>
      <c r="G36" t="n">
        <v>22.32</v>
      </c>
      <c r="H36" t="n">
        <v>-19.9</v>
      </c>
      <c r="I36" t="n">
        <v>-12</v>
      </c>
      <c r="J36" t="n">
        <v>-28</v>
      </c>
      <c r="K36" t="n">
        <v>-54</v>
      </c>
      <c r="L36" t="n">
        <v>12</v>
      </c>
      <c r="M36" t="n">
        <v>3</v>
      </c>
      <c r="N36" t="n">
        <v>18</v>
      </c>
      <c r="O36" t="n">
        <v>48</v>
      </c>
    </row>
    <row r="37">
      <c r="A37" s="5" t="inlineStr">
        <is>
          <t>Ergebnis je Aktie (verwässert)</t>
        </is>
      </c>
      <c r="B37" s="5" t="inlineStr">
        <is>
          <t>Diluted Earnings per share</t>
        </is>
      </c>
      <c r="C37" t="n">
        <v>-0.9399999999999999</v>
      </c>
      <c r="D37" t="n">
        <v>0.25</v>
      </c>
      <c r="E37" t="n">
        <v>-7.3</v>
      </c>
      <c r="F37" t="n">
        <v>-110.54</v>
      </c>
      <c r="G37" t="n">
        <v>21.96</v>
      </c>
      <c r="H37" t="n">
        <v>-19.9</v>
      </c>
      <c r="I37" t="n">
        <v>-12</v>
      </c>
      <c r="J37" t="n">
        <v>-28</v>
      </c>
      <c r="K37" t="n">
        <v>-54</v>
      </c>
      <c r="L37" t="n">
        <v>11</v>
      </c>
      <c r="M37" t="n">
        <v>3</v>
      </c>
      <c r="N37" t="n">
        <v>18</v>
      </c>
      <c r="O37" t="n">
        <v>45</v>
      </c>
    </row>
    <row r="38">
      <c r="A38" s="5" t="inlineStr">
        <is>
          <t>Dividende je Aktie</t>
        </is>
      </c>
      <c r="B38" s="5" t="inlineStr">
        <is>
          <t>Dividend per share</t>
        </is>
      </c>
      <c r="C38" t="inlineStr">
        <is>
          <t>-</t>
        </is>
      </c>
      <c r="D38" t="inlineStr">
        <is>
          <t>-</t>
        </is>
      </c>
      <c r="E38" t="inlineStr">
        <is>
          <t>-</t>
        </is>
      </c>
      <c r="F38" t="inlineStr">
        <is>
          <t>-</t>
        </is>
      </c>
      <c r="G38" t="inlineStr">
        <is>
          <t>-</t>
        </is>
      </c>
      <c r="H38" t="inlineStr">
        <is>
          <t>-</t>
        </is>
      </c>
      <c r="I38" t="inlineStr">
        <is>
          <t>-</t>
        </is>
      </c>
      <c r="J38" t="inlineStr">
        <is>
          <t>-</t>
        </is>
      </c>
      <c r="K38" t="inlineStr">
        <is>
          <t>-</t>
        </is>
      </c>
      <c r="L38" t="inlineStr">
        <is>
          <t>-</t>
        </is>
      </c>
      <c r="M38" t="inlineStr">
        <is>
          <t>-</t>
        </is>
      </c>
      <c r="N38" t="inlineStr">
        <is>
          <t>-</t>
        </is>
      </c>
      <c r="O38" t="inlineStr">
        <is>
          <t>-</t>
        </is>
      </c>
    </row>
    <row r="39">
      <c r="A39" s="5" t="inlineStr">
        <is>
          <t>Dividendenausschüttung in Mio</t>
        </is>
      </c>
      <c r="B39" s="5" t="inlineStr">
        <is>
          <t>Dividend Payment in M</t>
        </is>
      </c>
      <c r="C39" t="inlineStr">
        <is>
          <t>-</t>
        </is>
      </c>
      <c r="D39" t="inlineStr">
        <is>
          <t>-</t>
        </is>
      </c>
      <c r="E39" t="inlineStr">
        <is>
          <t>-</t>
        </is>
      </c>
      <c r="F39" t="inlineStr">
        <is>
          <t>-</t>
        </is>
      </c>
      <c r="G39" t="inlineStr">
        <is>
          <t>-</t>
        </is>
      </c>
      <c r="H39" t="inlineStr">
        <is>
          <t>-</t>
        </is>
      </c>
      <c r="I39" t="inlineStr">
        <is>
          <t>-</t>
        </is>
      </c>
      <c r="J39" t="inlineStr">
        <is>
          <t>-</t>
        </is>
      </c>
      <c r="K39" t="inlineStr">
        <is>
          <t>-</t>
        </is>
      </c>
      <c r="L39" t="inlineStr">
        <is>
          <t>-</t>
        </is>
      </c>
      <c r="M39" t="inlineStr">
        <is>
          <t>-</t>
        </is>
      </c>
      <c r="N39" t="inlineStr">
        <is>
          <t>-</t>
        </is>
      </c>
      <c r="O39" t="inlineStr">
        <is>
          <t>-</t>
        </is>
      </c>
    </row>
    <row r="40">
      <c r="A40" s="5" t="inlineStr">
        <is>
          <t>Ertrag</t>
        </is>
      </c>
      <c r="B40" s="5" t="inlineStr">
        <is>
          <t>Income</t>
        </is>
      </c>
      <c r="C40" t="n">
        <v>2.81</v>
      </c>
      <c r="D40" t="n">
        <v>2.83</v>
      </c>
      <c r="E40" t="n">
        <v>3.44</v>
      </c>
      <c r="F40" t="n">
        <v>143.62</v>
      </c>
      <c r="G40" t="n">
        <v>295.18</v>
      </c>
      <c r="H40" t="n">
        <v>80.03</v>
      </c>
      <c r="I40" t="n">
        <v>74.28</v>
      </c>
      <c r="J40" t="inlineStr">
        <is>
          <t>-</t>
        </is>
      </c>
      <c r="K40" t="inlineStr">
        <is>
          <t>-</t>
        </is>
      </c>
      <c r="L40" t="inlineStr">
        <is>
          <t>-</t>
        </is>
      </c>
      <c r="M40" t="inlineStr">
        <is>
          <t>-</t>
        </is>
      </c>
      <c r="N40" t="inlineStr">
        <is>
          <t>-</t>
        </is>
      </c>
      <c r="O40" t="inlineStr">
        <is>
          <t>-</t>
        </is>
      </c>
    </row>
    <row r="41">
      <c r="A41" s="5" t="inlineStr">
        <is>
          <t>Buchwert je Aktie</t>
        </is>
      </c>
      <c r="B41" s="5" t="inlineStr">
        <is>
          <t>Book value per share</t>
        </is>
      </c>
      <c r="C41" t="n">
        <v>7.88</v>
      </c>
      <c r="D41" t="n">
        <v>7.89</v>
      </c>
      <c r="E41" t="n">
        <v>9.15</v>
      </c>
      <c r="F41" t="n">
        <v>219.15</v>
      </c>
      <c r="G41" t="n">
        <v>543.1</v>
      </c>
      <c r="H41" t="n">
        <v>116.58</v>
      </c>
      <c r="I41" t="n">
        <v>120.3</v>
      </c>
      <c r="J41" t="inlineStr">
        <is>
          <t>-</t>
        </is>
      </c>
      <c r="K41" t="inlineStr">
        <is>
          <t>-</t>
        </is>
      </c>
      <c r="L41" t="inlineStr">
        <is>
          <t>-</t>
        </is>
      </c>
      <c r="M41" t="inlineStr">
        <is>
          <t>-</t>
        </is>
      </c>
      <c r="N41" t="inlineStr">
        <is>
          <t>-</t>
        </is>
      </c>
      <c r="O41" t="inlineStr">
        <is>
          <t>-</t>
        </is>
      </c>
    </row>
    <row r="42">
      <c r="A42" s="5" t="inlineStr">
        <is>
          <t>Cashflow je Aktie</t>
        </is>
      </c>
      <c r="B42" s="5" t="inlineStr">
        <is>
          <t>Cashflow per share</t>
        </is>
      </c>
      <c r="C42" t="n">
        <v>-0.05</v>
      </c>
      <c r="D42" t="n">
        <v>-2.79</v>
      </c>
      <c r="E42" t="n">
        <v>-0.76</v>
      </c>
      <c r="F42" t="n">
        <v>-4.22</v>
      </c>
      <c r="G42" t="n">
        <v>-165.56</v>
      </c>
      <c r="H42" t="n">
        <v>-96.51000000000001</v>
      </c>
      <c r="I42" t="n">
        <v>-29.74</v>
      </c>
      <c r="J42" t="inlineStr">
        <is>
          <t>-</t>
        </is>
      </c>
      <c r="K42" t="inlineStr">
        <is>
          <t>-</t>
        </is>
      </c>
      <c r="L42" t="inlineStr">
        <is>
          <t>-</t>
        </is>
      </c>
      <c r="M42" t="inlineStr">
        <is>
          <t>-</t>
        </is>
      </c>
      <c r="N42" t="inlineStr">
        <is>
          <t>-</t>
        </is>
      </c>
      <c r="O42" t="inlineStr">
        <is>
          <t>-</t>
        </is>
      </c>
    </row>
    <row r="43">
      <c r="A43" s="5" t="inlineStr">
        <is>
          <t>Bilanzsumme je Aktie</t>
        </is>
      </c>
      <c r="B43" s="5" t="inlineStr">
        <is>
          <t>Total assets per share</t>
        </is>
      </c>
      <c r="C43" t="n">
        <v>115.93</v>
      </c>
      <c r="D43" t="n">
        <v>114.43</v>
      </c>
      <c r="E43" t="n">
        <v>122.03</v>
      </c>
      <c r="F43" t="n">
        <v>5224</v>
      </c>
      <c r="G43" t="n">
        <v>9565</v>
      </c>
      <c r="H43" t="n">
        <v>3585</v>
      </c>
      <c r="I43" t="n">
        <v>3892</v>
      </c>
      <c r="J43" t="inlineStr">
        <is>
          <t>-</t>
        </is>
      </c>
      <c r="K43" t="inlineStr">
        <is>
          <t>-</t>
        </is>
      </c>
      <c r="L43" t="inlineStr">
        <is>
          <t>-</t>
        </is>
      </c>
      <c r="M43" t="inlineStr">
        <is>
          <t>-</t>
        </is>
      </c>
      <c r="N43" t="inlineStr">
        <is>
          <t>-</t>
        </is>
      </c>
      <c r="O43" t="inlineStr">
        <is>
          <t>-</t>
        </is>
      </c>
    </row>
    <row r="44">
      <c r="A44" s="5" t="inlineStr">
        <is>
          <t>Personal am Ende des Jahres</t>
        </is>
      </c>
      <c r="B44" s="5" t="inlineStr">
        <is>
          <t>Staff at the end of year</t>
        </is>
      </c>
      <c r="C44" t="n">
        <v>22040</v>
      </c>
      <c r="D44" t="n">
        <v>23129</v>
      </c>
      <c r="E44" t="n">
        <v>23463</v>
      </c>
      <c r="F44" t="n">
        <v>25566</v>
      </c>
      <c r="G44" t="n">
        <v>25731</v>
      </c>
      <c r="H44" t="n">
        <v>25961</v>
      </c>
      <c r="I44" t="n">
        <v>28417</v>
      </c>
      <c r="J44" t="n">
        <v>30265</v>
      </c>
      <c r="K44" t="n">
        <v>31170</v>
      </c>
      <c r="L44" t="n">
        <v>31495</v>
      </c>
      <c r="M44" t="n">
        <v>32003</v>
      </c>
      <c r="N44" t="n">
        <v>33917</v>
      </c>
      <c r="O44" t="n">
        <v>25651</v>
      </c>
    </row>
    <row r="45">
      <c r="A45" s="5" t="inlineStr">
        <is>
          <t>Personalaufwand in Mio. EUR</t>
        </is>
      </c>
      <c r="B45" s="5" t="inlineStr">
        <is>
          <t>Personnel expenses in M</t>
        </is>
      </c>
      <c r="C45" t="n">
        <v>1433</v>
      </c>
      <c r="D45" t="n">
        <v>1463</v>
      </c>
      <c r="E45" t="n">
        <v>1575</v>
      </c>
      <c r="F45" t="n">
        <v>1611</v>
      </c>
      <c r="G45" t="n">
        <v>1653</v>
      </c>
      <c r="H45" t="n">
        <v>1710</v>
      </c>
      <c r="I45" t="n">
        <v>1719</v>
      </c>
      <c r="J45" t="n">
        <v>1989</v>
      </c>
      <c r="K45" t="n">
        <v>2221</v>
      </c>
      <c r="L45" t="n">
        <v>2225</v>
      </c>
      <c r="M45" t="n">
        <v>2350</v>
      </c>
      <c r="N45" t="n">
        <v>2348</v>
      </c>
      <c r="O45" t="n">
        <v>1849</v>
      </c>
    </row>
    <row r="46">
      <c r="A46" s="5" t="inlineStr">
        <is>
          <t>Aufwand je Mitarbeiter in EUR</t>
        </is>
      </c>
      <c r="B46" s="5" t="inlineStr">
        <is>
          <t>Effort per employee</t>
        </is>
      </c>
      <c r="C46" t="n">
        <v>65018</v>
      </c>
      <c r="D46" t="n">
        <v>63250</v>
      </c>
      <c r="E46" t="n">
        <v>67144</v>
      </c>
      <c r="F46" t="n">
        <v>62994</v>
      </c>
      <c r="G46" t="n">
        <v>64234</v>
      </c>
      <c r="H46" t="n">
        <v>65864</v>
      </c>
      <c r="I46" t="n">
        <v>60481</v>
      </c>
      <c r="J46" t="n">
        <v>65733</v>
      </c>
      <c r="K46" t="inlineStr">
        <is>
          <t>-</t>
        </is>
      </c>
      <c r="L46" t="n">
        <v>70637</v>
      </c>
      <c r="M46" t="n">
        <v>73437</v>
      </c>
      <c r="N46" t="n">
        <v>69234</v>
      </c>
      <c r="O46" t="n">
        <v>72079</v>
      </c>
    </row>
    <row r="47">
      <c r="A47" s="5" t="inlineStr">
        <is>
          <t>Ertrag je Mitarbeiter in EUR</t>
        </is>
      </c>
      <c r="B47" s="5" t="inlineStr">
        <is>
          <t>Income per employee</t>
        </is>
      </c>
      <c r="C47" t="n">
        <v>145204</v>
      </c>
      <c r="D47" t="n">
        <v>139734</v>
      </c>
      <c r="E47" t="n">
        <v>167063</v>
      </c>
      <c r="F47" t="n">
        <v>164703</v>
      </c>
      <c r="G47" t="n">
        <v>202693</v>
      </c>
      <c r="H47" t="n">
        <v>157729</v>
      </c>
      <c r="I47" t="n">
        <v>133744</v>
      </c>
      <c r="J47" t="n">
        <v>160595</v>
      </c>
      <c r="K47" t="inlineStr">
        <is>
          <t>-</t>
        </is>
      </c>
      <c r="L47" t="n">
        <v>172027</v>
      </c>
      <c r="M47" t="n">
        <v>169137</v>
      </c>
      <c r="N47" t="n">
        <v>151567</v>
      </c>
      <c r="O47" t="n">
        <v>188308</v>
      </c>
    </row>
    <row r="48">
      <c r="A48" s="5" t="inlineStr">
        <is>
          <t>Bruttoergebnis je Mitarbeiter in EUR</t>
        </is>
      </c>
      <c r="B48" s="5" t="inlineStr">
        <is>
          <t>Gross Profit per employee</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row>
    <row r="49">
      <c r="A49" s="5" t="inlineStr">
        <is>
          <t>Gewinn je Mitarbeiter in EUR</t>
        </is>
      </c>
      <c r="B49" s="5" t="inlineStr">
        <is>
          <t>Earnings per employee</t>
        </is>
      </c>
      <c r="C49" t="n">
        <v>-46869</v>
      </c>
      <c r="D49" t="n">
        <v>12045</v>
      </c>
      <c r="E49" t="n">
        <v>-149269</v>
      </c>
      <c r="F49" t="n">
        <v>-126774</v>
      </c>
      <c r="G49" t="n">
        <v>16630</v>
      </c>
      <c r="H49" t="n">
        <v>-205805</v>
      </c>
      <c r="I49" t="n">
        <v>-50639</v>
      </c>
      <c r="J49" t="n">
        <v>-104751</v>
      </c>
      <c r="K49" t="n">
        <v>-150314</v>
      </c>
      <c r="L49" t="n">
        <v>31291</v>
      </c>
      <c r="M49" t="n">
        <v>6877</v>
      </c>
      <c r="N49" t="n">
        <v>27208</v>
      </c>
      <c r="O49" t="n">
        <v>56045</v>
      </c>
    </row>
    <row r="50">
      <c r="A50" s="5" t="inlineStr">
        <is>
          <t>KGV (Kurs/Gewinn)</t>
        </is>
      </c>
      <c r="B50" s="5" t="inlineStr">
        <is>
          <t>PE (price/earnings)</t>
        </is>
      </c>
      <c r="C50" t="inlineStr">
        <is>
          <t>-</t>
        </is>
      </c>
      <c r="D50" t="n">
        <v>6</v>
      </c>
      <c r="E50" t="inlineStr">
        <is>
          <t>-</t>
        </is>
      </c>
      <c r="F50" t="inlineStr">
        <is>
          <t>-</t>
        </is>
      </c>
      <c r="G50" t="n">
        <v>5.5</v>
      </c>
      <c r="H50" t="inlineStr">
        <is>
          <t>-</t>
        </is>
      </c>
      <c r="I50" t="inlineStr">
        <is>
          <t>-</t>
        </is>
      </c>
      <c r="J50" t="inlineStr">
        <is>
          <t>-</t>
        </is>
      </c>
      <c r="K50" t="inlineStr">
        <is>
          <t>-</t>
        </is>
      </c>
      <c r="L50" t="n">
        <v>0.07000000000000001</v>
      </c>
      <c r="M50" t="n">
        <v>0.43</v>
      </c>
      <c r="N50" t="n">
        <v>0.08</v>
      </c>
      <c r="O50" t="n">
        <v>0.08</v>
      </c>
    </row>
    <row r="51">
      <c r="A51" s="5" t="inlineStr">
        <is>
          <t>KUV (Kurs/Umsatz)</t>
        </is>
      </c>
      <c r="B51" s="5" t="inlineStr">
        <is>
          <t>PS (price/sales)</t>
        </is>
      </c>
      <c r="C51" t="inlineStr">
        <is>
          <t>-</t>
        </is>
      </c>
      <c r="D51" t="inlineStr">
        <is>
          <t>-</t>
        </is>
      </c>
      <c r="E51" t="n">
        <v>1.14</v>
      </c>
      <c r="F51" t="n">
        <v>0.1</v>
      </c>
      <c r="G51" t="n">
        <v>0.42</v>
      </c>
      <c r="H51" t="n">
        <v>2.39</v>
      </c>
      <c r="I51" t="inlineStr">
        <is>
          <t>-</t>
        </is>
      </c>
      <c r="J51" t="inlineStr">
        <is>
          <t>-</t>
        </is>
      </c>
      <c r="K51" t="inlineStr">
        <is>
          <t>-</t>
        </is>
      </c>
      <c r="L51" t="inlineStr">
        <is>
          <t>-</t>
        </is>
      </c>
      <c r="M51" t="inlineStr">
        <is>
          <t>-</t>
        </is>
      </c>
      <c r="N51" t="inlineStr">
        <is>
          <t>-</t>
        </is>
      </c>
      <c r="O51" t="inlineStr">
        <is>
          <t>-</t>
        </is>
      </c>
    </row>
    <row r="52">
      <c r="A52" s="5" t="inlineStr">
        <is>
          <t>KBV (Kurs/Buchwert)</t>
        </is>
      </c>
      <c r="B52" s="5" t="inlineStr">
        <is>
          <t>PB (price/book value)</t>
        </is>
      </c>
      <c r="C52" t="n">
        <v>0.18</v>
      </c>
      <c r="D52" t="n">
        <v>0.19</v>
      </c>
      <c r="E52" t="n">
        <v>0.43</v>
      </c>
      <c r="F52" t="n">
        <v>0.07000000000000001</v>
      </c>
      <c r="G52" t="n">
        <v>0.23</v>
      </c>
      <c r="H52" t="n">
        <v>1.64</v>
      </c>
      <c r="I52" t="inlineStr">
        <is>
          <t>-</t>
        </is>
      </c>
      <c r="J52" t="inlineStr">
        <is>
          <t>-</t>
        </is>
      </c>
      <c r="K52" t="inlineStr">
        <is>
          <t>-</t>
        </is>
      </c>
      <c r="L52" t="inlineStr">
        <is>
          <t>-</t>
        </is>
      </c>
      <c r="M52" t="inlineStr">
        <is>
          <t>-</t>
        </is>
      </c>
      <c r="N52" t="inlineStr">
        <is>
          <t>-</t>
        </is>
      </c>
      <c r="O52" t="inlineStr">
        <is>
          <t>-</t>
        </is>
      </c>
    </row>
    <row r="53">
      <c r="A53" s="5" t="inlineStr">
        <is>
          <t>KCV (Kurs/Cashflow)</t>
        </is>
      </c>
      <c r="B53" s="5" t="inlineStr">
        <is>
          <t>PC (price/cashflow)</t>
        </is>
      </c>
      <c r="C53" t="n">
        <v>-28.1</v>
      </c>
      <c r="D53" t="n">
        <v>-0.54</v>
      </c>
      <c r="E53" t="n">
        <v>-5.11</v>
      </c>
      <c r="F53" t="n">
        <v>-3.56</v>
      </c>
      <c r="G53" t="n">
        <v>-0.74</v>
      </c>
      <c r="H53" t="n">
        <v>-1.98</v>
      </c>
      <c r="I53" t="inlineStr">
        <is>
          <t>-</t>
        </is>
      </c>
      <c r="J53" t="inlineStr">
        <is>
          <t>-</t>
        </is>
      </c>
      <c r="K53" t="inlineStr">
        <is>
          <t>-</t>
        </is>
      </c>
      <c r="L53" t="inlineStr">
        <is>
          <t>-</t>
        </is>
      </c>
      <c r="M53" t="inlineStr">
        <is>
          <t>-</t>
        </is>
      </c>
      <c r="N53" t="inlineStr">
        <is>
          <t>-</t>
        </is>
      </c>
      <c r="O53" t="inlineStr">
        <is>
          <t>-</t>
        </is>
      </c>
    </row>
    <row r="54">
      <c r="A54" s="5" t="inlineStr">
        <is>
          <t>Dividendenrendite in %</t>
        </is>
      </c>
      <c r="B54" s="5" t="inlineStr">
        <is>
          <t>Dividend Yield in %</t>
        </is>
      </c>
      <c r="C54" t="inlineStr">
        <is>
          <t>-</t>
        </is>
      </c>
      <c r="D54" t="inlineStr">
        <is>
          <t>-</t>
        </is>
      </c>
      <c r="E54" t="inlineStr">
        <is>
          <t>-</t>
        </is>
      </c>
      <c r="F54" t="inlineStr">
        <is>
          <t>-</t>
        </is>
      </c>
      <c r="G54" t="inlineStr">
        <is>
          <t>-</t>
        </is>
      </c>
      <c r="H54" t="inlineStr">
        <is>
          <t>-</t>
        </is>
      </c>
      <c r="I54" t="inlineStr">
        <is>
          <t>-</t>
        </is>
      </c>
      <c r="J54" t="inlineStr">
        <is>
          <t>-</t>
        </is>
      </c>
      <c r="K54" t="inlineStr">
        <is>
          <t>-</t>
        </is>
      </c>
      <c r="L54" t="inlineStr">
        <is>
          <t>-</t>
        </is>
      </c>
      <c r="M54" t="inlineStr">
        <is>
          <t>-</t>
        </is>
      </c>
      <c r="N54" t="inlineStr">
        <is>
          <t>-</t>
        </is>
      </c>
      <c r="O54" t="inlineStr">
        <is>
          <t>-</t>
        </is>
      </c>
    </row>
    <row r="55">
      <c r="A55" s="5" t="inlineStr">
        <is>
          <t>Gewinnrendite in %</t>
        </is>
      </c>
      <c r="B55" s="5" t="inlineStr">
        <is>
          <t>Return on profit in %</t>
        </is>
      </c>
      <c r="C55" t="n">
        <v>-67.3</v>
      </c>
      <c r="D55" t="n">
        <v>16.8</v>
      </c>
      <c r="E55" t="n">
        <v>-186.7</v>
      </c>
      <c r="F55" t="n">
        <v>-736.9</v>
      </c>
      <c r="G55" t="n">
        <v>18.1</v>
      </c>
      <c r="H55" t="n">
        <v>-10.4</v>
      </c>
      <c r="I55" t="inlineStr">
        <is>
          <t>-</t>
        </is>
      </c>
      <c r="J55" t="inlineStr">
        <is>
          <t>-</t>
        </is>
      </c>
      <c r="K55" t="inlineStr">
        <is>
          <t>-</t>
        </is>
      </c>
      <c r="L55" t="inlineStr">
        <is>
          <t>-</t>
        </is>
      </c>
      <c r="M55" t="inlineStr">
        <is>
          <t>-</t>
        </is>
      </c>
      <c r="N55" t="inlineStr">
        <is>
          <t>-</t>
        </is>
      </c>
      <c r="O55" t="inlineStr">
        <is>
          <t>-</t>
        </is>
      </c>
    </row>
    <row r="56">
      <c r="A56" s="5" t="inlineStr">
        <is>
          <t>Eigenkapitalrendite in %</t>
        </is>
      </c>
      <c r="B56" s="5" t="inlineStr">
        <is>
          <t>Return on Equity in %</t>
        </is>
      </c>
      <c r="C56" t="n">
        <v>-11.5</v>
      </c>
      <c r="D56" t="n">
        <v>3.1</v>
      </c>
      <c r="E56" t="n">
        <v>-33.58</v>
      </c>
      <c r="F56" t="n">
        <v>-50.44</v>
      </c>
      <c r="G56" t="n">
        <v>4.46</v>
      </c>
      <c r="H56" t="n">
        <v>-89.56999999999999</v>
      </c>
      <c r="I56" t="n">
        <v>-23.38</v>
      </c>
      <c r="J56" t="n">
        <v>-49.14</v>
      </c>
      <c r="K56" t="n">
        <v>-43.53</v>
      </c>
      <c r="L56" t="n">
        <v>5.74</v>
      </c>
      <c r="M56" t="n">
        <v>1.34</v>
      </c>
      <c r="N56" t="n">
        <v>6.4</v>
      </c>
      <c r="O56" t="n">
        <v>17.97</v>
      </c>
    </row>
    <row r="57">
      <c r="A57" s="5" t="inlineStr">
        <is>
          <t>Gesamtkapitalrendite in %</t>
        </is>
      </c>
      <c r="B57" s="5" t="inlineStr">
        <is>
          <t>Total Return on Investment in %</t>
        </is>
      </c>
      <c r="C57" t="n">
        <v>-0.78</v>
      </c>
      <c r="D57" t="n">
        <v>0.21</v>
      </c>
      <c r="E57" t="n">
        <v>-2.52</v>
      </c>
      <c r="F57" t="n">
        <v>-2.12</v>
      </c>
      <c r="G57" t="n">
        <v>0.25</v>
      </c>
      <c r="H57" t="n">
        <v>-2.91</v>
      </c>
      <c r="I57" t="n">
        <v>-0.72</v>
      </c>
      <c r="J57" t="n">
        <v>-1.45</v>
      </c>
      <c r="K57" t="n">
        <v>-1.95</v>
      </c>
      <c r="L57" t="n">
        <v>0.4</v>
      </c>
      <c r="M57" t="n">
        <v>0.1</v>
      </c>
      <c r="N57" t="n">
        <v>0.43</v>
      </c>
      <c r="O57" t="n">
        <v>0.89</v>
      </c>
    </row>
    <row r="58">
      <c r="A58" s="5" t="inlineStr">
        <is>
          <t>Eigenkapitalquote in %</t>
        </is>
      </c>
      <c r="B58" s="5" t="inlineStr">
        <is>
          <t>Equity Ratio in %</t>
        </is>
      </c>
      <c r="C58" t="n">
        <v>6.8</v>
      </c>
      <c r="D58" t="n">
        <v>6.89</v>
      </c>
      <c r="E58" t="n">
        <v>7.49</v>
      </c>
      <c r="F58" t="n">
        <v>4.19</v>
      </c>
      <c r="G58" t="n">
        <v>5.68</v>
      </c>
      <c r="H58" t="n">
        <v>3.25</v>
      </c>
      <c r="I58" t="n">
        <v>3.09</v>
      </c>
      <c r="J58" t="n">
        <v>2.95</v>
      </c>
      <c r="K58" t="n">
        <v>4.47</v>
      </c>
      <c r="L58" t="n">
        <v>7.02</v>
      </c>
      <c r="M58" t="n">
        <v>7.32</v>
      </c>
      <c r="N58" t="n">
        <v>6.75</v>
      </c>
      <c r="O58" t="n">
        <v>4.94</v>
      </c>
    </row>
    <row r="59">
      <c r="A59" s="5" t="inlineStr">
        <is>
          <t>Fremdkapitalquote in %</t>
        </is>
      </c>
      <c r="B59" s="5" t="inlineStr">
        <is>
          <t>Debt Ratio in %</t>
        </is>
      </c>
      <c r="C59" t="n">
        <v>93.2</v>
      </c>
      <c r="D59" t="n">
        <v>93.11</v>
      </c>
      <c r="E59" t="n">
        <v>92.51000000000001</v>
      </c>
      <c r="F59" t="n">
        <v>95.81</v>
      </c>
      <c r="G59" t="n">
        <v>94.31999999999999</v>
      </c>
      <c r="H59" t="n">
        <v>96.75</v>
      </c>
      <c r="I59" t="n">
        <v>96.91</v>
      </c>
      <c r="J59" t="n">
        <v>97.05</v>
      </c>
      <c r="K59" t="n">
        <v>95.53</v>
      </c>
      <c r="L59" t="n">
        <v>92.98</v>
      </c>
      <c r="M59" t="n">
        <v>92.68000000000001</v>
      </c>
      <c r="N59" t="n">
        <v>93.25</v>
      </c>
      <c r="O59" t="n">
        <v>95.06</v>
      </c>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is>
          <t>Gesamtkapitalrentabilität</t>
        </is>
      </c>
      <c r="B66" s="5" t="inlineStr">
        <is>
          <t>ROA Return on Assets in %</t>
        </is>
      </c>
      <c r="C66" t="n">
        <v>-0.78</v>
      </c>
      <c r="D66" t="n">
        <v>0.21</v>
      </c>
      <c r="E66" t="n">
        <v>-2.52</v>
      </c>
      <c r="F66" t="n">
        <v>-2.12</v>
      </c>
      <c r="G66" t="n">
        <v>0.25</v>
      </c>
      <c r="H66" t="n">
        <v>-2.91</v>
      </c>
      <c r="I66" t="n">
        <v>-0.72</v>
      </c>
      <c r="J66" t="n">
        <v>-1.45</v>
      </c>
      <c r="K66" t="n">
        <v>-1.95</v>
      </c>
      <c r="L66" t="n">
        <v>0.4</v>
      </c>
      <c r="M66" t="n">
        <v>0.1</v>
      </c>
      <c r="N66" t="n">
        <v>0.43</v>
      </c>
    </row>
    <row r="67">
      <c r="A67" s="5" t="inlineStr">
        <is>
          <t>Ertrag des eingesetzten Kapitals</t>
        </is>
      </c>
      <c r="B67" s="5" t="inlineStr">
        <is>
          <t>ROCE Return on Cap. Empl. in %</t>
        </is>
      </c>
      <c r="C67" t="n">
        <v>0.04</v>
      </c>
      <c r="D67" t="n">
        <v>-0.06</v>
      </c>
      <c r="E67" t="n">
        <v>-3.08</v>
      </c>
      <c r="F67" t="n">
        <v>-2.13</v>
      </c>
      <c r="G67" t="n">
        <v>0.36</v>
      </c>
      <c r="H67" t="n">
        <v>-4.24</v>
      </c>
      <c r="I67" t="n">
        <v>-1.05</v>
      </c>
      <c r="J67" t="n">
        <v>-1.69</v>
      </c>
      <c r="K67" t="n">
        <v>-1.98</v>
      </c>
      <c r="L67" t="n">
        <v>0.55</v>
      </c>
      <c r="M67" t="n">
        <v>0.02</v>
      </c>
      <c r="N67" t="n">
        <v>-0.04</v>
      </c>
    </row>
    <row r="68">
      <c r="A68" s="5" t="inlineStr"/>
      <c r="B68" s="5" t="inlineStr"/>
    </row>
    <row r="69">
      <c r="A69" s="5" t="inlineStr"/>
      <c r="B69" s="5" t="inlineStr"/>
    </row>
    <row r="70">
      <c r="A70" s="5" t="inlineStr">
        <is>
          <t>Operativer Cashflow</t>
        </is>
      </c>
      <c r="B70" s="5" t="inlineStr">
        <is>
          <t>Operating Cashflow in M</t>
        </is>
      </c>
      <c r="C70" t="n">
        <v>-32034</v>
      </c>
      <c r="D70" t="n">
        <v>-615.6</v>
      </c>
      <c r="E70" t="n">
        <v>-5825.400000000001</v>
      </c>
      <c r="F70" t="n">
        <v>-104.3792</v>
      </c>
      <c r="G70" t="n">
        <v>-13.0758</v>
      </c>
      <c r="H70" t="n">
        <v>-101.3166</v>
      </c>
      <c r="I70" t="inlineStr">
        <is>
          <t>-</t>
        </is>
      </c>
      <c r="J70" t="inlineStr">
        <is>
          <t>-</t>
        </is>
      </c>
      <c r="K70" t="inlineStr">
        <is>
          <t>-</t>
        </is>
      </c>
      <c r="L70" t="inlineStr">
        <is>
          <t>-</t>
        </is>
      </c>
      <c r="M70" t="inlineStr">
        <is>
          <t>-</t>
        </is>
      </c>
      <c r="N70" t="inlineStr">
        <is>
          <t>-</t>
        </is>
      </c>
    </row>
    <row r="71">
      <c r="A71" s="5" t="inlineStr">
        <is>
          <t>Aktienrückkauf</t>
        </is>
      </c>
      <c r="B71" s="5" t="inlineStr">
        <is>
          <t>Share Buyback in M</t>
        </is>
      </c>
      <c r="C71" t="n">
        <v>0</v>
      </c>
      <c r="D71" t="n">
        <v>0</v>
      </c>
      <c r="E71" t="n">
        <v>-1110.68</v>
      </c>
      <c r="F71" t="n">
        <v>-11.65</v>
      </c>
      <c r="G71" t="n">
        <v>33.5</v>
      </c>
      <c r="H71" t="n">
        <v>0</v>
      </c>
      <c r="I71" t="inlineStr">
        <is>
          <t>-</t>
        </is>
      </c>
      <c r="J71" t="inlineStr">
        <is>
          <t>-</t>
        </is>
      </c>
      <c r="K71" t="inlineStr">
        <is>
          <t>-</t>
        </is>
      </c>
      <c r="L71" t="inlineStr">
        <is>
          <t>-</t>
        </is>
      </c>
      <c r="M71" t="inlineStr">
        <is>
          <t>-</t>
        </is>
      </c>
      <c r="N71" t="inlineStr">
        <is>
          <t>-</t>
        </is>
      </c>
    </row>
    <row r="72">
      <c r="A72" s="5" t="inlineStr"/>
      <c r="B72" s="5" t="inlineStr"/>
    </row>
    <row r="73">
      <c r="A73" s="5" t="inlineStr"/>
      <c r="B73" s="5" t="inlineStr"/>
    </row>
    <row r="74">
      <c r="A74" s="5" t="inlineStr"/>
      <c r="B74" s="5" t="inlineStr"/>
    </row>
    <row r="75">
      <c r="A75" s="5" t="inlineStr"/>
      <c r="B75" s="5" t="inlineStr"/>
    </row>
    <row r="76">
      <c r="A76" s="5" t="inlineStr">
        <is>
          <t>Gewinnwachstum 1J in %</t>
        </is>
      </c>
      <c r="B76" s="5" t="inlineStr">
        <is>
          <t>Earnings Growth 1Y in %</t>
        </is>
      </c>
      <c r="C76" t="n">
        <v>-470.78</v>
      </c>
      <c r="D76" t="n">
        <v>-107.96</v>
      </c>
      <c r="E76" t="n">
        <v>8.050000000000001</v>
      </c>
      <c r="F76" t="n">
        <v>-857.42</v>
      </c>
      <c r="G76" t="n">
        <v>-108.01</v>
      </c>
      <c r="H76" t="n">
        <v>271.3</v>
      </c>
      <c r="I76" t="n">
        <v>-54.61</v>
      </c>
      <c r="J76" t="n">
        <v>-32.34</v>
      </c>
      <c r="K76" t="n">
        <v>-575.39</v>
      </c>
      <c r="L76" t="n">
        <v>347.75</v>
      </c>
      <c r="M76" t="n">
        <v>-76.15000000000001</v>
      </c>
      <c r="N76" t="n">
        <v>-35.83</v>
      </c>
    </row>
    <row r="77">
      <c r="A77" s="5" t="inlineStr">
        <is>
          <t>Gewinnwachstum 3J in %</t>
        </is>
      </c>
      <c r="B77" s="5" t="inlineStr">
        <is>
          <t>Earnings Growth 3Y in %</t>
        </is>
      </c>
      <c r="C77" t="n">
        <v>-190.23</v>
      </c>
      <c r="D77" t="n">
        <v>-319.11</v>
      </c>
      <c r="E77" t="n">
        <v>-319.13</v>
      </c>
      <c r="F77" t="n">
        <v>-231.38</v>
      </c>
      <c r="G77" t="n">
        <v>36.23</v>
      </c>
      <c r="H77" t="n">
        <v>61.45</v>
      </c>
      <c r="I77" t="n">
        <v>-220.78</v>
      </c>
      <c r="J77" t="n">
        <v>-86.66</v>
      </c>
      <c r="K77" t="n">
        <v>-101.26</v>
      </c>
      <c r="L77" t="n">
        <v>78.59</v>
      </c>
      <c r="M77" t="inlineStr">
        <is>
          <t>-</t>
        </is>
      </c>
      <c r="N77" t="inlineStr">
        <is>
          <t>-</t>
        </is>
      </c>
    </row>
    <row r="78">
      <c r="A78" s="5" t="inlineStr">
        <is>
          <t>Gewinnwachstum 5J in %</t>
        </is>
      </c>
      <c r="B78" s="5" t="inlineStr">
        <is>
          <t>Earnings Growth 5Y in %</t>
        </is>
      </c>
      <c r="C78" t="n">
        <v>-307.22</v>
      </c>
      <c r="D78" t="n">
        <v>-158.81</v>
      </c>
      <c r="E78" t="n">
        <v>-148.14</v>
      </c>
      <c r="F78" t="n">
        <v>-156.22</v>
      </c>
      <c r="G78" t="n">
        <v>-99.81</v>
      </c>
      <c r="H78" t="n">
        <v>-8.66</v>
      </c>
      <c r="I78" t="n">
        <v>-78.15000000000001</v>
      </c>
      <c r="J78" t="n">
        <v>-74.39</v>
      </c>
      <c r="K78" t="inlineStr">
        <is>
          <t>-</t>
        </is>
      </c>
      <c r="L78" t="inlineStr">
        <is>
          <t>-</t>
        </is>
      </c>
      <c r="M78" t="inlineStr">
        <is>
          <t>-</t>
        </is>
      </c>
      <c r="N78" t="inlineStr">
        <is>
          <t>-</t>
        </is>
      </c>
    </row>
    <row r="79">
      <c r="A79" s="5" t="inlineStr">
        <is>
          <t>Gewinnwachstum 10J in %</t>
        </is>
      </c>
      <c r="B79" s="5" t="inlineStr">
        <is>
          <t>Earnings Growth 10Y in %</t>
        </is>
      </c>
      <c r="C79" t="n">
        <v>-157.94</v>
      </c>
      <c r="D79" t="n">
        <v>-118.48</v>
      </c>
      <c r="E79" t="n">
        <v>-111.27</v>
      </c>
      <c r="F79" t="inlineStr">
        <is>
          <t>-</t>
        </is>
      </c>
      <c r="G79" t="inlineStr">
        <is>
          <t>-</t>
        </is>
      </c>
      <c r="H79" t="inlineStr">
        <is>
          <t>-</t>
        </is>
      </c>
      <c r="I79" t="inlineStr">
        <is>
          <t>-</t>
        </is>
      </c>
      <c r="J79" t="inlineStr">
        <is>
          <t>-</t>
        </is>
      </c>
      <c r="K79" t="inlineStr">
        <is>
          <t>-</t>
        </is>
      </c>
      <c r="L79" t="inlineStr">
        <is>
          <t>-</t>
        </is>
      </c>
      <c r="M79" t="inlineStr">
        <is>
          <t>-</t>
        </is>
      </c>
      <c r="N79" t="inlineStr">
        <is>
          <t>-</t>
        </is>
      </c>
    </row>
    <row r="80">
      <c r="A80" s="5" t="inlineStr">
        <is>
          <t>PEG Ratio</t>
        </is>
      </c>
      <c r="B80" s="5" t="inlineStr">
        <is>
          <t>KGW Kurs/Gewinn/Wachstum</t>
        </is>
      </c>
      <c r="C80" t="inlineStr">
        <is>
          <t>-</t>
        </is>
      </c>
      <c r="D80" t="n">
        <v>-0.04</v>
      </c>
      <c r="E80" t="inlineStr">
        <is>
          <t>-</t>
        </is>
      </c>
      <c r="F80" t="inlineStr">
        <is>
          <t>-</t>
        </is>
      </c>
      <c r="G80" t="n">
        <v>-0.06</v>
      </c>
      <c r="H80" t="inlineStr">
        <is>
          <t>-</t>
        </is>
      </c>
      <c r="I80" t="inlineStr">
        <is>
          <t>-</t>
        </is>
      </c>
      <c r="J80" t="inlineStr">
        <is>
          <t>-</t>
        </is>
      </c>
      <c r="K80" t="inlineStr">
        <is>
          <t>-</t>
        </is>
      </c>
      <c r="L80" t="inlineStr">
        <is>
          <t>-</t>
        </is>
      </c>
      <c r="M80" t="inlineStr">
        <is>
          <t>-</t>
        </is>
      </c>
      <c r="N80" t="inlineStr">
        <is>
          <t>-</t>
        </is>
      </c>
    </row>
    <row r="81">
      <c r="A81" s="5" t="inlineStr">
        <is>
          <t>EBIT-Wachstum 1J in %</t>
        </is>
      </c>
      <c r="B81" s="5" t="inlineStr">
        <is>
          <t>EBIT Growth 1Y in %</t>
        </is>
      </c>
      <c r="C81" t="n">
        <v>-169.79</v>
      </c>
      <c r="D81" t="n">
        <v>-98.18000000000001</v>
      </c>
      <c r="E81" t="n">
        <v>30.94</v>
      </c>
      <c r="F81" t="n">
        <v>-643.28</v>
      </c>
      <c r="G81" t="n">
        <v>-107.73</v>
      </c>
      <c r="H81" t="n">
        <v>273.01</v>
      </c>
      <c r="I81" t="n">
        <v>-43.82</v>
      </c>
      <c r="J81" t="n">
        <v>-22.47</v>
      </c>
      <c r="K81" t="n">
        <v>-456.44</v>
      </c>
      <c r="L81" t="n">
        <v>2957.6</v>
      </c>
      <c r="M81" t="n">
        <v>-147.02</v>
      </c>
      <c r="N81" t="n">
        <v>-107.27</v>
      </c>
    </row>
    <row r="82">
      <c r="A82" s="5" t="inlineStr">
        <is>
          <t>EBIT-Wachstum 3J in %</t>
        </is>
      </c>
      <c r="B82" s="5" t="inlineStr">
        <is>
          <t>EBIT Growth 3Y in %</t>
        </is>
      </c>
      <c r="C82" t="n">
        <v>-79.01000000000001</v>
      </c>
      <c r="D82" t="n">
        <v>-236.84</v>
      </c>
      <c r="E82" t="n">
        <v>-240.02</v>
      </c>
      <c r="F82" t="n">
        <v>-159.33</v>
      </c>
      <c r="G82" t="n">
        <v>40.49</v>
      </c>
      <c r="H82" t="n">
        <v>68.91</v>
      </c>
      <c r="I82" t="n">
        <v>-174.24</v>
      </c>
      <c r="J82" t="n">
        <v>826.23</v>
      </c>
      <c r="K82" t="n">
        <v>784.71</v>
      </c>
      <c r="L82" t="n">
        <v>901.1</v>
      </c>
      <c r="M82" t="inlineStr">
        <is>
          <t>-</t>
        </is>
      </c>
      <c r="N82" t="inlineStr">
        <is>
          <t>-</t>
        </is>
      </c>
    </row>
    <row r="83">
      <c r="A83" s="5" t="inlineStr">
        <is>
          <t>EBIT-Wachstum 5J in %</t>
        </is>
      </c>
      <c r="B83" s="5" t="inlineStr">
        <is>
          <t>EBIT Growth 5Y in %</t>
        </is>
      </c>
      <c r="C83" t="n">
        <v>-197.61</v>
      </c>
      <c r="D83" t="n">
        <v>-109.05</v>
      </c>
      <c r="E83" t="n">
        <v>-98.18000000000001</v>
      </c>
      <c r="F83" t="n">
        <v>-108.86</v>
      </c>
      <c r="G83" t="n">
        <v>-71.48999999999999</v>
      </c>
      <c r="H83" t="n">
        <v>541.58</v>
      </c>
      <c r="I83" t="n">
        <v>457.57</v>
      </c>
      <c r="J83" t="n">
        <v>444.88</v>
      </c>
      <c r="K83" t="inlineStr">
        <is>
          <t>-</t>
        </is>
      </c>
      <c r="L83" t="inlineStr">
        <is>
          <t>-</t>
        </is>
      </c>
      <c r="M83" t="inlineStr">
        <is>
          <t>-</t>
        </is>
      </c>
      <c r="N83" t="inlineStr">
        <is>
          <t>-</t>
        </is>
      </c>
    </row>
    <row r="84">
      <c r="A84" s="5" t="inlineStr">
        <is>
          <t>EBIT-Wachstum 10J in %</t>
        </is>
      </c>
      <c r="B84" s="5" t="inlineStr">
        <is>
          <t>EBIT Growth 10Y in %</t>
        </is>
      </c>
      <c r="C84" t="n">
        <v>171.98</v>
      </c>
      <c r="D84" t="n">
        <v>174.26</v>
      </c>
      <c r="E84" t="n">
        <v>173.35</v>
      </c>
      <c r="F84" t="inlineStr">
        <is>
          <t>-</t>
        </is>
      </c>
      <c r="G84" t="inlineStr">
        <is>
          <t>-</t>
        </is>
      </c>
      <c r="H84" t="inlineStr">
        <is>
          <t>-</t>
        </is>
      </c>
      <c r="I84" t="inlineStr">
        <is>
          <t>-</t>
        </is>
      </c>
      <c r="J84" t="inlineStr">
        <is>
          <t>-</t>
        </is>
      </c>
      <c r="K84" t="inlineStr">
        <is>
          <t>-</t>
        </is>
      </c>
      <c r="L84" t="inlineStr">
        <is>
          <t>-</t>
        </is>
      </c>
      <c r="M84" t="inlineStr">
        <is>
          <t>-</t>
        </is>
      </c>
      <c r="N84" t="inlineStr">
        <is>
          <t>-</t>
        </is>
      </c>
    </row>
    <row r="85">
      <c r="A85" s="5" t="inlineStr">
        <is>
          <t>Op.Cashflow Wachstum 1J in %</t>
        </is>
      </c>
      <c r="B85" s="5" t="inlineStr">
        <is>
          <t>Op.Cashflow Wachstum 1Y in %</t>
        </is>
      </c>
      <c r="C85" t="n">
        <v>5103.7</v>
      </c>
      <c r="D85" t="n">
        <v>-89.43000000000001</v>
      </c>
      <c r="E85" t="n">
        <v>43.54</v>
      </c>
      <c r="F85" t="n">
        <v>381.08</v>
      </c>
      <c r="G85" t="n">
        <v>-62.63</v>
      </c>
      <c r="H85" t="inlineStr">
        <is>
          <t>-</t>
        </is>
      </c>
      <c r="I85" t="inlineStr">
        <is>
          <t>-</t>
        </is>
      </c>
      <c r="J85" t="inlineStr">
        <is>
          <t>-</t>
        </is>
      </c>
      <c r="K85" t="inlineStr">
        <is>
          <t>-</t>
        </is>
      </c>
      <c r="L85" t="inlineStr">
        <is>
          <t>-</t>
        </is>
      </c>
      <c r="M85" t="inlineStr">
        <is>
          <t>-</t>
        </is>
      </c>
      <c r="N85" t="inlineStr">
        <is>
          <t>-</t>
        </is>
      </c>
    </row>
    <row r="86">
      <c r="A86" s="5" t="inlineStr">
        <is>
          <t>Op.Cashflow Wachstum 3J in %</t>
        </is>
      </c>
      <c r="B86" s="5" t="inlineStr">
        <is>
          <t>Op.Cashflow Wachstum 3Y in %</t>
        </is>
      </c>
      <c r="C86" t="n">
        <v>1685.94</v>
      </c>
      <c r="D86" t="n">
        <v>111.73</v>
      </c>
      <c r="E86" t="n">
        <v>120.66</v>
      </c>
      <c r="F86" t="inlineStr">
        <is>
          <t>-</t>
        </is>
      </c>
      <c r="G86" t="inlineStr">
        <is>
          <t>-</t>
        </is>
      </c>
      <c r="H86" t="inlineStr">
        <is>
          <t>-</t>
        </is>
      </c>
      <c r="I86" t="inlineStr">
        <is>
          <t>-</t>
        </is>
      </c>
      <c r="J86" t="inlineStr">
        <is>
          <t>-</t>
        </is>
      </c>
      <c r="K86" t="inlineStr">
        <is>
          <t>-</t>
        </is>
      </c>
      <c r="L86" t="inlineStr">
        <is>
          <t>-</t>
        </is>
      </c>
      <c r="M86" t="inlineStr">
        <is>
          <t>-</t>
        </is>
      </c>
      <c r="N86" t="inlineStr">
        <is>
          <t>-</t>
        </is>
      </c>
    </row>
    <row r="87">
      <c r="A87" s="5" t="inlineStr">
        <is>
          <t>Op.Cashflow Wachstum 5J in %</t>
        </is>
      </c>
      <c r="B87" s="5" t="inlineStr">
        <is>
          <t>Op.Cashflow Wachstum 5Y in %</t>
        </is>
      </c>
      <c r="C87" t="n">
        <v>1075.25</v>
      </c>
      <c r="D87" t="inlineStr">
        <is>
          <t>-</t>
        </is>
      </c>
      <c r="E87" t="inlineStr">
        <is>
          <t>-</t>
        </is>
      </c>
      <c r="F87" t="inlineStr">
        <is>
          <t>-</t>
        </is>
      </c>
      <c r="G87" t="inlineStr">
        <is>
          <t>-</t>
        </is>
      </c>
      <c r="H87" t="inlineStr">
        <is>
          <t>-</t>
        </is>
      </c>
      <c r="I87" t="inlineStr">
        <is>
          <t>-</t>
        </is>
      </c>
      <c r="J87" t="inlineStr">
        <is>
          <t>-</t>
        </is>
      </c>
      <c r="K87" t="inlineStr">
        <is>
          <t>-</t>
        </is>
      </c>
      <c r="L87" t="inlineStr">
        <is>
          <t>-</t>
        </is>
      </c>
      <c r="M87" t="inlineStr">
        <is>
          <t>-</t>
        </is>
      </c>
      <c r="N87" t="inlineStr">
        <is>
          <t>-</t>
        </is>
      </c>
    </row>
    <row r="88">
      <c r="A88" s="5" t="inlineStr">
        <is>
          <t>Op.Cashflow Wachstum 10J in %</t>
        </is>
      </c>
      <c r="B88" s="5" t="inlineStr">
        <is>
          <t>Op.Cashflow Wachstum 10Y in %</t>
        </is>
      </c>
      <c r="C88" t="inlineStr">
        <is>
          <t>-</t>
        </is>
      </c>
      <c r="D88" t="inlineStr">
        <is>
          <t>-</t>
        </is>
      </c>
      <c r="E88" t="inlineStr">
        <is>
          <t>-</t>
        </is>
      </c>
      <c r="F88" t="inlineStr">
        <is>
          <t>-</t>
        </is>
      </c>
      <c r="G88" t="inlineStr">
        <is>
          <t>-</t>
        </is>
      </c>
      <c r="H88" t="inlineStr">
        <is>
          <t>-</t>
        </is>
      </c>
      <c r="I88" t="inlineStr">
        <is>
          <t>-</t>
        </is>
      </c>
      <c r="J88" t="inlineStr">
        <is>
          <t>-</t>
        </is>
      </c>
      <c r="K88" t="inlineStr">
        <is>
          <t>-</t>
        </is>
      </c>
      <c r="L88" t="inlineStr">
        <is>
          <t>-</t>
        </is>
      </c>
      <c r="M88" t="inlineStr">
        <is>
          <t>-</t>
        </is>
      </c>
      <c r="N88" t="inlineStr">
        <is>
          <t>-</t>
        </is>
      </c>
    </row>
    <row r="89">
      <c r="A89" s="5" t="inlineStr">
        <is>
          <t>Verschuldungsgrad in %</t>
        </is>
      </c>
      <c r="B89" s="5" t="inlineStr">
        <is>
          <t>Finance Gearing in %</t>
        </is>
      </c>
      <c r="C89" t="n">
        <v>1372</v>
      </c>
      <c r="D89" t="n">
        <v>1351</v>
      </c>
      <c r="E89" t="n">
        <v>1234</v>
      </c>
      <c r="F89" t="n">
        <v>2284</v>
      </c>
      <c r="G89" t="n">
        <v>1661</v>
      </c>
      <c r="H89" t="n">
        <v>2975</v>
      </c>
      <c r="I89" t="n">
        <v>3135</v>
      </c>
      <c r="J89" t="n">
        <v>3293</v>
      </c>
      <c r="K89" t="n">
        <v>2136</v>
      </c>
      <c r="L89" t="n">
        <v>1324</v>
      </c>
      <c r="M89" t="n">
        <v>1266</v>
      </c>
      <c r="N89" t="n">
        <v>1382</v>
      </c>
      <c r="O89" t="n">
        <v>1926</v>
      </c>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L8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s>
  <sheetData>
    <row r="1">
      <c r="A1" s="1" t="inlineStr">
        <is>
          <t xml:space="preserve">BPER BANCA </t>
        </is>
      </c>
      <c r="B1" s="2" t="inlineStr">
        <is>
          <t>WKN: 897832  ISIN: IT0000066123  Typ: Aktie</t>
        </is>
      </c>
      <c r="C1" s="2" t="inlineStr"/>
      <c r="D1" s="2" t="inlineStr"/>
      <c r="E1" s="2" t="inlineStr"/>
      <c r="F1" s="2">
        <f>HYPERLINK("ftse_mib-index__Stock_Data_EUR.xlsx#INDEX!A1",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+39-800-205040</t>
        </is>
      </c>
      <c r="G4" t="inlineStr">
        <is>
          <t>10.03.2020</t>
        </is>
      </c>
      <c r="H4" t="inlineStr">
        <is>
          <t>Preliminary Results</t>
        </is>
      </c>
      <c r="J4" t="inlineStr">
        <is>
          <t>Freefloat</t>
        </is>
      </c>
      <c r="L4" t="inlineStr">
        <is>
          <t>0,00%</t>
        </is>
      </c>
    </row>
    <row r="5">
      <c r="A5" s="5" t="inlineStr">
        <is>
          <t>Ticker</t>
        </is>
      </c>
      <c r="B5" t="inlineStr">
        <is>
          <t>4BE</t>
        </is>
      </c>
      <c r="C5" s="5" t="inlineStr">
        <is>
          <t>Fax</t>
        </is>
      </c>
      <c r="D5" s="5" t="inlineStr"/>
      <c r="E5" t="inlineStr">
        <is>
          <t>-</t>
        </is>
      </c>
      <c r="G5" t="inlineStr">
        <is>
          <t>22.04.2020</t>
        </is>
      </c>
      <c r="H5" t="inlineStr">
        <is>
          <t>Annual General Meeting</t>
        </is>
      </c>
    </row>
    <row r="6">
      <c r="A6" s="5" t="inlineStr">
        <is>
          <t>Gelistet Seit / Listed Since</t>
        </is>
      </c>
      <c r="B6" t="inlineStr">
        <is>
          <t>-</t>
        </is>
      </c>
      <c r="C6" s="5" t="inlineStr">
        <is>
          <t>Internet</t>
        </is>
      </c>
      <c r="D6" s="5" t="inlineStr"/>
      <c r="E6" t="inlineStr">
        <is>
          <t>http://www.bper.it</t>
        </is>
      </c>
    </row>
    <row r="7">
      <c r="A7" s="5" t="inlineStr">
        <is>
          <t>Nominalwert / Nominal Value</t>
        </is>
      </c>
      <c r="B7" t="inlineStr">
        <is>
          <t>-</t>
        </is>
      </c>
      <c r="C7" s="5" t="inlineStr">
        <is>
          <t>E-Mail</t>
        </is>
      </c>
      <c r="D7" s="5" t="inlineStr"/>
      <c r="E7" t="inlineStr">
        <is>
          <t>bpergroup@bper.it</t>
        </is>
      </c>
    </row>
    <row r="8">
      <c r="A8" s="5" t="inlineStr">
        <is>
          <t>Land / Country</t>
        </is>
      </c>
      <c r="B8" t="inlineStr">
        <is>
          <t>Italien</t>
        </is>
      </c>
      <c r="C8" s="5" t="inlineStr">
        <is>
          <t>Inv. Relations Telefon / Phone</t>
        </is>
      </c>
      <c r="D8" s="5" t="inlineStr"/>
      <c r="E8" t="inlineStr">
        <is>
          <t>+39-59-202-2161</t>
        </is>
      </c>
    </row>
    <row r="9">
      <c r="A9" s="5" t="inlineStr">
        <is>
          <t>Währung / Currency</t>
        </is>
      </c>
      <c r="B9" t="inlineStr">
        <is>
          <t>EUR</t>
        </is>
      </c>
      <c r="C9" s="5" t="inlineStr">
        <is>
          <t>Inv. Relations E-Mail</t>
        </is>
      </c>
      <c r="D9" s="5" t="inlineStr"/>
      <c r="E9" t="inlineStr">
        <is>
          <t>gilberto.borghi@bper.it</t>
        </is>
      </c>
    </row>
    <row r="10">
      <c r="A10" s="5" t="inlineStr">
        <is>
          <t>Branche / Industry</t>
        </is>
      </c>
      <c r="B10" t="inlineStr">
        <is>
          <t>Banks</t>
        </is>
      </c>
      <c r="C10" s="5" t="inlineStr">
        <is>
          <t>Kontaktperson / Contact Person</t>
        </is>
      </c>
      <c r="D10" s="5" t="inlineStr"/>
      <c r="E10" t="inlineStr">
        <is>
          <t>Gilberto Borghi</t>
        </is>
      </c>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BPER Banca S.p.A.Via San Carlo 8/20  I-41121 Modena</t>
        </is>
      </c>
    </row>
    <row r="14">
      <c r="A14" s="5" t="inlineStr">
        <is>
          <t>Management</t>
        </is>
      </c>
      <c r="B14" t="inlineStr">
        <is>
          <t>Pietro Ferrari, Giuseppe Capponcelli, Alessandro Vandelli, Riccardo Barbieri, Massimo Belcredi, Mara Bernardini, Luciano Filippo Camagni, Alessandro Robin Foti, Elisabetta Gualandri, Roberta Marracino, Ornella Rita Lucia Moro, Mario Noera, Marisa Pappalardo, Rossella Schiavini, Valeria Venturelli, Gian Enrico Venturini</t>
        </is>
      </c>
    </row>
    <row r="15">
      <c r="A15" s="5" t="inlineStr">
        <is>
          <t>Aufsichtsrat / Board</t>
        </is>
      </c>
      <c r="B15" t="inlineStr">
        <is>
          <t>Paolo De Mitri, Cristina Calandra Buonaura, Diana Rizzo, rancesca Sandrolini, Vincenzo Tardini</t>
        </is>
      </c>
    </row>
    <row r="16">
      <c r="A16" s="5" t="inlineStr">
        <is>
          <t>Beschreibung</t>
        </is>
      </c>
      <c r="B16" t="inlineStr">
        <is>
          <t>BPER Banca S.p.A. (ehemals Banca Popolare Emil Romagna) ist eine italienische Bankengruppe. Mit über 1.300 Filialen ist die BPER Gruppe in Italien aktiv wie auch durch ein Partnernetzwerk international tätig. Die Gruppe umfasst vier autonome Banken (BPER Banca, Banca di Sassari, Cassa di Risparmio di Bra und Banco di Sardegna) sowie Tochtergesellschaften für die Bereiche Asset Management, Leasing, Verbraucherkredite und gewerbliche Finanzierungen und Gewerbeschuldenverwaltung. Der Hauptsitz der Banca Popolare Emil Romagna ist in Modena, Italien. Copyright 2014 FINANCE BASE AG</t>
        </is>
      </c>
    </row>
    <row r="17">
      <c r="A17" s="5" t="inlineStr">
        <is>
          <t>Profile</t>
        </is>
      </c>
      <c r="B17" t="inlineStr">
        <is>
          <t>BPER Banca SpA (Formerly Banca Popolare Emil Romagna) is an Italian banking group. With more than 1,300 branches, the BPER Group in Italy has been active internationally as well as through a network of partners. The group includes four independent banks (BPER Banca, Banca di Sassari, Cassa di Risparmio di Bra and Banco di Sardegna) as well as subsidiaries in the areas of asset management, leasing, consumer loans and commercial financing and commercial debt management. The headquarters of Banca Popolare Emil Romagna in Modena, Italy.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2018</v>
      </c>
      <c r="D19" s="5" t="n">
        <v>2017</v>
      </c>
      <c r="E19" s="5" t="n">
        <v>2016</v>
      </c>
      <c r="F19" s="5" t="n">
        <v>2015</v>
      </c>
      <c r="G19" s="5" t="n">
        <v>2014</v>
      </c>
      <c r="H19" s="5" t="n">
        <v>2013</v>
      </c>
      <c r="I19" s="5" t="n">
        <v>2012</v>
      </c>
      <c r="J19" s="5" t="n">
        <v>2011</v>
      </c>
      <c r="K19" s="5" t="n">
        <v>2010</v>
      </c>
      <c r="L19" s="5" t="n">
        <v>2009</v>
      </c>
    </row>
    <row r="20">
      <c r="A20" s="5" t="inlineStr">
        <is>
          <t>Gesamtertrag</t>
        </is>
      </c>
      <c r="B20" s="5" t="inlineStr">
        <is>
          <t>Total Income</t>
        </is>
      </c>
      <c r="C20" t="n">
        <v>1810</v>
      </c>
      <c r="D20" t="n">
        <v>1325</v>
      </c>
      <c r="E20" t="n">
        <v>1354</v>
      </c>
      <c r="F20" t="n">
        <v>1580</v>
      </c>
      <c r="G20" t="n">
        <v>1311</v>
      </c>
      <c r="H20" t="n">
        <v>1275</v>
      </c>
      <c r="I20" t="n">
        <v>1183</v>
      </c>
      <c r="J20" t="n">
        <v>1751</v>
      </c>
      <c r="K20" t="n">
        <v>1635</v>
      </c>
      <c r="L20" t="n">
        <v>1552</v>
      </c>
    </row>
    <row r="21">
      <c r="A21" s="5" t="inlineStr">
        <is>
          <t>Operatives Ergebnis (EBIT)</t>
        </is>
      </c>
      <c r="B21" s="5" t="inlineStr">
        <is>
          <t>EBIT Earning Before Interest &amp; Tax</t>
        </is>
      </c>
      <c r="C21" t="n">
        <v>345.5</v>
      </c>
      <c r="D21" t="n">
        <v>199.1</v>
      </c>
      <c r="E21" t="n">
        <v>10.5</v>
      </c>
      <c r="F21" t="n">
        <v>213.5</v>
      </c>
      <c r="G21" t="n">
        <v>58.2</v>
      </c>
      <c r="H21" t="n">
        <v>66.8</v>
      </c>
      <c r="I21" t="n">
        <v>-7.4</v>
      </c>
      <c r="J21" t="n">
        <v>406.1</v>
      </c>
      <c r="K21" t="n">
        <v>399</v>
      </c>
      <c r="L21" t="n">
        <v>306.4</v>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inlineStr">
        <is>
          <t>-</t>
        </is>
      </c>
      <c r="K22" t="inlineStr">
        <is>
          <t>-</t>
        </is>
      </c>
      <c r="L22" t="inlineStr">
        <is>
          <t>-</t>
        </is>
      </c>
    </row>
    <row r="23">
      <c r="A23" s="5" t="inlineStr">
        <is>
          <t>Ergebnis vor Steuer (EBT)</t>
        </is>
      </c>
      <c r="B23" s="5" t="inlineStr">
        <is>
          <t>EBT Earning Before Tax</t>
        </is>
      </c>
      <c r="C23" t="n">
        <v>345.5</v>
      </c>
      <c r="D23" t="n">
        <v>199.1</v>
      </c>
      <c r="E23" t="n">
        <v>10.5</v>
      </c>
      <c r="F23" t="n">
        <v>213.5</v>
      </c>
      <c r="G23" t="n">
        <v>58.2</v>
      </c>
      <c r="H23" t="n">
        <v>66.8</v>
      </c>
      <c r="I23" t="n">
        <v>-7.4</v>
      </c>
      <c r="J23" t="n">
        <v>406.1</v>
      </c>
      <c r="K23" t="n">
        <v>399</v>
      </c>
      <c r="L23" t="n">
        <v>306.4</v>
      </c>
    </row>
    <row r="24">
      <c r="A24" s="5" t="inlineStr">
        <is>
          <t>Ergebnis nach Steuer</t>
        </is>
      </c>
      <c r="B24" s="5" t="inlineStr">
        <is>
          <t>Earnings after tax</t>
        </is>
      </c>
      <c r="C24" t="n">
        <v>445.8</v>
      </c>
      <c r="D24" t="n">
        <v>176.9</v>
      </c>
      <c r="E24" t="n">
        <v>15.8</v>
      </c>
      <c r="F24" t="n">
        <v>219.2</v>
      </c>
      <c r="G24" t="n">
        <v>29.8</v>
      </c>
      <c r="H24" t="n">
        <v>14.9</v>
      </c>
      <c r="I24" t="n">
        <v>-32.6</v>
      </c>
      <c r="J24" t="n">
        <v>243.9</v>
      </c>
      <c r="K24" t="n">
        <v>219.6</v>
      </c>
      <c r="L24" t="n">
        <v>161.1</v>
      </c>
    </row>
    <row r="25">
      <c r="A25" s="5" t="inlineStr">
        <is>
          <t>Minderheitenanteil</t>
        </is>
      </c>
      <c r="B25" s="5" t="inlineStr">
        <is>
          <t>Minority Share</t>
        </is>
      </c>
      <c r="C25" t="n">
        <v>-43.8</v>
      </c>
      <c r="D25" t="n">
        <v>-0.4</v>
      </c>
      <c r="E25" t="n">
        <v>-1.5</v>
      </c>
      <c r="F25" t="n">
        <v>1.4</v>
      </c>
      <c r="G25" t="n">
        <v>-15</v>
      </c>
      <c r="H25" t="n">
        <v>-8.9</v>
      </c>
      <c r="I25" t="n">
        <v>21.3</v>
      </c>
      <c r="J25" t="n">
        <v>-22.7</v>
      </c>
      <c r="K25" t="n">
        <v>-34.2</v>
      </c>
      <c r="L25" t="n">
        <v>-53.7</v>
      </c>
    </row>
    <row r="26">
      <c r="A26" s="5" t="inlineStr">
        <is>
          <t>Jahresüberschuss/-fehlbetrag</t>
        </is>
      </c>
      <c r="B26" s="5" t="inlineStr">
        <is>
          <t>Net Profit</t>
        </is>
      </c>
      <c r="C26" t="n">
        <v>402</v>
      </c>
      <c r="D26" t="n">
        <v>176.4</v>
      </c>
      <c r="E26" t="n">
        <v>14.3</v>
      </c>
      <c r="F26" t="n">
        <v>220.7</v>
      </c>
      <c r="G26" t="n">
        <v>14.8</v>
      </c>
      <c r="H26" t="n">
        <v>7.2</v>
      </c>
      <c r="I26" t="n">
        <v>-11.3</v>
      </c>
      <c r="J26" t="n">
        <v>214.6</v>
      </c>
      <c r="K26" t="n">
        <v>293.1</v>
      </c>
      <c r="L26" t="n">
        <v>115.8</v>
      </c>
    </row>
    <row r="27">
      <c r="A27" s="5" t="inlineStr">
        <is>
          <t>Summe Aktiva</t>
        </is>
      </c>
      <c r="B27" s="5" t="inlineStr">
        <is>
          <t>Total Assets</t>
        </is>
      </c>
      <c r="C27" t="n">
        <v>70635</v>
      </c>
      <c r="D27" t="n">
        <v>71339</v>
      </c>
      <c r="E27" t="n">
        <v>64957</v>
      </c>
      <c r="F27" t="n">
        <v>61261</v>
      </c>
      <c r="G27" t="n">
        <v>60653</v>
      </c>
      <c r="H27" t="n">
        <v>61758</v>
      </c>
      <c r="I27" t="n">
        <v>61638</v>
      </c>
      <c r="J27" t="n">
        <v>60488</v>
      </c>
      <c r="K27" t="n">
        <v>58498</v>
      </c>
      <c r="L27" t="n">
        <v>59361</v>
      </c>
    </row>
    <row r="28">
      <c r="A28" s="5" t="inlineStr">
        <is>
          <t>Summe Fremdkapital</t>
        </is>
      </c>
      <c r="B28" s="5" t="inlineStr">
        <is>
          <t>Total Liabilities</t>
        </is>
      </c>
      <c r="C28" t="n">
        <v>65739</v>
      </c>
      <c r="D28" t="n">
        <v>65622</v>
      </c>
      <c r="E28" t="n">
        <v>59401</v>
      </c>
      <c r="F28" t="n">
        <v>55609</v>
      </c>
      <c r="G28" t="n">
        <v>55143</v>
      </c>
      <c r="H28" t="n">
        <v>57186</v>
      </c>
      <c r="I28" t="n">
        <v>57575</v>
      </c>
      <c r="J28" t="n">
        <v>55842</v>
      </c>
      <c r="K28" t="n">
        <v>54154</v>
      </c>
      <c r="L28" t="n">
        <v>55140</v>
      </c>
    </row>
    <row r="29">
      <c r="A29" s="5" t="inlineStr">
        <is>
          <t>Minderheitenanteil</t>
        </is>
      </c>
      <c r="B29" s="5" t="inlineStr">
        <is>
          <t>Minority Share</t>
        </is>
      </c>
      <c r="C29" t="n">
        <v>507.5</v>
      </c>
      <c r="D29" t="n">
        <v>653</v>
      </c>
      <c r="E29" t="n">
        <v>674.4</v>
      </c>
      <c r="F29" t="n">
        <v>627.3</v>
      </c>
      <c r="G29" t="n">
        <v>640</v>
      </c>
      <c r="H29" t="n">
        <v>678.8</v>
      </c>
      <c r="I29" t="n">
        <v>700.3</v>
      </c>
      <c r="J29" t="n">
        <v>715.7</v>
      </c>
      <c r="K29" t="n">
        <v>1095</v>
      </c>
      <c r="L29" t="n">
        <v>1198</v>
      </c>
    </row>
    <row r="30">
      <c r="A30" s="5" t="inlineStr">
        <is>
          <t>Summe Eigenkapital</t>
        </is>
      </c>
      <c r="B30" s="5" t="inlineStr">
        <is>
          <t>Equity</t>
        </is>
      </c>
      <c r="C30" t="n">
        <v>4388</v>
      </c>
      <c r="D30" t="n">
        <v>4989</v>
      </c>
      <c r="E30" t="n">
        <v>4881</v>
      </c>
      <c r="F30" t="n">
        <v>5025</v>
      </c>
      <c r="G30" t="n">
        <v>4870</v>
      </c>
      <c r="H30" t="n">
        <v>3894</v>
      </c>
      <c r="I30" t="n">
        <v>4063</v>
      </c>
      <c r="J30" t="n">
        <v>3931</v>
      </c>
      <c r="K30" t="n">
        <v>3250</v>
      </c>
      <c r="L30" t="n">
        <v>3023</v>
      </c>
    </row>
    <row r="31">
      <c r="A31" s="5" t="inlineStr">
        <is>
          <t>Summe Passiva</t>
        </is>
      </c>
      <c r="B31" s="5" t="inlineStr">
        <is>
          <t>Liabilities &amp; Shareholder Equity</t>
        </is>
      </c>
      <c r="C31" t="n">
        <v>70635</v>
      </c>
      <c r="D31" t="n">
        <v>71339</v>
      </c>
      <c r="E31" t="n">
        <v>64957</v>
      </c>
      <c r="F31" t="n">
        <v>61261</v>
      </c>
      <c r="G31" t="n">
        <v>60653</v>
      </c>
      <c r="H31" t="n">
        <v>61758</v>
      </c>
      <c r="I31" t="n">
        <v>61638</v>
      </c>
      <c r="J31" t="n">
        <v>60488</v>
      </c>
      <c r="K31" t="n">
        <v>58498</v>
      </c>
      <c r="L31" t="n">
        <v>59361</v>
      </c>
    </row>
    <row r="32">
      <c r="A32" s="5" t="inlineStr">
        <is>
          <t>Mio.Aktien im Umlauf</t>
        </is>
      </c>
      <c r="B32" s="5" t="inlineStr">
        <is>
          <t>Million shares outstanding</t>
        </is>
      </c>
      <c r="C32" t="n">
        <v>481.31</v>
      </c>
      <c r="D32" t="n">
        <v>481.31</v>
      </c>
      <c r="E32" t="n">
        <v>481.31</v>
      </c>
      <c r="F32" t="n">
        <v>481.31</v>
      </c>
      <c r="G32" t="n">
        <v>481.31</v>
      </c>
      <c r="H32" t="n">
        <v>333.4</v>
      </c>
      <c r="I32" t="n">
        <v>332.3</v>
      </c>
      <c r="J32" t="n">
        <v>327</v>
      </c>
      <c r="K32" t="n">
        <v>248.6</v>
      </c>
      <c r="L32" t="inlineStr">
        <is>
          <t>-</t>
        </is>
      </c>
    </row>
    <row r="33">
      <c r="A33" s="5" t="inlineStr">
        <is>
          <t>Mio.Aktien im Umlauf</t>
        </is>
      </c>
      <c r="B33" s="5" t="inlineStr">
        <is>
          <t>Million shares outstanding</t>
        </is>
      </c>
      <c r="C33" t="n">
        <v>481.31</v>
      </c>
      <c r="D33" t="n">
        <v>481.31</v>
      </c>
      <c r="E33" t="n">
        <v>481.31</v>
      </c>
      <c r="F33" t="n">
        <v>481.31</v>
      </c>
      <c r="G33" t="n">
        <v>481.31</v>
      </c>
      <c r="H33" t="n">
        <v>333.4</v>
      </c>
      <c r="I33" t="n">
        <v>332.3</v>
      </c>
      <c r="J33" t="n">
        <v>327</v>
      </c>
      <c r="K33" t="n">
        <v>248.6</v>
      </c>
      <c r="L33" t="inlineStr">
        <is>
          <t>-</t>
        </is>
      </c>
    </row>
    <row r="34">
      <c r="A34" s="5" t="inlineStr">
        <is>
          <t>Gezeichnetes Kapital (in Mio.)</t>
        </is>
      </c>
      <c r="B34" s="5" t="inlineStr">
        <is>
          <t>Subscribed Capital in M</t>
        </is>
      </c>
      <c r="C34" t="n">
        <v>1444</v>
      </c>
      <c r="D34" t="n">
        <v>1444</v>
      </c>
      <c r="E34" t="n">
        <v>1444</v>
      </c>
      <c r="F34" t="n">
        <v>1444</v>
      </c>
      <c r="G34" t="n">
        <v>1444</v>
      </c>
      <c r="H34" t="n">
        <v>1002</v>
      </c>
      <c r="I34" t="n">
        <v>998.2</v>
      </c>
      <c r="J34" t="n">
        <v>996.4</v>
      </c>
      <c r="K34" t="n">
        <v>761.1</v>
      </c>
      <c r="L34" t="inlineStr">
        <is>
          <t>-</t>
        </is>
      </c>
    </row>
    <row r="35">
      <c r="A35" s="5" t="inlineStr">
        <is>
          <t>Ergebnis je Aktie (brutto)</t>
        </is>
      </c>
      <c r="B35" s="5" t="inlineStr">
        <is>
          <t>Earnings per share</t>
        </is>
      </c>
      <c r="C35" t="n">
        <v>0.72</v>
      </c>
      <c r="D35" t="n">
        <v>0.41</v>
      </c>
      <c r="E35" t="n">
        <v>0.02</v>
      </c>
      <c r="F35" t="n">
        <v>0.44</v>
      </c>
      <c r="G35" t="n">
        <v>0.12</v>
      </c>
      <c r="H35" t="n">
        <v>0.2</v>
      </c>
      <c r="I35" t="n">
        <v>-0.02</v>
      </c>
      <c r="J35" t="n">
        <v>1.24</v>
      </c>
      <c r="K35" t="n">
        <v>1.6</v>
      </c>
      <c r="L35" t="inlineStr">
        <is>
          <t>-</t>
        </is>
      </c>
    </row>
    <row r="36">
      <c r="A36" s="5" t="inlineStr">
        <is>
          <t>Ergebnis je Aktie (unverwässert)</t>
        </is>
      </c>
      <c r="B36" s="5" t="inlineStr">
        <is>
          <t>Basic Earnings per share</t>
        </is>
      </c>
      <c r="C36" t="n">
        <v>0.84</v>
      </c>
      <c r="D36" t="n">
        <v>0.37</v>
      </c>
      <c r="E36" t="n">
        <v>0.03</v>
      </c>
      <c r="F36" t="n">
        <v>0.046</v>
      </c>
      <c r="G36" t="n">
        <v>0.041</v>
      </c>
      <c r="H36" t="n">
        <v>0.02</v>
      </c>
      <c r="I36" t="n">
        <v>-0.04</v>
      </c>
      <c r="J36" t="n">
        <v>0.65</v>
      </c>
      <c r="K36" t="n">
        <v>1.17</v>
      </c>
      <c r="L36" t="n">
        <v>0.46</v>
      </c>
    </row>
    <row r="37">
      <c r="A37" s="5" t="inlineStr">
        <is>
          <t>Ergebnis je Aktie (verwässert)</t>
        </is>
      </c>
      <c r="B37" s="5" t="inlineStr">
        <is>
          <t>Diluted Earnings per share</t>
        </is>
      </c>
      <c r="C37" t="n">
        <v>0.84</v>
      </c>
      <c r="D37" t="n">
        <v>0.37</v>
      </c>
      <c r="E37" t="n">
        <v>0.03</v>
      </c>
      <c r="F37" t="n">
        <v>0.046</v>
      </c>
      <c r="G37" t="n">
        <v>0.041</v>
      </c>
      <c r="H37" t="n">
        <v>0.02</v>
      </c>
      <c r="I37" t="n">
        <v>-0.03</v>
      </c>
      <c r="J37" t="n">
        <v>0.65</v>
      </c>
      <c r="K37" t="n">
        <v>1.06</v>
      </c>
      <c r="L37" t="n">
        <v>0.46</v>
      </c>
    </row>
    <row r="38">
      <c r="A38" s="5" t="inlineStr">
        <is>
          <t>Dividende je Aktie</t>
        </is>
      </c>
      <c r="B38" s="5" t="inlineStr">
        <is>
          <t>Dividend per share</t>
        </is>
      </c>
      <c r="C38" t="n">
        <v>0.13</v>
      </c>
      <c r="D38" t="n">
        <v>0.11</v>
      </c>
      <c r="E38" t="n">
        <v>0.06</v>
      </c>
      <c r="F38" t="n">
        <v>0.1</v>
      </c>
      <c r="G38" t="inlineStr">
        <is>
          <t>-</t>
        </is>
      </c>
      <c r="H38" t="inlineStr">
        <is>
          <t>-</t>
        </is>
      </c>
      <c r="I38" t="inlineStr">
        <is>
          <t>-</t>
        </is>
      </c>
      <c r="J38" t="n">
        <v>0.03</v>
      </c>
      <c r="K38" t="n">
        <v>0.18</v>
      </c>
      <c r="L38" t="inlineStr">
        <is>
          <t>-</t>
        </is>
      </c>
    </row>
    <row r="39">
      <c r="A39" s="5" t="inlineStr">
        <is>
          <t>Dividendenausschüttung in Mio</t>
        </is>
      </c>
      <c r="B39" s="5" t="inlineStr">
        <is>
          <t>Dividend Payment in M</t>
        </is>
      </c>
      <c r="C39" t="inlineStr">
        <is>
          <t>-</t>
        </is>
      </c>
      <c r="D39" t="inlineStr">
        <is>
          <t>-</t>
        </is>
      </c>
      <c r="E39" t="inlineStr">
        <is>
          <t>-</t>
        </is>
      </c>
      <c r="F39" t="inlineStr">
        <is>
          <t>-</t>
        </is>
      </c>
      <c r="G39" t="inlineStr">
        <is>
          <t>-</t>
        </is>
      </c>
      <c r="H39" t="inlineStr">
        <is>
          <t>-</t>
        </is>
      </c>
      <c r="I39" t="inlineStr">
        <is>
          <t>-</t>
        </is>
      </c>
      <c r="J39" t="inlineStr">
        <is>
          <t>-</t>
        </is>
      </c>
      <c r="K39" t="inlineStr">
        <is>
          <t>-</t>
        </is>
      </c>
      <c r="L39" t="inlineStr">
        <is>
          <t>-</t>
        </is>
      </c>
    </row>
    <row r="40">
      <c r="A40" s="5" t="inlineStr">
        <is>
          <t>Ertrag</t>
        </is>
      </c>
      <c r="B40" s="5" t="inlineStr">
        <is>
          <t>Income</t>
        </is>
      </c>
      <c r="C40" t="n">
        <v>3.76</v>
      </c>
      <c r="D40" t="n">
        <v>2.75</v>
      </c>
      <c r="E40" t="n">
        <v>2.81</v>
      </c>
      <c r="F40" t="n">
        <v>3.28</v>
      </c>
      <c r="G40" t="n">
        <v>2.72</v>
      </c>
      <c r="H40" t="n">
        <v>3.82</v>
      </c>
      <c r="I40" t="n">
        <v>3.56</v>
      </c>
      <c r="J40" t="n">
        <v>5.35</v>
      </c>
      <c r="K40" t="n">
        <v>6.57</v>
      </c>
      <c r="L40" t="inlineStr">
        <is>
          <t>-</t>
        </is>
      </c>
    </row>
    <row r="41">
      <c r="A41" s="5" t="inlineStr">
        <is>
          <t>Buchwert je Aktie</t>
        </is>
      </c>
      <c r="B41" s="5" t="inlineStr">
        <is>
          <t>Book value per share</t>
        </is>
      </c>
      <c r="C41" t="n">
        <v>9.119999999999999</v>
      </c>
      <c r="D41" t="n">
        <v>10.36</v>
      </c>
      <c r="E41" t="n">
        <v>10.14</v>
      </c>
      <c r="F41" t="n">
        <v>10.44</v>
      </c>
      <c r="G41" t="n">
        <v>10.12</v>
      </c>
      <c r="H41" t="n">
        <v>11.68</v>
      </c>
      <c r="I41" t="n">
        <v>12.23</v>
      </c>
      <c r="J41" t="n">
        <v>12.02</v>
      </c>
      <c r="K41" t="n">
        <v>13.07</v>
      </c>
      <c r="L41" t="inlineStr">
        <is>
          <t>-</t>
        </is>
      </c>
    </row>
    <row r="42">
      <c r="A42" s="5" t="inlineStr">
        <is>
          <t>Cashflow je Aktie</t>
        </is>
      </c>
      <c r="B42" s="5" t="inlineStr">
        <is>
          <t>Cashflow per share</t>
        </is>
      </c>
      <c r="C42" t="n">
        <v>0.32</v>
      </c>
      <c r="D42" t="n">
        <v>0.62</v>
      </c>
      <c r="E42" t="n">
        <v>0.01</v>
      </c>
      <c r="F42" t="n">
        <v>1.12</v>
      </c>
      <c r="G42" t="n">
        <v>0.64</v>
      </c>
      <c r="H42" t="n">
        <v>1.71</v>
      </c>
      <c r="I42" t="n">
        <v>0.6</v>
      </c>
      <c r="J42" t="n">
        <v>-1.3</v>
      </c>
      <c r="K42" t="n">
        <v>1.82</v>
      </c>
      <c r="L42" t="inlineStr">
        <is>
          <t>-</t>
        </is>
      </c>
    </row>
    <row r="43">
      <c r="A43" s="5" t="inlineStr">
        <is>
          <t>Bilanzsumme je Aktie</t>
        </is>
      </c>
      <c r="B43" s="5" t="inlineStr">
        <is>
          <t>Total assets per share</t>
        </is>
      </c>
      <c r="C43" t="n">
        <v>146.76</v>
      </c>
      <c r="D43" t="n">
        <v>148.22</v>
      </c>
      <c r="E43" t="n">
        <v>134.96</v>
      </c>
      <c r="F43" t="n">
        <v>127.28</v>
      </c>
      <c r="G43" t="n">
        <v>126.02</v>
      </c>
      <c r="H43" t="n">
        <v>185.24</v>
      </c>
      <c r="I43" t="n">
        <v>185.49</v>
      </c>
      <c r="J43" t="n">
        <v>184.98</v>
      </c>
      <c r="K43" t="n">
        <v>235.31</v>
      </c>
      <c r="L43" t="inlineStr">
        <is>
          <t>-</t>
        </is>
      </c>
    </row>
    <row r="44">
      <c r="A44" s="5" t="inlineStr">
        <is>
          <t>Personal am Ende des Jahres</t>
        </is>
      </c>
      <c r="B44" s="5" t="inlineStr">
        <is>
          <t>Staff at the end of year</t>
        </is>
      </c>
      <c r="C44" t="n">
        <v>11090</v>
      </c>
      <c r="D44" t="n">
        <v>10979</v>
      </c>
      <c r="E44" t="n">
        <v>11170</v>
      </c>
      <c r="F44" t="n">
        <v>11083</v>
      </c>
      <c r="G44" t="n">
        <v>11191</v>
      </c>
      <c r="H44" t="n">
        <v>11048</v>
      </c>
      <c r="I44" t="n">
        <v>11509</v>
      </c>
      <c r="J44" t="n">
        <v>11670</v>
      </c>
      <c r="K44" t="n">
        <v>11841</v>
      </c>
      <c r="L44" t="n">
        <v>11997</v>
      </c>
    </row>
    <row r="45">
      <c r="A45" s="5" t="inlineStr">
        <is>
          <t>Personalaufwand in Mio. EUR</t>
        </is>
      </c>
      <c r="B45" s="5" t="inlineStr">
        <is>
          <t>Personnel expenses in M</t>
        </is>
      </c>
      <c r="C45" t="n">
        <v>821.5</v>
      </c>
      <c r="D45" t="n">
        <v>783.5</v>
      </c>
      <c r="E45" t="n">
        <v>769.1</v>
      </c>
      <c r="F45" t="n">
        <v>825.1</v>
      </c>
      <c r="G45" t="n">
        <v>786.7</v>
      </c>
      <c r="H45" t="n">
        <v>787.5</v>
      </c>
      <c r="I45" t="n">
        <v>769.6</v>
      </c>
      <c r="J45" t="n">
        <v>785.9</v>
      </c>
      <c r="K45" t="n">
        <v>778.1</v>
      </c>
      <c r="L45" t="n">
        <v>771.6</v>
      </c>
    </row>
    <row r="46">
      <c r="A46" s="5" t="inlineStr">
        <is>
          <t>Aufwand je Mitarbeiter in EUR</t>
        </is>
      </c>
      <c r="B46" s="5" t="inlineStr">
        <is>
          <t>Effort per employee</t>
        </is>
      </c>
      <c r="C46" t="n">
        <v>74076</v>
      </c>
      <c r="D46" t="n">
        <v>71364</v>
      </c>
      <c r="E46" t="n">
        <v>68854</v>
      </c>
      <c r="F46" t="n">
        <v>74447</v>
      </c>
      <c r="G46" t="n">
        <v>70298</v>
      </c>
      <c r="H46" t="n">
        <v>71280</v>
      </c>
      <c r="I46" t="n">
        <v>66869</v>
      </c>
      <c r="J46" t="n">
        <v>67344</v>
      </c>
      <c r="K46" t="n">
        <v>65712</v>
      </c>
      <c r="L46" t="n">
        <v>64316</v>
      </c>
    </row>
    <row r="47">
      <c r="A47" s="5" t="inlineStr">
        <is>
          <t>Ertrag je Mitarbeiter in EUR</t>
        </is>
      </c>
      <c r="B47" s="5" t="inlineStr">
        <is>
          <t>Income per employee</t>
        </is>
      </c>
      <c r="C47" t="n">
        <v>163246</v>
      </c>
      <c r="D47" t="n">
        <v>120658</v>
      </c>
      <c r="E47" t="n">
        <v>121218</v>
      </c>
      <c r="F47" t="n">
        <v>142588</v>
      </c>
      <c r="G47" t="n">
        <v>117175</v>
      </c>
      <c r="H47" t="n">
        <v>115396</v>
      </c>
      <c r="I47" t="n">
        <v>102780</v>
      </c>
      <c r="J47" t="n">
        <v>150017</v>
      </c>
      <c r="K47" t="n">
        <v>138037</v>
      </c>
      <c r="L47" t="n">
        <v>129357</v>
      </c>
    </row>
    <row r="48">
      <c r="A48" s="5" t="inlineStr">
        <is>
          <t>Bruttoergebnis je Mitarbeiter in EUR</t>
        </is>
      </c>
      <c r="B48" s="5" t="inlineStr">
        <is>
          <t>Gross Profit per employee</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row>
    <row r="49">
      <c r="A49" s="5" t="inlineStr">
        <is>
          <t>Gewinn je Mitarbeiter in EUR</t>
        </is>
      </c>
      <c r="B49" s="5" t="inlineStr">
        <is>
          <t>Earnings per employee</t>
        </is>
      </c>
      <c r="C49" t="n">
        <v>36249</v>
      </c>
      <c r="D49" t="n">
        <v>16067</v>
      </c>
      <c r="E49" t="n">
        <v>1280</v>
      </c>
      <c r="F49" t="n">
        <v>19913</v>
      </c>
      <c r="G49" t="n">
        <v>1322</v>
      </c>
      <c r="H49" t="n">
        <v>651.7</v>
      </c>
      <c r="I49" t="n">
        <v>-981.84</v>
      </c>
      <c r="J49" t="n">
        <v>18389</v>
      </c>
      <c r="K49" t="n">
        <v>24753</v>
      </c>
      <c r="L49" t="n">
        <v>9652</v>
      </c>
    </row>
    <row r="50">
      <c r="A50" s="5" t="inlineStr">
        <is>
          <t>KGV (Kurs/Gewinn)</t>
        </is>
      </c>
      <c r="B50" s="5" t="inlineStr">
        <is>
          <t>PE (price/earnings)</t>
        </is>
      </c>
      <c r="C50" t="n">
        <v>4</v>
      </c>
      <c r="D50" t="n">
        <v>11.5</v>
      </c>
      <c r="E50" t="n">
        <v>160.3</v>
      </c>
      <c r="F50" t="n">
        <v>153.4</v>
      </c>
      <c r="G50" t="n">
        <v>133.4</v>
      </c>
      <c r="H50" t="n">
        <v>347</v>
      </c>
      <c r="I50" t="inlineStr">
        <is>
          <t>-</t>
        </is>
      </c>
      <c r="J50" t="n">
        <v>8.5</v>
      </c>
      <c r="K50" t="n">
        <v>8</v>
      </c>
      <c r="L50" t="n">
        <v>22.7</v>
      </c>
    </row>
    <row r="51">
      <c r="A51" s="5" t="inlineStr">
        <is>
          <t>KUV (Kurs/Umsatz)</t>
        </is>
      </c>
      <c r="B51" s="5" t="inlineStr">
        <is>
          <t>PS (price/sales)</t>
        </is>
      </c>
      <c r="C51" t="inlineStr">
        <is>
          <t>-</t>
        </is>
      </c>
      <c r="D51" t="n">
        <v>1.53</v>
      </c>
      <c r="E51" t="n">
        <v>1.71</v>
      </c>
      <c r="F51" t="n">
        <v>2.14</v>
      </c>
      <c r="G51" t="n">
        <v>2.01</v>
      </c>
      <c r="H51" t="n">
        <v>1.81</v>
      </c>
      <c r="I51" t="n">
        <v>1.47</v>
      </c>
      <c r="J51" t="n">
        <v>1.03</v>
      </c>
      <c r="K51" t="n">
        <v>1.42</v>
      </c>
      <c r="L51" t="inlineStr">
        <is>
          <t>-</t>
        </is>
      </c>
    </row>
    <row r="52">
      <c r="A52" s="5" t="inlineStr">
        <is>
          <t>KBV (Kurs/Buchwert)</t>
        </is>
      </c>
      <c r="B52" s="5" t="inlineStr">
        <is>
          <t>PB (price/book value)</t>
        </is>
      </c>
      <c r="C52" t="n">
        <v>0.37</v>
      </c>
      <c r="D52" t="n">
        <v>0.41</v>
      </c>
      <c r="E52" t="n">
        <v>0.47</v>
      </c>
      <c r="F52" t="n">
        <v>0.67</v>
      </c>
      <c r="G52" t="n">
        <v>0.54</v>
      </c>
      <c r="H52" t="n">
        <v>0.59</v>
      </c>
      <c r="I52" t="n">
        <v>0.43</v>
      </c>
      <c r="J52" t="n">
        <v>0.46</v>
      </c>
      <c r="K52" t="n">
        <v>0.72</v>
      </c>
      <c r="L52" t="inlineStr">
        <is>
          <t>-</t>
        </is>
      </c>
    </row>
    <row r="53">
      <c r="A53" s="5" t="inlineStr">
        <is>
          <t>KCV (Kurs/Cashflow)</t>
        </is>
      </c>
      <c r="B53" s="5" t="inlineStr">
        <is>
          <t>PC (price/cashflow)</t>
        </is>
      </c>
      <c r="C53" t="n">
        <v>10.5</v>
      </c>
      <c r="D53" t="n">
        <v>6.81</v>
      </c>
      <c r="E53" t="n">
        <v>326.07</v>
      </c>
      <c r="F53" t="n">
        <v>6.31</v>
      </c>
      <c r="G53" t="n">
        <v>8.57</v>
      </c>
      <c r="H53" t="n">
        <v>4.06</v>
      </c>
      <c r="I53" t="n">
        <v>8.699999999999999</v>
      </c>
      <c r="J53" t="n">
        <v>-4.26</v>
      </c>
      <c r="K53" t="n">
        <v>5.15</v>
      </c>
      <c r="L53" t="inlineStr">
        <is>
          <t>-</t>
        </is>
      </c>
    </row>
    <row r="54">
      <c r="A54" s="5" t="inlineStr">
        <is>
          <t>Dividendenrendite in %</t>
        </is>
      </c>
      <c r="B54" s="5" t="inlineStr">
        <is>
          <t>Dividend Yield in %</t>
        </is>
      </c>
      <c r="C54" t="n">
        <v>3.87</v>
      </c>
      <c r="D54" t="n">
        <v>2.61</v>
      </c>
      <c r="E54" t="n">
        <v>1.25</v>
      </c>
      <c r="F54" t="n">
        <v>1.42</v>
      </c>
      <c r="G54" t="inlineStr">
        <is>
          <t>-</t>
        </is>
      </c>
      <c r="H54" t="inlineStr">
        <is>
          <t>-</t>
        </is>
      </c>
      <c r="I54" t="inlineStr">
        <is>
          <t>-</t>
        </is>
      </c>
      <c r="J54" t="n">
        <v>0.54</v>
      </c>
      <c r="K54" t="n">
        <v>1.93</v>
      </c>
      <c r="L54" t="inlineStr">
        <is>
          <t>-</t>
        </is>
      </c>
    </row>
    <row r="55">
      <c r="A55" s="5" t="inlineStr">
        <is>
          <t>Gewinnrendite in %</t>
        </is>
      </c>
      <c r="B55" s="5" t="inlineStr">
        <is>
          <t>Return on profit in %</t>
        </is>
      </c>
      <c r="C55" t="n">
        <v>24.9</v>
      </c>
      <c r="D55" t="n">
        <v>8.699999999999999</v>
      </c>
      <c r="E55" t="n">
        <v>0.6</v>
      </c>
      <c r="F55" t="n">
        <v>0.7</v>
      </c>
      <c r="G55" t="n">
        <v>0.7</v>
      </c>
      <c r="H55" t="n">
        <v>0.3</v>
      </c>
      <c r="I55" t="n">
        <v>-0.8</v>
      </c>
      <c r="J55" t="n">
        <v>11.8</v>
      </c>
      <c r="K55" t="n">
        <v>12.5</v>
      </c>
      <c r="L55" t="n">
        <v>4.4</v>
      </c>
    </row>
    <row r="56">
      <c r="A56" s="5" t="inlineStr">
        <is>
          <t>Eigenkapitalrendite in %</t>
        </is>
      </c>
      <c r="B56" s="5" t="inlineStr">
        <is>
          <t>Return on Equity in %</t>
        </is>
      </c>
      <c r="C56" t="n">
        <v>9.16</v>
      </c>
      <c r="D56" t="n">
        <v>3.54</v>
      </c>
      <c r="E56" t="n">
        <v>0.29</v>
      </c>
      <c r="F56" t="n">
        <v>4.39</v>
      </c>
      <c r="G56" t="n">
        <v>0.3</v>
      </c>
      <c r="H56" t="n">
        <v>0.18</v>
      </c>
      <c r="I56" t="n">
        <v>-0.28</v>
      </c>
      <c r="J56" t="n">
        <v>5.46</v>
      </c>
      <c r="K56" t="n">
        <v>9.02</v>
      </c>
      <c r="L56" t="n">
        <v>3.83</v>
      </c>
    </row>
    <row r="57">
      <c r="A57" s="5" t="inlineStr">
        <is>
          <t>Gesamtkapitalrendite in %</t>
        </is>
      </c>
      <c r="B57" s="5" t="inlineStr">
        <is>
          <t>Total Return on Investment in %</t>
        </is>
      </c>
      <c r="C57" t="n">
        <v>0.57</v>
      </c>
      <c r="D57" t="n">
        <v>0.25</v>
      </c>
      <c r="E57" t="n">
        <v>0.02</v>
      </c>
      <c r="F57" t="n">
        <v>0.36</v>
      </c>
      <c r="G57" t="n">
        <v>0.02</v>
      </c>
      <c r="H57" t="n">
        <v>0.01</v>
      </c>
      <c r="I57" t="n">
        <v>-0.02</v>
      </c>
      <c r="J57" t="n">
        <v>0.35</v>
      </c>
      <c r="K57" t="n">
        <v>0.5</v>
      </c>
      <c r="L57" t="n">
        <v>0.2</v>
      </c>
    </row>
    <row r="58">
      <c r="A58" s="5" t="inlineStr">
        <is>
          <t>Eigenkapitalquote in %</t>
        </is>
      </c>
      <c r="B58" s="5" t="inlineStr">
        <is>
          <t>Equity Ratio in %</t>
        </is>
      </c>
      <c r="C58" t="n">
        <v>6.21</v>
      </c>
      <c r="D58" t="n">
        <v>6.99</v>
      </c>
      <c r="E58" t="n">
        <v>7.51</v>
      </c>
      <c r="F58" t="n">
        <v>8.199999999999999</v>
      </c>
      <c r="G58" t="n">
        <v>8.029999999999999</v>
      </c>
      <c r="H58" t="n">
        <v>6.3</v>
      </c>
      <c r="I58" t="n">
        <v>6.59</v>
      </c>
      <c r="J58" t="n">
        <v>6.5</v>
      </c>
      <c r="K58" t="n">
        <v>5.56</v>
      </c>
      <c r="L58" t="n">
        <v>5.09</v>
      </c>
    </row>
    <row r="59">
      <c r="A59" s="5" t="inlineStr">
        <is>
          <t>Fremdkapitalquote in %</t>
        </is>
      </c>
      <c r="B59" s="5" t="inlineStr">
        <is>
          <t>Debt Ratio in %</t>
        </is>
      </c>
      <c r="C59" t="n">
        <v>93.79000000000001</v>
      </c>
      <c r="D59" t="n">
        <v>93.01000000000001</v>
      </c>
      <c r="E59" t="n">
        <v>92.48999999999999</v>
      </c>
      <c r="F59" t="n">
        <v>91.8</v>
      </c>
      <c r="G59" t="n">
        <v>91.97</v>
      </c>
      <c r="H59" t="n">
        <v>93.7</v>
      </c>
      <c r="I59" t="n">
        <v>93.41</v>
      </c>
      <c r="J59" t="n">
        <v>93.5</v>
      </c>
      <c r="K59" t="n">
        <v>94.44</v>
      </c>
      <c r="L59" t="n">
        <v>94.91</v>
      </c>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is>
          <t>Gesamtkapitalrentabilität</t>
        </is>
      </c>
      <c r="B66" s="5" t="inlineStr">
        <is>
          <t>ROA Return on Assets in %</t>
        </is>
      </c>
      <c r="C66" t="n">
        <v>0.57</v>
      </c>
      <c r="D66" t="n">
        <v>0.25</v>
      </c>
      <c r="E66" t="n">
        <v>0.02</v>
      </c>
      <c r="F66" t="n">
        <v>0.36</v>
      </c>
      <c r="G66" t="n">
        <v>0.02</v>
      </c>
      <c r="H66" t="n">
        <v>0.01</v>
      </c>
      <c r="I66" t="n">
        <v>-0.02</v>
      </c>
      <c r="J66" t="n">
        <v>0.35</v>
      </c>
      <c r="K66" t="n">
        <v>0.5</v>
      </c>
    </row>
    <row r="67">
      <c r="A67" s="5" t="inlineStr">
        <is>
          <t>Ertrag des eingesetzten Kapitals</t>
        </is>
      </c>
      <c r="B67" s="5" t="inlineStr">
        <is>
          <t>ROCE Return on Cap. Empl. in %</t>
        </is>
      </c>
      <c r="C67" t="n">
        <v>0.5</v>
      </c>
      <c r="D67" t="n">
        <v>0.29</v>
      </c>
      <c r="E67" t="n">
        <v>0.02</v>
      </c>
      <c r="F67" t="n">
        <v>0.36</v>
      </c>
      <c r="G67" t="n">
        <v>0.1</v>
      </c>
      <c r="H67" t="n">
        <v>0.11</v>
      </c>
      <c r="I67" t="n">
        <v>-0.01</v>
      </c>
      <c r="J67" t="n">
        <v>0.6899999999999999</v>
      </c>
      <c r="K67" t="n">
        <v>0.71</v>
      </c>
    </row>
    <row r="68">
      <c r="A68" s="5" t="inlineStr"/>
      <c r="B68" s="5" t="inlineStr"/>
    </row>
    <row r="69">
      <c r="A69" s="5" t="inlineStr"/>
      <c r="B69" s="5" t="inlineStr"/>
    </row>
    <row r="70">
      <c r="A70" s="5" t="inlineStr">
        <is>
          <t>Operativer Cashflow</t>
        </is>
      </c>
      <c r="B70" s="5" t="inlineStr">
        <is>
          <t>Operating Cashflow in M</t>
        </is>
      </c>
      <c r="C70" t="n">
        <v>5053.755</v>
      </c>
      <c r="D70" t="n">
        <v>3277.7211</v>
      </c>
      <c r="E70" t="n">
        <v>156940.7517</v>
      </c>
      <c r="F70" t="n">
        <v>3037.0661</v>
      </c>
      <c r="G70" t="n">
        <v>4124.826700000001</v>
      </c>
      <c r="H70" t="n">
        <v>1353.604</v>
      </c>
      <c r="I70" t="n">
        <v>2891.01</v>
      </c>
      <c r="J70" t="n">
        <v>-1393.02</v>
      </c>
      <c r="K70" t="n">
        <v>1280.29</v>
      </c>
    </row>
    <row r="71">
      <c r="A71" s="5" t="inlineStr">
        <is>
          <t>Aktienrückkauf</t>
        </is>
      </c>
      <c r="B71" s="5" t="inlineStr">
        <is>
          <t>Share Buyback in M</t>
        </is>
      </c>
      <c r="C71" t="n">
        <v>0</v>
      </c>
      <c r="D71" t="n">
        <v>0</v>
      </c>
      <c r="E71" t="n">
        <v>0</v>
      </c>
      <c r="F71" t="n">
        <v>0</v>
      </c>
      <c r="G71" t="n">
        <v>-147.91</v>
      </c>
      <c r="H71" t="n">
        <v>-1.099999999999966</v>
      </c>
      <c r="I71" t="n">
        <v>-5.300000000000011</v>
      </c>
      <c r="J71" t="n">
        <v>-78.40000000000001</v>
      </c>
      <c r="K71" t="inlineStr">
        <is>
          <t>-</t>
        </is>
      </c>
    </row>
    <row r="72">
      <c r="A72" s="5" t="inlineStr"/>
      <c r="B72" s="5" t="inlineStr"/>
    </row>
    <row r="73">
      <c r="A73" s="5" t="inlineStr"/>
      <c r="B73" s="5" t="inlineStr"/>
    </row>
    <row r="74">
      <c r="A74" s="5" t="inlineStr"/>
      <c r="B74" s="5" t="inlineStr"/>
    </row>
    <row r="75">
      <c r="A75" s="5" t="inlineStr"/>
      <c r="B75" s="5" t="inlineStr"/>
    </row>
    <row r="76">
      <c r="A76" s="5" t="inlineStr">
        <is>
          <t>Gewinnwachstum 1J in %</t>
        </is>
      </c>
      <c r="B76" s="5" t="inlineStr">
        <is>
          <t>Earnings Growth 1Y in %</t>
        </is>
      </c>
      <c r="C76" t="n">
        <v>127.89</v>
      </c>
      <c r="D76" t="n">
        <v>1133.57</v>
      </c>
      <c r="E76" t="n">
        <v>-93.52</v>
      </c>
      <c r="F76" t="n">
        <v>1391.22</v>
      </c>
      <c r="G76" t="n">
        <v>105.56</v>
      </c>
      <c r="H76" t="n">
        <v>-163.72</v>
      </c>
      <c r="I76" t="n">
        <v>-105.27</v>
      </c>
      <c r="J76" t="n">
        <v>-26.78</v>
      </c>
      <c r="K76" t="n">
        <v>153.11</v>
      </c>
    </row>
    <row r="77">
      <c r="A77" s="5" t="inlineStr">
        <is>
          <t>Gewinnwachstum 3J in %</t>
        </is>
      </c>
      <c r="B77" s="5" t="inlineStr">
        <is>
          <t>Earnings Growth 3Y in %</t>
        </is>
      </c>
      <c r="C77" t="n">
        <v>389.31</v>
      </c>
      <c r="D77" t="n">
        <v>810.42</v>
      </c>
      <c r="E77" t="n">
        <v>467.75</v>
      </c>
      <c r="F77" t="n">
        <v>444.35</v>
      </c>
      <c r="G77" t="n">
        <v>-54.48</v>
      </c>
      <c r="H77" t="n">
        <v>-98.59</v>
      </c>
      <c r="I77" t="n">
        <v>7.02</v>
      </c>
      <c r="J77" t="inlineStr">
        <is>
          <t>-</t>
        </is>
      </c>
      <c r="K77" t="inlineStr">
        <is>
          <t>-</t>
        </is>
      </c>
    </row>
    <row r="78">
      <c r="A78" s="5" t="inlineStr">
        <is>
          <t>Gewinnwachstum 5J in %</t>
        </is>
      </c>
      <c r="B78" s="5" t="inlineStr">
        <is>
          <t>Earnings Growth 5Y in %</t>
        </is>
      </c>
      <c r="C78" t="n">
        <v>532.9400000000001</v>
      </c>
      <c r="D78" t="n">
        <v>474.62</v>
      </c>
      <c r="E78" t="n">
        <v>226.85</v>
      </c>
      <c r="F78" t="n">
        <v>240.2</v>
      </c>
      <c r="G78" t="n">
        <v>-7.42</v>
      </c>
      <c r="H78" t="inlineStr">
        <is>
          <t>-</t>
        </is>
      </c>
      <c r="I78" t="inlineStr">
        <is>
          <t>-</t>
        </is>
      </c>
      <c r="J78" t="inlineStr">
        <is>
          <t>-</t>
        </is>
      </c>
      <c r="K78" t="inlineStr">
        <is>
          <t>-</t>
        </is>
      </c>
    </row>
    <row r="79">
      <c r="A79" s="5" t="inlineStr">
        <is>
          <t>Gewinnwachstum 10J in %</t>
        </is>
      </c>
      <c r="B79" s="5" t="inlineStr">
        <is>
          <t>Earnings Growth 10Y in %</t>
        </is>
      </c>
      <c r="C79" t="inlineStr">
        <is>
          <t>-</t>
        </is>
      </c>
      <c r="D79" t="inlineStr">
        <is>
          <t>-</t>
        </is>
      </c>
      <c r="E79" t="inlineStr">
        <is>
          <t>-</t>
        </is>
      </c>
      <c r="F79" t="inlineStr">
        <is>
          <t>-</t>
        </is>
      </c>
      <c r="G79" t="inlineStr">
        <is>
          <t>-</t>
        </is>
      </c>
      <c r="H79" t="inlineStr">
        <is>
          <t>-</t>
        </is>
      </c>
      <c r="I79" t="inlineStr">
        <is>
          <t>-</t>
        </is>
      </c>
      <c r="J79" t="inlineStr">
        <is>
          <t>-</t>
        </is>
      </c>
      <c r="K79" t="inlineStr">
        <is>
          <t>-</t>
        </is>
      </c>
    </row>
    <row r="80">
      <c r="A80" s="5" t="inlineStr">
        <is>
          <t>PEG Ratio</t>
        </is>
      </c>
      <c r="B80" s="5" t="inlineStr">
        <is>
          <t>KGW Kurs/Gewinn/Wachstum</t>
        </is>
      </c>
      <c r="C80" t="n">
        <v>0.01</v>
      </c>
      <c r="D80" t="n">
        <v>0.02</v>
      </c>
      <c r="E80" t="n">
        <v>0.71</v>
      </c>
      <c r="F80" t="n">
        <v>0.64</v>
      </c>
      <c r="G80" t="n">
        <v>-17.98</v>
      </c>
      <c r="H80" t="inlineStr">
        <is>
          <t>-</t>
        </is>
      </c>
      <c r="I80" t="inlineStr">
        <is>
          <t>-</t>
        </is>
      </c>
      <c r="J80" t="inlineStr">
        <is>
          <t>-</t>
        </is>
      </c>
      <c r="K80" t="inlineStr">
        <is>
          <t>-</t>
        </is>
      </c>
    </row>
    <row r="81">
      <c r="A81" s="5" t="inlineStr">
        <is>
          <t>EBIT-Wachstum 1J in %</t>
        </is>
      </c>
      <c r="B81" s="5" t="inlineStr">
        <is>
          <t>EBIT Growth 1Y in %</t>
        </is>
      </c>
      <c r="C81" t="n">
        <v>73.53</v>
      </c>
      <c r="D81" t="n">
        <v>1796.19</v>
      </c>
      <c r="E81" t="n">
        <v>-95.08</v>
      </c>
      <c r="F81" t="n">
        <v>266.84</v>
      </c>
      <c r="G81" t="n">
        <v>-12.87</v>
      </c>
      <c r="H81" t="n">
        <v>-1002.7</v>
      </c>
      <c r="I81" t="n">
        <v>-101.82</v>
      </c>
      <c r="J81" t="n">
        <v>1.78</v>
      </c>
      <c r="K81" t="n">
        <v>30.22</v>
      </c>
    </row>
    <row r="82">
      <c r="A82" s="5" t="inlineStr">
        <is>
          <t>EBIT-Wachstum 3J in %</t>
        </is>
      </c>
      <c r="B82" s="5" t="inlineStr">
        <is>
          <t>EBIT Growth 3Y in %</t>
        </is>
      </c>
      <c r="C82" t="n">
        <v>591.55</v>
      </c>
      <c r="D82" t="n">
        <v>655.98</v>
      </c>
      <c r="E82" t="n">
        <v>52.96</v>
      </c>
      <c r="F82" t="n">
        <v>-249.58</v>
      </c>
      <c r="G82" t="n">
        <v>-372.46</v>
      </c>
      <c r="H82" t="n">
        <v>-367.58</v>
      </c>
      <c r="I82" t="n">
        <v>-23.27</v>
      </c>
      <c r="J82" t="inlineStr">
        <is>
          <t>-</t>
        </is>
      </c>
      <c r="K82" t="inlineStr">
        <is>
          <t>-</t>
        </is>
      </c>
    </row>
    <row r="83">
      <c r="A83" s="5" t="inlineStr">
        <is>
          <t>EBIT-Wachstum 5J in %</t>
        </is>
      </c>
      <c r="B83" s="5" t="inlineStr">
        <is>
          <t>EBIT Growth 5Y in %</t>
        </is>
      </c>
      <c r="C83" t="n">
        <v>405.72</v>
      </c>
      <c r="D83" t="n">
        <v>190.48</v>
      </c>
      <c r="E83" t="n">
        <v>-189.13</v>
      </c>
      <c r="F83" t="n">
        <v>-169.75</v>
      </c>
      <c r="G83" t="n">
        <v>-217.08</v>
      </c>
      <c r="H83" t="inlineStr">
        <is>
          <t>-</t>
        </is>
      </c>
      <c r="I83" t="inlineStr">
        <is>
          <t>-</t>
        </is>
      </c>
      <c r="J83" t="inlineStr">
        <is>
          <t>-</t>
        </is>
      </c>
      <c r="K83" t="inlineStr">
        <is>
          <t>-</t>
        </is>
      </c>
    </row>
    <row r="84">
      <c r="A84" s="5" t="inlineStr">
        <is>
          <t>EBIT-Wachstum 10J in %</t>
        </is>
      </c>
      <c r="B84" s="5" t="inlineStr">
        <is>
          <t>EBIT Growth 10Y in %</t>
        </is>
      </c>
      <c r="C84" t="inlineStr">
        <is>
          <t>-</t>
        </is>
      </c>
      <c r="D84" t="inlineStr">
        <is>
          <t>-</t>
        </is>
      </c>
      <c r="E84" t="inlineStr">
        <is>
          <t>-</t>
        </is>
      </c>
      <c r="F84" t="inlineStr">
        <is>
          <t>-</t>
        </is>
      </c>
      <c r="G84" t="inlineStr">
        <is>
          <t>-</t>
        </is>
      </c>
      <c r="H84" t="inlineStr">
        <is>
          <t>-</t>
        </is>
      </c>
      <c r="I84" t="inlineStr">
        <is>
          <t>-</t>
        </is>
      </c>
      <c r="J84" t="inlineStr">
        <is>
          <t>-</t>
        </is>
      </c>
      <c r="K84" t="inlineStr">
        <is>
          <t>-</t>
        </is>
      </c>
    </row>
    <row r="85">
      <c r="A85" s="5" t="inlineStr">
        <is>
          <t>Op.Cashflow Wachstum 1J in %</t>
        </is>
      </c>
      <c r="B85" s="5" t="inlineStr">
        <is>
          <t>Op.Cashflow Wachstum 1Y in %</t>
        </is>
      </c>
      <c r="C85" t="n">
        <v>54.19</v>
      </c>
      <c r="D85" t="n">
        <v>-97.91</v>
      </c>
      <c r="E85" t="n">
        <v>5067.51</v>
      </c>
      <c r="F85" t="n">
        <v>-26.37</v>
      </c>
      <c r="G85" t="n">
        <v>111.08</v>
      </c>
      <c r="H85" t="n">
        <v>-53.33</v>
      </c>
      <c r="I85" t="n">
        <v>-304.23</v>
      </c>
      <c r="J85" t="n">
        <v>-182.72</v>
      </c>
      <c r="K85" t="inlineStr">
        <is>
          <t>-</t>
        </is>
      </c>
    </row>
    <row r="86">
      <c r="A86" s="5" t="inlineStr">
        <is>
          <t>Op.Cashflow Wachstum 3J in %</t>
        </is>
      </c>
      <c r="B86" s="5" t="inlineStr">
        <is>
          <t>Op.Cashflow Wachstum 3Y in %</t>
        </is>
      </c>
      <c r="C86" t="n">
        <v>1674.6</v>
      </c>
      <c r="D86" t="n">
        <v>1647.74</v>
      </c>
      <c r="E86" t="n">
        <v>1717.41</v>
      </c>
      <c r="F86" t="n">
        <v>10.46</v>
      </c>
      <c r="G86" t="n">
        <v>-82.16</v>
      </c>
      <c r="H86" t="n">
        <v>-180.09</v>
      </c>
      <c r="I86" t="inlineStr">
        <is>
          <t>-</t>
        </is>
      </c>
      <c r="J86" t="inlineStr">
        <is>
          <t>-</t>
        </is>
      </c>
      <c r="K86" t="inlineStr">
        <is>
          <t>-</t>
        </is>
      </c>
    </row>
    <row r="87">
      <c r="A87" s="5" t="inlineStr">
        <is>
          <t>Op.Cashflow Wachstum 5J in %</t>
        </is>
      </c>
      <c r="B87" s="5" t="inlineStr">
        <is>
          <t>Op.Cashflow Wachstum 5Y in %</t>
        </is>
      </c>
      <c r="C87" t="n">
        <v>1021.7</v>
      </c>
      <c r="D87" t="n">
        <v>1000.2</v>
      </c>
      <c r="E87" t="n">
        <v>958.9299999999999</v>
      </c>
      <c r="F87" t="n">
        <v>-91.11</v>
      </c>
      <c r="G87" t="inlineStr">
        <is>
          <t>-</t>
        </is>
      </c>
      <c r="H87" t="inlineStr">
        <is>
          <t>-</t>
        </is>
      </c>
      <c r="I87" t="inlineStr">
        <is>
          <t>-</t>
        </is>
      </c>
      <c r="J87" t="inlineStr">
        <is>
          <t>-</t>
        </is>
      </c>
      <c r="K87" t="inlineStr">
        <is>
          <t>-</t>
        </is>
      </c>
    </row>
    <row r="88">
      <c r="A88" s="5" t="inlineStr">
        <is>
          <t>Op.Cashflow Wachstum 10J in %</t>
        </is>
      </c>
      <c r="B88" s="5" t="inlineStr">
        <is>
          <t>Op.Cashflow Wachstum 10Y in %</t>
        </is>
      </c>
      <c r="C88" t="inlineStr">
        <is>
          <t>-</t>
        </is>
      </c>
      <c r="D88" t="inlineStr">
        <is>
          <t>-</t>
        </is>
      </c>
      <c r="E88" t="inlineStr">
        <is>
          <t>-</t>
        </is>
      </c>
      <c r="F88" t="inlineStr">
        <is>
          <t>-</t>
        </is>
      </c>
      <c r="G88" t="inlineStr">
        <is>
          <t>-</t>
        </is>
      </c>
      <c r="H88" t="inlineStr">
        <is>
          <t>-</t>
        </is>
      </c>
      <c r="I88" t="inlineStr">
        <is>
          <t>-</t>
        </is>
      </c>
      <c r="J88" t="inlineStr">
        <is>
          <t>-</t>
        </is>
      </c>
      <c r="K88" t="inlineStr">
        <is>
          <t>-</t>
        </is>
      </c>
    </row>
    <row r="89">
      <c r="A89" s="5" t="inlineStr">
        <is>
          <t>Verschuldungsgrad in %</t>
        </is>
      </c>
      <c r="B89" s="5" t="inlineStr">
        <is>
          <t>Finance Gearing in %</t>
        </is>
      </c>
      <c r="C89" t="n">
        <v>1510</v>
      </c>
      <c r="D89" t="n">
        <v>1330</v>
      </c>
      <c r="E89" t="n">
        <v>1231</v>
      </c>
      <c r="F89" t="n">
        <v>1119</v>
      </c>
      <c r="G89" t="n">
        <v>1145</v>
      </c>
      <c r="H89" t="n">
        <v>1486</v>
      </c>
      <c r="I89" t="n">
        <v>1417</v>
      </c>
      <c r="J89" t="n">
        <v>1439</v>
      </c>
      <c r="K89" t="n">
        <v>1700</v>
      </c>
      <c r="L89" t="n">
        <v>1864</v>
      </c>
    </row>
  </sheetData>
  <pageMargins bottom="1" footer="0.5" header="0.5" left="0.75" right="0.75" top="1"/>
</worksheet>
</file>

<file path=xl/worksheets/sheet9.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22"/>
    <col customWidth="1" max="15" min="15" width="10"/>
    <col customWidth="1" max="16" min="16" width="10"/>
  </cols>
  <sheetData>
    <row r="1">
      <c r="A1" s="1" t="inlineStr">
        <is>
          <t xml:space="preserve">BUZZI UNICEM </t>
        </is>
      </c>
      <c r="B1" s="2" t="inlineStr">
        <is>
          <t>WKN: 925963  ISIN: IT0001347308  US-Symbol:BZZUF  Typ: Aktie</t>
        </is>
      </c>
      <c r="C1" s="2" t="inlineStr"/>
      <c r="D1" s="2" t="inlineStr"/>
      <c r="E1" s="2" t="inlineStr"/>
      <c r="F1" s="2">
        <f>HYPERLINK("ftse_mib-index__Stock_Data_EUR.xlsx#INDEX!A1",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+39-142-416111</t>
        </is>
      </c>
      <c r="G4" t="inlineStr">
        <is>
          <t>07.02.2020</t>
        </is>
      </c>
      <c r="H4" t="inlineStr">
        <is>
          <t>Preliminary Results</t>
        </is>
      </c>
      <c r="J4" t="inlineStr">
        <is>
          <t>Fimendi</t>
        </is>
      </c>
      <c r="L4" t="inlineStr">
        <is>
          <t>58,90%</t>
        </is>
      </c>
    </row>
    <row r="5">
      <c r="A5" s="5" t="inlineStr">
        <is>
          <t>Ticker</t>
        </is>
      </c>
      <c r="B5" t="inlineStr">
        <is>
          <t>UCM</t>
        </is>
      </c>
      <c r="C5" s="5" t="inlineStr">
        <is>
          <t>Fax</t>
        </is>
      </c>
      <c r="D5" s="5" t="inlineStr"/>
      <c r="E5" t="inlineStr">
        <is>
          <t>+39-142-416464</t>
        </is>
      </c>
      <c r="G5" t="inlineStr">
        <is>
          <t>03.04.2020</t>
        </is>
      </c>
      <c r="H5" t="inlineStr">
        <is>
          <t>Publication Of Annual Report</t>
        </is>
      </c>
      <c r="J5" t="inlineStr">
        <is>
          <t>Freefloat</t>
        </is>
      </c>
      <c r="L5" t="inlineStr">
        <is>
          <t>41,10%</t>
        </is>
      </c>
    </row>
    <row r="6">
      <c r="A6" s="5" t="inlineStr">
        <is>
          <t>Gelistet Seit / Listed Since</t>
        </is>
      </c>
      <c r="B6" t="inlineStr">
        <is>
          <t>-</t>
        </is>
      </c>
      <c r="C6" s="5" t="inlineStr">
        <is>
          <t>Internet</t>
        </is>
      </c>
      <c r="D6" s="5" t="inlineStr"/>
      <c r="E6" t="inlineStr">
        <is>
          <t>http://www.buzziunicem.it/online/BuzziUnicem/en/Home.html</t>
        </is>
      </c>
      <c r="G6" t="inlineStr">
        <is>
          <t>08.05.2020</t>
        </is>
      </c>
      <c r="H6" t="inlineStr">
        <is>
          <t>Result Q1</t>
        </is>
      </c>
    </row>
    <row r="7">
      <c r="A7" s="5" t="inlineStr">
        <is>
          <t>Nominalwert / Nominal Value</t>
        </is>
      </c>
      <c r="B7" t="inlineStr">
        <is>
          <t>-</t>
        </is>
      </c>
      <c r="C7" s="5" t="inlineStr">
        <is>
          <t>E-Mail</t>
        </is>
      </c>
      <c r="D7" s="5" t="inlineStr"/>
      <c r="E7" t="inlineStr">
        <is>
          <t>info@buzziunicem.it</t>
        </is>
      </c>
      <c r="G7" t="inlineStr">
        <is>
          <t>04.08.2020</t>
        </is>
      </c>
      <c r="H7" t="inlineStr">
        <is>
          <t>Score Half Year</t>
        </is>
      </c>
    </row>
    <row r="8">
      <c r="A8" s="5" t="inlineStr">
        <is>
          <t>Land / Country</t>
        </is>
      </c>
      <c r="B8" t="inlineStr">
        <is>
          <t>Italien</t>
        </is>
      </c>
      <c r="C8" s="5" t="inlineStr">
        <is>
          <t>Inv. Relations Telefon / Phone</t>
        </is>
      </c>
      <c r="D8" s="5" t="inlineStr"/>
      <c r="E8" t="inlineStr">
        <is>
          <t>+39-142-416404</t>
        </is>
      </c>
      <c r="G8" t="inlineStr">
        <is>
          <t>06.11.2020</t>
        </is>
      </c>
      <c r="H8" t="inlineStr">
        <is>
          <t>Q3 Earnings</t>
        </is>
      </c>
    </row>
    <row r="9">
      <c r="A9" s="5" t="inlineStr">
        <is>
          <t>Währung / Currency</t>
        </is>
      </c>
      <c r="B9" t="inlineStr">
        <is>
          <t>EUR</t>
        </is>
      </c>
      <c r="C9" s="5" t="inlineStr">
        <is>
          <t>Inv. Relations E-Mail</t>
        </is>
      </c>
      <c r="D9" s="5" t="inlineStr"/>
      <c r="E9" t="inlineStr">
        <is>
          <t>icolla@buzziunicem.it</t>
        </is>
      </c>
    </row>
    <row r="10">
      <c r="A10" s="5" t="inlineStr">
        <is>
          <t>Branche / Industry</t>
        </is>
      </c>
      <c r="B10" t="inlineStr">
        <is>
          <t>Building Materials &amp; Components</t>
        </is>
      </c>
      <c r="C10" s="5" t="inlineStr">
        <is>
          <t>Kontaktperson / Contact Person</t>
        </is>
      </c>
      <c r="D10" s="5" t="inlineStr"/>
      <c r="E10" t="inlineStr">
        <is>
          <t>Ileana Colla</t>
        </is>
      </c>
    </row>
    <row r="11">
      <c r="A11" s="5" t="inlineStr">
        <is>
          <t>Sektor / Sector</t>
        </is>
      </c>
      <c r="B11" t="inlineStr">
        <is>
          <t>Building Industry</t>
        </is>
      </c>
    </row>
    <row r="12">
      <c r="A12" s="5" t="inlineStr">
        <is>
          <t>Typ / Genre</t>
        </is>
      </c>
      <c r="B12" t="inlineStr">
        <is>
          <t>Stammaktie</t>
        </is>
      </c>
    </row>
    <row r="13">
      <c r="A13" s="5" t="inlineStr">
        <is>
          <t>Adresse / Address</t>
        </is>
      </c>
      <c r="B13" t="inlineStr">
        <is>
          <t>Buzzi Unicem SpAVia Luigi Buzzi, 6  I-15033 Casale Monferrato (AL)</t>
        </is>
      </c>
    </row>
    <row r="14">
      <c r="A14" s="5" t="inlineStr">
        <is>
          <t>Management</t>
        </is>
      </c>
      <c r="B14" t="inlineStr">
        <is>
          <t>Enrico Buzzi, Pietro Buzzi, Michele Buzzi</t>
        </is>
      </c>
    </row>
    <row r="15">
      <c r="A15" s="5" t="inlineStr">
        <is>
          <t>Aufsichtsrat / Board</t>
        </is>
      </c>
      <c r="B15" t="inlineStr">
        <is>
          <t>Fabrizio Di Giusto, Paola Giordano, Giorgio Zoppi, Giulia De Martino, Domenico Fava, Margherita Gardi</t>
        </is>
      </c>
    </row>
    <row r="16">
      <c r="A16" s="5" t="inlineStr">
        <is>
          <t>Beschreibung</t>
        </is>
      </c>
      <c r="B16" t="inlineStr">
        <is>
          <t>Buzzi Unicem SpA ist eine Unternehmensgruppe, die im Bereich Baumaterialen international tätig ist. Sie ist in der Produktion, dem Vertrieb und der Vermarktung von Zement, Transportbeton und Baustoffen aktiv. Die Jahresproduktion von Zement beläuft sich auf rund 30 Millionen Tonnen und rund zwölf Millionen Kubikmeter Transportbeton. In Deutschland ist der Konzern über seine Tochtergesellschaft Dyckerhoff AG vertreten. Buzzi Unicem SpA wurde 1907 von Pietro und Antonio Buzzi gegründet und ist zusammen mit ihren Tochtergesellschaften in zwölf Ländern weltweit präsent. Der Hauptsitz der Gesellschaft ist in Casale Monferrato, Italien. Copyright 2014 FINANCE BASE AG</t>
        </is>
      </c>
    </row>
    <row r="17">
      <c r="A17" s="5" t="inlineStr">
        <is>
          <t>Profile</t>
        </is>
      </c>
      <c r="B17" t="inlineStr">
        <is>
          <t>Buzzi Unicem SpA is a corporate group that operates internationally in the field of building materials. She is active in the production, distribution and marketing of cement, ready-mix concrete and construction materials. The annual production of cement amounts to around 30 million tonnes and approximately twelve million cubic meters of ready-mix concrete. In Germany the Group is present through its subsidiary Dyckerhoff AG. Buzzi Unicem SpA was founded in 1907 by Pietro and Antonio Buzzi and has a global presence with subsidiaries in twelve countries. The company is headquartered in Casale Monferrato, Italy.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inlineStr">
        <is>
          <t>-</t>
        </is>
      </c>
      <c r="D20" t="n">
        <v>2874</v>
      </c>
      <c r="E20" t="n">
        <v>2806</v>
      </c>
      <c r="F20" t="n">
        <v>2669</v>
      </c>
      <c r="G20" t="n">
        <v>2662</v>
      </c>
      <c r="H20" t="n">
        <v>2506</v>
      </c>
      <c r="I20" t="n">
        <v>2753</v>
      </c>
      <c r="J20" t="n">
        <v>2813</v>
      </c>
      <c r="K20" t="n">
        <v>2787</v>
      </c>
      <c r="L20" t="n">
        <v>2648</v>
      </c>
      <c r="M20" t="n">
        <v>2672</v>
      </c>
      <c r="N20" t="n">
        <v>3520</v>
      </c>
      <c r="O20" t="n">
        <v>3496</v>
      </c>
      <c r="P20" t="n">
        <v>3496</v>
      </c>
    </row>
    <row r="21">
      <c r="A21" s="5" t="inlineStr">
        <is>
          <t>Operatives Ergebnis (EBIT)</t>
        </is>
      </c>
      <c r="B21" s="5" t="inlineStr">
        <is>
          <t>EBIT Earning Before Interest &amp; Tax</t>
        </is>
      </c>
      <c r="C21" t="inlineStr">
        <is>
          <t>-</t>
        </is>
      </c>
      <c r="D21" t="n">
        <v>351.8</v>
      </c>
      <c r="E21" t="n">
        <v>286</v>
      </c>
      <c r="F21" t="n">
        <v>348</v>
      </c>
      <c r="G21" t="n">
        <v>264</v>
      </c>
      <c r="H21" t="n">
        <v>178.7</v>
      </c>
      <c r="I21" t="n">
        <v>149.8</v>
      </c>
      <c r="J21" t="n">
        <v>197</v>
      </c>
      <c r="K21" t="n">
        <v>185.9</v>
      </c>
      <c r="L21" t="n">
        <v>0.3</v>
      </c>
      <c r="M21" t="n">
        <v>323</v>
      </c>
      <c r="N21" t="n">
        <v>697.7</v>
      </c>
      <c r="O21" t="n">
        <v>835.3</v>
      </c>
      <c r="P21" t="n">
        <v>835.3</v>
      </c>
    </row>
    <row r="22">
      <c r="A22" s="5" t="inlineStr">
        <is>
          <t>Finanzergebnis</t>
        </is>
      </c>
      <c r="B22" s="5" t="inlineStr">
        <is>
          <t>Financial Result</t>
        </is>
      </c>
      <c r="C22" t="inlineStr">
        <is>
          <t>-</t>
        </is>
      </c>
      <c r="D22" t="n">
        <v>113.5</v>
      </c>
      <c r="E22" t="n">
        <v>62.7</v>
      </c>
      <c r="F22" t="n">
        <v>-67.09999999999999</v>
      </c>
      <c r="G22" t="n">
        <v>-41.9</v>
      </c>
      <c r="H22" t="n">
        <v>-3.1</v>
      </c>
      <c r="I22" t="n">
        <v>-99.5</v>
      </c>
      <c r="J22" t="n">
        <v>-119.2</v>
      </c>
      <c r="K22" t="n">
        <v>-101.6</v>
      </c>
      <c r="L22" t="n">
        <v>-102.4</v>
      </c>
      <c r="M22" t="n">
        <v>-87.8</v>
      </c>
      <c r="N22" t="n">
        <v>-47.4</v>
      </c>
      <c r="O22" t="n">
        <v>-10.5</v>
      </c>
      <c r="P22" t="n">
        <v>-10.5</v>
      </c>
    </row>
    <row r="23">
      <c r="A23" s="5" t="inlineStr">
        <is>
          <t>Ergebnis vor Steuer (EBT)</t>
        </is>
      </c>
      <c r="B23" s="5" t="inlineStr">
        <is>
          <t>EBT Earning Before Tax</t>
        </is>
      </c>
      <c r="C23" t="inlineStr">
        <is>
          <t>-</t>
        </is>
      </c>
      <c r="D23" t="n">
        <v>465.3</v>
      </c>
      <c r="E23" t="n">
        <v>348.7</v>
      </c>
      <c r="F23" t="n">
        <v>280.9</v>
      </c>
      <c r="G23" t="n">
        <v>222.1</v>
      </c>
      <c r="H23" t="n">
        <v>175.6</v>
      </c>
      <c r="I23" t="n">
        <v>50.3</v>
      </c>
      <c r="J23" t="n">
        <v>77.8</v>
      </c>
      <c r="K23" t="n">
        <v>84.3</v>
      </c>
      <c r="L23" t="n">
        <v>-102.1</v>
      </c>
      <c r="M23" t="n">
        <v>235.2</v>
      </c>
      <c r="N23" t="n">
        <v>650.3</v>
      </c>
      <c r="O23" t="n">
        <v>824.8</v>
      </c>
      <c r="P23" t="n">
        <v>824.8</v>
      </c>
    </row>
    <row r="24">
      <c r="A24" s="5" t="inlineStr">
        <is>
          <t>Ergebnis nach Steuer</t>
        </is>
      </c>
      <c r="B24" s="5" t="inlineStr">
        <is>
          <t>Earnings after tax</t>
        </is>
      </c>
      <c r="C24" t="inlineStr">
        <is>
          <t>-</t>
        </is>
      </c>
      <c r="D24" t="n">
        <v>382.8</v>
      </c>
      <c r="E24" t="n">
        <v>394.6</v>
      </c>
      <c r="F24" t="n">
        <v>148.7</v>
      </c>
      <c r="G24" t="n">
        <v>128.1</v>
      </c>
      <c r="H24" t="n">
        <v>120.5</v>
      </c>
      <c r="I24" t="n">
        <v>-29</v>
      </c>
      <c r="J24" t="n">
        <v>2</v>
      </c>
      <c r="K24" t="n">
        <v>54.1</v>
      </c>
      <c r="L24" t="n">
        <v>-41.4</v>
      </c>
      <c r="M24" t="n">
        <v>171.4</v>
      </c>
      <c r="N24" t="n">
        <v>470.8</v>
      </c>
      <c r="O24" t="n">
        <v>536.5</v>
      </c>
      <c r="P24" t="n">
        <v>536.5</v>
      </c>
    </row>
    <row r="25">
      <c r="A25" s="5" t="inlineStr">
        <is>
          <t>Minderheitenanteil</t>
        </is>
      </c>
      <c r="B25" s="5" t="inlineStr">
        <is>
          <t>Minority Share</t>
        </is>
      </c>
      <c r="C25" t="inlineStr">
        <is>
          <t>-</t>
        </is>
      </c>
      <c r="D25" t="n">
        <v>-0.6</v>
      </c>
      <c r="E25" t="n">
        <v>-3</v>
      </c>
      <c r="F25" t="n">
        <v>-2.8</v>
      </c>
      <c r="G25" t="n">
        <v>-2.8</v>
      </c>
      <c r="H25" t="n">
        <v>-3.9</v>
      </c>
      <c r="I25" t="n">
        <v>-21.7</v>
      </c>
      <c r="J25" t="n">
        <v>-30.4</v>
      </c>
      <c r="K25" t="n">
        <v>-27.7</v>
      </c>
      <c r="L25" t="n">
        <v>-22.1</v>
      </c>
      <c r="M25" t="n">
        <v>-31.9</v>
      </c>
      <c r="N25" t="n">
        <v>-75.5</v>
      </c>
      <c r="O25" t="n">
        <v>-78.09999999999999</v>
      </c>
      <c r="P25" t="n">
        <v>-78.09999999999999</v>
      </c>
    </row>
    <row r="26">
      <c r="A26" s="5" t="inlineStr">
        <is>
          <t>Jahresüberschuss/-fehlbetrag</t>
        </is>
      </c>
      <c r="B26" s="5" t="inlineStr">
        <is>
          <t>Net Profit</t>
        </is>
      </c>
      <c r="C26" t="inlineStr">
        <is>
          <t>-</t>
        </is>
      </c>
      <c r="D26" t="n">
        <v>382.1</v>
      </c>
      <c r="E26" t="n">
        <v>391.6</v>
      </c>
      <c r="F26" t="n">
        <v>145.9</v>
      </c>
      <c r="G26" t="n">
        <v>125.3</v>
      </c>
      <c r="H26" t="n">
        <v>116.6</v>
      </c>
      <c r="I26" t="n">
        <v>-50.7</v>
      </c>
      <c r="J26" t="n">
        <v>-28.5</v>
      </c>
      <c r="K26" t="n">
        <v>26.4</v>
      </c>
      <c r="L26" t="n">
        <v>-63.5</v>
      </c>
      <c r="M26" t="n">
        <v>139.5</v>
      </c>
      <c r="N26" t="n">
        <v>395.3</v>
      </c>
      <c r="O26" t="n">
        <v>458.5</v>
      </c>
      <c r="P26" t="n">
        <v>458.5</v>
      </c>
    </row>
    <row r="27">
      <c r="A27" s="5" t="inlineStr">
        <is>
          <t>Summe Umlaufvermögen</t>
        </is>
      </c>
      <c r="B27" s="5" t="inlineStr">
        <is>
          <t>Current Assets</t>
        </is>
      </c>
      <c r="C27" t="inlineStr">
        <is>
          <t>-</t>
        </is>
      </c>
      <c r="D27" t="n">
        <v>1390</v>
      </c>
      <c r="E27" t="n">
        <v>1740</v>
      </c>
      <c r="F27" t="n">
        <v>1522</v>
      </c>
      <c r="G27" t="n">
        <v>1344</v>
      </c>
      <c r="H27" t="n">
        <v>1242</v>
      </c>
      <c r="I27" t="n">
        <v>1481</v>
      </c>
      <c r="J27" t="n">
        <v>1639</v>
      </c>
      <c r="K27" t="n">
        <v>1595</v>
      </c>
      <c r="L27" t="n">
        <v>1382</v>
      </c>
      <c r="M27" t="n">
        <v>1647</v>
      </c>
      <c r="N27" t="n">
        <v>1614</v>
      </c>
      <c r="O27" t="n">
        <v>1757</v>
      </c>
      <c r="P27" t="n">
        <v>1757</v>
      </c>
    </row>
    <row r="28">
      <c r="A28" s="5" t="inlineStr">
        <is>
          <t>Summe Anlagevermögen</t>
        </is>
      </c>
      <c r="B28" s="5" t="inlineStr">
        <is>
          <t>Fixed Assets</t>
        </is>
      </c>
      <c r="C28" t="inlineStr">
        <is>
          <t>-</t>
        </is>
      </c>
      <c r="D28" t="n">
        <v>4284</v>
      </c>
      <c r="E28" t="n">
        <v>4044</v>
      </c>
      <c r="F28" t="n">
        <v>4287</v>
      </c>
      <c r="G28" t="n">
        <v>4177</v>
      </c>
      <c r="H28" t="n">
        <v>3928</v>
      </c>
      <c r="I28" t="n">
        <v>3829</v>
      </c>
      <c r="J28" t="n">
        <v>4164</v>
      </c>
      <c r="K28" t="n">
        <v>4334</v>
      </c>
      <c r="L28" t="n">
        <v>4473</v>
      </c>
      <c r="M28" t="n">
        <v>4413</v>
      </c>
      <c r="N28" t="n">
        <v>4339</v>
      </c>
      <c r="O28" t="n">
        <v>3728</v>
      </c>
      <c r="P28" t="n">
        <v>3728</v>
      </c>
    </row>
    <row r="29">
      <c r="A29" s="5" t="inlineStr">
        <is>
          <t>Summe Aktiva</t>
        </is>
      </c>
      <c r="B29" s="5" t="inlineStr">
        <is>
          <t>Total Assets</t>
        </is>
      </c>
      <c r="C29" t="inlineStr">
        <is>
          <t>-</t>
        </is>
      </c>
      <c r="D29" t="n">
        <v>5674</v>
      </c>
      <c r="E29" t="n">
        <v>5783</v>
      </c>
      <c r="F29" t="n">
        <v>5809</v>
      </c>
      <c r="G29" t="n">
        <v>5521</v>
      </c>
      <c r="H29" t="n">
        <v>5170</v>
      </c>
      <c r="I29" t="n">
        <v>5310</v>
      </c>
      <c r="J29" t="n">
        <v>5803</v>
      </c>
      <c r="K29" t="n">
        <v>5929</v>
      </c>
      <c r="L29" t="n">
        <v>5855</v>
      </c>
      <c r="M29" t="n">
        <v>6060</v>
      </c>
      <c r="N29" t="n">
        <v>5954</v>
      </c>
      <c r="O29" t="n">
        <v>5485</v>
      </c>
      <c r="P29" t="n">
        <v>5485</v>
      </c>
    </row>
    <row r="30">
      <c r="A30" s="5" t="inlineStr">
        <is>
          <t>Summe kurzfristiges Fremdkapital</t>
        </is>
      </c>
      <c r="B30" s="5" t="inlineStr">
        <is>
          <t>Short-Term Debt</t>
        </is>
      </c>
      <c r="C30" t="inlineStr">
        <is>
          <t>-</t>
        </is>
      </c>
      <c r="D30" t="n">
        <v>770.9</v>
      </c>
      <c r="E30" t="n">
        <v>822.5</v>
      </c>
      <c r="F30" t="n">
        <v>463.8</v>
      </c>
      <c r="G30" t="n">
        <v>930.2</v>
      </c>
      <c r="H30" t="n">
        <v>532.8</v>
      </c>
      <c r="I30" t="n">
        <v>627</v>
      </c>
      <c r="J30" t="n">
        <v>808.8</v>
      </c>
      <c r="K30" t="n">
        <v>942.9</v>
      </c>
      <c r="L30" t="n">
        <v>665.6</v>
      </c>
      <c r="M30" t="n">
        <v>910.4</v>
      </c>
      <c r="N30" t="n">
        <v>741.5</v>
      </c>
      <c r="O30" t="n">
        <v>815.8</v>
      </c>
      <c r="P30" t="n">
        <v>815.8</v>
      </c>
    </row>
    <row r="31">
      <c r="A31" s="5" t="inlineStr">
        <is>
          <t>Summe langfristiges Fremdkapital</t>
        </is>
      </c>
      <c r="B31" s="5" t="inlineStr">
        <is>
          <t>Long-Term Debt</t>
        </is>
      </c>
      <c r="C31" t="inlineStr">
        <is>
          <t>-</t>
        </is>
      </c>
      <c r="D31" t="n">
        <v>1760</v>
      </c>
      <c r="E31" t="n">
        <v>2109</v>
      </c>
      <c r="F31" t="n">
        <v>2538</v>
      </c>
      <c r="G31" t="n">
        <v>2011</v>
      </c>
      <c r="H31" t="n">
        <v>2274</v>
      </c>
      <c r="I31" t="n">
        <v>2309</v>
      </c>
      <c r="J31" t="n">
        <v>2391</v>
      </c>
      <c r="K31" t="n">
        <v>2141</v>
      </c>
      <c r="L31" t="n">
        <v>2386</v>
      </c>
      <c r="M31" t="n">
        <v>2437</v>
      </c>
      <c r="N31" t="n">
        <v>2480</v>
      </c>
      <c r="O31" t="n">
        <v>2156</v>
      </c>
      <c r="P31" t="n">
        <v>2156</v>
      </c>
    </row>
    <row r="32">
      <c r="A32" s="5" t="inlineStr">
        <is>
          <t>Summe Fremdkapital</t>
        </is>
      </c>
      <c r="B32" s="5" t="inlineStr">
        <is>
          <t>Total Liabilities</t>
        </is>
      </c>
      <c r="C32" t="inlineStr">
        <is>
          <t>-</t>
        </is>
      </c>
      <c r="D32" t="n">
        <v>2531</v>
      </c>
      <c r="E32" t="n">
        <v>2931</v>
      </c>
      <c r="F32" t="n">
        <v>3002</v>
      </c>
      <c r="G32" t="n">
        <v>2941</v>
      </c>
      <c r="H32" t="n">
        <v>2808</v>
      </c>
      <c r="I32" t="n">
        <v>2936</v>
      </c>
      <c r="J32" t="n">
        <v>3200</v>
      </c>
      <c r="K32" t="n">
        <v>3084</v>
      </c>
      <c r="L32" t="n">
        <v>3052</v>
      </c>
      <c r="M32" t="n">
        <v>3347</v>
      </c>
      <c r="N32" t="n">
        <v>3248</v>
      </c>
      <c r="O32" t="n">
        <v>2971</v>
      </c>
      <c r="P32" t="n">
        <v>2971</v>
      </c>
    </row>
    <row r="33">
      <c r="A33" s="5" t="inlineStr">
        <is>
          <t>Minderheitenanteil</t>
        </is>
      </c>
      <c r="B33" s="5" t="inlineStr">
        <is>
          <t>Minority Share</t>
        </is>
      </c>
      <c r="C33" t="inlineStr">
        <is>
          <t>-</t>
        </is>
      </c>
      <c r="D33" t="n">
        <v>6.1</v>
      </c>
      <c r="E33" t="n">
        <v>6.5</v>
      </c>
      <c r="F33" t="n">
        <v>32.5</v>
      </c>
      <c r="G33" t="n">
        <v>26.4</v>
      </c>
      <c r="H33" t="n">
        <v>27</v>
      </c>
      <c r="I33" t="n">
        <v>113.3</v>
      </c>
      <c r="J33" t="n">
        <v>174.5</v>
      </c>
      <c r="K33" t="n">
        <v>227.7</v>
      </c>
      <c r="L33" t="n">
        <v>242.3</v>
      </c>
      <c r="M33" t="n">
        <v>216.4</v>
      </c>
      <c r="N33" t="n">
        <v>212.1</v>
      </c>
      <c r="O33" t="n">
        <v>267.5</v>
      </c>
      <c r="P33" t="n">
        <v>267.5</v>
      </c>
    </row>
    <row r="34">
      <c r="A34" s="5" t="inlineStr">
        <is>
          <t>Summe Eigenkapital</t>
        </is>
      </c>
      <c r="B34" s="5" t="inlineStr">
        <is>
          <t>Equity</t>
        </is>
      </c>
      <c r="C34" t="inlineStr">
        <is>
          <t>-</t>
        </is>
      </c>
      <c r="D34" t="n">
        <v>3138</v>
      </c>
      <c r="E34" t="n">
        <v>2846</v>
      </c>
      <c r="F34" t="n">
        <v>2774</v>
      </c>
      <c r="G34" t="n">
        <v>2553</v>
      </c>
      <c r="H34" t="n">
        <v>2335</v>
      </c>
      <c r="I34" t="n">
        <v>2261</v>
      </c>
      <c r="J34" t="n">
        <v>2428</v>
      </c>
      <c r="K34" t="n">
        <v>2617</v>
      </c>
      <c r="L34" t="n">
        <v>2561</v>
      </c>
      <c r="M34" t="n">
        <v>2496</v>
      </c>
      <c r="N34" t="n">
        <v>2493</v>
      </c>
      <c r="O34" t="n">
        <v>2246</v>
      </c>
      <c r="P34" t="n">
        <v>2246</v>
      </c>
    </row>
    <row r="35">
      <c r="A35" s="5" t="inlineStr">
        <is>
          <t>Summe Passiva</t>
        </is>
      </c>
      <c r="B35" s="5" t="inlineStr">
        <is>
          <t>Liabilities &amp; Shareholder Equity</t>
        </is>
      </c>
      <c r="C35" t="inlineStr">
        <is>
          <t>-</t>
        </is>
      </c>
      <c r="D35" t="n">
        <v>5674</v>
      </c>
      <c r="E35" t="n">
        <v>5783</v>
      </c>
      <c r="F35" t="n">
        <v>5809</v>
      </c>
      <c r="G35" t="n">
        <v>5521</v>
      </c>
      <c r="H35" t="n">
        <v>5170</v>
      </c>
      <c r="I35" t="n">
        <v>5310</v>
      </c>
      <c r="J35" t="n">
        <v>5803</v>
      </c>
      <c r="K35" t="n">
        <v>5929</v>
      </c>
      <c r="L35" t="n">
        <v>5855</v>
      </c>
      <c r="M35" t="n">
        <v>6060</v>
      </c>
      <c r="N35" t="n">
        <v>5954</v>
      </c>
      <c r="O35" t="n">
        <v>5485</v>
      </c>
      <c r="P35" t="n">
        <v>5485</v>
      </c>
    </row>
    <row r="36">
      <c r="A36" s="5" t="inlineStr">
        <is>
          <t>Mio.Aktien im Umlauf</t>
        </is>
      </c>
      <c r="B36" s="5" t="inlineStr">
        <is>
          <t>Million shares outstanding</t>
        </is>
      </c>
      <c r="C36" t="n">
        <v>206.06</v>
      </c>
      <c r="D36" t="n">
        <v>206.1</v>
      </c>
      <c r="E36" t="n">
        <v>206.1</v>
      </c>
      <c r="F36" t="n">
        <v>206.1</v>
      </c>
      <c r="G36" t="n">
        <v>206.1</v>
      </c>
      <c r="H36" t="n">
        <v>206.1</v>
      </c>
      <c r="I36" t="n">
        <v>206.1</v>
      </c>
      <c r="J36" t="n">
        <v>206.1</v>
      </c>
      <c r="K36" t="n">
        <v>206.1</v>
      </c>
      <c r="L36" t="n">
        <v>206.1</v>
      </c>
      <c r="M36" t="n">
        <v>206.1</v>
      </c>
      <c r="N36" t="n">
        <v>206.1</v>
      </c>
      <c r="O36" t="n">
        <v>205.9</v>
      </c>
      <c r="P36" t="n">
        <v>205.9</v>
      </c>
    </row>
    <row r="37">
      <c r="A37" s="5" t="inlineStr">
        <is>
          <t>Mio.Aktien im Umlauf</t>
        </is>
      </c>
      <c r="B37" s="5" t="inlineStr">
        <is>
          <t>Million shares outstanding</t>
        </is>
      </c>
      <c r="C37" t="n">
        <v>165.35</v>
      </c>
      <c r="D37" t="n">
        <v>165.3</v>
      </c>
      <c r="E37" t="n">
        <v>165.3</v>
      </c>
      <c r="F37" t="n">
        <v>165.3</v>
      </c>
      <c r="G37" t="n">
        <v>165.3</v>
      </c>
      <c r="H37" t="n">
        <v>165.3</v>
      </c>
      <c r="I37" t="n">
        <v>165.3</v>
      </c>
      <c r="J37" t="n">
        <v>165.3</v>
      </c>
      <c r="K37" t="n">
        <v>165.3</v>
      </c>
      <c r="L37" t="n">
        <v>165.3</v>
      </c>
      <c r="M37" t="n">
        <v>165.3</v>
      </c>
      <c r="N37" t="n">
        <v>165.3</v>
      </c>
      <c r="O37" t="n">
        <v>165.2</v>
      </c>
      <c r="P37" t="n">
        <v>165.2</v>
      </c>
    </row>
    <row r="38">
      <c r="A38" s="5" t="inlineStr">
        <is>
          <t>Gezeichnetes Kapital (in Mio.)</t>
        </is>
      </c>
      <c r="B38" s="5" t="inlineStr">
        <is>
          <t>Subscribed Capital in M</t>
        </is>
      </c>
      <c r="C38" t="n">
        <v>123.64</v>
      </c>
      <c r="D38" t="n">
        <v>123.6</v>
      </c>
      <c r="E38" t="n">
        <v>123.6</v>
      </c>
      <c r="F38" t="n">
        <v>123.6</v>
      </c>
      <c r="G38" t="n">
        <v>123.6</v>
      </c>
      <c r="H38" t="n">
        <v>123.6</v>
      </c>
      <c r="I38" t="n">
        <v>123.6</v>
      </c>
      <c r="J38" t="n">
        <v>123.6</v>
      </c>
      <c r="K38" t="n">
        <v>123.6</v>
      </c>
      <c r="L38" t="n">
        <v>123.6</v>
      </c>
      <c r="M38" t="n">
        <v>123.6</v>
      </c>
      <c r="N38" t="n">
        <v>123.6</v>
      </c>
      <c r="O38" t="n">
        <v>123.5</v>
      </c>
      <c r="P38" t="n">
        <v>123.5</v>
      </c>
    </row>
    <row r="39">
      <c r="A39" s="5" t="inlineStr">
        <is>
          <t>Ergebnis je Aktie (brutto)</t>
        </is>
      </c>
      <c r="B39" s="5" t="inlineStr">
        <is>
          <t>Earnings per share</t>
        </is>
      </c>
      <c r="C39" t="inlineStr">
        <is>
          <t>-</t>
        </is>
      </c>
      <c r="D39" t="n">
        <v>2.26</v>
      </c>
      <c r="E39" t="n">
        <v>1.69</v>
      </c>
      <c r="F39" t="n">
        <v>1.36</v>
      </c>
      <c r="G39" t="n">
        <v>1.08</v>
      </c>
      <c r="H39" t="n">
        <v>0.85</v>
      </c>
      <c r="I39" t="n">
        <v>0.24</v>
      </c>
      <c r="J39" t="n">
        <v>0.38</v>
      </c>
      <c r="K39" t="n">
        <v>0.41</v>
      </c>
      <c r="L39" t="n">
        <v>-0.5</v>
      </c>
      <c r="M39" t="n">
        <v>1.14</v>
      </c>
      <c r="N39" t="n">
        <v>3.16</v>
      </c>
      <c r="O39" t="n">
        <v>4.01</v>
      </c>
      <c r="P39" t="n">
        <v>4.01</v>
      </c>
    </row>
    <row r="40">
      <c r="A40" s="5" t="inlineStr">
        <is>
          <t>Ergebnis je Aktie (unverwässert)</t>
        </is>
      </c>
      <c r="B40" s="5" t="inlineStr">
        <is>
          <t>Basic Earnings per share</t>
        </is>
      </c>
      <c r="C40" t="n">
        <v>1.88</v>
      </c>
      <c r="D40" t="n">
        <v>1.86</v>
      </c>
      <c r="E40" t="n">
        <v>1.9</v>
      </c>
      <c r="F40" t="n">
        <v>0.71</v>
      </c>
      <c r="G40" t="n">
        <v>0.61</v>
      </c>
      <c r="H40" t="n">
        <v>0.5600000000000001</v>
      </c>
      <c r="I40" t="n">
        <v>-0.31</v>
      </c>
      <c r="J40" t="n">
        <v>-0.14</v>
      </c>
      <c r="K40" t="n">
        <v>0.12</v>
      </c>
      <c r="L40" t="n">
        <v>-0.31</v>
      </c>
      <c r="M40" t="n">
        <v>0.67</v>
      </c>
      <c r="N40" t="n">
        <v>1.92</v>
      </c>
      <c r="O40" t="n">
        <v>2.23</v>
      </c>
      <c r="P40" t="n">
        <v>2.23</v>
      </c>
    </row>
    <row r="41">
      <c r="A41" s="5" t="inlineStr">
        <is>
          <t>Ergebnis je Aktie (verwässert)</t>
        </is>
      </c>
      <c r="B41" s="5" t="inlineStr">
        <is>
          <t>Diluted Earnings per share</t>
        </is>
      </c>
      <c r="C41" t="n">
        <v>1.88</v>
      </c>
      <c r="D41" t="n">
        <v>1.89</v>
      </c>
      <c r="E41" t="n">
        <v>1.77</v>
      </c>
      <c r="F41" t="n">
        <v>0.97</v>
      </c>
      <c r="G41" t="n">
        <v>0.75</v>
      </c>
      <c r="H41" t="n">
        <v>0.5600000000000001</v>
      </c>
      <c r="I41" t="n">
        <v>-0.31</v>
      </c>
      <c r="J41" t="n">
        <v>-0.14</v>
      </c>
      <c r="K41" t="n">
        <v>0.12</v>
      </c>
      <c r="L41" t="n">
        <v>-0.31</v>
      </c>
      <c r="M41" t="n">
        <v>0.67</v>
      </c>
      <c r="N41" t="n">
        <v>1.92</v>
      </c>
      <c r="O41" t="n">
        <v>2.23</v>
      </c>
      <c r="P41" t="n">
        <v>2.23</v>
      </c>
    </row>
    <row r="42">
      <c r="A42" s="5" t="inlineStr">
        <is>
          <t>Dividende je Aktie</t>
        </is>
      </c>
      <c r="B42" s="5" t="inlineStr">
        <is>
          <t>Dividend per share</t>
        </is>
      </c>
      <c r="C42" t="n">
        <v>0.15</v>
      </c>
      <c r="D42" t="n">
        <v>0.13</v>
      </c>
      <c r="E42" t="n">
        <v>0.12</v>
      </c>
      <c r="F42" t="n">
        <v>0.1</v>
      </c>
      <c r="G42" t="n">
        <v>0.075</v>
      </c>
      <c r="H42" t="n">
        <v>0.05</v>
      </c>
      <c r="I42" t="n">
        <v>0.05</v>
      </c>
      <c r="J42" t="n">
        <v>0.05</v>
      </c>
      <c r="K42" t="n">
        <v>0.05</v>
      </c>
      <c r="L42" t="inlineStr">
        <is>
          <t>-</t>
        </is>
      </c>
      <c r="M42" t="n">
        <v>0.18</v>
      </c>
      <c r="N42" t="n">
        <v>0.36</v>
      </c>
      <c r="O42" t="n">
        <v>0.42</v>
      </c>
      <c r="P42" t="n">
        <v>0.42</v>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Umsatz</t>
        </is>
      </c>
      <c r="B44" s="5" t="inlineStr">
        <is>
          <t>Revenue</t>
        </is>
      </c>
      <c r="C44" t="inlineStr">
        <is>
          <t>-</t>
        </is>
      </c>
      <c r="D44" t="n">
        <v>13.94</v>
      </c>
      <c r="E44" t="n">
        <v>13.62</v>
      </c>
      <c r="F44" t="n">
        <v>12.95</v>
      </c>
      <c r="G44" t="n">
        <v>12.92</v>
      </c>
      <c r="H44" t="n">
        <v>12.16</v>
      </c>
      <c r="I44" t="n">
        <v>13.36</v>
      </c>
      <c r="J44" t="n">
        <v>13.65</v>
      </c>
      <c r="K44" t="n">
        <v>13.52</v>
      </c>
      <c r="L44" t="n">
        <v>12.85</v>
      </c>
      <c r="M44" t="n">
        <v>12.96</v>
      </c>
      <c r="N44" t="n">
        <v>17.08</v>
      </c>
      <c r="O44" t="n">
        <v>16.98</v>
      </c>
      <c r="P44" t="n">
        <v>16.98</v>
      </c>
    </row>
    <row r="45">
      <c r="A45" s="5" t="inlineStr">
        <is>
          <t>Buchwert je Aktie</t>
        </is>
      </c>
      <c r="B45" s="5" t="inlineStr">
        <is>
          <t>Book value per share</t>
        </is>
      </c>
      <c r="C45" t="inlineStr">
        <is>
          <t>-</t>
        </is>
      </c>
      <c r="D45" t="n">
        <v>15.22</v>
      </c>
      <c r="E45" t="n">
        <v>13.81</v>
      </c>
      <c r="F45" t="n">
        <v>13.46</v>
      </c>
      <c r="G45" t="n">
        <v>12.39</v>
      </c>
      <c r="H45" t="n">
        <v>11.33</v>
      </c>
      <c r="I45" t="n">
        <v>10.97</v>
      </c>
      <c r="J45" t="n">
        <v>11.78</v>
      </c>
      <c r="K45" t="n">
        <v>12.7</v>
      </c>
      <c r="L45" t="n">
        <v>12.43</v>
      </c>
      <c r="M45" t="n">
        <v>12.11</v>
      </c>
      <c r="N45" t="n">
        <v>12.1</v>
      </c>
      <c r="O45" t="n">
        <v>10.91</v>
      </c>
      <c r="P45" t="n">
        <v>10.91</v>
      </c>
    </row>
    <row r="46">
      <c r="A46" s="5" t="inlineStr">
        <is>
          <t>Cashflow je Aktie</t>
        </is>
      </c>
      <c r="B46" s="5" t="inlineStr">
        <is>
          <t>Cashflow per share</t>
        </is>
      </c>
      <c r="C46" t="inlineStr">
        <is>
          <t>-</t>
        </is>
      </c>
      <c r="D46" t="n">
        <v>1.61</v>
      </c>
      <c r="E46" t="n">
        <v>1.8</v>
      </c>
      <c r="F46" t="n">
        <v>1.48</v>
      </c>
      <c r="G46" t="n">
        <v>1.46</v>
      </c>
      <c r="H46" t="n">
        <v>1.19</v>
      </c>
      <c r="I46" t="n">
        <v>1.25</v>
      </c>
      <c r="J46" t="n">
        <v>1.23</v>
      </c>
      <c r="K46" t="n">
        <v>1.2</v>
      </c>
      <c r="L46" t="n">
        <v>1.09</v>
      </c>
      <c r="M46" t="n">
        <v>1.25</v>
      </c>
      <c r="N46" t="n">
        <v>2.54</v>
      </c>
      <c r="O46" t="n">
        <v>2.86</v>
      </c>
      <c r="P46" t="n">
        <v>2.86</v>
      </c>
    </row>
    <row r="47">
      <c r="A47" s="5" t="inlineStr">
        <is>
          <t>Bilanzsumme je Aktie</t>
        </is>
      </c>
      <c r="B47" s="5" t="inlineStr">
        <is>
          <t>Total assets per share</t>
        </is>
      </c>
      <c r="C47" t="inlineStr">
        <is>
          <t>-</t>
        </is>
      </c>
      <c r="D47" t="n">
        <v>27.53</v>
      </c>
      <c r="E47" t="n">
        <v>28.06</v>
      </c>
      <c r="F47" t="n">
        <v>28.18</v>
      </c>
      <c r="G47" t="n">
        <v>26.79</v>
      </c>
      <c r="H47" t="n">
        <v>25.08</v>
      </c>
      <c r="I47" t="n">
        <v>25.76</v>
      </c>
      <c r="J47" t="n">
        <v>28.15</v>
      </c>
      <c r="K47" t="n">
        <v>28.77</v>
      </c>
      <c r="L47" t="n">
        <v>28.41</v>
      </c>
      <c r="M47" t="n">
        <v>29.4</v>
      </c>
      <c r="N47" t="n">
        <v>28.89</v>
      </c>
      <c r="O47" t="n">
        <v>26.64</v>
      </c>
      <c r="P47" t="n">
        <v>26.64</v>
      </c>
    </row>
    <row r="48">
      <c r="A48" s="5" t="inlineStr">
        <is>
          <t>Personal am Ende des Jahres</t>
        </is>
      </c>
      <c r="B48" s="5" t="inlineStr">
        <is>
          <t>Staff at the end of year</t>
        </is>
      </c>
      <c r="C48" t="n">
        <v>9943</v>
      </c>
      <c r="D48" t="n">
        <v>10009</v>
      </c>
      <c r="E48" t="n">
        <v>10157</v>
      </c>
      <c r="F48" t="n">
        <v>10114</v>
      </c>
      <c r="G48" t="n">
        <v>9920</v>
      </c>
      <c r="H48" t="n">
        <v>9854</v>
      </c>
      <c r="I48" t="n">
        <v>10629</v>
      </c>
      <c r="J48" t="n">
        <v>10894</v>
      </c>
      <c r="K48" t="n">
        <v>11089</v>
      </c>
      <c r="L48" t="n">
        <v>11238</v>
      </c>
      <c r="M48" t="n">
        <v>11625</v>
      </c>
      <c r="N48" t="n">
        <v>11771</v>
      </c>
      <c r="O48" t="n">
        <v>11373</v>
      </c>
      <c r="P48" t="n">
        <v>11373</v>
      </c>
    </row>
    <row r="49">
      <c r="A49" s="5" t="inlineStr">
        <is>
          <t>Personalaufwand in Mio. EUR</t>
        </is>
      </c>
      <c r="B49" s="5" t="inlineStr">
        <is>
          <t>Personnel expenses in M</t>
        </is>
      </c>
      <c r="C49" t="n">
        <v>518.4</v>
      </c>
      <c r="D49" t="n">
        <v>483.2</v>
      </c>
      <c r="E49" t="n">
        <v>469.3</v>
      </c>
      <c r="F49" t="n">
        <v>456.2</v>
      </c>
      <c r="G49" t="n">
        <v>454.5</v>
      </c>
      <c r="H49" t="n">
        <v>426.1</v>
      </c>
      <c r="I49" t="n">
        <v>466.7</v>
      </c>
      <c r="J49" t="n">
        <v>446.5</v>
      </c>
      <c r="K49" t="n">
        <v>432.2</v>
      </c>
      <c r="L49" t="n">
        <v>437.8</v>
      </c>
      <c r="M49" t="n">
        <v>420.8</v>
      </c>
      <c r="N49" t="n">
        <v>430</v>
      </c>
      <c r="O49" t="n">
        <v>414.1</v>
      </c>
      <c r="P49" t="n">
        <v>414.1</v>
      </c>
    </row>
    <row r="50">
      <c r="A50" s="5" t="inlineStr">
        <is>
          <t>Aufwand je Mitarbeiter in EUR</t>
        </is>
      </c>
      <c r="B50" s="5" t="inlineStr">
        <is>
          <t>Effort per employee</t>
        </is>
      </c>
      <c r="C50" t="n">
        <v>52137</v>
      </c>
      <c r="D50" t="n">
        <v>48277</v>
      </c>
      <c r="E50" t="n">
        <v>46205</v>
      </c>
      <c r="F50" t="n">
        <v>45106</v>
      </c>
      <c r="G50" t="n">
        <v>45817</v>
      </c>
      <c r="H50" t="n">
        <v>43241</v>
      </c>
      <c r="I50" t="n">
        <v>43908</v>
      </c>
      <c r="J50" t="n">
        <v>40986</v>
      </c>
      <c r="K50" t="n">
        <v>38976</v>
      </c>
      <c r="L50" t="n">
        <v>38957</v>
      </c>
      <c r="M50" t="n">
        <v>36198</v>
      </c>
      <c r="N50" t="n">
        <v>36530</v>
      </c>
      <c r="O50" t="n">
        <v>36411</v>
      </c>
      <c r="P50" t="n">
        <v>36411</v>
      </c>
    </row>
    <row r="51">
      <c r="A51" s="5" t="inlineStr">
        <is>
          <t>Umsatz je Aktie</t>
        </is>
      </c>
      <c r="B51" s="5" t="inlineStr">
        <is>
          <t>Revenue per share</t>
        </is>
      </c>
      <c r="C51" t="inlineStr">
        <is>
          <t>-</t>
        </is>
      </c>
      <c r="D51" t="n">
        <v>287092</v>
      </c>
      <c r="E51" t="n">
        <v>276282</v>
      </c>
      <c r="F51" t="n">
        <v>263921</v>
      </c>
      <c r="G51" t="n">
        <v>268357</v>
      </c>
      <c r="H51" t="n">
        <v>254354</v>
      </c>
      <c r="I51" t="n">
        <v>259018</v>
      </c>
      <c r="J51" t="n">
        <v>258252</v>
      </c>
      <c r="K51" t="n">
        <v>251366</v>
      </c>
      <c r="L51" t="n">
        <v>235665</v>
      </c>
      <c r="M51" t="n">
        <v>229832</v>
      </c>
      <c r="N51" t="n">
        <v>299057</v>
      </c>
      <c r="O51" t="n">
        <v>307404</v>
      </c>
      <c r="P51" t="n">
        <v>307404</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row>
    <row r="53">
      <c r="A53" s="5" t="inlineStr">
        <is>
          <t>Gewinn je Mitarbeiter in EUR</t>
        </is>
      </c>
      <c r="B53" s="5" t="inlineStr">
        <is>
          <t>Earnings per employee</t>
        </is>
      </c>
      <c r="C53" t="inlineStr">
        <is>
          <t>-</t>
        </is>
      </c>
      <c r="D53" t="n">
        <v>38176</v>
      </c>
      <c r="E53" t="n">
        <v>38555</v>
      </c>
      <c r="F53" t="n">
        <v>14426</v>
      </c>
      <c r="G53" t="n">
        <v>12631</v>
      </c>
      <c r="H53" t="n">
        <v>11833</v>
      </c>
      <c r="I53" t="n">
        <v>-4770</v>
      </c>
      <c r="J53" t="n">
        <v>-2616</v>
      </c>
      <c r="K53" t="n">
        <v>2381</v>
      </c>
      <c r="L53" t="n">
        <v>-5650</v>
      </c>
      <c r="M53" t="n">
        <v>12000</v>
      </c>
      <c r="N53" t="n">
        <v>33583</v>
      </c>
      <c r="O53" t="n">
        <v>40315</v>
      </c>
      <c r="P53" t="n">
        <v>40315</v>
      </c>
    </row>
    <row r="54">
      <c r="A54" s="5" t="inlineStr">
        <is>
          <t>KGV (Kurs/Gewinn)</t>
        </is>
      </c>
      <c r="B54" s="5" t="inlineStr">
        <is>
          <t>PE (price/earnings)</t>
        </is>
      </c>
      <c r="C54" t="n">
        <v>12</v>
      </c>
      <c r="D54" t="n">
        <v>8.1</v>
      </c>
      <c r="E54" t="n">
        <v>11.9</v>
      </c>
      <c r="F54" t="n">
        <v>31.9</v>
      </c>
      <c r="G54" t="n">
        <v>27.2</v>
      </c>
      <c r="H54" t="n">
        <v>18.8</v>
      </c>
      <c r="I54" t="inlineStr">
        <is>
          <t>-</t>
        </is>
      </c>
      <c r="J54" t="inlineStr">
        <is>
          <t>-</t>
        </is>
      </c>
      <c r="K54" t="n">
        <v>56.3</v>
      </c>
      <c r="L54" t="inlineStr">
        <is>
          <t>-</t>
        </is>
      </c>
      <c r="M54" t="n">
        <v>16.8</v>
      </c>
      <c r="N54" t="n">
        <v>6</v>
      </c>
      <c r="O54" t="n">
        <v>8.5</v>
      </c>
      <c r="P54" t="n">
        <v>8.5</v>
      </c>
    </row>
    <row r="55">
      <c r="A55" s="5" t="inlineStr">
        <is>
          <t>KUV (Kurs/Umsatz)</t>
        </is>
      </c>
      <c r="B55" s="5" t="inlineStr">
        <is>
          <t>PS (price/sales)</t>
        </is>
      </c>
      <c r="C55" t="inlineStr">
        <is>
          <t>-</t>
        </is>
      </c>
      <c r="D55" t="n">
        <v>1.08</v>
      </c>
      <c r="E55" t="n">
        <v>1.65</v>
      </c>
      <c r="F55" t="n">
        <v>1.74</v>
      </c>
      <c r="G55" t="n">
        <v>1.29</v>
      </c>
      <c r="H55" t="n">
        <v>0.86</v>
      </c>
      <c r="I55" t="n">
        <v>0.98</v>
      </c>
      <c r="J55" t="n">
        <v>0.77</v>
      </c>
      <c r="K55" t="n">
        <v>0.5</v>
      </c>
      <c r="L55" t="n">
        <v>0.66</v>
      </c>
      <c r="M55" t="n">
        <v>0.87</v>
      </c>
      <c r="N55" t="n">
        <v>0.68</v>
      </c>
      <c r="O55" t="n">
        <v>1.11</v>
      </c>
      <c r="P55" t="n">
        <v>1.11</v>
      </c>
    </row>
    <row r="56">
      <c r="A56" s="5" t="inlineStr">
        <is>
          <t>KBV (Kurs/Buchwert)</t>
        </is>
      </c>
      <c r="B56" s="5" t="inlineStr">
        <is>
          <t>PB (price/book value)</t>
        </is>
      </c>
      <c r="C56" t="inlineStr">
        <is>
          <t>-</t>
        </is>
      </c>
      <c r="D56" t="n">
        <v>0.99</v>
      </c>
      <c r="E56" t="n">
        <v>1.63</v>
      </c>
      <c r="F56" t="n">
        <v>1.67</v>
      </c>
      <c r="G56" t="n">
        <v>1.34</v>
      </c>
      <c r="H56" t="n">
        <v>0.93</v>
      </c>
      <c r="I56" t="n">
        <v>1.2</v>
      </c>
      <c r="J56" t="n">
        <v>0.89</v>
      </c>
      <c r="K56" t="n">
        <v>0.53</v>
      </c>
      <c r="L56" t="n">
        <v>0.6899999999999999</v>
      </c>
      <c r="M56" t="n">
        <v>0.93</v>
      </c>
      <c r="N56" t="n">
        <v>0.96</v>
      </c>
      <c r="O56" t="n">
        <v>1.74</v>
      </c>
      <c r="P56" t="n">
        <v>1.74</v>
      </c>
    </row>
    <row r="57">
      <c r="A57" s="5" t="inlineStr">
        <is>
          <t>KCV (Kurs/Cashflow)</t>
        </is>
      </c>
      <c r="B57" s="5" t="inlineStr">
        <is>
          <t>PC (price/cashflow)</t>
        </is>
      </c>
      <c r="C57" t="inlineStr">
        <is>
          <t>-</t>
        </is>
      </c>
      <c r="D57" t="n">
        <v>9.34</v>
      </c>
      <c r="E57" t="n">
        <v>12.51</v>
      </c>
      <c r="F57" t="n">
        <v>15.26</v>
      </c>
      <c r="G57" t="n">
        <v>11.34</v>
      </c>
      <c r="H57" t="n">
        <v>8.859999999999999</v>
      </c>
      <c r="I57" t="n">
        <v>10.53</v>
      </c>
      <c r="J57" t="n">
        <v>8.539999999999999</v>
      </c>
      <c r="K57" t="n">
        <v>5.61</v>
      </c>
      <c r="L57" t="n">
        <v>7.82</v>
      </c>
      <c r="M57" t="n">
        <v>8.99</v>
      </c>
      <c r="N57" t="n">
        <v>4.55</v>
      </c>
      <c r="O57" t="n">
        <v>6.62</v>
      </c>
      <c r="P57" t="n">
        <v>6.62</v>
      </c>
    </row>
    <row r="58">
      <c r="A58" s="5" t="inlineStr">
        <is>
          <t>Dividendenrendite in %</t>
        </is>
      </c>
      <c r="B58" s="5" t="inlineStr">
        <is>
          <t>Dividend Yield in %</t>
        </is>
      </c>
      <c r="C58" t="n">
        <v>0.67</v>
      </c>
      <c r="D58" t="n">
        <v>0.87</v>
      </c>
      <c r="E58" t="n">
        <v>0.53</v>
      </c>
      <c r="F58" t="n">
        <v>0.44</v>
      </c>
      <c r="G58" t="n">
        <v>0.45</v>
      </c>
      <c r="H58" t="n">
        <v>0.48</v>
      </c>
      <c r="I58" t="n">
        <v>0.38</v>
      </c>
      <c r="J58" t="n">
        <v>0.47</v>
      </c>
      <c r="K58" t="n">
        <v>0.74</v>
      </c>
      <c r="L58" t="inlineStr">
        <is>
          <t>-</t>
        </is>
      </c>
      <c r="M58" t="n">
        <v>1.6</v>
      </c>
      <c r="N58" t="n">
        <v>3.11</v>
      </c>
      <c r="O58" t="n">
        <v>2.22</v>
      </c>
      <c r="P58" t="n">
        <v>2.22</v>
      </c>
    </row>
    <row r="59">
      <c r="A59" s="5" t="inlineStr">
        <is>
          <t>Gewinnrendite in %</t>
        </is>
      </c>
      <c r="B59" s="5" t="inlineStr">
        <is>
          <t>Return on profit in %</t>
        </is>
      </c>
      <c r="C59" t="n">
        <v>8.4</v>
      </c>
      <c r="D59" t="n">
        <v>12.4</v>
      </c>
      <c r="E59" t="n">
        <v>8.4</v>
      </c>
      <c r="F59" t="n">
        <v>3.1</v>
      </c>
      <c r="G59" t="n">
        <v>3.7</v>
      </c>
      <c r="H59" t="n">
        <v>5.3</v>
      </c>
      <c r="I59" t="n">
        <v>-2.4</v>
      </c>
      <c r="J59" t="n">
        <v>-1.3</v>
      </c>
      <c r="K59" t="n">
        <v>1.8</v>
      </c>
      <c r="L59" t="n">
        <v>-3.6</v>
      </c>
      <c r="M59" t="n">
        <v>5.9</v>
      </c>
      <c r="N59" t="n">
        <v>16.6</v>
      </c>
      <c r="O59" t="n">
        <v>11.8</v>
      </c>
      <c r="P59" t="n">
        <v>11.8</v>
      </c>
    </row>
    <row r="60">
      <c r="A60" s="5" t="inlineStr">
        <is>
          <t>Eigenkapitalrendite in %</t>
        </is>
      </c>
      <c r="B60" s="5" t="inlineStr">
        <is>
          <t>Return on Equity in %</t>
        </is>
      </c>
      <c r="C60" t="inlineStr">
        <is>
          <t>-</t>
        </is>
      </c>
      <c r="D60" t="n">
        <v>12.18</v>
      </c>
      <c r="E60" t="n">
        <v>13.76</v>
      </c>
      <c r="F60" t="n">
        <v>5.26</v>
      </c>
      <c r="G60" t="n">
        <v>4.91</v>
      </c>
      <c r="H60" t="n">
        <v>4.99</v>
      </c>
      <c r="I60" t="n">
        <v>-2.24</v>
      </c>
      <c r="J60" t="n">
        <v>-1.17</v>
      </c>
      <c r="K60" t="n">
        <v>1.01</v>
      </c>
      <c r="L60" t="n">
        <v>-2.48</v>
      </c>
      <c r="M60" t="n">
        <v>5.59</v>
      </c>
      <c r="N60" t="n">
        <v>15.85</v>
      </c>
      <c r="O60" t="n">
        <v>20.41</v>
      </c>
      <c r="P60" t="n">
        <v>20.41</v>
      </c>
    </row>
    <row r="61">
      <c r="A61" s="5" t="inlineStr">
        <is>
          <t>Umsatzrendite in %</t>
        </is>
      </c>
      <c r="B61" s="5" t="inlineStr">
        <is>
          <t>Return on sales in %</t>
        </is>
      </c>
      <c r="C61" t="inlineStr">
        <is>
          <t>-</t>
        </is>
      </c>
      <c r="D61" t="n">
        <v>13.3</v>
      </c>
      <c r="E61" t="n">
        <v>13.95</v>
      </c>
      <c r="F61" t="n">
        <v>5.47</v>
      </c>
      <c r="G61" t="n">
        <v>4.71</v>
      </c>
      <c r="H61" t="n">
        <v>4.65</v>
      </c>
      <c r="I61" t="n">
        <v>-1.84</v>
      </c>
      <c r="J61" t="n">
        <v>-1.01</v>
      </c>
      <c r="K61" t="n">
        <v>0.95</v>
      </c>
      <c r="L61" t="n">
        <v>-2.4</v>
      </c>
      <c r="M61" t="n">
        <v>5.22</v>
      </c>
      <c r="N61" t="n">
        <v>11.23</v>
      </c>
      <c r="O61" t="n">
        <v>13.11</v>
      </c>
      <c r="P61" t="n">
        <v>13.11</v>
      </c>
    </row>
    <row r="62">
      <c r="A62" s="5" t="inlineStr">
        <is>
          <t>Gesamtkapitalrendite in %</t>
        </is>
      </c>
      <c r="B62" s="5" t="inlineStr">
        <is>
          <t>Total Return on Investment in %</t>
        </is>
      </c>
      <c r="C62" t="inlineStr">
        <is>
          <t>-</t>
        </is>
      </c>
      <c r="D62" t="n">
        <v>6.73</v>
      </c>
      <c r="E62" t="n">
        <v>6.77</v>
      </c>
      <c r="F62" t="n">
        <v>2.51</v>
      </c>
      <c r="G62" t="n">
        <v>2.27</v>
      </c>
      <c r="H62" t="n">
        <v>2.26</v>
      </c>
      <c r="I62" t="n">
        <v>-0.95</v>
      </c>
      <c r="J62" t="n">
        <v>-0.49</v>
      </c>
      <c r="K62" t="n">
        <v>0.45</v>
      </c>
      <c r="L62" t="n">
        <v>-1.08</v>
      </c>
      <c r="M62" t="n">
        <v>2.3</v>
      </c>
      <c r="N62" t="n">
        <v>6.64</v>
      </c>
      <c r="O62" t="n">
        <v>8.359999999999999</v>
      </c>
      <c r="P62" t="n">
        <v>8.359999999999999</v>
      </c>
    </row>
    <row r="63">
      <c r="A63" s="5" t="inlineStr">
        <is>
          <t>Return on Investment in %</t>
        </is>
      </c>
      <c r="B63" s="5" t="inlineStr">
        <is>
          <t>Return on Investment in %</t>
        </is>
      </c>
      <c r="C63" t="inlineStr">
        <is>
          <t>-</t>
        </is>
      </c>
      <c r="D63" t="n">
        <v>6.73</v>
      </c>
      <c r="E63" t="n">
        <v>6.77</v>
      </c>
      <c r="F63" t="n">
        <v>2.51</v>
      </c>
      <c r="G63" t="n">
        <v>2.27</v>
      </c>
      <c r="H63" t="n">
        <v>2.26</v>
      </c>
      <c r="I63" t="n">
        <v>-0.95</v>
      </c>
      <c r="J63" t="n">
        <v>-0.49</v>
      </c>
      <c r="K63" t="n">
        <v>0.45</v>
      </c>
      <c r="L63" t="n">
        <v>-1.08</v>
      </c>
      <c r="M63" t="n">
        <v>2.3</v>
      </c>
      <c r="N63" t="n">
        <v>6.64</v>
      </c>
      <c r="O63" t="n">
        <v>8.359999999999999</v>
      </c>
      <c r="P63" t="n">
        <v>8.359999999999999</v>
      </c>
    </row>
    <row r="64">
      <c r="A64" s="5" t="inlineStr">
        <is>
          <t>Arbeitsintensität in %</t>
        </is>
      </c>
      <c r="B64" s="5" t="inlineStr">
        <is>
          <t>Work Intensity in %</t>
        </is>
      </c>
      <c r="C64" t="inlineStr">
        <is>
          <t>-</t>
        </is>
      </c>
      <c r="D64" t="n">
        <v>24.49</v>
      </c>
      <c r="E64" t="n">
        <v>30.08</v>
      </c>
      <c r="F64" t="n">
        <v>26.2</v>
      </c>
      <c r="G64" t="n">
        <v>24.35</v>
      </c>
      <c r="H64" t="n">
        <v>24.02</v>
      </c>
      <c r="I64" t="n">
        <v>27.9</v>
      </c>
      <c r="J64" t="n">
        <v>28.24</v>
      </c>
      <c r="K64" t="n">
        <v>26.91</v>
      </c>
      <c r="L64" t="n">
        <v>23.6</v>
      </c>
      <c r="M64" t="n">
        <v>27.17</v>
      </c>
      <c r="N64" t="n">
        <v>27.11</v>
      </c>
      <c r="O64" t="n">
        <v>32.03</v>
      </c>
      <c r="P64" t="n">
        <v>32.03</v>
      </c>
    </row>
    <row r="65">
      <c r="A65" s="5" t="inlineStr">
        <is>
          <t>Eigenkapitalquote in %</t>
        </is>
      </c>
      <c r="B65" s="5" t="inlineStr">
        <is>
          <t>Equity Ratio in %</t>
        </is>
      </c>
      <c r="C65" t="inlineStr">
        <is>
          <t>-</t>
        </is>
      </c>
      <c r="D65" t="n">
        <v>55.3</v>
      </c>
      <c r="E65" t="n">
        <v>49.2</v>
      </c>
      <c r="F65" t="n">
        <v>47.76</v>
      </c>
      <c r="G65" t="n">
        <v>46.24</v>
      </c>
      <c r="H65" t="n">
        <v>45.17</v>
      </c>
      <c r="I65" t="n">
        <v>42.58</v>
      </c>
      <c r="J65" t="n">
        <v>41.85</v>
      </c>
      <c r="K65" t="n">
        <v>44.14</v>
      </c>
      <c r="L65" t="n">
        <v>43.74</v>
      </c>
      <c r="M65" t="n">
        <v>41.19</v>
      </c>
      <c r="N65" t="n">
        <v>41.88</v>
      </c>
      <c r="O65" t="n">
        <v>40.95</v>
      </c>
      <c r="P65" t="n">
        <v>40.95</v>
      </c>
    </row>
    <row r="66">
      <c r="A66" s="5" t="inlineStr">
        <is>
          <t>Fremdkapitalquote in %</t>
        </is>
      </c>
      <c r="B66" s="5" t="inlineStr">
        <is>
          <t>Debt Ratio in %</t>
        </is>
      </c>
      <c r="C66" t="inlineStr">
        <is>
          <t>-</t>
        </is>
      </c>
      <c r="D66" t="n">
        <v>44.7</v>
      </c>
      <c r="E66" t="n">
        <v>50.8</v>
      </c>
      <c r="F66" t="n">
        <v>52.24</v>
      </c>
      <c r="G66" t="n">
        <v>53.76</v>
      </c>
      <c r="H66" t="n">
        <v>54.83</v>
      </c>
      <c r="I66" t="n">
        <v>57.42</v>
      </c>
      <c r="J66" t="n">
        <v>58.15</v>
      </c>
      <c r="K66" t="n">
        <v>55.86</v>
      </c>
      <c r="L66" t="n">
        <v>56.26</v>
      </c>
      <c r="M66" t="n">
        <v>58.81</v>
      </c>
      <c r="N66" t="n">
        <v>58.12</v>
      </c>
      <c r="O66" t="n">
        <v>59.05</v>
      </c>
      <c r="P66" t="n">
        <v>59.05</v>
      </c>
    </row>
    <row r="67">
      <c r="A67" s="5" t="inlineStr">
        <is>
          <t>Verschuldungsgrad in %</t>
        </is>
      </c>
      <c r="B67" s="5" t="inlineStr">
        <is>
          <t>Finance Gearing in %</t>
        </is>
      </c>
      <c r="C67" t="inlineStr">
        <is>
          <t>-</t>
        </is>
      </c>
      <c r="D67" t="n">
        <v>80.84999999999999</v>
      </c>
      <c r="E67" t="n">
        <v>103.23</v>
      </c>
      <c r="F67" t="n">
        <v>109.38</v>
      </c>
      <c r="G67" t="n">
        <v>116.25</v>
      </c>
      <c r="H67" t="n">
        <v>121.39</v>
      </c>
      <c r="I67" t="n">
        <v>134.86</v>
      </c>
      <c r="J67" t="n">
        <v>138.97</v>
      </c>
      <c r="K67" t="n">
        <v>126.54</v>
      </c>
      <c r="L67" t="n">
        <v>128.6</v>
      </c>
      <c r="M67" t="n">
        <v>142.77</v>
      </c>
      <c r="N67" t="n">
        <v>138.78</v>
      </c>
      <c r="O67" t="n">
        <v>144.21</v>
      </c>
      <c r="P67" t="n">
        <v>144.21</v>
      </c>
    </row>
    <row r="68">
      <c r="A68" s="5" t="inlineStr"/>
      <c r="B68" s="5" t="inlineStr"/>
    </row>
    <row r="69">
      <c r="A69" s="5" t="inlineStr">
        <is>
          <t>Kurzfristige Vermögensquote in %</t>
        </is>
      </c>
      <c r="B69" s="5" t="inlineStr">
        <is>
          <t>Current Assets Ratio in %</t>
        </is>
      </c>
      <c r="C69" t="inlineStr">
        <is>
          <t>-</t>
        </is>
      </c>
      <c r="D69" t="n">
        <v>24.5</v>
      </c>
      <c r="E69" t="n">
        <v>30.09</v>
      </c>
      <c r="F69" t="n">
        <v>26.2</v>
      </c>
      <c r="G69" t="n">
        <v>24.34</v>
      </c>
      <c r="H69" t="n">
        <v>24.02</v>
      </c>
      <c r="I69" t="n">
        <v>27.89</v>
      </c>
      <c r="J69" t="n">
        <v>28.24</v>
      </c>
      <c r="K69" t="n">
        <v>26.9</v>
      </c>
      <c r="L69" t="n">
        <v>23.6</v>
      </c>
      <c r="M69" t="n">
        <v>27.18</v>
      </c>
      <c r="N69" t="n">
        <v>27.11</v>
      </c>
      <c r="O69" t="n">
        <v>32.03</v>
      </c>
    </row>
    <row r="70">
      <c r="A70" s="5" t="inlineStr">
        <is>
          <t>Nettogewinn Marge in %</t>
        </is>
      </c>
      <c r="B70" s="5" t="inlineStr">
        <is>
          <t>Net Profit Marge in %</t>
        </is>
      </c>
      <c r="C70" t="inlineStr">
        <is>
          <t>-</t>
        </is>
      </c>
      <c r="D70" t="n">
        <v>2741.03</v>
      </c>
      <c r="E70" t="n">
        <v>2875.18</v>
      </c>
      <c r="F70" t="n">
        <v>1126.64</v>
      </c>
      <c r="G70" t="n">
        <v>969.8099999999999</v>
      </c>
      <c r="H70" t="n">
        <v>958.88</v>
      </c>
      <c r="I70" t="n">
        <v>-379.49</v>
      </c>
      <c r="J70" t="n">
        <v>-208.79</v>
      </c>
      <c r="K70" t="n">
        <v>195.27</v>
      </c>
      <c r="L70" t="n">
        <v>-494.16</v>
      </c>
      <c r="M70" t="n">
        <v>1076.39</v>
      </c>
      <c r="N70" t="n">
        <v>2314.4</v>
      </c>
      <c r="O70" t="n">
        <v>2700.24</v>
      </c>
    </row>
    <row r="71">
      <c r="A71" s="5" t="inlineStr">
        <is>
          <t>Operative Ergebnis Marge in %</t>
        </is>
      </c>
      <c r="B71" s="5" t="inlineStr">
        <is>
          <t>EBIT Marge in %</t>
        </is>
      </c>
      <c r="C71" t="inlineStr">
        <is>
          <t>-</t>
        </is>
      </c>
      <c r="D71" t="n">
        <v>2523.67</v>
      </c>
      <c r="E71" t="n">
        <v>2099.85</v>
      </c>
      <c r="F71" t="n">
        <v>2687.26</v>
      </c>
      <c r="G71" t="n">
        <v>2043.34</v>
      </c>
      <c r="H71" t="n">
        <v>1469.57</v>
      </c>
      <c r="I71" t="n">
        <v>1121.26</v>
      </c>
      <c r="J71" t="n">
        <v>1443.22</v>
      </c>
      <c r="K71" t="n">
        <v>1375</v>
      </c>
      <c r="L71" t="n">
        <v>2.33</v>
      </c>
      <c r="M71" t="n">
        <v>2492.28</v>
      </c>
      <c r="N71" t="n">
        <v>4084.89</v>
      </c>
      <c r="O71" t="n">
        <v>4919.32</v>
      </c>
    </row>
    <row r="72">
      <c r="A72" s="5" t="inlineStr">
        <is>
          <t>Vermögensumsschlag in %</t>
        </is>
      </c>
      <c r="B72" s="5" t="inlineStr">
        <is>
          <t>Asset Turnover in %</t>
        </is>
      </c>
      <c r="C72" t="inlineStr">
        <is>
          <t>-</t>
        </is>
      </c>
      <c r="D72" t="n">
        <v>0.25</v>
      </c>
      <c r="E72" t="n">
        <v>0.24</v>
      </c>
      <c r="F72" t="n">
        <v>0.22</v>
      </c>
      <c r="G72" t="n">
        <v>0.23</v>
      </c>
      <c r="H72" t="n">
        <v>0.24</v>
      </c>
      <c r="I72" t="n">
        <v>0.25</v>
      </c>
      <c r="J72" t="n">
        <v>0.24</v>
      </c>
      <c r="K72" t="n">
        <v>0.23</v>
      </c>
      <c r="L72" t="n">
        <v>0.22</v>
      </c>
      <c r="M72" t="n">
        <v>0.21</v>
      </c>
      <c r="N72" t="n">
        <v>0.29</v>
      </c>
      <c r="O72" t="n">
        <v>0.31</v>
      </c>
    </row>
    <row r="73">
      <c r="A73" s="5" t="inlineStr">
        <is>
          <t>Langfristige Vermögensquote in %</t>
        </is>
      </c>
      <c r="B73" s="5" t="inlineStr">
        <is>
          <t>Non-Current Assets Ratio in %</t>
        </is>
      </c>
      <c r="C73" t="inlineStr">
        <is>
          <t>-</t>
        </is>
      </c>
      <c r="D73" t="n">
        <v>75.5</v>
      </c>
      <c r="E73" t="n">
        <v>69.93000000000001</v>
      </c>
      <c r="F73" t="n">
        <v>73.8</v>
      </c>
      <c r="G73" t="n">
        <v>75.66</v>
      </c>
      <c r="H73" t="n">
        <v>75.98</v>
      </c>
      <c r="I73" t="n">
        <v>72.11</v>
      </c>
      <c r="J73" t="n">
        <v>71.76000000000001</v>
      </c>
      <c r="K73" t="n">
        <v>73.09999999999999</v>
      </c>
      <c r="L73" t="n">
        <v>76.40000000000001</v>
      </c>
      <c r="M73" t="n">
        <v>72.81999999999999</v>
      </c>
      <c r="N73" t="n">
        <v>72.88</v>
      </c>
      <c r="O73" t="n">
        <v>67.97</v>
      </c>
    </row>
    <row r="74">
      <c r="A74" s="5" t="inlineStr">
        <is>
          <t>Gesamtkapitalrentabilität</t>
        </is>
      </c>
      <c r="B74" s="5" t="inlineStr">
        <is>
          <t>ROA Return on Assets in %</t>
        </is>
      </c>
      <c r="C74" t="inlineStr">
        <is>
          <t>-</t>
        </is>
      </c>
      <c r="D74" t="n">
        <v>6.73</v>
      </c>
      <c r="E74" t="n">
        <v>6.77</v>
      </c>
      <c r="F74" t="n">
        <v>2.51</v>
      </c>
      <c r="G74" t="n">
        <v>2.27</v>
      </c>
      <c r="H74" t="n">
        <v>2.26</v>
      </c>
      <c r="I74" t="n">
        <v>-0.95</v>
      </c>
      <c r="J74" t="n">
        <v>-0.49</v>
      </c>
      <c r="K74" t="n">
        <v>0.45</v>
      </c>
      <c r="L74" t="n">
        <v>-1.08</v>
      </c>
      <c r="M74" t="n">
        <v>2.3</v>
      </c>
      <c r="N74" t="n">
        <v>6.64</v>
      </c>
      <c r="O74" t="n">
        <v>8.359999999999999</v>
      </c>
    </row>
    <row r="75">
      <c r="A75" s="5" t="inlineStr">
        <is>
          <t>Ertrag des eingesetzten Kapitals</t>
        </is>
      </c>
      <c r="B75" s="5" t="inlineStr">
        <is>
          <t>ROCE Return on Cap. Empl. in %</t>
        </is>
      </c>
      <c r="C75" t="inlineStr">
        <is>
          <t>-</t>
        </is>
      </c>
      <c r="D75" t="n">
        <v>7.18</v>
      </c>
      <c r="E75" t="n">
        <v>5.77</v>
      </c>
      <c r="F75" t="n">
        <v>6.51</v>
      </c>
      <c r="G75" t="n">
        <v>5.75</v>
      </c>
      <c r="H75" t="n">
        <v>3.85</v>
      </c>
      <c r="I75" t="n">
        <v>3.2</v>
      </c>
      <c r="J75" t="n">
        <v>3.94</v>
      </c>
      <c r="K75" t="n">
        <v>3.73</v>
      </c>
      <c r="L75" t="n">
        <v>0.01</v>
      </c>
      <c r="M75" t="n">
        <v>6.27</v>
      </c>
      <c r="N75" t="n">
        <v>13.39</v>
      </c>
      <c r="O75" t="n">
        <v>17.89</v>
      </c>
    </row>
    <row r="76">
      <c r="A76" s="5" t="inlineStr">
        <is>
          <t>Eigenkapital zu Anlagevermögen</t>
        </is>
      </c>
      <c r="B76" s="5" t="inlineStr">
        <is>
          <t>Equity to Fixed Assets in %</t>
        </is>
      </c>
      <c r="C76" t="inlineStr">
        <is>
          <t>-</t>
        </is>
      </c>
      <c r="D76" t="n">
        <v>73.25</v>
      </c>
      <c r="E76" t="n">
        <v>70.38</v>
      </c>
      <c r="F76" t="n">
        <v>64.70999999999999</v>
      </c>
      <c r="G76" t="n">
        <v>61.12</v>
      </c>
      <c r="H76" t="n">
        <v>59.45</v>
      </c>
      <c r="I76" t="n">
        <v>59.05</v>
      </c>
      <c r="J76" t="n">
        <v>58.31</v>
      </c>
      <c r="K76" t="n">
        <v>60.38</v>
      </c>
      <c r="L76" t="n">
        <v>57.25</v>
      </c>
      <c r="M76" t="n">
        <v>56.56</v>
      </c>
      <c r="N76" t="n">
        <v>57.46</v>
      </c>
      <c r="O76" t="n">
        <v>60.25</v>
      </c>
    </row>
    <row r="77">
      <c r="A77" s="5" t="inlineStr">
        <is>
          <t>Liquidität Dritten Grades</t>
        </is>
      </c>
      <c r="B77" s="5" t="inlineStr">
        <is>
          <t>Current Ratio in %</t>
        </is>
      </c>
      <c r="C77" t="inlineStr">
        <is>
          <t>-</t>
        </is>
      </c>
      <c r="D77" t="n">
        <v>180.31</v>
      </c>
      <c r="E77" t="n">
        <v>211.55</v>
      </c>
      <c r="F77" t="n">
        <v>328.16</v>
      </c>
      <c r="G77" t="n">
        <v>144.49</v>
      </c>
      <c r="H77" t="n">
        <v>233.11</v>
      </c>
      <c r="I77" t="n">
        <v>236.2</v>
      </c>
      <c r="J77" t="n">
        <v>202.65</v>
      </c>
      <c r="K77" t="n">
        <v>169.16</v>
      </c>
      <c r="L77" t="n">
        <v>207.63</v>
      </c>
      <c r="M77" t="n">
        <v>180.91</v>
      </c>
      <c r="N77" t="n">
        <v>217.67</v>
      </c>
      <c r="O77" t="n">
        <v>215.37</v>
      </c>
    </row>
    <row r="78">
      <c r="A78" s="5" t="inlineStr">
        <is>
          <t>Operativer Cashflow</t>
        </is>
      </c>
      <c r="B78" s="5" t="inlineStr">
        <is>
          <t>Operating Cashflow in M</t>
        </is>
      </c>
      <c r="C78" t="inlineStr">
        <is>
          <t>-</t>
        </is>
      </c>
      <c r="D78" t="n">
        <v>1543.902</v>
      </c>
      <c r="E78" t="n">
        <v>2067.903</v>
      </c>
      <c r="F78" t="n">
        <v>2522.478</v>
      </c>
      <c r="G78" t="n">
        <v>1874.502</v>
      </c>
      <c r="H78" t="n">
        <v>1464.558</v>
      </c>
      <c r="I78" t="n">
        <v>1740.609</v>
      </c>
      <c r="J78" t="n">
        <v>1411.662</v>
      </c>
      <c r="K78" t="n">
        <v>927.3330000000001</v>
      </c>
      <c r="L78" t="n">
        <v>1292.646</v>
      </c>
      <c r="M78" t="n">
        <v>1486.047</v>
      </c>
      <c r="N78" t="n">
        <v>752.115</v>
      </c>
      <c r="O78" t="n">
        <v>1093.624</v>
      </c>
    </row>
    <row r="79">
      <c r="A79" s="5" t="inlineStr">
        <is>
          <t>Aktienrückkauf</t>
        </is>
      </c>
      <c r="B79" s="5" t="inlineStr">
        <is>
          <t>Share Buyback in M</t>
        </is>
      </c>
      <c r="C79" t="n">
        <v>-0.04999999999998295</v>
      </c>
      <c r="D79" t="n">
        <v>0</v>
      </c>
      <c r="E79" t="n">
        <v>0</v>
      </c>
      <c r="F79" t="n">
        <v>0</v>
      </c>
      <c r="G79" t="n">
        <v>0</v>
      </c>
      <c r="H79" t="n">
        <v>0</v>
      </c>
      <c r="I79" t="n">
        <v>0</v>
      </c>
      <c r="J79" t="n">
        <v>0</v>
      </c>
      <c r="K79" t="n">
        <v>0</v>
      </c>
      <c r="L79" t="n">
        <v>0</v>
      </c>
      <c r="M79" t="n">
        <v>0</v>
      </c>
      <c r="N79" t="n">
        <v>-0.1000000000000227</v>
      </c>
      <c r="O79" t="n">
        <v>0</v>
      </c>
    </row>
    <row r="80">
      <c r="A80" s="5" t="inlineStr">
        <is>
          <t>Umsatzwachstum 1J in %</t>
        </is>
      </c>
      <c r="B80" s="5" t="inlineStr">
        <is>
          <t>Revenue Growth 1Y in %</t>
        </is>
      </c>
      <c r="C80" t="inlineStr">
        <is>
          <t>-</t>
        </is>
      </c>
      <c r="D80" t="n">
        <v>2.35</v>
      </c>
      <c r="E80" t="n">
        <v>5.17</v>
      </c>
      <c r="F80" t="n">
        <v>0.23</v>
      </c>
      <c r="G80" t="n">
        <v>6.25</v>
      </c>
      <c r="H80" t="n">
        <v>-8.98</v>
      </c>
      <c r="I80" t="n">
        <v>-2.12</v>
      </c>
      <c r="J80" t="n">
        <v>0.96</v>
      </c>
      <c r="K80" t="n">
        <v>5.21</v>
      </c>
      <c r="L80" t="n">
        <v>-0.85</v>
      </c>
      <c r="M80" t="n">
        <v>-24.12</v>
      </c>
      <c r="N80" t="n">
        <v>0.59</v>
      </c>
      <c r="O80" t="inlineStr">
        <is>
          <t>-</t>
        </is>
      </c>
    </row>
    <row r="81">
      <c r="A81" s="5" t="inlineStr">
        <is>
          <t>Umsatzwachstum 3J in %</t>
        </is>
      </c>
      <c r="B81" s="5" t="inlineStr">
        <is>
          <t>Revenue Growth 3Y in %</t>
        </is>
      </c>
      <c r="C81" t="inlineStr">
        <is>
          <t>-</t>
        </is>
      </c>
      <c r="D81" t="n">
        <v>2.58</v>
      </c>
      <c r="E81" t="n">
        <v>3.88</v>
      </c>
      <c r="F81" t="n">
        <v>-0.83</v>
      </c>
      <c r="G81" t="n">
        <v>-1.62</v>
      </c>
      <c r="H81" t="n">
        <v>-3.38</v>
      </c>
      <c r="I81" t="n">
        <v>1.35</v>
      </c>
      <c r="J81" t="n">
        <v>1.77</v>
      </c>
      <c r="K81" t="n">
        <v>-6.59</v>
      </c>
      <c r="L81" t="n">
        <v>-8.130000000000001</v>
      </c>
      <c r="M81" t="n">
        <v>-7.84</v>
      </c>
      <c r="N81" t="inlineStr">
        <is>
          <t>-</t>
        </is>
      </c>
      <c r="O81" t="inlineStr">
        <is>
          <t>-</t>
        </is>
      </c>
    </row>
    <row r="82">
      <c r="A82" s="5" t="inlineStr">
        <is>
          <t>Umsatzwachstum 5J in %</t>
        </is>
      </c>
      <c r="B82" s="5" t="inlineStr">
        <is>
          <t>Revenue Growth 5Y in %</t>
        </is>
      </c>
      <c r="C82" t="inlineStr">
        <is>
          <t>-</t>
        </is>
      </c>
      <c r="D82" t="n">
        <v>1</v>
      </c>
      <c r="E82" t="n">
        <v>0.11</v>
      </c>
      <c r="F82" t="n">
        <v>-0.73</v>
      </c>
      <c r="G82" t="n">
        <v>0.26</v>
      </c>
      <c r="H82" t="n">
        <v>-1.16</v>
      </c>
      <c r="I82" t="n">
        <v>-4.18</v>
      </c>
      <c r="J82" t="n">
        <v>-3.64</v>
      </c>
      <c r="K82" t="n">
        <v>-3.83</v>
      </c>
      <c r="L82" t="inlineStr">
        <is>
          <t>-</t>
        </is>
      </c>
      <c r="M82" t="inlineStr">
        <is>
          <t>-</t>
        </is>
      </c>
      <c r="N82" t="inlineStr">
        <is>
          <t>-</t>
        </is>
      </c>
      <c r="O82" t="inlineStr">
        <is>
          <t>-</t>
        </is>
      </c>
    </row>
    <row r="83">
      <c r="A83" s="5" t="inlineStr">
        <is>
          <t>Umsatzwachstum 10J in %</t>
        </is>
      </c>
      <c r="B83" s="5" t="inlineStr">
        <is>
          <t>Revenue Growth 10Y in %</t>
        </is>
      </c>
      <c r="C83" t="inlineStr">
        <is>
          <t>-</t>
        </is>
      </c>
      <c r="D83" t="n">
        <v>-1.59</v>
      </c>
      <c r="E83" t="n">
        <v>-1.77</v>
      </c>
      <c r="F83" t="n">
        <v>-2.28</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inlineStr">
        <is>
          <t>-</t>
        </is>
      </c>
      <c r="D84" t="n">
        <v>-2.43</v>
      </c>
      <c r="E84" t="n">
        <v>168.4</v>
      </c>
      <c r="F84" t="n">
        <v>16.44</v>
      </c>
      <c r="G84" t="n">
        <v>7.46</v>
      </c>
      <c r="H84" t="n">
        <v>-329.98</v>
      </c>
      <c r="I84" t="n">
        <v>77.89</v>
      </c>
      <c r="J84" t="n">
        <v>-207.95</v>
      </c>
      <c r="K84" t="n">
        <v>-141.57</v>
      </c>
      <c r="L84" t="n">
        <v>-145.52</v>
      </c>
      <c r="M84" t="n">
        <v>-64.70999999999999</v>
      </c>
      <c r="N84" t="n">
        <v>-13.78</v>
      </c>
      <c r="O84" t="inlineStr">
        <is>
          <t>-</t>
        </is>
      </c>
    </row>
    <row r="85">
      <c r="A85" s="5" t="inlineStr">
        <is>
          <t>Gewinnwachstum 3J in %</t>
        </is>
      </c>
      <c r="B85" s="5" t="inlineStr">
        <is>
          <t>Earnings Growth 3Y in %</t>
        </is>
      </c>
      <c r="C85" t="inlineStr">
        <is>
          <t>-</t>
        </is>
      </c>
      <c r="D85" t="n">
        <v>60.8</v>
      </c>
      <c r="E85" t="n">
        <v>64.09999999999999</v>
      </c>
      <c r="F85" t="n">
        <v>-102.03</v>
      </c>
      <c r="G85" t="n">
        <v>-81.54000000000001</v>
      </c>
      <c r="H85" t="n">
        <v>-153.35</v>
      </c>
      <c r="I85" t="n">
        <v>-90.54000000000001</v>
      </c>
      <c r="J85" t="n">
        <v>-165.01</v>
      </c>
      <c r="K85" t="n">
        <v>-117.27</v>
      </c>
      <c r="L85" t="n">
        <v>-74.67</v>
      </c>
      <c r="M85" t="n">
        <v>-26.16</v>
      </c>
      <c r="N85" t="inlineStr">
        <is>
          <t>-</t>
        </is>
      </c>
      <c r="O85" t="inlineStr">
        <is>
          <t>-</t>
        </is>
      </c>
    </row>
    <row r="86">
      <c r="A86" s="5" t="inlineStr">
        <is>
          <t>Gewinnwachstum 5J in %</t>
        </is>
      </c>
      <c r="B86" s="5" t="inlineStr">
        <is>
          <t>Earnings Growth 5Y in %</t>
        </is>
      </c>
      <c r="C86" t="inlineStr">
        <is>
          <t>-</t>
        </is>
      </c>
      <c r="D86" t="n">
        <v>-28.02</v>
      </c>
      <c r="E86" t="n">
        <v>-11.96</v>
      </c>
      <c r="F86" t="n">
        <v>-87.23</v>
      </c>
      <c r="G86" t="n">
        <v>-118.83</v>
      </c>
      <c r="H86" t="n">
        <v>-149.43</v>
      </c>
      <c r="I86" t="n">
        <v>-96.37</v>
      </c>
      <c r="J86" t="n">
        <v>-114.71</v>
      </c>
      <c r="K86" t="n">
        <v>-73.12</v>
      </c>
      <c r="L86" t="inlineStr">
        <is>
          <t>-</t>
        </is>
      </c>
      <c r="M86" t="inlineStr">
        <is>
          <t>-</t>
        </is>
      </c>
      <c r="N86" t="inlineStr">
        <is>
          <t>-</t>
        </is>
      </c>
      <c r="O86" t="inlineStr">
        <is>
          <t>-</t>
        </is>
      </c>
    </row>
    <row r="87">
      <c r="A87" s="5" t="inlineStr">
        <is>
          <t>Gewinnwachstum 10J in %</t>
        </is>
      </c>
      <c r="B87" s="5" t="inlineStr">
        <is>
          <t>Earnings Growth 10Y in %</t>
        </is>
      </c>
      <c r="C87" t="inlineStr">
        <is>
          <t>-</t>
        </is>
      </c>
      <c r="D87" t="n">
        <v>-62.2</v>
      </c>
      <c r="E87" t="n">
        <v>-63.33</v>
      </c>
      <c r="F87" t="n">
        <v>-80.17</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inlineStr">
        <is>
          <t>-</t>
        </is>
      </c>
      <c r="D88" t="n">
        <v>-0.29</v>
      </c>
      <c r="E88" t="n">
        <v>-0.99</v>
      </c>
      <c r="F88" t="n">
        <v>-0.37</v>
      </c>
      <c r="G88" t="n">
        <v>-0.23</v>
      </c>
      <c r="H88" t="n">
        <v>-0.13</v>
      </c>
      <c r="I88" t="inlineStr">
        <is>
          <t>-</t>
        </is>
      </c>
      <c r="J88" t="inlineStr">
        <is>
          <t>-</t>
        </is>
      </c>
      <c r="K88" t="n">
        <v>-0.77</v>
      </c>
      <c r="L88" t="inlineStr">
        <is>
          <t>-</t>
        </is>
      </c>
      <c r="M88" t="inlineStr">
        <is>
          <t>-</t>
        </is>
      </c>
      <c r="N88" t="inlineStr">
        <is>
          <t>-</t>
        </is>
      </c>
      <c r="O88" t="inlineStr">
        <is>
          <t>-</t>
        </is>
      </c>
    </row>
    <row r="89">
      <c r="A89" s="5" t="inlineStr">
        <is>
          <t>EBIT-Wachstum 1J in %</t>
        </is>
      </c>
      <c r="B89" s="5" t="inlineStr">
        <is>
          <t>EBIT Growth 1Y in %</t>
        </is>
      </c>
      <c r="C89" t="inlineStr">
        <is>
          <t>-</t>
        </is>
      </c>
      <c r="D89" t="n">
        <v>23.01</v>
      </c>
      <c r="E89" t="n">
        <v>-17.82</v>
      </c>
      <c r="F89" t="n">
        <v>31.82</v>
      </c>
      <c r="G89" t="n">
        <v>47.73</v>
      </c>
      <c r="H89" t="n">
        <v>19.29</v>
      </c>
      <c r="I89" t="n">
        <v>-23.96</v>
      </c>
      <c r="J89" t="n">
        <v>5.97</v>
      </c>
      <c r="K89" t="n">
        <v>61866.67</v>
      </c>
      <c r="L89" t="n">
        <v>-99.91</v>
      </c>
      <c r="M89" t="n">
        <v>-53.71</v>
      </c>
      <c r="N89" t="n">
        <v>-16.47</v>
      </c>
      <c r="O89" t="inlineStr">
        <is>
          <t>-</t>
        </is>
      </c>
    </row>
    <row r="90">
      <c r="A90" s="5" t="inlineStr">
        <is>
          <t>EBIT-Wachstum 3J in %</t>
        </is>
      </c>
      <c r="B90" s="5" t="inlineStr">
        <is>
          <t>EBIT Growth 3Y in %</t>
        </is>
      </c>
      <c r="C90" t="inlineStr">
        <is>
          <t>-</t>
        </is>
      </c>
      <c r="D90" t="n">
        <v>12.34</v>
      </c>
      <c r="E90" t="n">
        <v>20.58</v>
      </c>
      <c r="F90" t="n">
        <v>32.95</v>
      </c>
      <c r="G90" t="n">
        <v>14.35</v>
      </c>
      <c r="H90" t="n">
        <v>0.43</v>
      </c>
      <c r="I90" t="n">
        <v>20616.23</v>
      </c>
      <c r="J90" t="n">
        <v>20590.91</v>
      </c>
      <c r="K90" t="n">
        <v>20571.02</v>
      </c>
      <c r="L90" t="n">
        <v>-56.7</v>
      </c>
      <c r="M90" t="n">
        <v>-23.39</v>
      </c>
      <c r="N90" t="inlineStr">
        <is>
          <t>-</t>
        </is>
      </c>
      <c r="O90" t="inlineStr">
        <is>
          <t>-</t>
        </is>
      </c>
    </row>
    <row r="91">
      <c r="A91" s="5" t="inlineStr">
        <is>
          <t>EBIT-Wachstum 5J in %</t>
        </is>
      </c>
      <c r="B91" s="5" t="inlineStr">
        <is>
          <t>EBIT Growth 5Y in %</t>
        </is>
      </c>
      <c r="C91" t="inlineStr">
        <is>
          <t>-</t>
        </is>
      </c>
      <c r="D91" t="n">
        <v>20.81</v>
      </c>
      <c r="E91" t="n">
        <v>11.41</v>
      </c>
      <c r="F91" t="n">
        <v>16.17</v>
      </c>
      <c r="G91" t="n">
        <v>12383.14</v>
      </c>
      <c r="H91" t="n">
        <v>12353.61</v>
      </c>
      <c r="I91" t="n">
        <v>12339.01</v>
      </c>
      <c r="J91" t="n">
        <v>12340.51</v>
      </c>
      <c r="K91" t="n">
        <v>12339.32</v>
      </c>
      <c r="L91" t="inlineStr">
        <is>
          <t>-</t>
        </is>
      </c>
      <c r="M91" t="inlineStr">
        <is>
          <t>-</t>
        </is>
      </c>
      <c r="N91" t="inlineStr">
        <is>
          <t>-</t>
        </is>
      </c>
      <c r="O91" t="inlineStr">
        <is>
          <t>-</t>
        </is>
      </c>
    </row>
    <row r="92">
      <c r="A92" s="5" t="inlineStr">
        <is>
          <t>EBIT-Wachstum 10J in %</t>
        </is>
      </c>
      <c r="B92" s="5" t="inlineStr">
        <is>
          <t>EBIT Growth 10Y in %</t>
        </is>
      </c>
      <c r="C92" t="inlineStr">
        <is>
          <t>-</t>
        </is>
      </c>
      <c r="D92" t="n">
        <v>6179.91</v>
      </c>
      <c r="E92" t="n">
        <v>6175.96</v>
      </c>
      <c r="F92" t="n">
        <v>6177.74</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inlineStr">
        <is>
          <t>-</t>
        </is>
      </c>
      <c r="D93" t="n">
        <v>-25.34</v>
      </c>
      <c r="E93" t="n">
        <v>-18.02</v>
      </c>
      <c r="F93" t="n">
        <v>34.57</v>
      </c>
      <c r="G93" t="n">
        <v>27.99</v>
      </c>
      <c r="H93" t="n">
        <v>-15.86</v>
      </c>
      <c r="I93" t="n">
        <v>23.3</v>
      </c>
      <c r="J93" t="n">
        <v>52.23</v>
      </c>
      <c r="K93" t="n">
        <v>-28.26</v>
      </c>
      <c r="L93" t="n">
        <v>-13.01</v>
      </c>
      <c r="M93" t="n">
        <v>97.58</v>
      </c>
      <c r="N93" t="n">
        <v>-31.27</v>
      </c>
      <c r="O93" t="inlineStr">
        <is>
          <t>-</t>
        </is>
      </c>
    </row>
    <row r="94">
      <c r="A94" s="5" t="inlineStr">
        <is>
          <t>Op.Cashflow Wachstum 3J in %</t>
        </is>
      </c>
      <c r="B94" s="5" t="inlineStr">
        <is>
          <t>Op.Cashflow Wachstum 3Y in %</t>
        </is>
      </c>
      <c r="C94" t="inlineStr">
        <is>
          <t>-</t>
        </is>
      </c>
      <c r="D94" t="n">
        <v>-2.93</v>
      </c>
      <c r="E94" t="n">
        <v>14.85</v>
      </c>
      <c r="F94" t="n">
        <v>15.57</v>
      </c>
      <c r="G94" t="n">
        <v>11.81</v>
      </c>
      <c r="H94" t="n">
        <v>19.89</v>
      </c>
      <c r="I94" t="n">
        <v>15.76</v>
      </c>
      <c r="J94" t="n">
        <v>3.65</v>
      </c>
      <c r="K94" t="n">
        <v>18.77</v>
      </c>
      <c r="L94" t="n">
        <v>17.77</v>
      </c>
      <c r="M94" t="n">
        <v>22.1</v>
      </c>
      <c r="N94" t="inlineStr">
        <is>
          <t>-</t>
        </is>
      </c>
      <c r="O94" t="inlineStr">
        <is>
          <t>-</t>
        </is>
      </c>
    </row>
    <row r="95">
      <c r="A95" s="5" t="inlineStr">
        <is>
          <t>Op.Cashflow Wachstum 5J in %</t>
        </is>
      </c>
      <c r="B95" s="5" t="inlineStr">
        <is>
          <t>Op.Cashflow Wachstum 5Y in %</t>
        </is>
      </c>
      <c r="C95" t="inlineStr">
        <is>
          <t>-</t>
        </is>
      </c>
      <c r="D95" t="n">
        <v>0.67</v>
      </c>
      <c r="E95" t="n">
        <v>10.4</v>
      </c>
      <c r="F95" t="n">
        <v>24.45</v>
      </c>
      <c r="G95" t="n">
        <v>11.88</v>
      </c>
      <c r="H95" t="n">
        <v>3.68</v>
      </c>
      <c r="I95" t="n">
        <v>26.37</v>
      </c>
      <c r="J95" t="n">
        <v>15.45</v>
      </c>
      <c r="K95" t="n">
        <v>5.01</v>
      </c>
      <c r="L95" t="inlineStr">
        <is>
          <t>-</t>
        </is>
      </c>
      <c r="M95" t="inlineStr">
        <is>
          <t>-</t>
        </is>
      </c>
      <c r="N95" t="inlineStr">
        <is>
          <t>-</t>
        </is>
      </c>
      <c r="O95" t="inlineStr">
        <is>
          <t>-</t>
        </is>
      </c>
    </row>
    <row r="96">
      <c r="A96" s="5" t="inlineStr">
        <is>
          <t>Op.Cashflow Wachstum 10J in %</t>
        </is>
      </c>
      <c r="B96" s="5" t="inlineStr">
        <is>
          <t>Op.Cashflow Wachstum 10Y in %</t>
        </is>
      </c>
      <c r="C96" t="inlineStr">
        <is>
          <t>-</t>
        </is>
      </c>
      <c r="D96" t="n">
        <v>13.52</v>
      </c>
      <c r="E96" t="n">
        <v>12.93</v>
      </c>
      <c r="F96" t="n">
        <v>14.73</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inlineStr">
        <is>
          <t>-</t>
        </is>
      </c>
      <c r="D97" t="n">
        <v>618.9</v>
      </c>
      <c r="E97" t="n">
        <v>917.1</v>
      </c>
      <c r="F97" t="n">
        <v>1058</v>
      </c>
      <c r="G97" t="n">
        <v>414</v>
      </c>
      <c r="H97" t="n">
        <v>708.9</v>
      </c>
      <c r="I97" t="n">
        <v>854.4</v>
      </c>
      <c r="J97" t="n">
        <v>829.7</v>
      </c>
      <c r="K97" t="n">
        <v>652.3</v>
      </c>
      <c r="L97" t="n">
        <v>716.5</v>
      </c>
      <c r="M97" t="n">
        <v>736.2</v>
      </c>
      <c r="N97" t="n">
        <v>872.8</v>
      </c>
      <c r="O97" t="n">
        <v>940.9</v>
      </c>
      <c r="P97" t="n">
        <v>940.9</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2020-06-02T14:51:01Z</dcterms:created>
  <dcterms:modified xsi:type="dcterms:W3CDTF">2020-06-02T14:51:01Z</dcterms:modified>
</cp:coreProperties>
</file>