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ersonal\Downloads\"/>
    </mc:Choice>
  </mc:AlternateContent>
  <xr:revisionPtr revIDLastSave="0" documentId="13_ncr:1_{19B15D21-CD5F-486D-8146-32E9F758FC3D}" xr6:coauthVersionLast="47" xr6:coauthVersionMax="47" xr10:uidLastSave="{00000000-0000-0000-0000-000000000000}"/>
  <bookViews>
    <workbookView xWindow="-110" yWindow="-110" windowWidth="19420" windowHeight="10300" tabRatio="610" xr2:uid="{00000000-000D-0000-FFFF-FFFF00000000}"/>
  </bookViews>
  <sheets>
    <sheet name="INDICE " sheetId="15" r:id="rId1"/>
    <sheet name="VIMIVA" sheetId="14" r:id="rId2"/>
    <sheet name="FODA" sheetId="11" r:id="rId3"/>
    <sheet name="FACTORES" sheetId="5" r:id="rId4"/>
    <sheet name="ESTRATEGIAS " sheetId="12" r:id="rId5"/>
    <sheet name="PLANES DE ACCION" sheetId="9" r:id="rId6"/>
    <sheet name="DASHBOARD"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12" l="1"/>
  <c r="J2" i="12"/>
  <c r="K3" i="11"/>
  <c r="K4" i="11"/>
  <c r="K5" i="11"/>
  <c r="K2" i="11"/>
  <c r="H5" i="5"/>
  <c r="H4" i="5"/>
  <c r="H3" i="5"/>
  <c r="H2" i="5"/>
  <c r="J5" i="12"/>
  <c r="J4" i="12"/>
  <c r="J3" i="12"/>
  <c r="D2" i="12"/>
  <c r="I11" i="12"/>
  <c r="I12" i="12"/>
  <c r="I13" i="12"/>
  <c r="I14" i="12"/>
  <c r="I10" i="12"/>
  <c r="D9" i="5"/>
  <c r="D10" i="5"/>
  <c r="D11" i="5"/>
  <c r="I26" i="5" l="1"/>
  <c r="I9" i="5"/>
  <c r="E10" i="5" l="1"/>
  <c r="E9" i="5"/>
  <c r="C10" i="9" l="1"/>
  <c r="H4" i="13"/>
  <c r="H3" i="13"/>
  <c r="H5" i="13"/>
  <c r="H2" i="13"/>
  <c r="C2" i="13"/>
  <c r="C2" i="9"/>
  <c r="D2" i="11"/>
  <c r="C2" i="5"/>
  <c r="C19" i="9" l="1"/>
  <c r="B19" i="9"/>
  <c r="C18" i="9"/>
  <c r="B18" i="9"/>
  <c r="B17" i="9"/>
  <c r="C17" i="9"/>
  <c r="C16" i="9"/>
  <c r="B16" i="9"/>
  <c r="B14" i="9"/>
  <c r="C14" i="9"/>
  <c r="B15" i="9"/>
  <c r="C15" i="9"/>
  <c r="B13" i="9"/>
  <c r="C13" i="9"/>
  <c r="C12" i="9"/>
  <c r="C11" i="9"/>
  <c r="B12" i="9"/>
  <c r="B11" i="9"/>
  <c r="B10" i="9"/>
  <c r="I23" i="5"/>
  <c r="I24" i="5"/>
  <c r="I25" i="5"/>
  <c r="I27" i="5"/>
  <c r="I28" i="5"/>
  <c r="I29" i="5"/>
  <c r="I30" i="5"/>
  <c r="I31" i="5"/>
  <c r="I22" i="5"/>
  <c r="I15" i="5"/>
  <c r="I16" i="5"/>
  <c r="I17" i="5"/>
  <c r="I18" i="5"/>
  <c r="I14" i="5"/>
  <c r="I10" i="5"/>
  <c r="I11" i="5"/>
  <c r="I12" i="5"/>
  <c r="I13" i="5"/>
  <c r="L23" i="13"/>
  <c r="L21" i="13"/>
  <c r="L22" i="13"/>
  <c r="D28" i="5"/>
  <c r="E28" i="5"/>
  <c r="D29" i="5"/>
  <c r="E29" i="5"/>
  <c r="D30" i="5"/>
  <c r="E30" i="5"/>
  <c r="D31" i="5"/>
  <c r="E31" i="5"/>
  <c r="E27" i="5"/>
  <c r="D27" i="5"/>
  <c r="D23" i="5"/>
  <c r="E23" i="5"/>
  <c r="D24" i="5"/>
  <c r="E24" i="5"/>
  <c r="D25" i="5"/>
  <c r="E25" i="5"/>
  <c r="D26" i="5"/>
  <c r="E26" i="5"/>
  <c r="E22" i="5"/>
  <c r="D22" i="5"/>
  <c r="D15" i="5"/>
  <c r="E15" i="5"/>
  <c r="D16" i="5"/>
  <c r="E16" i="5"/>
  <c r="D17" i="5"/>
  <c r="E17" i="5"/>
  <c r="D18" i="5"/>
  <c r="E18" i="5"/>
  <c r="E14" i="5"/>
  <c r="D14" i="5"/>
  <c r="E11" i="5"/>
  <c r="D12" i="5"/>
  <c r="E12" i="5"/>
  <c r="D13" i="5"/>
  <c r="E13" i="5"/>
  <c r="B23" i="12"/>
  <c r="C23" i="12"/>
  <c r="B24" i="12"/>
  <c r="C24" i="12"/>
  <c r="B25" i="12"/>
  <c r="C25" i="12"/>
  <c r="B26" i="12"/>
  <c r="C26" i="12"/>
  <c r="C22" i="12"/>
  <c r="B22" i="12"/>
  <c r="E11" i="12"/>
  <c r="E12" i="12"/>
  <c r="E13" i="12"/>
  <c r="E14" i="12"/>
  <c r="D10" i="12"/>
  <c r="B17" i="12"/>
  <c r="B18" i="12"/>
  <c r="B19" i="12"/>
  <c r="B20" i="12"/>
  <c r="B16" i="12"/>
  <c r="C19" i="12"/>
  <c r="C17" i="12"/>
  <c r="C18" i="12"/>
  <c r="C20" i="12"/>
  <c r="C16" i="12"/>
  <c r="L22" i="5" l="1"/>
  <c r="H21" i="13" s="1"/>
  <c r="L24" i="5"/>
  <c r="H23" i="13" s="1"/>
  <c r="L23" i="5"/>
  <c r="H22" i="13" s="1"/>
  <c r="L25" i="5"/>
  <c r="H24" i="13" s="1"/>
  <c r="D27" i="13" l="1"/>
  <c r="E27" i="13" s="1"/>
  <c r="L26" i="5"/>
  <c r="M24" i="5" l="1"/>
  <c r="D23" i="13" s="1"/>
  <c r="M22" i="5"/>
  <c r="D21" i="13" s="1"/>
  <c r="M25" i="5"/>
  <c r="D24" i="13" s="1"/>
  <c r="M23" i="5"/>
  <c r="D2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8" authorId="0" shapeId="0" xr:uid="{6DD0E568-B50A-47A3-AD72-530BA3A3063F}">
      <text>
        <r>
          <rPr>
            <sz val="9"/>
            <color indexed="81"/>
            <rFont val="Tahoma"/>
            <family val="2"/>
          </rPr>
          <t>La visión es una meta de plazo amplio donde se establece la aspiración sobre los logros de una empresa y lo que se desea acerca de su estado futuro. Así, define la ruta a seguir tanto para los directivos como para los empleados.
La visión de una empresa establece su dirección; es decir, responde a la pregunta «¿qué queremos para el futuro?». También responde a «¿cómo llegaremos?».
La visión trata acerca de adónde quiere llegar. Da sentido a los objetivos de corto plazo y mediano plazo, tanto a nivel estratégico como operativo.</t>
        </r>
      </text>
    </comment>
    <comment ref="B15" authorId="0" shapeId="0" xr:uid="{4997D991-66FF-4279-A224-8F981E0FAA00}">
      <text>
        <r>
          <rPr>
            <sz val="9"/>
            <color indexed="81"/>
            <rFont val="Tahoma"/>
            <family val="2"/>
          </rPr>
          <t xml:space="preserve">La misión de una empresa es una herramienta estratégica que sintetiza el propósito de una empresa. Es el objetivo o la propuesta que sirve a la sociedad, así como la base del plan de negocios y de las estrategias operativas. Generalmente incluye una descripción general de la organización, su función y objetivos.
La misión de una empresa declara su finalidad a partir de la pregunta «¿por qué existe este negocio?», por lo que sirve como guía a la hora de tomar decisiones estratégicas. Cumple además con un rol inspirador para los trabajadores, ya que individualmente responde a la pregunta «¿cuál es el valor de mi trabajo aquí?». Esta es la directriz que lleva sus labores particulares hacia los objetivos compartidos. </t>
        </r>
      </text>
    </comment>
    <comment ref="B22" authorId="0" shapeId="0" xr:uid="{0CB57E52-83DC-4951-AF45-B25436062A9C}">
      <text>
        <r>
          <rPr>
            <sz val="9"/>
            <color indexed="81"/>
            <rFont val="Tahoma"/>
            <family val="2"/>
          </rPr>
          <t xml:space="preserve">Los valores corporativos son los principios que orientan las acciones y decisiones laborales. Tienen implicaciones sociales, de desarrollo, en las dinámicas de trabajo y en el servicio al cliente.
Los valores de una empresa son los pilares de la identidad organizativa, en tanto que guían la toma de decisiones y te permiten dar sentido a las acciones del día a día.
Es vital que todos los colaboradores los conozcan para que tengan un referente de cuál camino elegir.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7" authorId="0" shapeId="0" xr:uid="{CA5A2386-E9CD-4CA5-9816-62DB22798E5A}">
      <text>
        <r>
          <rPr>
            <b/>
            <sz val="9"/>
            <color indexed="81"/>
            <rFont val="Tahoma"/>
            <family val="2"/>
          </rPr>
          <t>Estructura de la organización</t>
        </r>
        <r>
          <rPr>
            <sz val="9"/>
            <color indexed="81"/>
            <rFont val="Tahoma"/>
            <family val="2"/>
          </rPr>
          <t xml:space="preserve">
*¿Nuestra organización dispone de un organigrama sencillo, complejo en dónde fluye la información de forma sencilla, compleja?, 
*¿Existen subcontrataciones de ciertos procesos/actividades que se encuentran dentro de nuestro alcance?,
*¿Existen ciertos departamentos o puestos de trabajo para el desarrollo de la actividad?
</t>
        </r>
        <r>
          <rPr>
            <b/>
            <sz val="9"/>
            <color indexed="81"/>
            <rFont val="Tahoma"/>
            <family val="2"/>
          </rPr>
          <t>Competencia y formación</t>
        </r>
        <r>
          <rPr>
            <sz val="9"/>
            <color indexed="81"/>
            <rFont val="Tahoma"/>
            <family val="2"/>
          </rPr>
          <t xml:space="preserve">
*¿Es necesaria formación complementaria para desarrollar ciertos puestos de trabajo?, ¿Está nuestro sector en continuo cambio tecnológico que nos obliga a formarnos continuamente?
</t>
        </r>
        <r>
          <rPr>
            <b/>
            <sz val="9"/>
            <color indexed="81"/>
            <rFont val="Tahoma"/>
            <family val="2"/>
          </rPr>
          <t xml:space="preserve">Política de la organización y de la Calidad
</t>
        </r>
        <r>
          <rPr>
            <sz val="9"/>
            <color indexed="81"/>
            <rFont val="Tahoma"/>
            <family val="2"/>
          </rPr>
          <t xml:space="preserve">¿Existe una misión / visión / política establecida en la organización? (política salarial, promocional, etc)?
</t>
        </r>
        <r>
          <rPr>
            <b/>
            <sz val="9"/>
            <color indexed="81"/>
            <rFont val="Tahoma"/>
            <family val="2"/>
          </rPr>
          <t xml:space="preserve">Objetivos estratégicos de la alta dirección y de la organización
</t>
        </r>
        <r>
          <rPr>
            <sz val="9"/>
            <color indexed="81"/>
            <rFont val="Tahoma"/>
            <family val="2"/>
          </rPr>
          <t xml:space="preserve">¿Existen objetivos estratégicos establecidos? (objetivos de ventas, nuevos mercados, nuevos proyectos, etc)
</t>
        </r>
      </text>
    </comment>
    <comment ref="E7" authorId="0" shapeId="0" xr:uid="{E4C6BB69-374E-456B-BB9D-49471EB37F2F}">
      <text>
        <r>
          <rPr>
            <sz val="9"/>
            <color indexed="81"/>
            <rFont val="Tahoma"/>
            <family val="2"/>
          </rPr>
          <t>¿En qué somos mejores?
¿Cuáles son las ventajas de la empresa?
¿Cuáles son los factores que nos hacen merecedores de esa oportunidad?
¿Cuál es nuestra propuesta de valor?
¿Como está nuestro músculo financiero?
¿Qué puntos fuertes ve el mercado en nosotros?</t>
        </r>
      </text>
    </comment>
    <comment ref="I7" authorId="0" shapeId="0" xr:uid="{3BB0E342-FCB6-416F-9531-F9A9E686B4C1}">
      <text>
        <r>
          <rPr>
            <sz val="9"/>
            <color indexed="81"/>
            <rFont val="Tahoma"/>
            <family val="2"/>
          </rPr>
          <t>¿En qué podemos mejorar?
¿Qué deberíamos dejar de hacer?
¿Qué aspectos negativos ha mencionado el mercado y los clientes?
¿Por qué estamos perdiendo las ventas?
¿En qué nos falta más experiencia?
¿Qué tiene la competencia que no tengamos nosotros y nos esté afectando?</t>
        </r>
      </text>
    </comment>
    <comment ref="B13" authorId="0" shapeId="0" xr:uid="{64E55ABD-371D-4A2D-AAFF-42D570A0688F}">
      <text>
        <r>
          <rPr>
            <b/>
            <sz val="9"/>
            <color indexed="81"/>
            <rFont val="Tahoma"/>
            <family val="2"/>
          </rPr>
          <t xml:space="preserve">Situación legal y regulatoria de nuestro sector
</t>
        </r>
        <r>
          <rPr>
            <sz val="9"/>
            <color indexed="81"/>
            <rFont val="Tahoma"/>
            <family val="2"/>
          </rPr>
          <t xml:space="preserve">¿nuestro sector está mucho/poco/medianamente regulado con normativas, leyes, regulaciones?
</t>
        </r>
        <r>
          <rPr>
            <b/>
            <sz val="9"/>
            <color indexed="81"/>
            <rFont val="Tahoma"/>
            <family val="2"/>
          </rPr>
          <t xml:space="preserve">Entorno competitivo del sector al que nos dedicamos:
</t>
        </r>
        <r>
          <rPr>
            <sz val="9"/>
            <color indexed="81"/>
            <rFont val="Tahoma"/>
            <family val="2"/>
          </rPr>
          <t xml:space="preserve">¿La competencia es poco/mucho/medianamente agresiva frente a política de precios?
</t>
        </r>
        <r>
          <rPr>
            <b/>
            <sz val="9"/>
            <color indexed="81"/>
            <rFont val="Tahoma"/>
            <family val="2"/>
          </rPr>
          <t xml:space="preserve">Percepción y relación que tenemos con nuestros clientes:
</t>
        </r>
        <r>
          <rPr>
            <sz val="9"/>
            <color indexed="81"/>
            <rFont val="Tahoma"/>
            <family val="2"/>
          </rPr>
          <t xml:space="preserve">¿Tenemos establecida una buena comunicación con los clientes? (existen procedimiento y/o protocolos sobre cómo comunicarnos con los clientes: antes, durante y después de la prestación del servicio o la entrega del producto), ¿existe una alta concentración de nuestra facturación en unos pocos clientes de nuestra cartera?
</t>
        </r>
        <r>
          <rPr>
            <b/>
            <sz val="9"/>
            <color indexed="81"/>
            <rFont val="Tahoma"/>
            <family val="2"/>
          </rPr>
          <t xml:space="preserve">Proveedores y relación que tenemos con los mismos:
</t>
        </r>
        <r>
          <rPr>
            <sz val="9"/>
            <color indexed="81"/>
            <rFont val="Tahoma"/>
            <family val="2"/>
          </rPr>
          <t>¿Existe un adecuado control de la calidad del servicio de nuestros proveedores?, ¿Existen proveedores críticos por el tipo de servicio o producto que nos suministran?</t>
        </r>
      </text>
    </comment>
    <comment ref="E13" authorId="0" shapeId="0" xr:uid="{D878E845-8E48-47D8-AD17-E11D26A88E10}">
      <text>
        <r>
          <rPr>
            <sz val="9"/>
            <color indexed="81"/>
            <rFont val="Tahoma"/>
            <family val="2"/>
          </rPr>
          <t>¿Cuáles son las tendencias del mercado a favor?
¿Qué cambios tecnológicos pueden presentar una oportunidad?
¿Qué deberíamos hacer que no hemos hecho y ellos sí?
¿Qué eventos nos permitirán expandir la marca?
¿Cómo se están comportando las personas frente a este tema?
¿Existe alguna fortaleza que podamos explotar?</t>
        </r>
      </text>
    </comment>
    <comment ref="I13" authorId="0" shapeId="0" xr:uid="{9620CD82-9B09-4178-B098-316ED661355F}">
      <text>
        <r>
          <rPr>
            <sz val="9"/>
            <color indexed="81"/>
            <rFont val="Tahoma"/>
            <family val="2"/>
          </rPr>
          <t xml:space="preserve">
¿Cómo está cambiando el panorama del mercado?
¿Qué está haciendo la competencia?
¿Alguna debilidad puede ser una amenaza para la empresa?
¿Están cambiando los estándares de calidad de nuestro producto?
¿Qué obstáculos estamos enfrentando?
¿Cómo nos están afectando las medidas del gobierno?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E15" authorId="0" shapeId="0" xr:uid="{E36BD4F6-F5E6-44E9-854E-413D2B101833}">
      <text/>
    </comment>
    <comment ref="I15" authorId="0" shapeId="0" xr:uid="{C19A2FC5-3486-402E-8EC3-F2CFD3621F13}">
      <text>
        <r>
          <rPr>
            <b/>
            <sz val="14"/>
            <color indexed="81"/>
            <rFont val="Tahoma"/>
            <family val="2"/>
          </rPr>
          <t>JULIO:</t>
        </r>
        <r>
          <rPr>
            <sz val="14"/>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27" authorId="0" shapeId="0" xr:uid="{E0EA99F4-FACD-46D6-9088-0158BBB7286F}">
      <text>
        <r>
          <rPr>
            <b/>
            <sz val="9"/>
            <color indexed="81"/>
            <rFont val="Tahoma"/>
            <family val="2"/>
          </rPr>
          <t>JULIO:</t>
        </r>
        <r>
          <rPr>
            <sz val="9"/>
            <color indexed="81"/>
            <rFont val="Tahoma"/>
            <family val="2"/>
          </rPr>
          <t xml:space="preserve">
El índice de situación representa el % de favorabilidad, es decir en que nivel nuestras fortalezas y oportunidades superan a nuestras debilidades y amenazas. Este índice sirve para evaluar nuestra situación actual y enfocar el cumplimiento de los planes de acción para incrementar dicho índice.</t>
        </r>
      </text>
    </comment>
  </commentList>
</comments>
</file>

<file path=xl/sharedStrings.xml><?xml version="1.0" encoding="utf-8"?>
<sst xmlns="http://schemas.openxmlformats.org/spreadsheetml/2006/main" count="369" uniqueCount="192">
  <si>
    <t>Oportunidades</t>
  </si>
  <si>
    <t>Amenazas</t>
  </si>
  <si>
    <t>Fortalezas</t>
  </si>
  <si>
    <t>Debilidades</t>
  </si>
  <si>
    <t>Valor</t>
  </si>
  <si>
    <t>N°</t>
  </si>
  <si>
    <t>Responsable</t>
  </si>
  <si>
    <t>TIPO</t>
  </si>
  <si>
    <t>Evaluación</t>
  </si>
  <si>
    <t>Factores internos (EFI)</t>
  </si>
  <si>
    <t>Factores externos (EFE)</t>
  </si>
  <si>
    <t>Descripción</t>
  </si>
  <si>
    <t>Importancia</t>
  </si>
  <si>
    <t>Intensidad</t>
  </si>
  <si>
    <t>Tendencia</t>
  </si>
  <si>
    <t>Puntuación</t>
  </si>
  <si>
    <t>Muy importante</t>
  </si>
  <si>
    <t>Sin importancia</t>
  </si>
  <si>
    <t>Importante</t>
  </si>
  <si>
    <t>debil</t>
  </si>
  <si>
    <t>fuerte</t>
  </si>
  <si>
    <t>muy fuerte</t>
  </si>
  <si>
    <t>mantiene</t>
  </si>
  <si>
    <t>mejora</t>
  </si>
  <si>
    <t>empeora</t>
  </si>
  <si>
    <t>Urgencia</t>
  </si>
  <si>
    <t>Nada urgente</t>
  </si>
  <si>
    <t>urgente</t>
  </si>
  <si>
    <t>muy urgente</t>
  </si>
  <si>
    <t>ANÁLISIS FODA</t>
  </si>
  <si>
    <t>MATRIZ FODA</t>
  </si>
  <si>
    <t>ANÁLISIS INTERNO</t>
  </si>
  <si>
    <t>FORTALEZAS</t>
  </si>
  <si>
    <t>DEBILIDADES</t>
  </si>
  <si>
    <t>ANÁLISIS EXTERNO</t>
  </si>
  <si>
    <t>OPORTUNIDADES</t>
  </si>
  <si>
    <t>AMENAZAS</t>
  </si>
  <si>
    <t>Firma:</t>
  </si>
  <si>
    <t>F1</t>
  </si>
  <si>
    <t>F2</t>
  </si>
  <si>
    <t>F3</t>
  </si>
  <si>
    <t>F4</t>
  </si>
  <si>
    <t>F5</t>
  </si>
  <si>
    <t>F</t>
  </si>
  <si>
    <t>D</t>
  </si>
  <si>
    <t>O</t>
  </si>
  <si>
    <t>A</t>
  </si>
  <si>
    <t>D1</t>
  </si>
  <si>
    <t>D2</t>
  </si>
  <si>
    <t>D3</t>
  </si>
  <si>
    <t>D4</t>
  </si>
  <si>
    <t>D5</t>
  </si>
  <si>
    <t>O1</t>
  </si>
  <si>
    <t>O2</t>
  </si>
  <si>
    <t>O3</t>
  </si>
  <si>
    <t>O4</t>
  </si>
  <si>
    <t>O5</t>
  </si>
  <si>
    <t>A1</t>
  </si>
  <si>
    <t>A2</t>
  </si>
  <si>
    <t>A3</t>
  </si>
  <si>
    <t>A4</t>
  </si>
  <si>
    <t>A5</t>
  </si>
  <si>
    <t>AMENAZAS (A)</t>
  </si>
  <si>
    <t>OPORTUNIDADES (O)</t>
  </si>
  <si>
    <t>FORTALEZAS (F)</t>
  </si>
  <si>
    <t>DEBILIDADES (D)</t>
  </si>
  <si>
    <t>FO</t>
  </si>
  <si>
    <t>FA</t>
  </si>
  <si>
    <t>DO</t>
  </si>
  <si>
    <t>DA</t>
  </si>
  <si>
    <t>Fecha Inicio</t>
  </si>
  <si>
    <t>Fecha Fin</t>
  </si>
  <si>
    <t>Estado</t>
  </si>
  <si>
    <t xml:space="preserve">FODA CRUZADO (ESTRATEGIAS) </t>
  </si>
  <si>
    <t>ESTRATEGIAS DEFENSIVAS (F-A)
¿Cómo podemos usar una fortaleza para minimizar o neutralizar una amenaza?</t>
  </si>
  <si>
    <t>ESTRATEGIAS OFENSIVAS (F-O)
¿Cómo podemos usar una fortaleza para explotar 
una oportunidad?</t>
  </si>
  <si>
    <t>ESTRATEGIAS DE REORIENTACIÓN (D-O)
 ¿Cómo podemos corregir una debilidad para poder aprovechar una oportunidad?</t>
  </si>
  <si>
    <t>ESTRATEGIAS DE SUPERVIVENCIA (D-A)
¿Cómo vamos a trabajar una debilidad para minimizar 
el efecto de una amenaza?</t>
  </si>
  <si>
    <t>Descripción estrategia</t>
  </si>
  <si>
    <t>Tipo de 
estrategia</t>
  </si>
  <si>
    <t xml:space="preserve">PLANES DE ACCIÓN </t>
  </si>
  <si>
    <t>Planes de acción</t>
  </si>
  <si>
    <t>En proceso</t>
  </si>
  <si>
    <t>Pendiente</t>
  </si>
  <si>
    <t>Culminado</t>
  </si>
  <si>
    <t>Impacto</t>
  </si>
  <si>
    <t>Poco importante</t>
  </si>
  <si>
    <t>Mala</t>
  </si>
  <si>
    <t>Deficiente</t>
  </si>
  <si>
    <t>Se mantiene</t>
  </si>
  <si>
    <t>Mucha mejora</t>
  </si>
  <si>
    <t>Total importante</t>
  </si>
  <si>
    <t>Promedio</t>
  </si>
  <si>
    <t>Muy debil</t>
  </si>
  <si>
    <t>MUY DESFAVORABLE</t>
  </si>
  <si>
    <t>DESFAVORABLE</t>
  </si>
  <si>
    <t>EQUILIBRIO</t>
  </si>
  <si>
    <t>FAVORABLE</t>
  </si>
  <si>
    <t>MUY FAVORABLE</t>
  </si>
  <si>
    <t>RESUMEN</t>
  </si>
  <si>
    <t>TOTAL</t>
  </si>
  <si>
    <t>Urgente prom.</t>
  </si>
  <si>
    <t>algo urgente</t>
  </si>
  <si>
    <t>no urgente</t>
  </si>
  <si>
    <t>Urgente</t>
  </si>
  <si>
    <t>Visión general de los factores internos y externos</t>
  </si>
  <si>
    <t>%</t>
  </si>
  <si>
    <t>PUNTUACIÓN</t>
  </si>
  <si>
    <t>ESTADO</t>
  </si>
  <si>
    <t>Índice de situación</t>
  </si>
  <si>
    <t>SITUACIÓN</t>
  </si>
  <si>
    <t>MÍNIMO</t>
  </si>
  <si>
    <t>MÁXIMO</t>
  </si>
  <si>
    <t>IS=</t>
  </si>
  <si>
    <t xml:space="preserve"> ((Oportunidades + fuerzas)-(+debilidades +amenazas))/((+fuerzas + oportunidades)+(debildiades+amenazas))x2</t>
  </si>
  <si>
    <t>Tus puntos fuertes son mayores o iguales a tus debilidades, mantén ese buen resultado</t>
  </si>
  <si>
    <t>Tus debilidades son menores o iguales a tus fortalezas, es buena señal, pero no te conformes</t>
  </si>
  <si>
    <t>Tienes más oportunidades que amenazas y eso indica un fururo prometedor, todo lo que necesitas hacer es alinear que fuerzas optimizaran las posibilidades de que realmente ocurran</t>
  </si>
  <si>
    <t>Sus amenazas son menores que sus oportunidades, pero aún así vale la pena analizar sus amenazas más relevantes y crear planes de acción para ellas</t>
  </si>
  <si>
    <t>PORCENTAJE</t>
  </si>
  <si>
    <t>PUNTAJE</t>
  </si>
  <si>
    <t>VISION</t>
  </si>
  <si>
    <t>MISIÓN</t>
  </si>
  <si>
    <t>VALORES CORPORATIVOS</t>
  </si>
  <si>
    <t xml:space="preserve">Código: </t>
  </si>
  <si>
    <t xml:space="preserve">Página: </t>
  </si>
  <si>
    <r>
      <t>Versión:</t>
    </r>
    <r>
      <rPr>
        <i/>
        <sz val="11"/>
        <color theme="0" tint="-0.499984740745262"/>
        <rFont val="Calibri"/>
        <family val="2"/>
        <scheme val="minor"/>
      </rPr>
      <t xml:space="preserve"> </t>
    </r>
  </si>
  <si>
    <r>
      <t>Versión:</t>
    </r>
    <r>
      <rPr>
        <i/>
        <sz val="12"/>
        <color theme="0" tint="-0.499984740745262"/>
        <rFont val="Calibri"/>
        <family val="2"/>
        <scheme val="minor"/>
      </rPr>
      <t xml:space="preserve"> </t>
    </r>
  </si>
  <si>
    <t xml:space="preserve">Fecha </t>
  </si>
  <si>
    <t xml:space="preserve">Elaborado por:
</t>
  </si>
  <si>
    <t xml:space="preserve">Revisado por: 
</t>
  </si>
  <si>
    <t xml:space="preserve">Aprobado por: 
</t>
  </si>
  <si>
    <t xml:space="preserve">Cargo:
</t>
  </si>
  <si>
    <t xml:space="preserve">     
        FACTORES      
       EXTERNOS
FACTORES
 INTERNOS    
</t>
  </si>
  <si>
    <r>
      <t>Versión:</t>
    </r>
    <r>
      <rPr>
        <i/>
        <sz val="16"/>
        <color theme="0" tint="-0.499984740745262"/>
        <rFont val="Calibri"/>
        <family val="2"/>
        <scheme val="minor"/>
      </rPr>
      <t xml:space="preserve"> </t>
    </r>
  </si>
  <si>
    <t>CONTENIDO - PLANTILLA FODA</t>
  </si>
  <si>
    <t>DESCRIPCIÓN</t>
  </si>
  <si>
    <t>VISIÓN, MISIÓN, VALORES CORPORATIVOS</t>
  </si>
  <si>
    <t>DASHBOARD</t>
  </si>
  <si>
    <t>EVALUACIÓN DE FACTORES INTERNOS Y EXTERNOS</t>
  </si>
  <si>
    <t>MATRIZ CRUZADA DE FACTORES (FODA CRUZADO)</t>
  </si>
  <si>
    <t>PLANES DE ACCIÓN</t>
  </si>
  <si>
    <t>Matriz de Evaluación de Factores externos</t>
  </si>
  <si>
    <t>Matriz de Evaluación de Factores internos</t>
  </si>
  <si>
    <t>q</t>
  </si>
  <si>
    <t>Ser lideres en el mercado de compra -venta virtual, dando a nuestros usuarios una experiencia unica en la busqueda y adquisicion de autopartes de una manera eficiente, segura y transparente. Ademas de ser promotores en impulsar pequeños negocios, nuestro enfoque es la satisfaccion del cliente, innovacion,  y servicio excepcional.</t>
  </si>
  <si>
    <t>Ofrecer a nuestros clientes un ambiente que inspire confianza y facilite el acceso de compra y venta de autopartes, creando una experiencia de navegacion y facil de usar brindando soporte y asistencia al momento de un problema durante el proceso de compra. Lo mas importante facilitar la conexion entre compradores y vendedores promoviendo un mercado activo y accesible.</t>
  </si>
  <si>
    <t>Servicio al cliente:priorizamos la experiencia al cliente proporcionando un soporte atento, eficaz y accesible superando expectativas.                                                                                   Accesibilidad: Para nosotros es importante hacer ver que nuestra plataforma es accesible para todos, priorizando que en el sector de comercio los consumidores puedan encontrar las autopartes que soliciten sin ninguna dificultad.                                                                     Eficiencia: Valoramos el tiempo de nuestros usuarios por eso ofrecemos que las compras y ventas sean agiles y bien estructurados, maximizando eficiencia y minimizando demoras.</t>
  </si>
  <si>
    <t>Analista de base de datos</t>
  </si>
  <si>
    <t>Sebastian Duarte</t>
  </si>
  <si>
    <t xml:space="preserve">Profesor </t>
  </si>
  <si>
    <t>Profesor</t>
  </si>
  <si>
    <t>Jairo Salcedo</t>
  </si>
  <si>
    <t>Segmentacion o diferenciacion de los usuarios en la pagina</t>
  </si>
  <si>
    <t>Seguridad en las transacciones realizadas en nuestra pagina</t>
  </si>
  <si>
    <t>Visibilidad para los comercios</t>
  </si>
  <si>
    <t>Centralizacion de productos y servicios</t>
  </si>
  <si>
    <t xml:space="preserve">Crecimiento del mercado </t>
  </si>
  <si>
    <t>Tendencias del comercio electronico</t>
  </si>
  <si>
    <t>Nuevas funcionalidades de la plataforma</t>
  </si>
  <si>
    <t>Costos tanto de mantenimiento como para inicializar el proyecto</t>
  </si>
  <si>
    <t>Implementacion y adaptacion de la plataforma hacia los usuarios</t>
  </si>
  <si>
    <t>Gestion de calidad en la plataforma para asegurar la seguridad que mencionamos tener</t>
  </si>
  <si>
    <t>Competencias en el mercado</t>
  </si>
  <si>
    <t>Inconvenientes de seguridad y privacidad</t>
  </si>
  <si>
    <t>Dependencias tecnologicas</t>
  </si>
  <si>
    <t>Cambios en las normativas legales</t>
  </si>
  <si>
    <t>Control y seguridad en las compras y/o transferencias</t>
  </si>
  <si>
    <t>Con las nuevas tendencias promocionar nuevos productos y servicios de parte de los comerciantes para visibilizar sus negocios</t>
  </si>
  <si>
    <t>Herramientas de publicacion faciles de utilizar y resaltar la usabilidad del programa</t>
  </si>
  <si>
    <t>Generar una inversion para impulsar e implementar tecnologias de seguridad</t>
  </si>
  <si>
    <t>Marcar diferencias ante la competencia con beneficios de la plataforma siendo una plataforma muliproposito</t>
  </si>
  <si>
    <t>Plan de contigencia y recuperacion, mantenimiento preventivos.</t>
  </si>
  <si>
    <t>Administracion y gestion de contenido en relacion de usabilidad del usuario</t>
  </si>
  <si>
    <t>Promocion de comercios utilizando tecnologias y estrategias de marketing</t>
  </si>
  <si>
    <t>Optimizar la plataforma para el crecimiento del mismo</t>
  </si>
  <si>
    <t>Realizar un cronograma y estudio de costos,  con el fin de hacer un uso eficiente de los recursos.</t>
  </si>
  <si>
    <t>Propuesta diferenciales que se diferencien de la competencia</t>
  </si>
  <si>
    <t xml:space="preserve">Monitoreos periodicos y analisis de resultados </t>
  </si>
  <si>
    <t>Con un proceso meticuloso se generara un sistema de seguridad donde cada usuario tenga acceso a cierta informacion, dando permisos a cada usuario.</t>
  </si>
  <si>
    <t>Sebastian duarte</t>
  </si>
  <si>
    <t>Plantear un unico mercado donde los usuarios tendran todo en un mismo lugar</t>
  </si>
  <si>
    <t xml:space="preserve">Monitoreo y verificacion de canales de pago </t>
  </si>
  <si>
    <t>Para mayor seguridad se hara verificacion de canales de pago para mantener un indice de seguridad al usuario.</t>
  </si>
  <si>
    <t>Daniel Berrio</t>
  </si>
  <si>
    <t>Consultar costos de herramientas para implementar una seguridad que sea un plus de la plataforma y ofrecer confiaza a los usuarios</t>
  </si>
  <si>
    <t>Creacion de mockup para visualizar una idea donde se desarrolle una plataforma facil para el usuario</t>
  </si>
  <si>
    <t>Dar a conocer la plataforma con estrategias de marketing informando nuestros plus hacia los usuarios</t>
  </si>
  <si>
    <t xml:space="preserve">Realizar mantenimiento a la plataforma de forma recurrente para brindar un servicio 24/7 a nuestros usuarios, realizando testeos al funcionamiento </t>
  </si>
  <si>
    <t>Con el desarrollo del mockup realizamos pruebas de usabilidad para los usuarios finales y determinar modificaciones para una entrega final</t>
  </si>
  <si>
    <t>Determinar costos de acuerdo a las distintas herramientas que se implementaran en el proyecto</t>
  </si>
  <si>
    <t>Con las ideas ya planteadas se busca llamar la antencion de los clientes para que hagan uso de la plataforma, dandoles a conocer nuestros plus que nos caracterizan de las demas aplicaciones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</si>
</sst>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sz val="14"/>
      <name val="Arial"/>
      <family val="2"/>
    </font>
    <font>
      <sz val="8"/>
      <name val="Calibri"/>
      <family val="2"/>
    </font>
    <font>
      <sz val="11"/>
      <color theme="0"/>
      <name val="Calibri"/>
      <family val="2"/>
      <scheme val="minor"/>
    </font>
    <font>
      <u/>
      <sz val="12"/>
      <color theme="10"/>
      <name val="Verdana"/>
      <family val="2"/>
    </font>
    <font>
      <b/>
      <sz val="11"/>
      <color theme="1"/>
      <name val="Calibri"/>
      <family val="2"/>
      <scheme val="minor"/>
    </font>
    <font>
      <sz val="16"/>
      <color theme="1"/>
      <name val="Calibri"/>
      <family val="2"/>
      <scheme val="minor"/>
    </font>
    <font>
      <sz val="13"/>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4"/>
      <color theme="0"/>
      <name val="Calibri"/>
      <family val="2"/>
      <scheme val="minor"/>
    </font>
    <font>
      <b/>
      <sz val="12"/>
      <color theme="0"/>
      <name val="Calibri"/>
      <family val="2"/>
      <scheme val="minor"/>
    </font>
    <font>
      <b/>
      <sz val="18"/>
      <color theme="1"/>
      <name val="Calibri"/>
      <family val="2"/>
      <scheme val="minor"/>
    </font>
    <font>
      <sz val="11"/>
      <color theme="1"/>
      <name val="Calibri"/>
      <family val="2"/>
      <scheme val="minor"/>
    </font>
    <font>
      <sz val="14"/>
      <color indexed="81"/>
      <name val="Tahoma"/>
      <family val="2"/>
    </font>
    <font>
      <sz val="9"/>
      <color indexed="81"/>
      <name val="Tahoma"/>
      <family val="2"/>
    </font>
    <font>
      <b/>
      <sz val="14"/>
      <color indexed="81"/>
      <name val="Tahoma"/>
      <family val="2"/>
    </font>
    <font>
      <i/>
      <sz val="16"/>
      <color theme="1"/>
      <name val="Calibri"/>
      <family val="2"/>
      <scheme val="minor"/>
    </font>
    <font>
      <b/>
      <i/>
      <sz val="11"/>
      <color theme="0" tint="-0.499984740745262"/>
      <name val="Calibri"/>
      <family val="2"/>
      <scheme val="minor"/>
    </font>
    <font>
      <i/>
      <sz val="11"/>
      <color theme="0" tint="-0.499984740745262"/>
      <name val="Calibri"/>
      <family val="2"/>
      <scheme val="minor"/>
    </font>
    <font>
      <b/>
      <i/>
      <sz val="12"/>
      <color theme="0" tint="-0.499984740745262"/>
      <name val="Calibri"/>
      <family val="2"/>
      <scheme val="minor"/>
    </font>
    <font>
      <i/>
      <sz val="12"/>
      <color theme="0" tint="-0.499984740745262"/>
      <name val="Calibri"/>
      <family val="2"/>
      <scheme val="minor"/>
    </font>
    <font>
      <b/>
      <i/>
      <sz val="14"/>
      <color theme="0" tint="-0.499984740745262"/>
      <name val="Calibri"/>
      <family val="2"/>
      <scheme val="minor"/>
    </font>
    <font>
      <b/>
      <sz val="14"/>
      <color theme="0" tint="-0.499984740745262"/>
      <name val="Calibri"/>
      <family val="2"/>
      <scheme val="minor"/>
    </font>
    <font>
      <b/>
      <i/>
      <sz val="18"/>
      <color theme="0" tint="-0.499984740745262"/>
      <name val="Calibri"/>
      <family val="2"/>
      <scheme val="minor"/>
    </font>
    <font>
      <b/>
      <i/>
      <sz val="16"/>
      <color theme="0" tint="-0.499984740745262"/>
      <name val="Calibri"/>
      <family val="2"/>
      <scheme val="minor"/>
    </font>
    <font>
      <i/>
      <sz val="16"/>
      <color theme="0" tint="-0.499984740745262"/>
      <name val="Calibri"/>
      <family val="2"/>
      <scheme val="minor"/>
    </font>
    <font>
      <b/>
      <sz val="11"/>
      <color theme="0"/>
      <name val="Calibri"/>
      <family val="2"/>
      <scheme val="minor"/>
    </font>
    <font>
      <b/>
      <sz val="24"/>
      <color theme="0"/>
      <name val="Calibri"/>
      <family val="2"/>
      <scheme val="minor"/>
    </font>
    <font>
      <b/>
      <sz val="14"/>
      <color theme="0"/>
      <name val="Calibri"/>
      <family val="2"/>
      <scheme val="minor"/>
    </font>
    <font>
      <b/>
      <sz val="9"/>
      <color indexed="81"/>
      <name val="Tahoma"/>
      <family val="2"/>
    </font>
  </fonts>
  <fills count="31">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5"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5" tint="-0.499984740745262"/>
        <bgColor indexed="64"/>
      </patternFill>
    </fill>
    <fill>
      <patternFill patternType="solid">
        <fgColor theme="6" tint="0.79998168889431442"/>
        <bgColor indexed="64"/>
      </patternFill>
    </fill>
    <fill>
      <patternFill patternType="solid">
        <fgColor rgb="FF7030A0"/>
        <bgColor indexed="64"/>
      </patternFill>
    </fill>
    <fill>
      <patternFill patternType="solid">
        <fgColor theme="7" tint="-0.249977111117893"/>
        <bgColor indexed="64"/>
      </patternFill>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wrapText="1"/>
    </xf>
    <xf numFmtId="9" fontId="16" fillId="0" borderId="0" applyFont="0" applyFill="0" applyBorder="0" applyAlignment="0" applyProtection="0"/>
  </cellStyleXfs>
  <cellXfs count="270">
    <xf numFmtId="0" fontId="0" fillId="0" borderId="0" xfId="0"/>
    <xf numFmtId="0" fontId="0" fillId="0" borderId="0" xfId="0" applyAlignment="1">
      <alignment horizontal="center"/>
    </xf>
    <xf numFmtId="0" fontId="6" fillId="0" borderId="0" xfId="0" applyFont="1"/>
    <xf numFmtId="0" fontId="1" fillId="0" borderId="0" xfId="0" applyFont="1" applyAlignment="1">
      <alignment horizontal="left"/>
    </xf>
    <xf numFmtId="0" fontId="0" fillId="0" borderId="1" xfId="0" applyBorder="1" applyAlignment="1">
      <alignment horizontal="center"/>
    </xf>
    <xf numFmtId="0" fontId="0" fillId="0" borderId="1" xfId="0" applyBorder="1"/>
    <xf numFmtId="0" fontId="7" fillId="2" borderId="1" xfId="0" applyFont="1" applyFill="1" applyBorder="1" applyAlignment="1">
      <alignment vertical="center"/>
    </xf>
    <xf numFmtId="0" fontId="3" fillId="3" borderId="1" xfId="0" applyFont="1" applyFill="1" applyBorder="1" applyAlignment="1">
      <alignment horizontal="center" vertical="center"/>
    </xf>
    <xf numFmtId="0" fontId="0" fillId="0" borderId="1" xfId="0" applyFill="1" applyBorder="1"/>
    <xf numFmtId="0" fontId="0" fillId="0"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4" fillId="0" borderId="0" xfId="1" applyAlignment="1"/>
    <xf numFmtId="0" fontId="8" fillId="0" borderId="0" xfId="0" applyFont="1" applyAlignment="1">
      <alignment horizontal="center"/>
    </xf>
    <xf numFmtId="0" fontId="5" fillId="11" borderId="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4" fillId="0" borderId="0" xfId="1" applyAlignment="1">
      <alignment horizontal="center"/>
    </xf>
    <xf numFmtId="9" fontId="13" fillId="12" borderId="0" xfId="0" applyNumberFormat="1" applyFont="1" applyFill="1" applyAlignment="1">
      <alignment horizontal="center" vertical="center"/>
    </xf>
    <xf numFmtId="0" fontId="9" fillId="0" borderId="0" xfId="0" applyFont="1"/>
    <xf numFmtId="0" fontId="12" fillId="0" borderId="0" xfId="0" applyFont="1"/>
    <xf numFmtId="0" fontId="12" fillId="7" borderId="0" xfId="0" applyFont="1" applyFill="1" applyBorder="1" applyAlignment="1">
      <alignment vertical="center"/>
    </xf>
    <xf numFmtId="0" fontId="12" fillId="14" borderId="0" xfId="0" applyFont="1" applyFill="1" applyBorder="1" applyAlignment="1">
      <alignment vertical="center"/>
    </xf>
    <xf numFmtId="0" fontId="12" fillId="15" borderId="0" xfId="0" applyFont="1" applyFill="1" applyBorder="1" applyAlignment="1">
      <alignment vertical="center"/>
    </xf>
    <xf numFmtId="0" fontId="12" fillId="16" borderId="0" xfId="0" applyFont="1" applyFill="1" applyBorder="1" applyAlignment="1">
      <alignment vertical="center"/>
    </xf>
    <xf numFmtId="0" fontId="9" fillId="19" borderId="0" xfId="0" applyFont="1" applyFill="1"/>
    <xf numFmtId="0" fontId="0" fillId="19" borderId="0" xfId="0" applyFill="1"/>
    <xf numFmtId="0" fontId="14" fillId="20" borderId="1" xfId="0" applyFont="1" applyFill="1" applyBorder="1" applyAlignment="1">
      <alignment horizontal="center" vertical="center"/>
    </xf>
    <xf numFmtId="0" fontId="14" fillId="20" borderId="1" xfId="0" applyFont="1" applyFill="1" applyBorder="1" applyAlignment="1">
      <alignment horizontal="center" vertical="center" wrapText="1"/>
    </xf>
    <xf numFmtId="0" fontId="0" fillId="0" borderId="6" xfId="0" applyBorder="1" applyAlignment="1"/>
    <xf numFmtId="0" fontId="0" fillId="0" borderId="8" xfId="0" applyBorder="1" applyAlignment="1"/>
    <xf numFmtId="0" fontId="0" fillId="0" borderId="10" xfId="0" applyBorder="1" applyAlignment="1"/>
    <xf numFmtId="0" fontId="12" fillId="7"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vertical="center"/>
    </xf>
    <xf numFmtId="0" fontId="0" fillId="0" borderId="0" xfId="0" applyBorder="1" applyAlignment="1"/>
    <xf numFmtId="0" fontId="11" fillId="0" borderId="0" xfId="0" applyFont="1" applyBorder="1" applyAlignment="1">
      <alignment horizontal="center" vertical="center"/>
    </xf>
    <xf numFmtId="0" fontId="5" fillId="0" borderId="0" xfId="0" applyFont="1" applyBorder="1" applyAlignment="1">
      <alignment vertical="center"/>
    </xf>
    <xf numFmtId="0" fontId="0" fillId="0" borderId="1" xfId="0" applyBorder="1" applyAlignment="1">
      <alignment horizontal="center" vertical="center" wrapText="1"/>
    </xf>
    <xf numFmtId="0" fontId="11" fillId="0" borderId="0" xfId="0" applyFont="1"/>
    <xf numFmtId="0" fontId="0" fillId="0" borderId="0" xfId="0" applyAlignment="1">
      <alignment horizontal="center" vertical="center"/>
    </xf>
    <xf numFmtId="0" fontId="0" fillId="11" borderId="8" xfId="0" applyFill="1" applyBorder="1" applyAlignment="1">
      <alignment horizontal="center" vertical="center" wrapText="1"/>
    </xf>
    <xf numFmtId="0" fontId="12" fillId="7" borderId="1" xfId="0" applyFont="1" applyFill="1" applyBorder="1" applyAlignment="1">
      <alignment vertical="center"/>
    </xf>
    <xf numFmtId="0" fontId="12" fillId="0" borderId="1" xfId="0" applyFont="1" applyBorder="1" applyAlignment="1">
      <alignment horizontal="center"/>
    </xf>
    <xf numFmtId="0" fontId="12" fillId="14" borderId="1" xfId="0" applyFont="1" applyFill="1" applyBorder="1" applyAlignment="1">
      <alignment vertical="center"/>
    </xf>
    <xf numFmtId="0" fontId="12" fillId="15" borderId="1" xfId="0" applyFont="1" applyFill="1" applyBorder="1" applyAlignment="1">
      <alignment vertical="center"/>
    </xf>
    <xf numFmtId="0" fontId="12" fillId="16" borderId="1" xfId="0" applyFont="1" applyFill="1" applyBorder="1" applyAlignment="1">
      <alignment vertical="center"/>
    </xf>
    <xf numFmtId="0" fontId="0" fillId="2" borderId="0" xfId="0" applyFill="1"/>
    <xf numFmtId="0" fontId="5" fillId="0" borderId="1" xfId="0" applyFont="1" applyBorder="1" applyAlignment="1">
      <alignment horizontal="center"/>
    </xf>
    <xf numFmtId="9" fontId="0" fillId="0" borderId="1" xfId="2" applyNumberFormat="1" applyFont="1" applyBorder="1" applyAlignment="1">
      <alignment horizontal="center"/>
    </xf>
    <xf numFmtId="0" fontId="0" fillId="9" borderId="1" xfId="0" applyFill="1" applyBorder="1" applyAlignment="1">
      <alignment vertical="center"/>
    </xf>
    <xf numFmtId="0" fontId="0" fillId="15" borderId="1" xfId="0" applyFill="1" applyBorder="1" applyAlignment="1">
      <alignment vertical="center"/>
    </xf>
    <xf numFmtId="0" fontId="0" fillId="16" borderId="1" xfId="0" applyFill="1" applyBorder="1" applyAlignment="1">
      <alignment vertical="center"/>
    </xf>
    <xf numFmtId="0" fontId="5" fillId="0" borderId="1" xfId="0" applyFont="1" applyBorder="1" applyAlignment="1">
      <alignment horizontal="center" vertical="center"/>
    </xf>
    <xf numFmtId="0" fontId="5" fillId="4" borderId="1" xfId="0" applyFont="1" applyFill="1" applyBorder="1" applyAlignment="1">
      <alignment horizontal="center"/>
    </xf>
    <xf numFmtId="0" fontId="5" fillId="22" borderId="1" xfId="0" applyFont="1" applyFill="1" applyBorder="1" applyAlignment="1">
      <alignment horizontal="center"/>
    </xf>
    <xf numFmtId="0" fontId="5" fillId="23" borderId="1" xfId="0" applyFont="1" applyFill="1" applyBorder="1" applyAlignment="1">
      <alignment horizontal="center"/>
    </xf>
    <xf numFmtId="0" fontId="5" fillId="24" borderId="1" xfId="0" applyFont="1" applyFill="1" applyBorder="1" applyAlignment="1">
      <alignment horizontal="center"/>
    </xf>
    <xf numFmtId="0" fontId="5" fillId="25" borderId="1" xfId="0" applyFont="1" applyFill="1" applyBorder="1" applyAlignment="1">
      <alignment horizontal="center"/>
    </xf>
    <xf numFmtId="9" fontId="5" fillId="0" borderId="1" xfId="0" applyNumberFormat="1" applyFont="1" applyBorder="1" applyAlignment="1">
      <alignment horizontal="center" vertical="center"/>
    </xf>
    <xf numFmtId="0" fontId="5" fillId="22" borderId="15" xfId="0" applyFont="1" applyFill="1" applyBorder="1"/>
    <xf numFmtId="0" fontId="5" fillId="22" borderId="16" xfId="0" applyFont="1" applyFill="1" applyBorder="1"/>
    <xf numFmtId="0" fontId="5" fillId="19" borderId="14" xfId="0" applyFont="1" applyFill="1" applyBorder="1" applyAlignment="1">
      <alignment horizontal="center"/>
    </xf>
    <xf numFmtId="9" fontId="12" fillId="13" borderId="1" xfId="0" applyNumberFormat="1" applyFont="1" applyFill="1" applyBorder="1" applyAlignment="1">
      <alignment horizontal="center" vertical="center"/>
    </xf>
    <xf numFmtId="9" fontId="12" fillId="17" borderId="1" xfId="0" applyNumberFormat="1" applyFont="1" applyFill="1" applyBorder="1" applyAlignment="1">
      <alignment horizontal="center" vertical="center"/>
    </xf>
    <xf numFmtId="9" fontId="12" fillId="18" borderId="1" xfId="0" applyNumberFormat="1" applyFont="1" applyFill="1" applyBorder="1" applyAlignment="1">
      <alignment horizontal="center" vertical="center"/>
    </xf>
    <xf numFmtId="9" fontId="12" fillId="19" borderId="1" xfId="0" applyNumberFormat="1" applyFont="1" applyFill="1" applyBorder="1" applyAlignment="1">
      <alignment horizontal="center" vertical="center"/>
    </xf>
    <xf numFmtId="0" fontId="5" fillId="0" borderId="1" xfId="0" applyFont="1" applyBorder="1" applyAlignment="1">
      <alignment horizontal="left"/>
    </xf>
    <xf numFmtId="0" fontId="0" fillId="9" borderId="1" xfId="0" applyFill="1" applyBorder="1" applyAlignment="1">
      <alignment horizontal="center" vertical="center"/>
    </xf>
    <xf numFmtId="0" fontId="0" fillId="15" borderId="1" xfId="0" applyFill="1" applyBorder="1" applyAlignment="1">
      <alignment horizontal="center" vertical="center"/>
    </xf>
    <xf numFmtId="0" fontId="0" fillId="16" borderId="1" xfId="0" applyFill="1" applyBorder="1" applyAlignment="1">
      <alignment horizontal="center" vertical="center"/>
    </xf>
    <xf numFmtId="0" fontId="0" fillId="0" borderId="1" xfId="0" applyBorder="1" applyAlignment="1">
      <alignment horizontal="left" vertical="center" wrapText="1"/>
    </xf>
    <xf numFmtId="0" fontId="5" fillId="11" borderId="1" xfId="0" applyFont="1" applyFill="1" applyBorder="1" applyAlignment="1">
      <alignment horizontal="center" vertical="center" wrapText="1"/>
    </xf>
    <xf numFmtId="0" fontId="5" fillId="11" borderId="2"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11" borderId="1" xfId="0" applyFill="1" applyBorder="1"/>
    <xf numFmtId="0" fontId="0" fillId="11" borderId="1" xfId="0"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horizontal="center"/>
    </xf>
    <xf numFmtId="0" fontId="0" fillId="11" borderId="1" xfId="0" applyFill="1" applyBorder="1" applyAlignment="1">
      <alignment horizontal="left"/>
    </xf>
    <xf numFmtId="0" fontId="0" fillId="13" borderId="1" xfId="0" applyFill="1" applyBorder="1" applyAlignment="1">
      <alignment horizontal="center" vertical="center" wrapText="1"/>
    </xf>
    <xf numFmtId="0" fontId="23" fillId="0" borderId="1" xfId="0" applyFont="1" applyBorder="1" applyAlignment="1">
      <alignment vertical="center"/>
    </xf>
    <xf numFmtId="14" fontId="0" fillId="13" borderId="1" xfId="0" applyNumberFormat="1"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wrapText="1"/>
    </xf>
    <xf numFmtId="0" fontId="10" fillId="11" borderId="1"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0" fontId="0" fillId="13" borderId="1" xfId="0" applyFill="1" applyBorder="1" applyAlignment="1">
      <alignment horizontal="center"/>
    </xf>
    <xf numFmtId="0" fontId="9"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0" fillId="13" borderId="1" xfId="0" applyFill="1" applyBorder="1" applyAlignment="1">
      <alignment horizontal="center" vertical="center"/>
    </xf>
    <xf numFmtId="0" fontId="10" fillId="13" borderId="1" xfId="0" applyFont="1" applyFill="1" applyBorder="1" applyAlignment="1">
      <alignment vertical="center" wrapText="1"/>
    </xf>
    <xf numFmtId="0" fontId="23" fillId="11" borderId="1" xfId="0" applyFont="1" applyFill="1" applyBorder="1" applyAlignment="1">
      <alignment vertical="center"/>
    </xf>
    <xf numFmtId="0" fontId="21" fillId="11" borderId="1" xfId="0" applyFont="1" applyFill="1" applyBorder="1" applyAlignment="1">
      <alignment horizontal="center" vertical="center"/>
    </xf>
    <xf numFmtId="0" fontId="28" fillId="0" borderId="1" xfId="0" applyFont="1" applyBorder="1" applyAlignment="1">
      <alignment vertical="center"/>
    </xf>
    <xf numFmtId="0" fontId="23" fillId="11" borderId="3" xfId="0" applyFont="1" applyFill="1" applyBorder="1" applyAlignment="1">
      <alignment vertical="center"/>
    </xf>
    <xf numFmtId="0" fontId="23" fillId="11" borderId="5" xfId="0" applyFont="1" applyFill="1" applyBorder="1" applyAlignment="1">
      <alignment vertical="center"/>
    </xf>
    <xf numFmtId="0" fontId="0" fillId="27" borderId="8" xfId="0" applyFill="1" applyBorder="1"/>
    <xf numFmtId="0" fontId="0" fillId="27" borderId="0" xfId="0" applyFill="1" applyAlignment="1">
      <alignment horizontal="center"/>
    </xf>
    <xf numFmtId="0" fontId="0" fillId="27" borderId="0" xfId="0" applyFill="1"/>
    <xf numFmtId="0" fontId="0" fillId="27" borderId="9" xfId="0" applyFill="1" applyBorder="1"/>
    <xf numFmtId="0" fontId="5" fillId="27" borderId="9" xfId="0" applyFont="1" applyFill="1" applyBorder="1" applyAlignment="1">
      <alignment horizontal="center" vertical="center"/>
    </xf>
    <xf numFmtId="0" fontId="5" fillId="27" borderId="0" xfId="0" applyFont="1" applyFill="1" applyAlignment="1">
      <alignment horizontal="center" vertical="center"/>
    </xf>
    <xf numFmtId="0" fontId="5" fillId="27" borderId="0" xfId="0" applyFont="1" applyFill="1" applyAlignment="1">
      <alignment vertical="center"/>
    </xf>
    <xf numFmtId="0" fontId="5" fillId="27" borderId="8" xfId="0" applyFont="1" applyFill="1" applyBorder="1" applyAlignment="1">
      <alignment vertical="center"/>
    </xf>
    <xf numFmtId="0" fontId="30" fillId="23" borderId="1" xfId="0" applyFont="1" applyFill="1" applyBorder="1" applyAlignment="1">
      <alignment horizontal="center" vertical="center"/>
    </xf>
    <xf numFmtId="0" fontId="9" fillId="27" borderId="0" xfId="0" applyFont="1" applyFill="1" applyAlignment="1">
      <alignment horizontal="center" vertical="center"/>
    </xf>
    <xf numFmtId="0" fontId="0" fillId="27" borderId="10" xfId="0" applyFill="1" applyBorder="1"/>
    <xf numFmtId="0" fontId="5" fillId="27" borderId="11" xfId="0" applyFont="1" applyFill="1" applyBorder="1" applyAlignment="1">
      <alignment horizontal="center"/>
    </xf>
    <xf numFmtId="0" fontId="5" fillId="27" borderId="11" xfId="0" applyFont="1" applyFill="1" applyBorder="1"/>
    <xf numFmtId="0" fontId="0" fillId="27" borderId="12" xfId="0" applyFill="1" applyBorder="1"/>
    <xf numFmtId="0" fontId="21" fillId="11" borderId="1" xfId="0" applyFont="1" applyFill="1" applyBorder="1" applyAlignment="1">
      <alignment horizontal="center" vertical="center"/>
    </xf>
    <xf numFmtId="0" fontId="23" fillId="11" borderId="3" xfId="0" applyFont="1" applyFill="1" applyBorder="1" applyAlignment="1">
      <alignment horizontal="center" vertical="center"/>
    </xf>
    <xf numFmtId="0" fontId="23" fillId="11" borderId="5" xfId="0" applyFont="1" applyFill="1" applyBorder="1" applyAlignment="1">
      <alignment horizontal="center" vertical="center"/>
    </xf>
    <xf numFmtId="0" fontId="3" fillId="0" borderId="0" xfId="0" applyFont="1"/>
    <xf numFmtId="0" fontId="0" fillId="11" borderId="1" xfId="0" applyFill="1" applyBorder="1" applyAlignment="1">
      <alignment horizontal="left" wrapText="1"/>
    </xf>
    <xf numFmtId="14" fontId="0" fillId="13" borderId="1" xfId="0" applyNumberFormat="1" applyFill="1" applyBorder="1" applyAlignment="1">
      <alignment horizontal="center" vertical="center" wrapText="1"/>
    </xf>
    <xf numFmtId="0" fontId="32" fillId="6" borderId="3" xfId="0" applyFont="1" applyFill="1" applyBorder="1" applyAlignment="1">
      <alignment horizontal="center" vertical="center"/>
    </xf>
    <xf numFmtId="0" fontId="32" fillId="6" borderId="4" xfId="0" applyFont="1" applyFill="1" applyBorder="1" applyAlignment="1">
      <alignment horizontal="center" vertical="center"/>
    </xf>
    <xf numFmtId="0" fontId="32" fillId="6" borderId="5" xfId="0" applyFont="1" applyFill="1" applyBorder="1" applyAlignment="1">
      <alignment horizontal="center" vertical="center"/>
    </xf>
    <xf numFmtId="0" fontId="32" fillId="30" borderId="3" xfId="0" applyFont="1" applyFill="1" applyBorder="1" applyAlignment="1">
      <alignment horizontal="center" vertical="center"/>
    </xf>
    <xf numFmtId="0" fontId="32" fillId="30" borderId="4" xfId="0" applyFont="1" applyFill="1" applyBorder="1" applyAlignment="1">
      <alignment horizontal="center" vertical="center"/>
    </xf>
    <xf numFmtId="0" fontId="32" fillId="30" borderId="5" xfId="0" applyFont="1" applyFill="1" applyBorder="1" applyAlignment="1">
      <alignment horizontal="center" vertical="center"/>
    </xf>
    <xf numFmtId="0" fontId="32" fillId="20" borderId="3" xfId="0" applyFont="1" applyFill="1" applyBorder="1" applyAlignment="1">
      <alignment horizontal="center" vertical="center"/>
    </xf>
    <xf numFmtId="0" fontId="32" fillId="20" borderId="4" xfId="0" applyFont="1" applyFill="1" applyBorder="1" applyAlignment="1">
      <alignment horizontal="center" vertical="center"/>
    </xf>
    <xf numFmtId="0" fontId="32" fillId="20" borderId="5" xfId="0" applyFont="1" applyFill="1" applyBorder="1" applyAlignment="1">
      <alignment horizontal="center" vertical="center"/>
    </xf>
    <xf numFmtId="0" fontId="31" fillId="26" borderId="6" xfId="0" applyFont="1" applyFill="1" applyBorder="1" applyAlignment="1">
      <alignment horizontal="center" vertical="center"/>
    </xf>
    <xf numFmtId="0" fontId="31" fillId="26" borderId="2" xfId="0" applyFont="1" applyFill="1" applyBorder="1" applyAlignment="1">
      <alignment horizontal="center" vertical="center"/>
    </xf>
    <xf numFmtId="0" fontId="31" fillId="26" borderId="7" xfId="0" applyFont="1" applyFill="1" applyBorder="1" applyAlignment="1">
      <alignment horizontal="center" vertical="center"/>
    </xf>
    <xf numFmtId="0" fontId="32" fillId="3" borderId="0" xfId="0" applyFont="1" applyFill="1" applyAlignment="1">
      <alignment horizontal="center" vertical="center"/>
    </xf>
    <xf numFmtId="0" fontId="32" fillId="3" borderId="3" xfId="0" applyFont="1" applyFill="1" applyBorder="1" applyAlignment="1">
      <alignment horizontal="center" vertical="center"/>
    </xf>
    <xf numFmtId="0" fontId="32" fillId="3" borderId="4" xfId="0" applyFont="1" applyFill="1" applyBorder="1" applyAlignment="1">
      <alignment horizontal="center" vertical="center"/>
    </xf>
    <xf numFmtId="0" fontId="32" fillId="3" borderId="5" xfId="0" applyFont="1" applyFill="1" applyBorder="1" applyAlignment="1">
      <alignment horizontal="center" vertical="center"/>
    </xf>
    <xf numFmtId="0" fontId="32" fillId="5" borderId="3" xfId="0" applyFont="1" applyFill="1" applyBorder="1" applyAlignment="1">
      <alignment horizontal="center" vertical="center"/>
    </xf>
    <xf numFmtId="0" fontId="32" fillId="5" borderId="4" xfId="0" applyFont="1" applyFill="1" applyBorder="1" applyAlignment="1">
      <alignment horizontal="center" vertical="center"/>
    </xf>
    <xf numFmtId="0" fontId="32" fillId="5" borderId="5" xfId="0" applyFont="1" applyFill="1" applyBorder="1" applyAlignment="1">
      <alignment horizontal="center" vertical="center"/>
    </xf>
    <xf numFmtId="0" fontId="32" fillId="28" borderId="3" xfId="0" applyFont="1" applyFill="1" applyBorder="1" applyAlignment="1">
      <alignment horizontal="center" vertical="center"/>
    </xf>
    <xf numFmtId="0" fontId="32" fillId="28" borderId="4" xfId="0" applyFont="1" applyFill="1" applyBorder="1" applyAlignment="1">
      <alignment horizontal="center" vertical="center"/>
    </xf>
    <xf numFmtId="0" fontId="32" fillId="28" borderId="5" xfId="0" applyFont="1" applyFill="1" applyBorder="1" applyAlignment="1">
      <alignment horizontal="center" vertical="center"/>
    </xf>
    <xf numFmtId="0" fontId="32" fillId="29" borderId="3" xfId="0" applyFont="1" applyFill="1" applyBorder="1" applyAlignment="1">
      <alignment horizontal="center" vertical="center"/>
    </xf>
    <xf numFmtId="0" fontId="32" fillId="29" borderId="4" xfId="0" applyFont="1" applyFill="1" applyBorder="1" applyAlignment="1">
      <alignment horizontal="center" vertical="center"/>
    </xf>
    <xf numFmtId="0" fontId="32" fillId="29" borderId="5" xfId="0" applyFont="1" applyFill="1" applyBorder="1" applyAlignment="1">
      <alignment horizontal="center" vertical="center"/>
    </xf>
    <xf numFmtId="0" fontId="21" fillId="13" borderId="3" xfId="0" applyFont="1" applyFill="1" applyBorder="1" applyAlignment="1">
      <alignment horizontal="center" vertical="center"/>
    </xf>
    <xf numFmtId="0" fontId="21" fillId="13" borderId="5" xfId="0" applyFont="1" applyFill="1" applyBorder="1" applyAlignment="1">
      <alignment horizontal="center" vertical="center"/>
    </xf>
    <xf numFmtId="14" fontId="21" fillId="13" borderId="3" xfId="0" applyNumberFormat="1" applyFont="1" applyFill="1" applyBorder="1" applyAlignment="1">
      <alignment horizontal="center" vertical="center"/>
    </xf>
    <xf numFmtId="14" fontId="21" fillId="13" borderId="5" xfId="0" applyNumberFormat="1" applyFont="1" applyFill="1" applyBorder="1" applyAlignment="1">
      <alignment horizontal="center" vertical="center"/>
    </xf>
    <xf numFmtId="0" fontId="9" fillId="13" borderId="6" xfId="0" applyFont="1" applyFill="1" applyBorder="1" applyAlignment="1">
      <alignment horizontal="center" vertical="center"/>
    </xf>
    <xf numFmtId="0" fontId="9" fillId="13" borderId="7" xfId="0" applyFont="1" applyFill="1" applyBorder="1" applyAlignment="1">
      <alignment horizontal="center" vertical="center"/>
    </xf>
    <xf numFmtId="0" fontId="9" fillId="13" borderId="8" xfId="0" applyFont="1" applyFill="1" applyBorder="1" applyAlignment="1">
      <alignment horizontal="center" vertical="center"/>
    </xf>
    <xf numFmtId="0" fontId="9" fillId="13" borderId="9" xfId="0" applyFont="1" applyFill="1" applyBorder="1" applyAlignment="1">
      <alignment horizontal="center" vertical="center"/>
    </xf>
    <xf numFmtId="0" fontId="9" fillId="13" borderId="10" xfId="0" applyFont="1" applyFill="1" applyBorder="1" applyAlignment="1">
      <alignment horizontal="center" vertical="center"/>
    </xf>
    <xf numFmtId="0" fontId="9" fillId="13" borderId="12" xfId="0" applyFont="1" applyFill="1" applyBorder="1" applyAlignment="1">
      <alignment horizontal="center" vertical="center"/>
    </xf>
    <xf numFmtId="0" fontId="23" fillId="0" borderId="1" xfId="0" applyFont="1" applyBorder="1" applyAlignment="1">
      <alignment horizontal="center" vertical="center"/>
    </xf>
    <xf numFmtId="0" fontId="25" fillId="13" borderId="1" xfId="0" applyFont="1" applyFill="1" applyBorder="1" applyAlignment="1">
      <alignment horizontal="center" vertical="center"/>
    </xf>
    <xf numFmtId="0" fontId="25" fillId="0" borderId="1" xfId="0" applyFont="1" applyBorder="1" applyAlignment="1">
      <alignment horizontal="center" vertical="center"/>
    </xf>
    <xf numFmtId="0" fontId="20" fillId="13" borderId="6" xfId="0" applyFont="1" applyFill="1" applyBorder="1" applyAlignment="1">
      <alignment horizontal="left" vertical="top" wrapText="1"/>
    </xf>
    <xf numFmtId="0" fontId="20" fillId="13" borderId="2" xfId="0" applyFont="1" applyFill="1" applyBorder="1" applyAlignment="1">
      <alignment horizontal="left" vertical="top" wrapText="1"/>
    </xf>
    <xf numFmtId="0" fontId="20" fillId="13" borderId="7" xfId="0" applyFont="1" applyFill="1" applyBorder="1" applyAlignment="1">
      <alignment horizontal="left" vertical="top" wrapText="1"/>
    </xf>
    <xf numFmtId="0" fontId="20" fillId="13" borderId="8" xfId="0" applyFont="1" applyFill="1" applyBorder="1" applyAlignment="1">
      <alignment horizontal="left" vertical="top" wrapText="1"/>
    </xf>
    <xf numFmtId="0" fontId="20" fillId="13" borderId="0" xfId="0" applyFont="1" applyFill="1" applyAlignment="1">
      <alignment horizontal="left" vertical="top" wrapText="1"/>
    </xf>
    <xf numFmtId="0" fontId="20" fillId="13" borderId="9" xfId="0" applyFont="1" applyFill="1" applyBorder="1" applyAlignment="1">
      <alignment horizontal="left" vertical="top" wrapText="1"/>
    </xf>
    <xf numFmtId="0" fontId="20" fillId="13" borderId="10" xfId="0" applyFont="1" applyFill="1" applyBorder="1" applyAlignment="1">
      <alignment horizontal="left" vertical="top" wrapText="1"/>
    </xf>
    <xf numFmtId="0" fontId="20" fillId="13" borderId="11" xfId="0" applyFont="1" applyFill="1" applyBorder="1" applyAlignment="1">
      <alignment horizontal="left" vertical="top" wrapText="1"/>
    </xf>
    <xf numFmtId="0" fontId="20" fillId="13" borderId="12" xfId="0" applyFont="1" applyFill="1" applyBorder="1" applyAlignment="1">
      <alignment horizontal="left" vertical="top" wrapText="1"/>
    </xf>
    <xf numFmtId="0" fontId="9" fillId="0" borderId="0" xfId="0" applyFont="1" applyAlignment="1">
      <alignment horizontal="left" vertical="center"/>
    </xf>
    <xf numFmtId="0" fontId="20" fillId="13" borderId="6" xfId="0" applyFont="1" applyFill="1" applyBorder="1" applyAlignment="1">
      <alignment horizontal="center" vertical="center" wrapText="1"/>
    </xf>
    <xf numFmtId="0" fontId="20" fillId="13" borderId="2" xfId="0" applyFont="1" applyFill="1" applyBorder="1" applyAlignment="1">
      <alignment horizontal="center" vertical="center" wrapText="1"/>
    </xf>
    <xf numFmtId="0" fontId="20" fillId="13" borderId="7" xfId="0" applyFont="1" applyFill="1" applyBorder="1" applyAlignment="1">
      <alignment horizontal="center" vertical="center" wrapText="1"/>
    </xf>
    <xf numFmtId="0" fontId="20" fillId="13" borderId="8" xfId="0" applyFont="1" applyFill="1" applyBorder="1" applyAlignment="1">
      <alignment horizontal="center" vertical="center" wrapText="1"/>
    </xf>
    <xf numFmtId="0" fontId="20" fillId="13" borderId="0" xfId="0" applyFont="1" applyFill="1" applyAlignment="1">
      <alignment horizontal="center" vertical="center" wrapText="1"/>
    </xf>
    <xf numFmtId="0" fontId="20" fillId="13" borderId="9" xfId="0" applyFont="1" applyFill="1" applyBorder="1" applyAlignment="1">
      <alignment horizontal="center" vertical="center" wrapText="1"/>
    </xf>
    <xf numFmtId="0" fontId="20" fillId="13" borderId="10" xfId="0" applyFont="1" applyFill="1" applyBorder="1" applyAlignment="1">
      <alignment horizontal="center" vertical="center" wrapText="1"/>
    </xf>
    <xf numFmtId="0" fontId="20" fillId="13" borderId="11" xfId="0" applyFont="1" applyFill="1" applyBorder="1" applyAlignment="1">
      <alignment horizontal="center" vertical="center" wrapText="1"/>
    </xf>
    <xf numFmtId="0" fontId="20" fillId="13" borderId="12" xfId="0" applyFont="1" applyFill="1" applyBorder="1" applyAlignment="1">
      <alignment horizontal="center" vertical="center" wrapText="1"/>
    </xf>
    <xf numFmtId="0" fontId="9" fillId="0" borderId="11" xfId="0" applyFont="1" applyBorder="1" applyAlignment="1">
      <alignment horizontal="left" vertical="center"/>
    </xf>
    <xf numFmtId="0" fontId="23" fillId="0" borderId="3" xfId="0" applyFont="1" applyBorder="1" applyAlignment="1">
      <alignment horizontal="center" vertical="top" wrapText="1"/>
    </xf>
    <xf numFmtId="0" fontId="23" fillId="0" borderId="4" xfId="0" applyFont="1" applyBorder="1" applyAlignment="1">
      <alignment horizontal="center" vertical="top" wrapText="1"/>
    </xf>
    <xf numFmtId="0" fontId="23" fillId="0" borderId="5" xfId="0" applyFont="1" applyBorder="1" applyAlignment="1">
      <alignment horizontal="center" vertical="top" wrapText="1"/>
    </xf>
    <xf numFmtId="0" fontId="23" fillId="0" borderId="1" xfId="0" applyFont="1" applyBorder="1" applyAlignment="1">
      <alignment horizontal="center" vertical="top" wrapText="1"/>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5" xfId="0" applyFont="1" applyBorder="1" applyAlignment="1">
      <alignment horizontal="center" vertical="top"/>
    </xf>
    <xf numFmtId="0" fontId="11" fillId="0" borderId="1" xfId="0" applyFont="1" applyBorder="1" applyAlignment="1">
      <alignment horizontal="center" vertical="top"/>
    </xf>
    <xf numFmtId="0" fontId="23" fillId="13" borderId="3" xfId="0" applyFont="1" applyFill="1" applyBorder="1" applyAlignment="1">
      <alignment horizontal="center" vertical="top"/>
    </xf>
    <xf numFmtId="0" fontId="23" fillId="13" borderId="4" xfId="0" applyFont="1" applyFill="1" applyBorder="1" applyAlignment="1">
      <alignment horizontal="center" vertical="top"/>
    </xf>
    <xf numFmtId="0" fontId="23" fillId="13" borderId="5" xfId="0" applyFont="1" applyFill="1" applyBorder="1" applyAlignment="1">
      <alignment horizontal="center" vertical="top"/>
    </xf>
    <xf numFmtId="0" fontId="23" fillId="13" borderId="1" xfId="0" applyFont="1" applyFill="1" applyBorder="1" applyAlignment="1">
      <alignment horizontal="center" vertical="top"/>
    </xf>
    <xf numFmtId="0" fontId="23" fillId="13" borderId="6" xfId="0" applyFont="1" applyFill="1" applyBorder="1" applyAlignment="1">
      <alignment horizontal="center" vertical="top"/>
    </xf>
    <xf numFmtId="0" fontId="23" fillId="13" borderId="2" xfId="0" applyFont="1" applyFill="1" applyBorder="1" applyAlignment="1">
      <alignment horizontal="center" vertical="top"/>
    </xf>
    <xf numFmtId="0" fontId="23" fillId="13" borderId="7" xfId="0" applyFont="1" applyFill="1" applyBorder="1" applyAlignment="1">
      <alignment horizontal="center" vertical="top"/>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13" borderId="1" xfId="0" applyFill="1" applyBorder="1" applyAlignment="1">
      <alignment horizontal="left" vertical="center" wrapText="1"/>
    </xf>
    <xf numFmtId="0" fontId="11" fillId="11" borderId="1" xfId="0" applyFont="1" applyFill="1" applyBorder="1" applyAlignment="1">
      <alignment horizontal="center" vertical="center"/>
    </xf>
    <xf numFmtId="0" fontId="0" fillId="11" borderId="6" xfId="0" applyFill="1" applyBorder="1" applyAlignment="1">
      <alignment horizontal="center"/>
    </xf>
    <xf numFmtId="0" fontId="0" fillId="11" borderId="2" xfId="0" applyFill="1" applyBorder="1" applyAlignment="1">
      <alignment horizontal="center"/>
    </xf>
    <xf numFmtId="0" fontId="0" fillId="11" borderId="8" xfId="0" applyFill="1" applyBorder="1" applyAlignment="1">
      <alignment horizontal="center"/>
    </xf>
    <xf numFmtId="0" fontId="0" fillId="11" borderId="0" xfId="0" applyFill="1" applyBorder="1" applyAlignment="1">
      <alignment horizontal="center"/>
    </xf>
    <xf numFmtId="0" fontId="0" fillId="11" borderId="10" xfId="0" applyFill="1" applyBorder="1" applyAlignment="1">
      <alignment horizontal="center"/>
    </xf>
    <xf numFmtId="0" fontId="0" fillId="11" borderId="11" xfId="0" applyFill="1" applyBorder="1" applyAlignment="1">
      <alignment horizontal="center"/>
    </xf>
    <xf numFmtId="0" fontId="25" fillId="11" borderId="1" xfId="0" applyFont="1" applyFill="1" applyBorder="1" applyAlignment="1">
      <alignment horizontal="center" vertical="center"/>
    </xf>
    <xf numFmtId="0" fontId="8" fillId="0" borderId="0" xfId="0" applyFont="1" applyAlignment="1">
      <alignment horizontal="center"/>
    </xf>
    <xf numFmtId="0" fontId="0" fillId="13" borderId="1" xfId="0" applyFill="1" applyBorder="1" applyAlignment="1">
      <alignment horizontal="left" vertical="center"/>
    </xf>
    <xf numFmtId="0" fontId="23" fillId="11" borderId="3" xfId="0" applyFont="1" applyFill="1" applyBorder="1" applyAlignment="1">
      <alignment horizontal="center" vertical="center"/>
    </xf>
    <xf numFmtId="0" fontId="23" fillId="11" borderId="5" xfId="0" applyFont="1" applyFill="1" applyBorder="1" applyAlignment="1">
      <alignment horizontal="center" vertical="center"/>
    </xf>
    <xf numFmtId="14" fontId="23" fillId="11" borderId="3" xfId="0" applyNumberFormat="1" applyFont="1" applyFill="1" applyBorder="1" applyAlignment="1">
      <alignment horizontal="center" vertical="center"/>
    </xf>
    <xf numFmtId="14" fontId="23" fillId="11" borderId="5" xfId="0" applyNumberFormat="1" applyFont="1" applyFill="1" applyBorder="1" applyAlignment="1">
      <alignment horizontal="center" vertical="center"/>
    </xf>
    <xf numFmtId="0" fontId="0" fillId="11" borderId="17" xfId="0" applyFill="1" applyBorder="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26" fillId="11" borderId="6" xfId="0" applyFont="1" applyFill="1" applyBorder="1" applyAlignment="1">
      <alignment horizontal="center" vertical="center"/>
    </xf>
    <xf numFmtId="0" fontId="26" fillId="11" borderId="2" xfId="0" applyFont="1" applyFill="1" applyBorder="1" applyAlignment="1">
      <alignment horizontal="center" vertical="center"/>
    </xf>
    <xf numFmtId="0" fontId="26" fillId="11" borderId="7" xfId="0" applyFont="1" applyFill="1" applyBorder="1" applyAlignment="1">
      <alignment horizontal="center" vertical="center"/>
    </xf>
    <xf numFmtId="0" fontId="26" fillId="11" borderId="10" xfId="0" applyFont="1" applyFill="1" applyBorder="1" applyAlignment="1">
      <alignment horizontal="center" vertical="center"/>
    </xf>
    <xf numFmtId="0" fontId="26" fillId="11" borderId="11" xfId="0" applyFont="1" applyFill="1" applyBorder="1" applyAlignment="1">
      <alignment horizontal="center" vertical="center"/>
    </xf>
    <xf numFmtId="0" fontId="26" fillId="11" borderId="12" xfId="0" applyFont="1" applyFill="1" applyBorder="1" applyAlignment="1">
      <alignment horizontal="center" vertical="center"/>
    </xf>
    <xf numFmtId="0" fontId="21" fillId="11" borderId="1" xfId="0" applyFont="1" applyFill="1" applyBorder="1" applyAlignment="1">
      <alignment horizontal="center" vertical="center"/>
    </xf>
    <xf numFmtId="0" fontId="27" fillId="0" borderId="1" xfId="0" applyFont="1" applyBorder="1" applyAlignment="1">
      <alignment horizontal="center" vertical="center"/>
    </xf>
    <xf numFmtId="0" fontId="15" fillId="0" borderId="0" xfId="0" applyFont="1" applyAlignment="1">
      <alignment horizontal="left"/>
    </xf>
    <xf numFmtId="0" fontId="0" fillId="0" borderId="6"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9" fillId="18" borderId="6" xfId="0" applyFont="1" applyFill="1" applyBorder="1" applyAlignment="1">
      <alignment horizontal="center" vertical="center" wrapText="1"/>
    </xf>
    <xf numFmtId="0" fontId="9" fillId="18" borderId="7" xfId="0" applyFont="1" applyFill="1" applyBorder="1" applyAlignment="1">
      <alignment horizontal="center" vertical="center" wrapText="1"/>
    </xf>
    <xf numFmtId="0" fontId="9" fillId="21" borderId="6" xfId="0" applyFont="1" applyFill="1" applyBorder="1" applyAlignment="1">
      <alignment horizontal="center" vertical="center" wrapText="1"/>
    </xf>
    <xf numFmtId="0" fontId="9" fillId="21" borderId="7" xfId="0" applyFont="1" applyFill="1" applyBorder="1" applyAlignment="1">
      <alignment horizontal="center" vertical="center" wrapText="1"/>
    </xf>
    <xf numFmtId="0" fontId="9" fillId="11" borderId="13" xfId="0" applyFont="1" applyFill="1" applyBorder="1" applyAlignment="1">
      <alignment horizontal="center" wrapText="1"/>
    </xf>
    <xf numFmtId="0" fontId="10" fillId="11" borderId="1" xfId="0" applyFont="1" applyFill="1" applyBorder="1" applyAlignment="1">
      <alignment horizontal="left" vertical="center" wrapText="1"/>
    </xf>
    <xf numFmtId="0" fontId="10" fillId="11" borderId="3" xfId="0" applyFont="1" applyFill="1" applyBorder="1" applyAlignment="1">
      <alignment horizontal="left" vertical="center"/>
    </xf>
    <xf numFmtId="0" fontId="10" fillId="11" borderId="4" xfId="0" applyFont="1" applyFill="1" applyBorder="1" applyAlignment="1">
      <alignment horizontal="left" vertical="center"/>
    </xf>
    <xf numFmtId="0" fontId="10" fillId="11" borderId="5" xfId="0" applyFont="1" applyFill="1" applyBorder="1" applyAlignment="1">
      <alignment horizontal="left" vertical="center"/>
    </xf>
    <xf numFmtId="0" fontId="10" fillId="13" borderId="3" xfId="0" applyFont="1" applyFill="1" applyBorder="1" applyAlignment="1">
      <alignment horizontal="left" vertical="center" wrapText="1"/>
    </xf>
    <xf numFmtId="0" fontId="10" fillId="13" borderId="4" xfId="0" applyFont="1" applyFill="1" applyBorder="1" applyAlignment="1">
      <alignment horizontal="left" vertical="center" wrapText="1"/>
    </xf>
    <xf numFmtId="0" fontId="10" fillId="13" borderId="5" xfId="0" applyFont="1" applyFill="1" applyBorder="1" applyAlignment="1">
      <alignment horizontal="left" vertical="center" wrapText="1"/>
    </xf>
    <xf numFmtId="0" fontId="10" fillId="13" borderId="3"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9" fillId="11" borderId="6" xfId="0" applyFont="1" applyFill="1" applyBorder="1" applyAlignment="1">
      <alignment horizontal="center" wrapText="1"/>
    </xf>
    <xf numFmtId="0" fontId="9" fillId="11" borderId="2" xfId="0" applyFont="1" applyFill="1" applyBorder="1" applyAlignment="1">
      <alignment horizontal="center"/>
    </xf>
    <xf numFmtId="0" fontId="9" fillId="11" borderId="7" xfId="0" applyFont="1" applyFill="1" applyBorder="1" applyAlignment="1">
      <alignment horizontal="center"/>
    </xf>
    <xf numFmtId="0" fontId="9" fillId="0" borderId="6" xfId="0" applyFont="1" applyBorder="1" applyAlignment="1">
      <alignment horizontal="center" wrapText="1"/>
    </xf>
    <xf numFmtId="0" fontId="9" fillId="0" borderId="2" xfId="0" applyFont="1" applyBorder="1" applyAlignment="1">
      <alignment horizontal="center"/>
    </xf>
    <xf numFmtId="0" fontId="9" fillId="0" borderId="7" xfId="0" applyFont="1" applyBorder="1" applyAlignment="1">
      <alignment horizontal="center"/>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2" xfId="0" applyFont="1" applyFill="1" applyBorder="1" applyAlignment="1">
      <alignment horizontal="center" vertical="center"/>
    </xf>
    <xf numFmtId="0" fontId="9" fillId="11" borderId="7" xfId="0" applyFont="1" applyFill="1" applyBorder="1" applyAlignment="1">
      <alignment horizontal="center" vertical="center"/>
    </xf>
    <xf numFmtId="0" fontId="9" fillId="14" borderId="1" xfId="0" applyFont="1" applyFill="1" applyBorder="1" applyAlignment="1">
      <alignment horizontal="center" vertical="center" wrapText="1"/>
    </xf>
    <xf numFmtId="0" fontId="10" fillId="13" borderId="1" xfId="0" applyFont="1" applyFill="1" applyBorder="1" applyAlignment="1">
      <alignment horizontal="left" vertical="center" wrapText="1"/>
    </xf>
    <xf numFmtId="0" fontId="9" fillId="10" borderId="1" xfId="0" applyFont="1" applyFill="1" applyBorder="1" applyAlignment="1">
      <alignment horizontal="center" vertical="center" wrapText="1"/>
    </xf>
    <xf numFmtId="0" fontId="14" fillId="20" borderId="3" xfId="0" applyFont="1" applyFill="1" applyBorder="1" applyAlignment="1">
      <alignment horizontal="center" vertical="center"/>
    </xf>
    <xf numFmtId="0" fontId="14" fillId="20" borderId="5" xfId="0" applyFont="1" applyFill="1" applyBorder="1" applyAlignment="1">
      <alignment horizontal="center" vertical="center"/>
    </xf>
    <xf numFmtId="0" fontId="0" fillId="13" borderId="3" xfId="0" applyFill="1" applyBorder="1" applyAlignment="1">
      <alignment horizontal="left" vertical="center" wrapText="1"/>
    </xf>
    <xf numFmtId="0" fontId="0" fillId="13" borderId="5" xfId="0" applyFill="1" applyBorder="1" applyAlignment="1">
      <alignment horizontal="left" vertical="center" wrapText="1"/>
    </xf>
    <xf numFmtId="0" fontId="3" fillId="4" borderId="0" xfId="0" applyFont="1" applyFill="1" applyAlignment="1">
      <alignment horizontal="center" vertical="center"/>
    </xf>
  </cellXfs>
  <cellStyles count="3">
    <cellStyle name="Hipervínculo" xfId="1" builtinId="8"/>
    <cellStyle name="Normal" xfId="0" builtinId="0"/>
    <cellStyle name="Porcentaje" xfId="2" builtinId="5"/>
  </cellStyles>
  <dxfs count="0"/>
  <tableStyles count="1" defaultTableStyle="TableStyleMedium2" defaultPivotStyle="PivotStyleLight16">
    <tableStyle name="Invisible" pivot="0" table="0" count="0" xr9:uid="{86985325-B735-4769-ACD2-C4499A880198}"/>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Análisis FODA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4-4238-99D3-27DDB1AFB5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4-4238-99D3-27DDB1AFB5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4-4238-99D3-27DDB1AFB5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4-4238-99D3-27DDB1AFB54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DASHBOARD!$C$21:$C$24</c:f>
              <c:strCache>
                <c:ptCount val="4"/>
                <c:pt idx="0">
                  <c:v>Fortalezas</c:v>
                </c:pt>
                <c:pt idx="1">
                  <c:v>Debilidades</c:v>
                </c:pt>
                <c:pt idx="2">
                  <c:v>Oportunidades</c:v>
                </c:pt>
                <c:pt idx="3">
                  <c:v>Amenazas</c:v>
                </c:pt>
              </c:strCache>
            </c:strRef>
          </c:cat>
          <c:val>
            <c:numRef>
              <c:f>DASHBOARD!$D$21:$D$24</c:f>
              <c:numCache>
                <c:formatCode>0%</c:formatCode>
                <c:ptCount val="4"/>
                <c:pt idx="0">
                  <c:v>0.3273542600896861</c:v>
                </c:pt>
                <c:pt idx="1">
                  <c:v>0.24215246636771301</c:v>
                </c:pt>
                <c:pt idx="2">
                  <c:v>0.24663677130044842</c:v>
                </c:pt>
                <c:pt idx="3">
                  <c:v>0.18385650224215247</c:v>
                </c:pt>
              </c:numCache>
            </c:numRef>
          </c:val>
          <c:extLst>
            <c:ext xmlns:c16="http://schemas.microsoft.com/office/drawing/2014/chart" uri="{C3380CC4-5D6E-409C-BE32-E72D297353CC}">
              <c16:uniqueId val="{00000000-7FA6-4501-8B6C-F32053ADE4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Estado de Planes de acción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DASHBOARD!$L$20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DASHBOARD!$K$21:$K$23</c:f>
              <c:strCache>
                <c:ptCount val="3"/>
                <c:pt idx="0">
                  <c:v>Pendiente</c:v>
                </c:pt>
                <c:pt idx="1">
                  <c:v>En proceso</c:v>
                </c:pt>
                <c:pt idx="2">
                  <c:v>Culminado</c:v>
                </c:pt>
              </c:strCache>
            </c:strRef>
          </c:cat>
          <c:val>
            <c:numRef>
              <c:f>DASHBOARD!$L$21:$L$23</c:f>
              <c:numCache>
                <c:formatCode>General</c:formatCode>
                <c:ptCount val="3"/>
                <c:pt idx="0">
                  <c:v>7</c:v>
                </c:pt>
                <c:pt idx="1">
                  <c:v>2</c:v>
                </c:pt>
                <c:pt idx="2">
                  <c:v>1</c:v>
                </c:pt>
              </c:numCache>
            </c:numRef>
          </c:val>
          <c:extLst>
            <c:ext xmlns:c16="http://schemas.microsoft.com/office/drawing/2014/chart" uri="{C3380CC4-5D6E-409C-BE32-E72D297353CC}">
              <c16:uniqueId val="{00000000-715B-4456-94D2-74AF348F658B}"/>
            </c:ext>
          </c:extLst>
        </c:ser>
        <c:dLbls>
          <c:showLegendKey val="0"/>
          <c:showVal val="0"/>
          <c:showCatName val="0"/>
          <c:showSerName val="0"/>
          <c:showPercent val="0"/>
          <c:showBubbleSize val="0"/>
        </c:dLbls>
        <c:gapWidth val="219"/>
        <c:overlap val="-27"/>
        <c:axId val="1110040399"/>
        <c:axId val="1338129935"/>
      </c:barChart>
      <c:catAx>
        <c:axId val="11100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38129935"/>
        <c:crosses val="autoZero"/>
        <c:auto val="1"/>
        <c:lblAlgn val="ctr"/>
        <c:lblOffset val="100"/>
        <c:noMultiLvlLbl val="0"/>
      </c:catAx>
      <c:valAx>
        <c:axId val="133812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10040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Gráfico Radar FODA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DASHBOARD!$G$21:$G$24</c:f>
              <c:strCache>
                <c:ptCount val="4"/>
                <c:pt idx="0">
                  <c:v>FORTALEZAS</c:v>
                </c:pt>
                <c:pt idx="1">
                  <c:v>DEBILIDADES</c:v>
                </c:pt>
                <c:pt idx="2">
                  <c:v>OPORTUNIDADES</c:v>
                </c:pt>
                <c:pt idx="3">
                  <c:v>AMENAZAS</c:v>
                </c:pt>
              </c:strCache>
            </c:strRef>
          </c:cat>
          <c:val>
            <c:numRef>
              <c:f>DASHBOARD!$H$21:$H$24</c:f>
              <c:numCache>
                <c:formatCode>General</c:formatCode>
                <c:ptCount val="4"/>
                <c:pt idx="0">
                  <c:v>146</c:v>
                </c:pt>
                <c:pt idx="1">
                  <c:v>108</c:v>
                </c:pt>
                <c:pt idx="2">
                  <c:v>110</c:v>
                </c:pt>
                <c:pt idx="3">
                  <c:v>82</c:v>
                </c:pt>
              </c:numCache>
            </c:numRef>
          </c:val>
          <c:extLst>
            <c:ext xmlns:c16="http://schemas.microsoft.com/office/drawing/2014/chart" uri="{C3380CC4-5D6E-409C-BE32-E72D297353CC}">
              <c16:uniqueId val="{00000000-982C-45F7-9F7D-8E5990717A6E}"/>
            </c:ext>
          </c:extLst>
        </c:ser>
        <c:dLbls>
          <c:showLegendKey val="0"/>
          <c:showVal val="0"/>
          <c:showCatName val="0"/>
          <c:showSerName val="0"/>
          <c:showPercent val="0"/>
          <c:showBubbleSize val="0"/>
        </c:dLbls>
        <c:axId val="1340303055"/>
        <c:axId val="1333763343"/>
      </c:radarChart>
      <c:catAx>
        <c:axId val="13403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33763343"/>
        <c:crosses val="autoZero"/>
        <c:auto val="1"/>
        <c:lblAlgn val="ctr"/>
        <c:lblOffset val="100"/>
        <c:noMultiLvlLbl val="0"/>
      </c:catAx>
      <c:valAx>
        <c:axId val="13337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403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13</xdr:col>
      <xdr:colOff>924412</xdr:colOff>
      <xdr:row>6</xdr:row>
      <xdr:rowOff>196850</xdr:rowOff>
    </xdr:from>
    <xdr:to>
      <xdr:col>15</xdr:col>
      <xdr:colOff>711199</xdr:colOff>
      <xdr:row>13</xdr:row>
      <xdr:rowOff>47871</xdr:rowOff>
    </xdr:to>
    <xdr:pic>
      <xdr:nvPicPr>
        <xdr:cNvPr id="4" name="Imagen 3">
          <a:extLst>
            <a:ext uri="{FF2B5EF4-FFF2-40B4-BE49-F238E27FC236}">
              <a16:creationId xmlns:a16="http://schemas.microsoft.com/office/drawing/2014/main" id="{DFCA97B4-3287-4522-A59D-E2D2BCC802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95112" y="1905000"/>
          <a:ext cx="2561737" cy="18512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8</xdr:row>
      <xdr:rowOff>9525</xdr:rowOff>
    </xdr:from>
    <xdr:to>
      <xdr:col>4</xdr:col>
      <xdr:colOff>342900</xdr:colOff>
      <xdr:row>18</xdr:row>
      <xdr:rowOff>57150</xdr:rowOff>
    </xdr:to>
    <xdr:graphicFrame macro="">
      <xdr:nvGraphicFramePr>
        <xdr:cNvPr id="3" name="Gráfico 2">
          <a:extLst>
            <a:ext uri="{FF2B5EF4-FFF2-40B4-BE49-F238E27FC236}">
              <a16:creationId xmlns:a16="http://schemas.microsoft.com/office/drawing/2014/main" id="{1ED518C1-727A-4F28-9874-CEB07DE7D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7</xdr:row>
      <xdr:rowOff>114299</xdr:rowOff>
    </xdr:from>
    <xdr:to>
      <xdr:col>13</xdr:col>
      <xdr:colOff>323850</xdr:colOff>
      <xdr:row>18</xdr:row>
      <xdr:rowOff>42861</xdr:rowOff>
    </xdr:to>
    <xdr:graphicFrame macro="">
      <xdr:nvGraphicFramePr>
        <xdr:cNvPr id="5" name="Gráfico 4">
          <a:extLst>
            <a:ext uri="{FF2B5EF4-FFF2-40B4-BE49-F238E27FC236}">
              <a16:creationId xmlns:a16="http://schemas.microsoft.com/office/drawing/2014/main" id="{966FBFB3-9434-4FE7-A9A6-A9D1205C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205046</xdr:colOff>
      <xdr:row>1</xdr:row>
      <xdr:rowOff>104775</xdr:rowOff>
    </xdr:from>
    <xdr:to>
      <xdr:col>1</xdr:col>
      <xdr:colOff>876300</xdr:colOff>
      <xdr:row>4</xdr:row>
      <xdr:rowOff>161925</xdr:rowOff>
    </xdr:to>
    <xdr:pic>
      <xdr:nvPicPr>
        <xdr:cNvPr id="7" name="Imagen 6" descr="El inquietante símbolo del riesgo biológico | Narrative UX Crew">
          <a:extLst>
            <a:ext uri="{FF2B5EF4-FFF2-40B4-BE49-F238E27FC236}">
              <a16:creationId xmlns:a16="http://schemas.microsoft.com/office/drawing/2014/main" id="{F2FD1F8F-F3B4-4DC6-AFD4-739ABF871A2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25334" t="10870" r="29681" b="8528"/>
        <a:stretch>
          <a:fillRect/>
        </a:stretch>
      </xdr:blipFill>
      <xdr:spPr bwMode="auto">
        <a:xfrm>
          <a:off x="414596" y="209550"/>
          <a:ext cx="671254"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552450</xdr:colOff>
      <xdr:row>7</xdr:row>
      <xdr:rowOff>157162</xdr:rowOff>
    </xdr:from>
    <xdr:to>
      <xdr:col>8</xdr:col>
      <xdr:colOff>771525</xdr:colOff>
      <xdr:row>18</xdr:row>
      <xdr:rowOff>38100</xdr:rowOff>
    </xdr:to>
    <xdr:graphicFrame macro="">
      <xdr:nvGraphicFramePr>
        <xdr:cNvPr id="6" name="Gráfico 5">
          <a:extLst>
            <a:ext uri="{FF2B5EF4-FFF2-40B4-BE49-F238E27FC236}">
              <a16:creationId xmlns:a16="http://schemas.microsoft.com/office/drawing/2014/main" id="{E6088D34-434F-4B84-B297-A65D66F78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w="31750">
          <a:solidFill>
            <a:schemeClr val="accent6">
              <a:lumMod val="75000"/>
            </a:schemeClr>
          </a:solidFill>
        </a:ln>
      </a:spPr>
      <a:bodyPr vertOverflow="clip" horzOverflow="clip" rtlCol="0" anchor="t"/>
      <a:lstStyle>
        <a:defPPr algn="l">
          <a:defRPr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37C08-298D-4067-8598-DCC1719578BC}">
  <dimension ref="B1:S15"/>
  <sheetViews>
    <sheetView showGridLines="0" tabSelected="1" topLeftCell="A4" zoomScaleNormal="100" workbookViewId="0">
      <selection activeCell="M11" sqref="M11"/>
    </sheetView>
  </sheetViews>
  <sheetFormatPr baseColWidth="10" defaultRowHeight="14.5" x14ac:dyDescent="0.35"/>
  <cols>
    <col min="1" max="1" width="5.7265625" customWidth="1"/>
    <col min="2" max="2" width="3.81640625" customWidth="1"/>
    <col min="3" max="3" width="5.7265625" style="40" customWidth="1"/>
    <col min="4" max="5" width="2.7265625" style="40" customWidth="1"/>
    <col min="8" max="8" width="18.26953125" customWidth="1"/>
    <col min="9" max="9" width="20.26953125" customWidth="1"/>
    <col min="10" max="10" width="5.453125" customWidth="1"/>
    <col min="11" max="11" width="5.26953125" style="40" customWidth="1"/>
    <col min="12" max="13" width="3.26953125" customWidth="1"/>
    <col min="14" max="14" width="20.26953125" customWidth="1"/>
    <col min="15" max="15" width="19.453125" customWidth="1"/>
    <col min="16" max="16" width="20.1796875" customWidth="1"/>
    <col min="17" max="17" width="3" customWidth="1"/>
  </cols>
  <sheetData>
    <row r="1" spans="2:19" ht="19.5" customHeight="1" x14ac:dyDescent="0.35"/>
    <row r="2" spans="2:19" ht="32.25" customHeight="1" x14ac:dyDescent="0.35">
      <c r="B2" s="136" t="s">
        <v>135</v>
      </c>
      <c r="C2" s="137"/>
      <c r="D2" s="137"/>
      <c r="E2" s="137"/>
      <c r="F2" s="137"/>
      <c r="G2" s="137"/>
      <c r="H2" s="137"/>
      <c r="I2" s="137"/>
      <c r="J2" s="137"/>
      <c r="K2" s="137"/>
      <c r="L2" s="137"/>
      <c r="M2" s="137"/>
      <c r="N2" s="137"/>
      <c r="O2" s="137"/>
      <c r="P2" s="137"/>
      <c r="Q2" s="138"/>
      <c r="S2" s="124" t="s">
        <v>144</v>
      </c>
    </row>
    <row r="3" spans="2:19" ht="15.75" customHeight="1" x14ac:dyDescent="0.35">
      <c r="B3" s="107"/>
      <c r="C3" s="108"/>
      <c r="D3" s="108"/>
      <c r="E3" s="108"/>
      <c r="F3" s="109"/>
      <c r="G3" s="109"/>
      <c r="H3" s="109"/>
      <c r="I3" s="109"/>
      <c r="J3" s="109"/>
      <c r="K3" s="108"/>
      <c r="L3" s="109"/>
      <c r="M3" s="109"/>
      <c r="N3" s="109"/>
      <c r="O3" s="109"/>
      <c r="P3" s="109"/>
      <c r="Q3" s="110"/>
    </row>
    <row r="4" spans="2:19" ht="22.5" customHeight="1" x14ac:dyDescent="0.35">
      <c r="B4" s="107"/>
      <c r="C4" s="60" t="s">
        <v>5</v>
      </c>
      <c r="D4" s="111"/>
      <c r="E4" s="112"/>
      <c r="F4" s="139" t="s">
        <v>136</v>
      </c>
      <c r="G4" s="139"/>
      <c r="H4" s="139"/>
      <c r="I4" s="139"/>
      <c r="J4" s="113"/>
      <c r="K4" s="60" t="s">
        <v>5</v>
      </c>
      <c r="L4" s="113"/>
      <c r="M4" s="114"/>
      <c r="N4" s="140" t="s">
        <v>136</v>
      </c>
      <c r="O4" s="141"/>
      <c r="P4" s="142"/>
      <c r="Q4" s="110"/>
    </row>
    <row r="5" spans="2:19" ht="22.5" customHeight="1" x14ac:dyDescent="0.35">
      <c r="B5" s="107"/>
      <c r="C5" s="112"/>
      <c r="D5" s="111"/>
      <c r="E5" s="112"/>
      <c r="F5" s="112"/>
      <c r="G5" s="112"/>
      <c r="H5" s="112"/>
      <c r="I5" s="112"/>
      <c r="J5" s="113"/>
      <c r="K5" s="112"/>
      <c r="L5" s="113"/>
      <c r="M5" s="114"/>
      <c r="N5" s="113"/>
      <c r="O5" s="113"/>
      <c r="P5" s="113"/>
      <c r="Q5" s="110"/>
    </row>
    <row r="6" spans="2:19" ht="22.5" customHeight="1" x14ac:dyDescent="0.35">
      <c r="B6" s="107"/>
      <c r="C6" s="115">
        <v>1</v>
      </c>
      <c r="D6" s="111"/>
      <c r="E6" s="112"/>
      <c r="F6" s="143" t="s">
        <v>137</v>
      </c>
      <c r="G6" s="144"/>
      <c r="H6" s="144"/>
      <c r="I6" s="145"/>
      <c r="J6" s="112"/>
      <c r="K6" s="115">
        <v>6</v>
      </c>
      <c r="L6" s="113"/>
      <c r="M6" s="114"/>
      <c r="N6" s="146" t="s">
        <v>138</v>
      </c>
      <c r="O6" s="147"/>
      <c r="P6" s="148"/>
      <c r="Q6" s="110"/>
    </row>
    <row r="7" spans="2:19" ht="22.5" customHeight="1" x14ac:dyDescent="0.35">
      <c r="B7" s="107"/>
      <c r="C7" s="112"/>
      <c r="D7" s="111"/>
      <c r="E7" s="112"/>
      <c r="F7" s="116"/>
      <c r="G7" s="116"/>
      <c r="H7" s="116"/>
      <c r="I7" s="116"/>
      <c r="J7" s="112"/>
      <c r="K7" s="112"/>
      <c r="L7" s="113"/>
      <c r="M7" s="114"/>
      <c r="N7" s="113"/>
      <c r="O7" s="113"/>
      <c r="P7" s="113"/>
      <c r="Q7" s="110"/>
    </row>
    <row r="8" spans="2:19" ht="22.5" customHeight="1" x14ac:dyDescent="0.35">
      <c r="B8" s="107"/>
      <c r="C8" s="115">
        <v>2</v>
      </c>
      <c r="D8" s="111"/>
      <c r="E8" s="112"/>
      <c r="F8" s="149" t="s">
        <v>30</v>
      </c>
      <c r="G8" s="150"/>
      <c r="H8" s="150"/>
      <c r="I8" s="151"/>
      <c r="J8" s="112"/>
      <c r="K8" s="112"/>
      <c r="L8" s="113"/>
      <c r="M8" s="114"/>
      <c r="N8" s="113"/>
      <c r="O8" s="113"/>
      <c r="P8" s="113"/>
      <c r="Q8" s="110"/>
    </row>
    <row r="9" spans="2:19" ht="22.5" customHeight="1" x14ac:dyDescent="0.35">
      <c r="B9" s="107"/>
      <c r="C9" s="112"/>
      <c r="D9" s="111"/>
      <c r="E9" s="112"/>
      <c r="F9" s="116"/>
      <c r="G9" s="116"/>
      <c r="H9" s="116"/>
      <c r="I9" s="116"/>
      <c r="J9" s="112"/>
      <c r="K9" s="112"/>
      <c r="L9" s="113"/>
      <c r="M9" s="114"/>
      <c r="N9" s="113"/>
      <c r="O9" s="113"/>
      <c r="P9" s="113"/>
      <c r="Q9" s="110"/>
    </row>
    <row r="10" spans="2:19" ht="22.5" customHeight="1" x14ac:dyDescent="0.35">
      <c r="B10" s="107"/>
      <c r="C10" s="115">
        <v>3</v>
      </c>
      <c r="D10" s="111"/>
      <c r="E10" s="112"/>
      <c r="F10" s="127" t="s">
        <v>139</v>
      </c>
      <c r="G10" s="128"/>
      <c r="H10" s="128"/>
      <c r="I10" s="129"/>
      <c r="J10" s="112"/>
      <c r="K10" s="112"/>
      <c r="L10" s="113"/>
      <c r="M10" s="114"/>
      <c r="N10" s="113"/>
      <c r="O10" s="113"/>
      <c r="P10" s="113"/>
      <c r="Q10" s="110"/>
    </row>
    <row r="11" spans="2:19" ht="22.5" customHeight="1" x14ac:dyDescent="0.35">
      <c r="B11" s="107"/>
      <c r="C11" s="112"/>
      <c r="D11" s="111"/>
      <c r="E11" s="112"/>
      <c r="F11" s="116"/>
      <c r="G11" s="116"/>
      <c r="H11" s="116"/>
      <c r="I11" s="116"/>
      <c r="J11" s="112"/>
      <c r="K11" s="112"/>
      <c r="L11" s="113"/>
      <c r="M11" s="114"/>
      <c r="N11" s="113"/>
      <c r="O11" s="113"/>
      <c r="P11" s="113"/>
      <c r="Q11" s="110"/>
    </row>
    <row r="12" spans="2:19" ht="22.5" customHeight="1" x14ac:dyDescent="0.35">
      <c r="B12" s="107"/>
      <c r="C12" s="115">
        <v>4</v>
      </c>
      <c r="D12" s="111"/>
      <c r="E12" s="112"/>
      <c r="F12" s="130" t="s">
        <v>140</v>
      </c>
      <c r="G12" s="131"/>
      <c r="H12" s="131"/>
      <c r="I12" s="132"/>
      <c r="J12" s="112"/>
      <c r="K12" s="112"/>
      <c r="L12" s="113"/>
      <c r="M12" s="114"/>
      <c r="N12" s="113"/>
      <c r="O12" s="113"/>
      <c r="P12" s="113"/>
      <c r="Q12" s="110"/>
    </row>
    <row r="13" spans="2:19" ht="22.5" customHeight="1" x14ac:dyDescent="0.35">
      <c r="B13" s="107"/>
      <c r="C13" s="112"/>
      <c r="D13" s="111"/>
      <c r="E13" s="112"/>
      <c r="F13" s="116"/>
      <c r="G13" s="116"/>
      <c r="H13" s="116"/>
      <c r="I13" s="116"/>
      <c r="J13" s="112"/>
      <c r="K13" s="112"/>
      <c r="L13" s="113"/>
      <c r="M13" s="114"/>
      <c r="N13" s="113"/>
      <c r="O13" s="113"/>
      <c r="P13" s="113"/>
      <c r="Q13" s="110"/>
    </row>
    <row r="14" spans="2:19" ht="22.5" customHeight="1" x14ac:dyDescent="0.35">
      <c r="B14" s="107"/>
      <c r="C14" s="115">
        <v>5</v>
      </c>
      <c r="D14" s="111"/>
      <c r="E14" s="112"/>
      <c r="F14" s="133" t="s">
        <v>141</v>
      </c>
      <c r="G14" s="134"/>
      <c r="H14" s="134"/>
      <c r="I14" s="135"/>
      <c r="J14" s="112"/>
      <c r="K14" s="112"/>
      <c r="L14" s="113"/>
      <c r="M14" s="114"/>
      <c r="N14" s="113"/>
      <c r="O14" s="113"/>
      <c r="P14" s="113"/>
      <c r="Q14" s="110"/>
    </row>
    <row r="15" spans="2:19" ht="22.5" customHeight="1" x14ac:dyDescent="0.35">
      <c r="B15" s="117"/>
      <c r="C15" s="118"/>
      <c r="D15" s="118"/>
      <c r="E15" s="118"/>
      <c r="F15" s="119"/>
      <c r="G15" s="119"/>
      <c r="H15" s="119"/>
      <c r="I15" s="119"/>
      <c r="J15" s="119"/>
      <c r="K15" s="118"/>
      <c r="L15" s="119"/>
      <c r="M15" s="119"/>
      <c r="N15" s="119"/>
      <c r="O15" s="119"/>
      <c r="P15" s="119"/>
      <c r="Q15" s="120"/>
    </row>
  </sheetData>
  <mergeCells count="9">
    <mergeCell ref="F10:I10"/>
    <mergeCell ref="F12:I12"/>
    <mergeCell ref="F14:I14"/>
    <mergeCell ref="B2:Q2"/>
    <mergeCell ref="F4:I4"/>
    <mergeCell ref="N4:P4"/>
    <mergeCell ref="F6:I6"/>
    <mergeCell ref="N6:P6"/>
    <mergeCell ref="F8:I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4E44-2269-472C-8B91-D6C137D80DF4}">
  <dimension ref="B2:K26"/>
  <sheetViews>
    <sheetView showGridLines="0" topLeftCell="A13" zoomScaleNormal="100" workbookViewId="0">
      <selection activeCell="M31" sqref="M31"/>
    </sheetView>
  </sheetViews>
  <sheetFormatPr baseColWidth="10" defaultRowHeight="14.5" x14ac:dyDescent="0.35"/>
  <cols>
    <col min="1" max="1" width="5.7265625" customWidth="1"/>
    <col min="3" max="3" width="12.26953125" customWidth="1"/>
  </cols>
  <sheetData>
    <row r="2" spans="2:11" ht="19.5" customHeight="1" x14ac:dyDescent="0.35">
      <c r="B2" s="156"/>
      <c r="C2" s="157"/>
      <c r="D2" s="163"/>
      <c r="E2" s="163"/>
      <c r="F2" s="163"/>
      <c r="G2" s="163"/>
      <c r="H2" s="162" t="s">
        <v>124</v>
      </c>
      <c r="I2" s="162"/>
      <c r="J2" s="152"/>
      <c r="K2" s="153"/>
    </row>
    <row r="3" spans="2:11" ht="19.5" customHeight="1" x14ac:dyDescent="0.35">
      <c r="B3" s="158"/>
      <c r="C3" s="159"/>
      <c r="D3" s="163"/>
      <c r="E3" s="163"/>
      <c r="F3" s="163"/>
      <c r="G3" s="163"/>
      <c r="H3" s="162" t="s">
        <v>127</v>
      </c>
      <c r="I3" s="162"/>
      <c r="J3" s="152"/>
      <c r="K3" s="153"/>
    </row>
    <row r="4" spans="2:11" ht="19.5" customHeight="1" x14ac:dyDescent="0.35">
      <c r="B4" s="158"/>
      <c r="C4" s="159"/>
      <c r="D4" s="164"/>
      <c r="E4" s="164"/>
      <c r="F4" s="164"/>
      <c r="G4" s="164"/>
      <c r="H4" s="162" t="s">
        <v>125</v>
      </c>
      <c r="I4" s="162"/>
      <c r="J4" s="152"/>
      <c r="K4" s="153"/>
    </row>
    <row r="5" spans="2:11" ht="19.5" customHeight="1" x14ac:dyDescent="0.35">
      <c r="B5" s="160"/>
      <c r="C5" s="161"/>
      <c r="D5" s="164"/>
      <c r="E5" s="164"/>
      <c r="F5" s="164"/>
      <c r="G5" s="164"/>
      <c r="H5" s="162" t="s">
        <v>128</v>
      </c>
      <c r="I5" s="162"/>
      <c r="J5" s="154"/>
      <c r="K5" s="155"/>
    </row>
    <row r="8" spans="2:11" ht="27" customHeight="1" x14ac:dyDescent="0.35">
      <c r="B8" s="174" t="s">
        <v>121</v>
      </c>
      <c r="C8" s="174"/>
    </row>
    <row r="9" spans="2:11" x14ac:dyDescent="0.35">
      <c r="B9" s="175" t="s">
        <v>145</v>
      </c>
      <c r="C9" s="176"/>
      <c r="D9" s="176"/>
      <c r="E9" s="176"/>
      <c r="F9" s="176"/>
      <c r="G9" s="176"/>
      <c r="H9" s="176"/>
      <c r="I9" s="176"/>
      <c r="J9" s="176"/>
      <c r="K9" s="177"/>
    </row>
    <row r="10" spans="2:11" x14ac:dyDescent="0.35">
      <c r="B10" s="178"/>
      <c r="C10" s="179"/>
      <c r="D10" s="179"/>
      <c r="E10" s="179"/>
      <c r="F10" s="179"/>
      <c r="G10" s="179"/>
      <c r="H10" s="179"/>
      <c r="I10" s="179"/>
      <c r="J10" s="179"/>
      <c r="K10" s="180"/>
    </row>
    <row r="11" spans="2:11" x14ac:dyDescent="0.35">
      <c r="B11" s="178"/>
      <c r="C11" s="179"/>
      <c r="D11" s="179"/>
      <c r="E11" s="179"/>
      <c r="F11" s="179"/>
      <c r="G11" s="179"/>
      <c r="H11" s="179"/>
      <c r="I11" s="179"/>
      <c r="J11" s="179"/>
      <c r="K11" s="180"/>
    </row>
    <row r="12" spans="2:11" x14ac:dyDescent="0.35">
      <c r="B12" s="181"/>
      <c r="C12" s="182"/>
      <c r="D12" s="182"/>
      <c r="E12" s="182"/>
      <c r="F12" s="182"/>
      <c r="G12" s="182"/>
      <c r="H12" s="182"/>
      <c r="I12" s="182"/>
      <c r="J12" s="182"/>
      <c r="K12" s="183"/>
    </row>
    <row r="15" spans="2:11" ht="18.5" x14ac:dyDescent="0.35">
      <c r="B15" s="174" t="s">
        <v>122</v>
      </c>
      <c r="C15" s="174"/>
    </row>
    <row r="16" spans="2:11" ht="15.75" customHeight="1" x14ac:dyDescent="0.35">
      <c r="B16" s="175" t="s">
        <v>146</v>
      </c>
      <c r="C16" s="176"/>
      <c r="D16" s="176"/>
      <c r="E16" s="176"/>
      <c r="F16" s="176"/>
      <c r="G16" s="176"/>
      <c r="H16" s="176"/>
      <c r="I16" s="176"/>
      <c r="J16" s="176"/>
      <c r="K16" s="177"/>
    </row>
    <row r="17" spans="2:11" ht="15.75" customHeight="1" x14ac:dyDescent="0.35">
      <c r="B17" s="178"/>
      <c r="C17" s="179"/>
      <c r="D17" s="179"/>
      <c r="E17" s="179"/>
      <c r="F17" s="179"/>
      <c r="G17" s="179"/>
      <c r="H17" s="179"/>
      <c r="I17" s="179"/>
      <c r="J17" s="179"/>
      <c r="K17" s="180"/>
    </row>
    <row r="18" spans="2:11" ht="28.5" customHeight="1" x14ac:dyDescent="0.35">
      <c r="B18" s="178"/>
      <c r="C18" s="179"/>
      <c r="D18" s="179"/>
      <c r="E18" s="179"/>
      <c r="F18" s="179"/>
      <c r="G18" s="179"/>
      <c r="H18" s="179"/>
      <c r="I18" s="179"/>
      <c r="J18" s="179"/>
      <c r="K18" s="180"/>
    </row>
    <row r="19" spans="2:11" ht="40.5" customHeight="1" x14ac:dyDescent="0.35">
      <c r="B19" s="181"/>
      <c r="C19" s="182"/>
      <c r="D19" s="182"/>
      <c r="E19" s="182"/>
      <c r="F19" s="182"/>
      <c r="G19" s="182"/>
      <c r="H19" s="182"/>
      <c r="I19" s="182"/>
      <c r="J19" s="182"/>
      <c r="K19" s="183"/>
    </row>
    <row r="22" spans="2:11" ht="18.5" x14ac:dyDescent="0.35">
      <c r="B22" s="184" t="s">
        <v>123</v>
      </c>
      <c r="C22" s="184"/>
      <c r="D22" s="184"/>
    </row>
    <row r="23" spans="2:11" ht="34.5" customHeight="1" x14ac:dyDescent="0.35">
      <c r="B23" s="165" t="s">
        <v>147</v>
      </c>
      <c r="C23" s="166"/>
      <c r="D23" s="166"/>
      <c r="E23" s="166"/>
      <c r="F23" s="166"/>
      <c r="G23" s="166"/>
      <c r="H23" s="166"/>
      <c r="I23" s="166"/>
      <c r="J23" s="166"/>
      <c r="K23" s="167"/>
    </row>
    <row r="24" spans="2:11" ht="46.5" customHeight="1" x14ac:dyDescent="0.35">
      <c r="B24" s="168"/>
      <c r="C24" s="169"/>
      <c r="D24" s="169"/>
      <c r="E24" s="169"/>
      <c r="F24" s="169"/>
      <c r="G24" s="169"/>
      <c r="H24" s="169"/>
      <c r="I24" s="169"/>
      <c r="J24" s="169"/>
      <c r="K24" s="170"/>
    </row>
    <row r="25" spans="2:11" ht="34.5" customHeight="1" x14ac:dyDescent="0.35">
      <c r="B25" s="168"/>
      <c r="C25" s="169"/>
      <c r="D25" s="169"/>
      <c r="E25" s="169"/>
      <c r="F25" s="169"/>
      <c r="G25" s="169"/>
      <c r="H25" s="169"/>
      <c r="I25" s="169"/>
      <c r="J25" s="169"/>
      <c r="K25" s="170"/>
    </row>
    <row r="26" spans="2:11" ht="43.5" customHeight="1" x14ac:dyDescent="0.35">
      <c r="B26" s="171"/>
      <c r="C26" s="172"/>
      <c r="D26" s="172"/>
      <c r="E26" s="172"/>
      <c r="F26" s="172"/>
      <c r="G26" s="172"/>
      <c r="H26" s="172"/>
      <c r="I26" s="172"/>
      <c r="J26" s="172"/>
      <c r="K26" s="173"/>
    </row>
  </sheetData>
  <mergeCells count="17">
    <mergeCell ref="B23:K26"/>
    <mergeCell ref="B8:C8"/>
    <mergeCell ref="B9:K12"/>
    <mergeCell ref="B15:C15"/>
    <mergeCell ref="B16:K19"/>
    <mergeCell ref="B22:D22"/>
    <mergeCell ref="J4:K4"/>
    <mergeCell ref="J5:K5"/>
    <mergeCell ref="B2:C5"/>
    <mergeCell ref="H2:I2"/>
    <mergeCell ref="H3:I3"/>
    <mergeCell ref="H4:I4"/>
    <mergeCell ref="H5:I5"/>
    <mergeCell ref="D2:G3"/>
    <mergeCell ref="D4:G5"/>
    <mergeCell ref="J2:K2"/>
    <mergeCell ref="J3:K3"/>
  </mergeCell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0"/>
  <sheetViews>
    <sheetView showGridLines="0" topLeftCell="A12" zoomScale="115" zoomScaleNormal="115" workbookViewId="0">
      <selection activeCell="E16" sqref="E16:G16"/>
    </sheetView>
  </sheetViews>
  <sheetFormatPr baseColWidth="10" defaultRowHeight="14.5" x14ac:dyDescent="0.35"/>
  <cols>
    <col min="1" max="1" width="6.7265625" customWidth="1"/>
    <col min="4" max="4" width="3.81640625" customWidth="1"/>
    <col min="5" max="6" width="16.26953125" customWidth="1"/>
    <col min="7" max="7" width="25" customWidth="1"/>
    <col min="8" max="8" width="3.7265625" style="40" customWidth="1"/>
    <col min="9" max="9" width="17" customWidth="1"/>
    <col min="10" max="10" width="15.453125" customWidth="1"/>
    <col min="11" max="11" width="20.81640625" customWidth="1"/>
    <col min="12" max="12" width="11.7265625" bestFit="1" customWidth="1"/>
  </cols>
  <sheetData>
    <row r="2" spans="2:11" ht="19.5" customHeight="1" x14ac:dyDescent="0.35">
      <c r="B2" s="204"/>
      <c r="C2" s="205"/>
      <c r="D2" s="210">
        <f>+VIMIVA!D2</f>
        <v>0</v>
      </c>
      <c r="E2" s="210"/>
      <c r="F2" s="210"/>
      <c r="G2" s="210"/>
      <c r="H2" s="210"/>
      <c r="I2" s="210"/>
      <c r="J2" s="102" t="s">
        <v>124</v>
      </c>
      <c r="K2" s="103">
        <f>+VIMIVA!J2</f>
        <v>0</v>
      </c>
    </row>
    <row r="3" spans="2:11" ht="19.5" customHeight="1" x14ac:dyDescent="0.35">
      <c r="B3" s="206"/>
      <c r="C3" s="207"/>
      <c r="D3" s="210"/>
      <c r="E3" s="210"/>
      <c r="F3" s="210"/>
      <c r="G3" s="210"/>
      <c r="H3" s="210"/>
      <c r="I3" s="210"/>
      <c r="J3" s="102" t="s">
        <v>127</v>
      </c>
      <c r="K3" s="121">
        <f>+VIMIVA!J3</f>
        <v>0</v>
      </c>
    </row>
    <row r="4" spans="2:11" ht="19.5" customHeight="1" x14ac:dyDescent="0.35">
      <c r="B4" s="206"/>
      <c r="C4" s="207"/>
      <c r="D4" s="210" t="s">
        <v>29</v>
      </c>
      <c r="E4" s="210"/>
      <c r="F4" s="210"/>
      <c r="G4" s="210"/>
      <c r="H4" s="210"/>
      <c r="I4" s="210"/>
      <c r="J4" s="102" t="s">
        <v>125</v>
      </c>
      <c r="K4" s="121">
        <f>+VIMIVA!J4</f>
        <v>0</v>
      </c>
    </row>
    <row r="5" spans="2:11" ht="19.5" customHeight="1" x14ac:dyDescent="0.35">
      <c r="B5" s="208"/>
      <c r="C5" s="209"/>
      <c r="D5" s="210"/>
      <c r="E5" s="210"/>
      <c r="F5" s="210"/>
      <c r="G5" s="210"/>
      <c r="H5" s="210"/>
      <c r="I5" s="210"/>
      <c r="J5" s="102" t="s">
        <v>128</v>
      </c>
      <c r="K5" s="121">
        <f>+VIMIVA!J5</f>
        <v>0</v>
      </c>
    </row>
    <row r="6" spans="2:11" ht="26" x14ac:dyDescent="0.6">
      <c r="F6" s="211" t="s">
        <v>30</v>
      </c>
      <c r="G6" s="211"/>
      <c r="H6" s="211"/>
      <c r="I6" s="211"/>
    </row>
    <row r="7" spans="2:11" ht="17.25" customHeight="1" x14ac:dyDescent="0.35">
      <c r="B7" s="203" t="s">
        <v>31</v>
      </c>
      <c r="C7" s="203"/>
      <c r="D7" s="21" t="s">
        <v>43</v>
      </c>
      <c r="E7" s="200" t="s">
        <v>32</v>
      </c>
      <c r="F7" s="200"/>
      <c r="G7" s="200"/>
      <c r="H7" s="39" t="s">
        <v>44</v>
      </c>
      <c r="I7" s="201" t="s">
        <v>33</v>
      </c>
      <c r="J7" s="201"/>
      <c r="K7" s="201"/>
    </row>
    <row r="8" spans="2:11" ht="32.25" customHeight="1" x14ac:dyDescent="0.35">
      <c r="B8" s="203"/>
      <c r="C8" s="203"/>
      <c r="D8" s="79" t="s">
        <v>38</v>
      </c>
      <c r="E8" s="202" t="s">
        <v>153</v>
      </c>
      <c r="F8" s="202"/>
      <c r="G8" s="202"/>
      <c r="H8" s="83" t="s">
        <v>47</v>
      </c>
      <c r="I8" s="202" t="s">
        <v>160</v>
      </c>
      <c r="J8" s="202"/>
      <c r="K8" s="202"/>
    </row>
    <row r="9" spans="2:11" ht="32.25" customHeight="1" x14ac:dyDescent="0.35">
      <c r="B9" s="203"/>
      <c r="C9" s="203"/>
      <c r="D9" s="79" t="s">
        <v>39</v>
      </c>
      <c r="E9" s="202" t="s">
        <v>154</v>
      </c>
      <c r="F9" s="202"/>
      <c r="G9" s="202"/>
      <c r="H9" s="83" t="s">
        <v>48</v>
      </c>
      <c r="I9" s="202" t="s">
        <v>161</v>
      </c>
      <c r="J9" s="202"/>
      <c r="K9" s="202"/>
    </row>
    <row r="10" spans="2:11" ht="31.5" customHeight="1" x14ac:dyDescent="0.35">
      <c r="B10" s="203"/>
      <c r="C10" s="203"/>
      <c r="D10" s="79" t="s">
        <v>40</v>
      </c>
      <c r="E10" s="202" t="s">
        <v>155</v>
      </c>
      <c r="F10" s="202"/>
      <c r="G10" s="202"/>
      <c r="H10" s="83" t="s">
        <v>49</v>
      </c>
      <c r="I10" s="202" t="s">
        <v>162</v>
      </c>
      <c r="J10" s="202"/>
      <c r="K10" s="202"/>
    </row>
    <row r="11" spans="2:11" ht="23.25" customHeight="1" x14ac:dyDescent="0.35">
      <c r="B11" s="203"/>
      <c r="C11" s="203"/>
      <c r="D11" s="79" t="s">
        <v>41</v>
      </c>
      <c r="E11" s="202" t="s">
        <v>156</v>
      </c>
      <c r="F11" s="202"/>
      <c r="G11" s="202"/>
      <c r="H11" s="83" t="s">
        <v>50</v>
      </c>
      <c r="I11" s="202"/>
      <c r="J11" s="202"/>
      <c r="K11" s="202"/>
    </row>
    <row r="12" spans="2:11" ht="23.25" customHeight="1" x14ac:dyDescent="0.35">
      <c r="B12" s="203"/>
      <c r="C12" s="203"/>
      <c r="D12" s="79" t="s">
        <v>42</v>
      </c>
      <c r="E12" s="202"/>
      <c r="F12" s="202"/>
      <c r="G12" s="202"/>
      <c r="H12" s="83" t="s">
        <v>51</v>
      </c>
      <c r="I12" s="202"/>
      <c r="J12" s="202"/>
      <c r="K12" s="202"/>
    </row>
    <row r="13" spans="2:11" ht="23.25" customHeight="1" x14ac:dyDescent="0.35">
      <c r="B13" s="203" t="s">
        <v>34</v>
      </c>
      <c r="C13" s="203"/>
      <c r="D13" s="21" t="s">
        <v>45</v>
      </c>
      <c r="E13" s="200" t="s">
        <v>35</v>
      </c>
      <c r="F13" s="200"/>
      <c r="G13" s="200"/>
      <c r="H13" s="39" t="s">
        <v>46</v>
      </c>
      <c r="I13" s="201" t="s">
        <v>36</v>
      </c>
      <c r="J13" s="201"/>
      <c r="K13" s="201"/>
    </row>
    <row r="14" spans="2:11" ht="49.5" customHeight="1" x14ac:dyDescent="0.35">
      <c r="B14" s="203"/>
      <c r="C14" s="203"/>
      <c r="D14" s="86" t="s">
        <v>52</v>
      </c>
      <c r="E14" s="202" t="s">
        <v>157</v>
      </c>
      <c r="F14" s="202"/>
      <c r="G14" s="202"/>
      <c r="H14" s="83" t="s">
        <v>57</v>
      </c>
      <c r="I14" s="202" t="s">
        <v>163</v>
      </c>
      <c r="J14" s="202"/>
      <c r="K14" s="202"/>
    </row>
    <row r="15" spans="2:11" ht="48.75" customHeight="1" x14ac:dyDescent="0.35">
      <c r="B15" s="203"/>
      <c r="C15" s="203"/>
      <c r="D15" s="86" t="s">
        <v>53</v>
      </c>
      <c r="E15" s="202" t="s">
        <v>158</v>
      </c>
      <c r="F15" s="212"/>
      <c r="G15" s="212"/>
      <c r="H15" s="83" t="s">
        <v>58</v>
      </c>
      <c r="I15" s="202" t="s">
        <v>164</v>
      </c>
      <c r="J15" s="202"/>
      <c r="K15" s="202"/>
    </row>
    <row r="16" spans="2:11" ht="23.25" customHeight="1" x14ac:dyDescent="0.35">
      <c r="B16" s="203"/>
      <c r="C16" s="203"/>
      <c r="D16" s="86" t="s">
        <v>54</v>
      </c>
      <c r="E16" s="212" t="s">
        <v>159</v>
      </c>
      <c r="F16" s="212"/>
      <c r="G16" s="212"/>
      <c r="H16" s="83" t="s">
        <v>59</v>
      </c>
      <c r="I16" s="202" t="s">
        <v>165</v>
      </c>
      <c r="J16" s="202"/>
      <c r="K16" s="202"/>
    </row>
    <row r="17" spans="2:11" ht="23.25" customHeight="1" x14ac:dyDescent="0.35">
      <c r="B17" s="203"/>
      <c r="C17" s="203"/>
      <c r="D17" s="86" t="s">
        <v>55</v>
      </c>
      <c r="E17" s="212"/>
      <c r="F17" s="212"/>
      <c r="G17" s="212"/>
      <c r="H17" s="83" t="s">
        <v>60</v>
      </c>
      <c r="I17" s="202" t="s">
        <v>166</v>
      </c>
      <c r="J17" s="202"/>
      <c r="K17" s="202"/>
    </row>
    <row r="18" spans="2:11" ht="23.25" customHeight="1" x14ac:dyDescent="0.35">
      <c r="B18" s="203"/>
      <c r="C18" s="203"/>
      <c r="D18" s="86" t="s">
        <v>56</v>
      </c>
      <c r="E18" s="212"/>
      <c r="F18" s="212"/>
      <c r="G18" s="212"/>
      <c r="H18" s="83" t="s">
        <v>61</v>
      </c>
      <c r="I18" s="202"/>
      <c r="J18" s="202"/>
      <c r="K18" s="202"/>
    </row>
    <row r="20" spans="2:11" ht="22.5" customHeight="1" x14ac:dyDescent="0.35">
      <c r="B20" s="185" t="s">
        <v>129</v>
      </c>
      <c r="C20" s="186"/>
      <c r="D20" s="186"/>
      <c r="E20" s="187"/>
      <c r="F20" s="185" t="s">
        <v>130</v>
      </c>
      <c r="G20" s="186"/>
      <c r="H20" s="186"/>
      <c r="I20" s="187"/>
      <c r="J20" s="188" t="s">
        <v>131</v>
      </c>
      <c r="K20" s="188"/>
    </row>
    <row r="21" spans="2:11" ht="22.5" customHeight="1" x14ac:dyDescent="0.35">
      <c r="B21" s="197" t="s">
        <v>149</v>
      </c>
      <c r="C21" s="198"/>
      <c r="D21" s="198"/>
      <c r="E21" s="199"/>
      <c r="F21" s="197" t="s">
        <v>152</v>
      </c>
      <c r="G21" s="198"/>
      <c r="H21" s="198"/>
      <c r="I21" s="199"/>
      <c r="J21" s="196" t="s">
        <v>152</v>
      </c>
      <c r="K21" s="196"/>
    </row>
    <row r="22" spans="2:11" ht="22.5" customHeight="1" x14ac:dyDescent="0.35">
      <c r="B22" s="185" t="s">
        <v>132</v>
      </c>
      <c r="C22" s="186"/>
      <c r="D22" s="186"/>
      <c r="E22" s="187"/>
      <c r="F22" s="185" t="s">
        <v>132</v>
      </c>
      <c r="G22" s="186"/>
      <c r="H22" s="186"/>
      <c r="I22" s="187"/>
      <c r="J22" s="188" t="s">
        <v>132</v>
      </c>
      <c r="K22" s="188"/>
    </row>
    <row r="23" spans="2:11" ht="22.5" customHeight="1" x14ac:dyDescent="0.35">
      <c r="B23" s="193" t="s">
        <v>148</v>
      </c>
      <c r="C23" s="194"/>
      <c r="D23" s="194"/>
      <c r="E23" s="195"/>
      <c r="F23" s="193" t="s">
        <v>150</v>
      </c>
      <c r="G23" s="194"/>
      <c r="H23" s="194"/>
      <c r="I23" s="195"/>
      <c r="J23" s="196" t="s">
        <v>151</v>
      </c>
      <c r="K23" s="196"/>
    </row>
    <row r="24" spans="2:11" ht="22.5" customHeight="1" x14ac:dyDescent="0.35">
      <c r="B24" s="185" t="s">
        <v>37</v>
      </c>
      <c r="C24" s="186"/>
      <c r="D24" s="186"/>
      <c r="E24" s="187"/>
      <c r="F24" s="185" t="s">
        <v>37</v>
      </c>
      <c r="G24" s="186"/>
      <c r="H24" s="186"/>
      <c r="I24" s="187"/>
      <c r="J24" s="188" t="s">
        <v>37</v>
      </c>
      <c r="K24" s="188"/>
    </row>
    <row r="25" spans="2:11" ht="22.5" customHeight="1" x14ac:dyDescent="0.35">
      <c r="B25" s="189"/>
      <c r="C25" s="190"/>
      <c r="D25" s="190"/>
      <c r="E25" s="191"/>
      <c r="F25" s="189"/>
      <c r="G25" s="190"/>
      <c r="H25" s="190"/>
      <c r="I25" s="191"/>
      <c r="J25" s="192"/>
      <c r="K25" s="192"/>
    </row>
    <row r="26" spans="2:11" ht="15.5" x14ac:dyDescent="0.35">
      <c r="B26" s="26"/>
      <c r="C26" s="26"/>
      <c r="D26" s="26"/>
      <c r="E26" s="26"/>
      <c r="F26" s="26"/>
      <c r="G26" s="26"/>
      <c r="H26" s="26"/>
    </row>
    <row r="27" spans="2:11" ht="15.5" x14ac:dyDescent="0.35">
      <c r="B27" s="26"/>
      <c r="C27" s="26"/>
      <c r="D27" s="26"/>
      <c r="E27" s="26"/>
      <c r="F27" s="26"/>
      <c r="G27" s="26"/>
      <c r="H27" s="26"/>
    </row>
    <row r="29" spans="2:11" ht="15.5" x14ac:dyDescent="0.35">
      <c r="G29" s="17"/>
      <c r="H29" s="23"/>
    </row>
    <row r="30" spans="2:11" ht="15.5" x14ac:dyDescent="0.35">
      <c r="G30" s="17"/>
      <c r="H30" s="23"/>
    </row>
  </sheetData>
  <mergeCells count="48">
    <mergeCell ref="I11:K11"/>
    <mergeCell ref="B13:C18"/>
    <mergeCell ref="E13:G13"/>
    <mergeCell ref="I13:K13"/>
    <mergeCell ref="E14:G14"/>
    <mergeCell ref="E15:G15"/>
    <mergeCell ref="E16:G16"/>
    <mergeCell ref="E17:G17"/>
    <mergeCell ref="E18:G18"/>
    <mergeCell ref="I14:K14"/>
    <mergeCell ref="I15:K15"/>
    <mergeCell ref="I16:K16"/>
    <mergeCell ref="I17:K17"/>
    <mergeCell ref="I18:K18"/>
    <mergeCell ref="E7:G7"/>
    <mergeCell ref="I7:K7"/>
    <mergeCell ref="I12:K12"/>
    <mergeCell ref="B7:C12"/>
    <mergeCell ref="B2:C5"/>
    <mergeCell ref="D4:I5"/>
    <mergeCell ref="D2:I3"/>
    <mergeCell ref="F6:I6"/>
    <mergeCell ref="E8:G8"/>
    <mergeCell ref="E9:G9"/>
    <mergeCell ref="E10:G10"/>
    <mergeCell ref="E11:G11"/>
    <mergeCell ref="E12:G12"/>
    <mergeCell ref="I8:K8"/>
    <mergeCell ref="I9:K9"/>
    <mergeCell ref="I10:K10"/>
    <mergeCell ref="B21:E21"/>
    <mergeCell ref="B20:E20"/>
    <mergeCell ref="F20:I20"/>
    <mergeCell ref="F21:I21"/>
    <mergeCell ref="J21:K21"/>
    <mergeCell ref="J20:K20"/>
    <mergeCell ref="B22:E22"/>
    <mergeCell ref="F22:I22"/>
    <mergeCell ref="J22:K22"/>
    <mergeCell ref="B23:E23"/>
    <mergeCell ref="F23:I23"/>
    <mergeCell ref="J23:K23"/>
    <mergeCell ref="B24:E24"/>
    <mergeCell ref="F24:I24"/>
    <mergeCell ref="J24:K24"/>
    <mergeCell ref="B25:E25"/>
    <mergeCell ref="F25:I25"/>
    <mergeCell ref="J25:K25"/>
  </mergeCells>
  <phoneticPr fontId="2"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2"/>
  <sheetViews>
    <sheetView showGridLines="0" topLeftCell="A12" zoomScaleNormal="100" workbookViewId="0">
      <selection activeCell="G30" sqref="G30"/>
    </sheetView>
  </sheetViews>
  <sheetFormatPr baseColWidth="10" defaultRowHeight="14.5" x14ac:dyDescent="0.35"/>
  <cols>
    <col min="1" max="1" width="3.26953125" customWidth="1"/>
    <col min="2" max="2" width="21.1796875" customWidth="1"/>
    <col min="3" max="3" width="14.54296875" customWidth="1"/>
    <col min="4" max="4" width="7.1796875" customWidth="1"/>
    <col min="5" max="5" width="47.1796875" bestFit="1" customWidth="1"/>
    <col min="6" max="6" width="17.26953125" style="1" customWidth="1"/>
    <col min="7" max="7" width="14.453125" style="1" customWidth="1"/>
    <col min="8" max="8" width="13.54296875" style="1" bestFit="1" customWidth="1"/>
    <col min="9" max="9" width="11" style="1" bestFit="1" customWidth="1"/>
    <col min="10" max="10" width="4.453125" customWidth="1"/>
    <col min="11" max="11" width="15.81640625" bestFit="1" customWidth="1"/>
    <col min="12" max="12" width="15.81640625" style="40" bestFit="1" customWidth="1"/>
    <col min="13" max="13" width="12.26953125" style="40" bestFit="1" customWidth="1"/>
    <col min="14" max="14" width="13.54296875" style="40" bestFit="1" customWidth="1"/>
    <col min="15" max="15" width="13.81640625" style="40" bestFit="1" customWidth="1"/>
    <col min="16" max="23" width="5.1796875" customWidth="1"/>
    <col min="24" max="24" width="15.453125" bestFit="1" customWidth="1"/>
    <col min="25" max="25" width="14.7265625" customWidth="1"/>
    <col min="27" max="27" width="13" bestFit="1" customWidth="1"/>
  </cols>
  <sheetData>
    <row r="1" spans="2:27" ht="6.75" customHeight="1" x14ac:dyDescent="0.35">
      <c r="I1"/>
    </row>
    <row r="2" spans="2:27" ht="16.5" customHeight="1" x14ac:dyDescent="0.35">
      <c r="B2" s="217"/>
      <c r="C2" s="220">
        <f>+VIMIVA!D2</f>
        <v>0</v>
      </c>
      <c r="D2" s="221"/>
      <c r="E2" s="222"/>
      <c r="F2" s="226" t="s">
        <v>124</v>
      </c>
      <c r="G2" s="226"/>
      <c r="H2" s="213">
        <f>+VIMIVA!L2</f>
        <v>0</v>
      </c>
      <c r="I2" s="214"/>
    </row>
    <row r="3" spans="2:27" ht="16.5" customHeight="1" x14ac:dyDescent="0.35">
      <c r="B3" s="218"/>
      <c r="C3" s="223"/>
      <c r="D3" s="224"/>
      <c r="E3" s="225"/>
      <c r="F3" s="226" t="s">
        <v>126</v>
      </c>
      <c r="G3" s="226"/>
      <c r="H3" s="105">
        <f>+VIMIVA!L3</f>
        <v>0</v>
      </c>
      <c r="I3" s="106"/>
    </row>
    <row r="4" spans="2:27" ht="16.5" customHeight="1" x14ac:dyDescent="0.35">
      <c r="B4" s="218"/>
      <c r="C4" s="220" t="s">
        <v>29</v>
      </c>
      <c r="D4" s="221"/>
      <c r="E4" s="222"/>
      <c r="F4" s="226" t="s">
        <v>125</v>
      </c>
      <c r="G4" s="226"/>
      <c r="H4" s="105">
        <f>1+'ESTRATEGIAS '!L4</f>
        <v>1</v>
      </c>
      <c r="I4" s="106"/>
    </row>
    <row r="5" spans="2:27" ht="16.5" customHeight="1" x14ac:dyDescent="0.35">
      <c r="B5" s="219"/>
      <c r="C5" s="223"/>
      <c r="D5" s="224"/>
      <c r="E5" s="225"/>
      <c r="F5" s="226" t="s">
        <v>128</v>
      </c>
      <c r="G5" s="226"/>
      <c r="H5" s="215">
        <f>+VIMIVA!L5</f>
        <v>0</v>
      </c>
      <c r="I5" s="216"/>
    </row>
    <row r="6" spans="2:27" ht="8.25" customHeight="1" x14ac:dyDescent="0.35">
      <c r="B6" s="42"/>
      <c r="C6" s="43"/>
      <c r="D6" s="43"/>
      <c r="E6" s="43"/>
      <c r="F6" s="44"/>
      <c r="G6" s="44"/>
      <c r="H6" s="44"/>
      <c r="I6"/>
    </row>
    <row r="7" spans="2:27" ht="17.5" x14ac:dyDescent="0.35">
      <c r="B7" s="3" t="s">
        <v>143</v>
      </c>
      <c r="I7"/>
    </row>
    <row r="8" spans="2:27" ht="17" x14ac:dyDescent="0.35">
      <c r="B8" s="7" t="s">
        <v>8</v>
      </c>
      <c r="C8" s="7" t="s">
        <v>7</v>
      </c>
      <c r="D8" s="7" t="s">
        <v>5</v>
      </c>
      <c r="E8" s="7" t="s">
        <v>11</v>
      </c>
      <c r="F8" s="7" t="s">
        <v>12</v>
      </c>
      <c r="G8" s="7" t="s">
        <v>85</v>
      </c>
      <c r="H8" s="7" t="s">
        <v>14</v>
      </c>
      <c r="I8" s="7" t="s">
        <v>15</v>
      </c>
      <c r="K8" s="38" t="s">
        <v>4</v>
      </c>
      <c r="L8" s="38" t="s">
        <v>12</v>
      </c>
      <c r="M8" s="38" t="s">
        <v>85</v>
      </c>
      <c r="N8" s="38" t="s">
        <v>14</v>
      </c>
      <c r="O8" s="38" t="s">
        <v>25</v>
      </c>
      <c r="X8" s="6" t="s">
        <v>12</v>
      </c>
      <c r="Y8" s="6" t="s">
        <v>13</v>
      </c>
      <c r="Z8" s="6" t="s">
        <v>14</v>
      </c>
      <c r="AA8" s="7" t="s">
        <v>25</v>
      </c>
    </row>
    <row r="9" spans="2:27" ht="32.25" customHeight="1" x14ac:dyDescent="0.35">
      <c r="B9" s="82" t="s">
        <v>9</v>
      </c>
      <c r="C9" s="82" t="s">
        <v>2</v>
      </c>
      <c r="D9" s="83" t="str">
        <f>+FODA!D8</f>
        <v>F1</v>
      </c>
      <c r="E9" s="84" t="str">
        <f>+FODA!E8</f>
        <v>Segmentacion o diferenciacion de los usuarios en la pagina</v>
      </c>
      <c r="F9" s="87" t="s">
        <v>18</v>
      </c>
      <c r="G9" s="87" t="s">
        <v>92</v>
      </c>
      <c r="H9" s="87" t="s">
        <v>89</v>
      </c>
      <c r="I9" s="83">
        <f t="shared" ref="I9:I18" si="0">+IF(F9=$L$9,1,IF(F9=$L$10,2,IF(F9=$L$11,3,IF(F9=$L$12,4,IF(F9=$L$13,5,0)))))*IF(G9=$M$9,1,IF(G9=$M$10,2,IF(G9=$M$11,3,IF(G9=$M$12,4,IF(G9=$M$13,5,0)))))*IF(H9=$N$9,1,IF(H9=$N$10,2,IF(H9=$N$11,3,IF(H9=$N$12,4,IF(H9=$N$13,5,0)))))</f>
        <v>27</v>
      </c>
      <c r="K9" s="10">
        <v>1</v>
      </c>
      <c r="L9" s="4" t="s">
        <v>17</v>
      </c>
      <c r="M9" s="40" t="s">
        <v>93</v>
      </c>
      <c r="N9" s="4" t="s">
        <v>87</v>
      </c>
      <c r="O9" s="4" t="s">
        <v>103</v>
      </c>
      <c r="X9" s="5" t="s">
        <v>17</v>
      </c>
      <c r="Y9" s="5" t="s">
        <v>19</v>
      </c>
      <c r="Z9" s="5" t="s">
        <v>22</v>
      </c>
      <c r="AA9" s="8" t="s">
        <v>26</v>
      </c>
    </row>
    <row r="10" spans="2:27" ht="37.5" customHeight="1" x14ac:dyDescent="0.35">
      <c r="B10" s="82" t="s">
        <v>9</v>
      </c>
      <c r="C10" s="82" t="s">
        <v>2</v>
      </c>
      <c r="D10" s="83" t="str">
        <f>+FODA!D9</f>
        <v>F2</v>
      </c>
      <c r="E10" s="84" t="str">
        <f>+FODA!E9</f>
        <v>Seguridad en las transacciones realizadas en nuestra pagina</v>
      </c>
      <c r="F10" s="87" t="s">
        <v>16</v>
      </c>
      <c r="G10" s="87" t="s">
        <v>21</v>
      </c>
      <c r="H10" s="87" t="s">
        <v>23</v>
      </c>
      <c r="I10" s="83">
        <f t="shared" si="0"/>
        <v>80</v>
      </c>
      <c r="K10" s="11">
        <v>2</v>
      </c>
      <c r="L10" s="48" t="s">
        <v>86</v>
      </c>
      <c r="M10" s="4" t="s">
        <v>19</v>
      </c>
      <c r="N10" s="4" t="s">
        <v>88</v>
      </c>
      <c r="O10" s="4" t="s">
        <v>102</v>
      </c>
      <c r="X10" s="5" t="s">
        <v>18</v>
      </c>
      <c r="Y10" s="5" t="s">
        <v>20</v>
      </c>
      <c r="Z10" s="5" t="s">
        <v>23</v>
      </c>
      <c r="AA10" s="8" t="s">
        <v>27</v>
      </c>
    </row>
    <row r="11" spans="2:27" ht="16" customHeight="1" x14ac:dyDescent="0.35">
      <c r="B11" s="82" t="s">
        <v>9</v>
      </c>
      <c r="C11" s="82" t="s">
        <v>2</v>
      </c>
      <c r="D11" s="83" t="str">
        <f>+FODA!D10</f>
        <v>F3</v>
      </c>
      <c r="E11" s="84" t="str">
        <f>+FODA!E10</f>
        <v>Visibilidad para los comercios</v>
      </c>
      <c r="F11" s="87" t="s">
        <v>86</v>
      </c>
      <c r="G11" s="87" t="s">
        <v>92</v>
      </c>
      <c r="H11" s="87" t="s">
        <v>88</v>
      </c>
      <c r="I11" s="83">
        <f t="shared" si="0"/>
        <v>12</v>
      </c>
      <c r="K11" s="12">
        <v>3</v>
      </c>
      <c r="L11" s="4" t="s">
        <v>18</v>
      </c>
      <c r="M11" s="40" t="s">
        <v>92</v>
      </c>
      <c r="N11" s="4" t="s">
        <v>89</v>
      </c>
      <c r="O11" s="4" t="s">
        <v>101</v>
      </c>
      <c r="X11" s="5" t="s">
        <v>16</v>
      </c>
      <c r="Y11" s="5" t="s">
        <v>21</v>
      </c>
      <c r="Z11" s="5" t="s">
        <v>24</v>
      </c>
      <c r="AA11" s="8" t="s">
        <v>28</v>
      </c>
    </row>
    <row r="12" spans="2:27" ht="16" customHeight="1" x14ac:dyDescent="0.35">
      <c r="B12" s="82" t="s">
        <v>9</v>
      </c>
      <c r="C12" s="82" t="s">
        <v>2</v>
      </c>
      <c r="D12" s="83" t="str">
        <f>+FODA!D11</f>
        <v>F4</v>
      </c>
      <c r="E12" s="84" t="str">
        <f>+FODA!E11</f>
        <v>Centralizacion de productos y servicios</v>
      </c>
      <c r="F12" s="87" t="s">
        <v>18</v>
      </c>
      <c r="G12" s="87" t="s">
        <v>92</v>
      </c>
      <c r="H12" s="87" t="s">
        <v>89</v>
      </c>
      <c r="I12" s="83">
        <f t="shared" si="0"/>
        <v>27</v>
      </c>
      <c r="K12" s="4">
        <v>4</v>
      </c>
      <c r="L12" s="4" t="s">
        <v>16</v>
      </c>
      <c r="M12" s="4" t="s">
        <v>20</v>
      </c>
      <c r="N12" s="4" t="s">
        <v>23</v>
      </c>
      <c r="O12" s="4" t="s">
        <v>104</v>
      </c>
    </row>
    <row r="13" spans="2:27" ht="16" customHeight="1" x14ac:dyDescent="0.35">
      <c r="B13" s="82" t="s">
        <v>9</v>
      </c>
      <c r="C13" s="82" t="s">
        <v>2</v>
      </c>
      <c r="D13" s="83" t="str">
        <f>+FODA!D12</f>
        <v>F5</v>
      </c>
      <c r="E13" s="84">
        <f>+FODA!E12</f>
        <v>0</v>
      </c>
      <c r="F13" s="87"/>
      <c r="G13" s="87"/>
      <c r="H13" s="87"/>
      <c r="I13" s="83">
        <f t="shared" si="0"/>
        <v>0</v>
      </c>
      <c r="K13" s="4">
        <v>5</v>
      </c>
      <c r="L13" s="9" t="s">
        <v>91</v>
      </c>
      <c r="M13" s="4" t="s">
        <v>21</v>
      </c>
      <c r="N13" s="4" t="s">
        <v>90</v>
      </c>
      <c r="O13" s="4" t="s">
        <v>28</v>
      </c>
    </row>
    <row r="14" spans="2:27" ht="31.5" customHeight="1" x14ac:dyDescent="0.35">
      <c r="B14" s="82" t="s">
        <v>9</v>
      </c>
      <c r="C14" s="82" t="s">
        <v>3</v>
      </c>
      <c r="D14" s="85" t="str">
        <f>+FODA!H8</f>
        <v>D1</v>
      </c>
      <c r="E14" s="125" t="str">
        <f>+FODA!I8</f>
        <v>Costos tanto de mantenimiento como para inicializar el proyecto</v>
      </c>
      <c r="F14" s="87" t="s">
        <v>16</v>
      </c>
      <c r="G14" s="87" t="s">
        <v>20</v>
      </c>
      <c r="H14" s="87" t="s">
        <v>23</v>
      </c>
      <c r="I14" s="83">
        <f t="shared" si="0"/>
        <v>64</v>
      </c>
    </row>
    <row r="15" spans="2:27" ht="27.75" customHeight="1" x14ac:dyDescent="0.35">
      <c r="B15" s="82" t="s">
        <v>9</v>
      </c>
      <c r="C15" s="82" t="s">
        <v>3</v>
      </c>
      <c r="D15" s="85" t="str">
        <f>+FODA!H9</f>
        <v>D2</v>
      </c>
      <c r="E15" s="125" t="str">
        <f>+FODA!I9</f>
        <v>Implementacion y adaptacion de la plataforma hacia los usuarios</v>
      </c>
      <c r="F15" s="87" t="s">
        <v>86</v>
      </c>
      <c r="G15" s="87" t="s">
        <v>19</v>
      </c>
      <c r="H15" s="87" t="s">
        <v>88</v>
      </c>
      <c r="I15" s="83">
        <f t="shared" si="0"/>
        <v>8</v>
      </c>
    </row>
    <row r="16" spans="2:27" ht="30.75" customHeight="1" x14ac:dyDescent="0.35">
      <c r="B16" s="82" t="s">
        <v>9</v>
      </c>
      <c r="C16" s="82" t="s">
        <v>3</v>
      </c>
      <c r="D16" s="85" t="str">
        <f>+FODA!H10</f>
        <v>D3</v>
      </c>
      <c r="E16" s="125" t="str">
        <f>+FODA!I10</f>
        <v>Gestion de calidad en la plataforma para asegurar la seguridad que mencionamos tener</v>
      </c>
      <c r="F16" s="87" t="s">
        <v>18</v>
      </c>
      <c r="G16" s="87" t="s">
        <v>20</v>
      </c>
      <c r="H16" s="87" t="s">
        <v>89</v>
      </c>
      <c r="I16" s="83">
        <f t="shared" si="0"/>
        <v>36</v>
      </c>
    </row>
    <row r="17" spans="2:13" ht="16" customHeight="1" x14ac:dyDescent="0.35">
      <c r="B17" s="82" t="s">
        <v>9</v>
      </c>
      <c r="C17" s="82" t="s">
        <v>3</v>
      </c>
      <c r="D17" s="85" t="str">
        <f>+FODA!H11</f>
        <v>D4</v>
      </c>
      <c r="E17" s="86">
        <f>+FODA!I11</f>
        <v>0</v>
      </c>
      <c r="F17" s="87"/>
      <c r="G17" s="87"/>
      <c r="H17" s="87"/>
      <c r="I17" s="83">
        <f t="shared" si="0"/>
        <v>0</v>
      </c>
    </row>
    <row r="18" spans="2:13" ht="16" customHeight="1" x14ac:dyDescent="0.35">
      <c r="B18" s="82" t="s">
        <v>9</v>
      </c>
      <c r="C18" s="82" t="s">
        <v>3</v>
      </c>
      <c r="D18" s="85" t="str">
        <f>+FODA!H12</f>
        <v>D5</v>
      </c>
      <c r="E18" s="86">
        <f>+FODA!I12</f>
        <v>0</v>
      </c>
      <c r="F18" s="87"/>
      <c r="G18" s="87"/>
      <c r="H18" s="87"/>
      <c r="I18" s="83">
        <f t="shared" si="0"/>
        <v>0</v>
      </c>
    </row>
    <row r="19" spans="2:13" ht="16" customHeight="1" x14ac:dyDescent="0.35">
      <c r="F19"/>
      <c r="G19"/>
      <c r="H19"/>
      <c r="I19"/>
    </row>
    <row r="20" spans="2:13" ht="16" customHeight="1" x14ac:dyDescent="0.35">
      <c r="B20" s="3" t="s">
        <v>142</v>
      </c>
      <c r="F20"/>
      <c r="G20"/>
      <c r="H20"/>
      <c r="I20"/>
    </row>
    <row r="21" spans="2:13" ht="16" customHeight="1" x14ac:dyDescent="0.35">
      <c r="B21" s="7" t="s">
        <v>8</v>
      </c>
      <c r="C21" s="7" t="s">
        <v>7</v>
      </c>
      <c r="D21" s="7" t="s">
        <v>5</v>
      </c>
      <c r="E21" s="7" t="s">
        <v>11</v>
      </c>
      <c r="F21" s="7" t="s">
        <v>12</v>
      </c>
      <c r="G21" s="7" t="s">
        <v>25</v>
      </c>
      <c r="H21" s="7" t="s">
        <v>14</v>
      </c>
      <c r="I21" s="7" t="s">
        <v>15</v>
      </c>
      <c r="K21" s="55" t="s">
        <v>99</v>
      </c>
      <c r="L21" s="55" t="s">
        <v>120</v>
      </c>
      <c r="M21" s="55" t="s">
        <v>119</v>
      </c>
    </row>
    <row r="22" spans="2:13" x14ac:dyDescent="0.35">
      <c r="B22" s="82" t="s">
        <v>10</v>
      </c>
      <c r="C22" s="82" t="s">
        <v>0</v>
      </c>
      <c r="D22" s="83" t="str">
        <f>+FODA!D14</f>
        <v>O1</v>
      </c>
      <c r="E22" s="84" t="str">
        <f>+FODA!E14</f>
        <v xml:space="preserve">Crecimiento del mercado </v>
      </c>
      <c r="F22" s="87" t="s">
        <v>91</v>
      </c>
      <c r="G22" s="87" t="s">
        <v>104</v>
      </c>
      <c r="H22" s="87" t="s">
        <v>23</v>
      </c>
      <c r="I22" s="83">
        <f t="shared" ref="I22:I31" si="1">+IF(F22=$L$9,1,IF(F22=$L$10,2,IF(F22=$L$11,3,IF(F22=$L$12,4,IF(F22=$L$13,5,0)))))*IF(G22=$O$9,1,IF(G22=$O$10,2,IF(G22=$O$11,3,IF(G22=$O$12,4,IF(G22=$O$13,5,0)))))*IF(H22=$N$9,1,IF(H22=$N$10,2,IF(H22=$N$11,3,IF(H22=$N$12,4,IF(H22=$N$13,5,0)))))</f>
        <v>80</v>
      </c>
      <c r="K22" s="13" t="s">
        <v>2</v>
      </c>
      <c r="L22" s="4">
        <f>+SUM(I9:I13)</f>
        <v>146</v>
      </c>
      <c r="M22" s="56">
        <f>+L22/$L$26</f>
        <v>0.3273542600896861</v>
      </c>
    </row>
    <row r="23" spans="2:13" x14ac:dyDescent="0.35">
      <c r="B23" s="82" t="s">
        <v>10</v>
      </c>
      <c r="C23" s="82" t="s">
        <v>0</v>
      </c>
      <c r="D23" s="83" t="str">
        <f>+FODA!D15</f>
        <v>O2</v>
      </c>
      <c r="E23" s="84" t="str">
        <f>+FODA!E15</f>
        <v>Tendencias del comercio electronico</v>
      </c>
      <c r="F23" s="87" t="s">
        <v>18</v>
      </c>
      <c r="G23" s="87" t="s">
        <v>102</v>
      </c>
      <c r="H23" s="87" t="s">
        <v>89</v>
      </c>
      <c r="I23" s="83">
        <f t="shared" si="1"/>
        <v>18</v>
      </c>
      <c r="K23" s="14" t="s">
        <v>3</v>
      </c>
      <c r="L23" s="4">
        <f>+SUM(I14:I18)</f>
        <v>108</v>
      </c>
      <c r="M23" s="56">
        <f>+L23/$L$26</f>
        <v>0.24215246636771301</v>
      </c>
    </row>
    <row r="24" spans="2:13" x14ac:dyDescent="0.35">
      <c r="B24" s="82" t="s">
        <v>10</v>
      </c>
      <c r="C24" s="82" t="s">
        <v>0</v>
      </c>
      <c r="D24" s="83" t="str">
        <f>+FODA!D16</f>
        <v>O3</v>
      </c>
      <c r="E24" s="84" t="str">
        <f>+FODA!E16</f>
        <v>Nuevas funcionalidades de la plataforma</v>
      </c>
      <c r="F24" s="87" t="s">
        <v>86</v>
      </c>
      <c r="G24" s="87" t="s">
        <v>102</v>
      </c>
      <c r="H24" s="87" t="s">
        <v>89</v>
      </c>
      <c r="I24" s="83">
        <f t="shared" si="1"/>
        <v>12</v>
      </c>
      <c r="K24" s="15" t="s">
        <v>0</v>
      </c>
      <c r="L24" s="4">
        <f>+SUM(I22:I26)</f>
        <v>110</v>
      </c>
      <c r="M24" s="56">
        <f>+L24/$L$26</f>
        <v>0.24663677130044842</v>
      </c>
    </row>
    <row r="25" spans="2:13" x14ac:dyDescent="0.35">
      <c r="B25" s="82" t="s">
        <v>10</v>
      </c>
      <c r="C25" s="82" t="s">
        <v>0</v>
      </c>
      <c r="D25" s="83" t="str">
        <f>+FODA!D17</f>
        <v>O4</v>
      </c>
      <c r="E25" s="84">
        <f>+FODA!E17</f>
        <v>0</v>
      </c>
      <c r="F25" s="87"/>
      <c r="G25" s="87"/>
      <c r="H25" s="87"/>
      <c r="I25" s="83">
        <f t="shared" si="1"/>
        <v>0</v>
      </c>
      <c r="K25" s="16" t="s">
        <v>1</v>
      </c>
      <c r="L25" s="4">
        <f>+SUM(I27:I31)</f>
        <v>82</v>
      </c>
      <c r="M25" s="56">
        <f>+L25/$L$26</f>
        <v>0.18385650224215247</v>
      </c>
    </row>
    <row r="26" spans="2:13" x14ac:dyDescent="0.35">
      <c r="B26" s="82" t="s">
        <v>10</v>
      </c>
      <c r="C26" s="82" t="s">
        <v>0</v>
      </c>
      <c r="D26" s="83" t="str">
        <f>+FODA!D18</f>
        <v>O5</v>
      </c>
      <c r="E26" s="84">
        <f>+FODA!E18</f>
        <v>0</v>
      </c>
      <c r="F26" s="87"/>
      <c r="G26" s="87"/>
      <c r="H26" s="87"/>
      <c r="I26" s="83">
        <f t="shared" si="1"/>
        <v>0</v>
      </c>
      <c r="K26" s="74" t="s">
        <v>100</v>
      </c>
      <c r="L26" s="55">
        <f>SUM(L22:L25)</f>
        <v>446</v>
      </c>
    </row>
    <row r="27" spans="2:13" x14ac:dyDescent="0.35">
      <c r="B27" s="82" t="s">
        <v>10</v>
      </c>
      <c r="C27" s="82" t="s">
        <v>1</v>
      </c>
      <c r="D27" s="85" t="str">
        <f>+FODA!H14</f>
        <v>A1</v>
      </c>
      <c r="E27" s="86" t="str">
        <f>+FODA!I14</f>
        <v>Competencias en el mercado</v>
      </c>
      <c r="F27" s="87" t="s">
        <v>18</v>
      </c>
      <c r="G27" s="87" t="s">
        <v>104</v>
      </c>
      <c r="H27" s="87" t="s">
        <v>89</v>
      </c>
      <c r="I27" s="83">
        <f t="shared" si="1"/>
        <v>36</v>
      </c>
    </row>
    <row r="28" spans="2:13" x14ac:dyDescent="0.35">
      <c r="B28" s="82" t="s">
        <v>10</v>
      </c>
      <c r="C28" s="82" t="s">
        <v>1</v>
      </c>
      <c r="D28" s="85" t="str">
        <f>+FODA!H15</f>
        <v>A2</v>
      </c>
      <c r="E28" s="86" t="str">
        <f>+FODA!I15</f>
        <v>Inconvenientes de seguridad y privacidad</v>
      </c>
      <c r="F28" s="87" t="s">
        <v>16</v>
      </c>
      <c r="G28" s="87" t="s">
        <v>101</v>
      </c>
      <c r="H28" s="87" t="s">
        <v>89</v>
      </c>
      <c r="I28" s="83">
        <f t="shared" si="1"/>
        <v>36</v>
      </c>
    </row>
    <row r="29" spans="2:13" x14ac:dyDescent="0.35">
      <c r="B29" s="82" t="s">
        <v>10</v>
      </c>
      <c r="C29" s="82" t="s">
        <v>1</v>
      </c>
      <c r="D29" s="85" t="str">
        <f>+FODA!H16</f>
        <v>A3</v>
      </c>
      <c r="E29" s="86" t="str">
        <f>+FODA!I16</f>
        <v>Dependencias tecnologicas</v>
      </c>
      <c r="F29" s="87" t="s">
        <v>86</v>
      </c>
      <c r="G29" s="87" t="s">
        <v>102</v>
      </c>
      <c r="H29" s="87" t="s">
        <v>88</v>
      </c>
      <c r="I29" s="83">
        <f t="shared" si="1"/>
        <v>8</v>
      </c>
    </row>
    <row r="30" spans="2:13" x14ac:dyDescent="0.35">
      <c r="B30" s="82" t="s">
        <v>10</v>
      </c>
      <c r="C30" s="82" t="s">
        <v>1</v>
      </c>
      <c r="D30" s="85" t="str">
        <f>+FODA!H17</f>
        <v>A4</v>
      </c>
      <c r="E30" s="86" t="str">
        <f>+FODA!I17</f>
        <v>Cambios en las normativas legales</v>
      </c>
      <c r="F30" s="87" t="s">
        <v>17</v>
      </c>
      <c r="G30" s="87" t="s">
        <v>102</v>
      </c>
      <c r="H30" s="87" t="s">
        <v>87</v>
      </c>
      <c r="I30" s="83">
        <f t="shared" si="1"/>
        <v>2</v>
      </c>
    </row>
    <row r="31" spans="2:13" x14ac:dyDescent="0.35">
      <c r="B31" s="82" t="s">
        <v>10</v>
      </c>
      <c r="C31" s="82" t="s">
        <v>1</v>
      </c>
      <c r="D31" s="85" t="str">
        <f>+FODA!H18</f>
        <v>A5</v>
      </c>
      <c r="E31" s="86">
        <f>+FODA!I18</f>
        <v>0</v>
      </c>
      <c r="F31" s="87"/>
      <c r="G31" s="87"/>
      <c r="H31" s="87"/>
      <c r="I31" s="83">
        <f t="shared" si="1"/>
        <v>0</v>
      </c>
    </row>
    <row r="32" spans="2:13" ht="16" customHeight="1" x14ac:dyDescent="0.35">
      <c r="F32"/>
      <c r="G32"/>
      <c r="H32"/>
      <c r="I32"/>
    </row>
  </sheetData>
  <mergeCells count="9">
    <mergeCell ref="H2:I2"/>
    <mergeCell ref="H5:I5"/>
    <mergeCell ref="B2:B5"/>
    <mergeCell ref="C2:E3"/>
    <mergeCell ref="C4:E5"/>
    <mergeCell ref="F2:G2"/>
    <mergeCell ref="F3:G3"/>
    <mergeCell ref="F4:G4"/>
    <mergeCell ref="F5:G5"/>
  </mergeCells>
  <dataValidations count="4">
    <dataValidation type="list" allowBlank="1" showInputMessage="1" showErrorMessage="1" sqref="F9:F18 F22:F31" xr:uid="{65E33F8A-0C63-49A8-9BC2-8C41C2D40612}">
      <formula1>$L$9:$L$13</formula1>
    </dataValidation>
    <dataValidation type="list" allowBlank="1" showInputMessage="1" showErrorMessage="1" sqref="G9:G18" xr:uid="{A520A8A5-15CA-436B-960D-00321FB2AA3D}">
      <formula1>$M$9:$M$13</formula1>
    </dataValidation>
    <dataValidation type="list" allowBlank="1" showInputMessage="1" showErrorMessage="1" sqref="H9:H18 H22:H31" xr:uid="{0A52DF29-CA73-4891-9559-F7A5B387B44C}">
      <formula1>$N$9:$N$13</formula1>
    </dataValidation>
    <dataValidation type="list" allowBlank="1" showInputMessage="1" showErrorMessage="1" sqref="G22:G31" xr:uid="{ED38B933-7BA2-406A-8EE1-E53370C29BA2}">
      <formula1>$O$9:$O$13</formula1>
    </dataValidation>
  </dataValidations>
  <pageMargins left="0.75" right="0.75" top="1" bottom="1" header="0.3" footer="0.3"/>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
  <sheetViews>
    <sheetView showGridLines="0" topLeftCell="A17" zoomScale="70" zoomScaleNormal="70" workbookViewId="0">
      <selection activeCell="E25" sqref="E25:G25"/>
    </sheetView>
  </sheetViews>
  <sheetFormatPr baseColWidth="10" defaultRowHeight="14.5" x14ac:dyDescent="0.35"/>
  <cols>
    <col min="1" max="1" width="4.453125" customWidth="1"/>
    <col min="2" max="2" width="4.26953125" customWidth="1"/>
    <col min="3" max="3" width="53.7265625" customWidth="1"/>
    <col min="4" max="4" width="10.453125" style="1" customWidth="1"/>
    <col min="5" max="5" width="26" customWidth="1"/>
    <col min="6" max="6" width="28.7265625" customWidth="1"/>
    <col min="7" max="7" width="31.81640625" customWidth="1"/>
    <col min="8" max="8" width="11.81640625" style="1" customWidth="1"/>
    <col min="9" max="9" width="24.54296875" customWidth="1"/>
    <col min="10" max="10" width="35.26953125" customWidth="1"/>
    <col min="11" max="11" width="21.1796875" customWidth="1"/>
  </cols>
  <sheetData>
    <row r="1" spans="1:14" s="2" customFormat="1" ht="21" x14ac:dyDescent="0.5">
      <c r="A1"/>
      <c r="B1"/>
      <c r="C1"/>
      <c r="D1" s="1"/>
      <c r="E1"/>
      <c r="F1"/>
      <c r="G1"/>
      <c r="H1" s="1"/>
      <c r="I1"/>
      <c r="J1"/>
      <c r="K1"/>
      <c r="L1"/>
      <c r="M1"/>
      <c r="N1"/>
    </row>
    <row r="2" spans="1:14" s="2" customFormat="1" ht="21" customHeight="1" x14ac:dyDescent="0.5">
      <c r="A2"/>
      <c r="B2" s="229"/>
      <c r="C2" s="230"/>
      <c r="D2" s="227">
        <f>+VIMIVA!D2</f>
        <v>0</v>
      </c>
      <c r="E2" s="227"/>
      <c r="F2" s="227"/>
      <c r="G2" s="227"/>
      <c r="H2" s="227"/>
      <c r="I2" s="104" t="s">
        <v>124</v>
      </c>
      <c r="J2" s="213">
        <f>+VIMIVA!N2</f>
        <v>0</v>
      </c>
      <c r="K2" s="214"/>
    </row>
    <row r="3" spans="1:14" s="2" customFormat="1" ht="21" customHeight="1" x14ac:dyDescent="0.5">
      <c r="A3"/>
      <c r="B3" s="231"/>
      <c r="C3" s="232"/>
      <c r="D3" s="227"/>
      <c r="E3" s="227"/>
      <c r="F3" s="227"/>
      <c r="G3" s="227"/>
      <c r="H3" s="227"/>
      <c r="I3" s="104" t="s">
        <v>134</v>
      </c>
      <c r="J3" s="122">
        <f>+VIMIVA!N3</f>
        <v>0</v>
      </c>
      <c r="K3" s="123"/>
    </row>
    <row r="4" spans="1:14" s="2" customFormat="1" ht="21" customHeight="1" x14ac:dyDescent="0.5">
      <c r="A4"/>
      <c r="B4" s="231"/>
      <c r="C4" s="232"/>
      <c r="D4" s="227" t="s">
        <v>29</v>
      </c>
      <c r="E4" s="227"/>
      <c r="F4" s="227"/>
      <c r="G4" s="227"/>
      <c r="H4" s="227"/>
      <c r="I4" s="104" t="s">
        <v>125</v>
      </c>
      <c r="J4" s="122">
        <f>1+'ESTRATEGIAS '!N4</f>
        <v>1</v>
      </c>
      <c r="K4" s="123"/>
    </row>
    <row r="5" spans="1:14" ht="25" customHeight="1" x14ac:dyDescent="0.35">
      <c r="B5" s="233"/>
      <c r="C5" s="234"/>
      <c r="D5" s="227"/>
      <c r="E5" s="227"/>
      <c r="F5" s="227"/>
      <c r="G5" s="227"/>
      <c r="H5" s="227"/>
      <c r="I5" s="104" t="s">
        <v>128</v>
      </c>
      <c r="J5" s="215">
        <f>+VIMIVA!N5</f>
        <v>0</v>
      </c>
      <c r="K5" s="216"/>
    </row>
    <row r="6" spans="1:14" ht="21" customHeight="1" x14ac:dyDescent="0.35">
      <c r="H6"/>
    </row>
    <row r="7" spans="1:14" ht="21" customHeight="1" x14ac:dyDescent="0.6">
      <c r="C7" s="228" t="s">
        <v>73</v>
      </c>
      <c r="D7" s="228"/>
      <c r="H7" s="18"/>
    </row>
    <row r="8" spans="1:14" ht="21" customHeight="1" x14ac:dyDescent="0.35"/>
    <row r="9" spans="1:14" ht="44.25" customHeight="1" x14ac:dyDescent="0.35">
      <c r="B9" s="239" t="s">
        <v>133</v>
      </c>
      <c r="C9" s="239"/>
      <c r="D9" s="22" t="s">
        <v>45</v>
      </c>
      <c r="E9" s="262" t="s">
        <v>63</v>
      </c>
      <c r="F9" s="262"/>
      <c r="G9" s="262"/>
      <c r="H9" s="22" t="s">
        <v>46</v>
      </c>
      <c r="I9" s="264" t="s">
        <v>62</v>
      </c>
      <c r="J9" s="264"/>
      <c r="K9" s="264"/>
    </row>
    <row r="10" spans="1:14" ht="31.5" customHeight="1" x14ac:dyDescent="0.35">
      <c r="B10" s="239"/>
      <c r="C10" s="239"/>
      <c r="D10" s="92" t="str">
        <f>+FODA!D14</f>
        <v>O1</v>
      </c>
      <c r="E10" s="241" t="str">
        <f>+FODA!E14</f>
        <v xml:space="preserve">Crecimiento del mercado </v>
      </c>
      <c r="F10" s="242"/>
      <c r="G10" s="243"/>
      <c r="H10" s="93" t="s">
        <v>57</v>
      </c>
      <c r="I10" s="240" t="str">
        <f>+FODA!I14</f>
        <v>Competencias en el mercado</v>
      </c>
      <c r="J10" s="240"/>
      <c r="K10" s="240"/>
    </row>
    <row r="11" spans="1:14" ht="31.5" customHeight="1" x14ac:dyDescent="0.35">
      <c r="B11" s="239"/>
      <c r="C11" s="239"/>
      <c r="D11" s="92" t="s">
        <v>53</v>
      </c>
      <c r="E11" s="241" t="str">
        <f>+FODA!E15</f>
        <v>Tendencias del comercio electronico</v>
      </c>
      <c r="F11" s="242"/>
      <c r="G11" s="243"/>
      <c r="H11" s="93" t="s">
        <v>58</v>
      </c>
      <c r="I11" s="240" t="str">
        <f>+FODA!I15</f>
        <v>Inconvenientes de seguridad y privacidad</v>
      </c>
      <c r="J11" s="240"/>
      <c r="K11" s="240"/>
    </row>
    <row r="12" spans="1:14" ht="31.5" customHeight="1" x14ac:dyDescent="0.35">
      <c r="B12" s="239"/>
      <c r="C12" s="239"/>
      <c r="D12" s="92" t="s">
        <v>54</v>
      </c>
      <c r="E12" s="241" t="str">
        <f>+FODA!E16</f>
        <v>Nuevas funcionalidades de la plataforma</v>
      </c>
      <c r="F12" s="242"/>
      <c r="G12" s="243"/>
      <c r="H12" s="93" t="s">
        <v>59</v>
      </c>
      <c r="I12" s="240" t="str">
        <f>+FODA!I16</f>
        <v>Dependencias tecnologicas</v>
      </c>
      <c r="J12" s="240"/>
      <c r="K12" s="240"/>
    </row>
    <row r="13" spans="1:14" ht="31.5" customHeight="1" x14ac:dyDescent="0.35">
      <c r="B13" s="239"/>
      <c r="C13" s="239"/>
      <c r="D13" s="92" t="s">
        <v>55</v>
      </c>
      <c r="E13" s="241">
        <f>+FODA!E17</f>
        <v>0</v>
      </c>
      <c r="F13" s="242"/>
      <c r="G13" s="243"/>
      <c r="H13" s="93" t="s">
        <v>60</v>
      </c>
      <c r="I13" s="240" t="str">
        <f>+FODA!I17</f>
        <v>Cambios en las normativas legales</v>
      </c>
      <c r="J13" s="240"/>
      <c r="K13" s="240"/>
    </row>
    <row r="14" spans="1:14" ht="31.5" customHeight="1" x14ac:dyDescent="0.35">
      <c r="B14" s="239"/>
      <c r="C14" s="239"/>
      <c r="D14" s="92" t="s">
        <v>56</v>
      </c>
      <c r="E14" s="241">
        <f>+FODA!E18</f>
        <v>0</v>
      </c>
      <c r="F14" s="242"/>
      <c r="G14" s="243"/>
      <c r="H14" s="93" t="s">
        <v>61</v>
      </c>
      <c r="I14" s="240">
        <f>+FODA!I18</f>
        <v>0</v>
      </c>
      <c r="J14" s="240"/>
      <c r="K14" s="240"/>
    </row>
    <row r="15" spans="1:14" ht="59.25" customHeight="1" x14ac:dyDescent="0.35">
      <c r="B15" s="235" t="s">
        <v>64</v>
      </c>
      <c r="C15" s="236"/>
      <c r="D15" s="20" t="s">
        <v>66</v>
      </c>
      <c r="E15" s="256" t="s">
        <v>75</v>
      </c>
      <c r="F15" s="257"/>
      <c r="G15" s="258"/>
      <c r="H15" s="19" t="s">
        <v>67</v>
      </c>
      <c r="I15" s="259" t="s">
        <v>74</v>
      </c>
      <c r="J15" s="260"/>
      <c r="K15" s="261"/>
    </row>
    <row r="16" spans="1:14" ht="45" customHeight="1" x14ac:dyDescent="0.35">
      <c r="B16" s="81" t="str">
        <f>+FODA!D8</f>
        <v>F1</v>
      </c>
      <c r="C16" s="94" t="str">
        <f>+FODA!E8</f>
        <v>Segmentacion o diferenciacion de los usuarios en la pagina</v>
      </c>
      <c r="D16" s="96"/>
      <c r="E16" s="244" t="s">
        <v>167</v>
      </c>
      <c r="F16" s="245"/>
      <c r="G16" s="246"/>
      <c r="H16" s="98"/>
      <c r="I16" s="244" t="s">
        <v>170</v>
      </c>
      <c r="J16" s="245"/>
      <c r="K16" s="246"/>
    </row>
    <row r="17" spans="2:11" ht="45" customHeight="1" x14ac:dyDescent="0.35">
      <c r="B17" s="81" t="str">
        <f>+FODA!D9</f>
        <v>F2</v>
      </c>
      <c r="C17" s="94" t="str">
        <f>+FODA!E9</f>
        <v>Seguridad en las transacciones realizadas en nuestra pagina</v>
      </c>
      <c r="D17" s="96"/>
      <c r="E17" s="263" t="s">
        <v>182</v>
      </c>
      <c r="F17" s="263"/>
      <c r="G17" s="263"/>
      <c r="H17" s="98"/>
      <c r="I17" s="244" t="s">
        <v>171</v>
      </c>
      <c r="J17" s="245"/>
      <c r="K17" s="246"/>
    </row>
    <row r="18" spans="2:11" ht="45" customHeight="1" x14ac:dyDescent="0.35">
      <c r="B18" s="81" t="str">
        <f>+FODA!D10</f>
        <v>F3</v>
      </c>
      <c r="C18" s="94" t="str">
        <f>+FODA!E10</f>
        <v>Visibilidad para los comercios</v>
      </c>
      <c r="D18" s="96"/>
      <c r="E18" s="263" t="s">
        <v>169</v>
      </c>
      <c r="F18" s="263"/>
      <c r="G18" s="263"/>
      <c r="H18" s="98"/>
      <c r="I18" s="244" t="s">
        <v>172</v>
      </c>
      <c r="J18" s="245"/>
      <c r="K18" s="246"/>
    </row>
    <row r="19" spans="2:11" ht="45" customHeight="1" x14ac:dyDescent="0.35">
      <c r="B19" s="81" t="str">
        <f>+FODA!D11</f>
        <v>F4</v>
      </c>
      <c r="C19" s="94" t="str">
        <f>+FODA!E11</f>
        <v>Centralizacion de productos y servicios</v>
      </c>
      <c r="D19" s="97"/>
      <c r="E19" s="263" t="s">
        <v>181</v>
      </c>
      <c r="F19" s="263"/>
      <c r="G19" s="263"/>
      <c r="H19" s="99"/>
      <c r="I19" s="247"/>
      <c r="J19" s="248"/>
      <c r="K19" s="249"/>
    </row>
    <row r="20" spans="2:11" ht="45" customHeight="1" x14ac:dyDescent="0.35">
      <c r="B20" s="81" t="str">
        <f>+FODA!D12</f>
        <v>F5</v>
      </c>
      <c r="C20" s="94">
        <f>+FODA!E12</f>
        <v>0</v>
      </c>
      <c r="D20" s="96"/>
      <c r="E20" s="244"/>
      <c r="F20" s="245"/>
      <c r="G20" s="246"/>
      <c r="H20" s="100"/>
      <c r="I20" s="244"/>
      <c r="J20" s="245"/>
      <c r="K20" s="246"/>
    </row>
    <row r="21" spans="2:11" ht="60.75" customHeight="1" x14ac:dyDescent="0.45">
      <c r="B21" s="237" t="s">
        <v>65</v>
      </c>
      <c r="C21" s="238"/>
      <c r="D21" s="20" t="s">
        <v>68</v>
      </c>
      <c r="E21" s="250" t="s">
        <v>76</v>
      </c>
      <c r="F21" s="251"/>
      <c r="G21" s="252"/>
      <c r="H21" s="80" t="s">
        <v>69</v>
      </c>
      <c r="I21" s="253" t="s">
        <v>77</v>
      </c>
      <c r="J21" s="254"/>
      <c r="K21" s="255"/>
    </row>
    <row r="22" spans="2:11" ht="41.25" customHeight="1" x14ac:dyDescent="0.35">
      <c r="B22" s="95" t="str">
        <f>+FODA!H8</f>
        <v>D1</v>
      </c>
      <c r="C22" s="95" t="str">
        <f>+FODA!I8</f>
        <v>Costos tanto de mantenimiento como para inicializar el proyecto</v>
      </c>
      <c r="D22" s="96"/>
      <c r="E22" s="263" t="s">
        <v>173</v>
      </c>
      <c r="F22" s="263"/>
      <c r="G22" s="263"/>
      <c r="H22" s="98"/>
      <c r="I22" s="244" t="s">
        <v>176</v>
      </c>
      <c r="J22" s="245"/>
      <c r="K22" s="246"/>
    </row>
    <row r="23" spans="2:11" ht="56.25" customHeight="1" x14ac:dyDescent="0.35">
      <c r="B23" s="95" t="str">
        <f>+FODA!H9</f>
        <v>D2</v>
      </c>
      <c r="C23" s="95" t="str">
        <f>+FODA!I9</f>
        <v>Implementacion y adaptacion de la plataforma hacia los usuarios</v>
      </c>
      <c r="D23" s="96"/>
      <c r="E23" s="263" t="s">
        <v>174</v>
      </c>
      <c r="F23" s="263"/>
      <c r="G23" s="263"/>
      <c r="H23" s="98"/>
      <c r="I23" s="244" t="s">
        <v>177</v>
      </c>
      <c r="J23" s="245"/>
      <c r="K23" s="246"/>
    </row>
    <row r="24" spans="2:11" ht="36" customHeight="1" x14ac:dyDescent="0.35">
      <c r="B24" s="95" t="str">
        <f>+FODA!H10</f>
        <v>D3</v>
      </c>
      <c r="C24" s="95" t="str">
        <f>+FODA!I10</f>
        <v>Gestion de calidad en la plataforma para asegurar la seguridad que mencionamos tener</v>
      </c>
      <c r="D24" s="96"/>
      <c r="E24" s="263" t="s">
        <v>175</v>
      </c>
      <c r="F24" s="263"/>
      <c r="G24" s="263"/>
      <c r="H24" s="101"/>
      <c r="I24" s="244" t="s">
        <v>178</v>
      </c>
      <c r="J24" s="245"/>
      <c r="K24" s="246"/>
    </row>
    <row r="25" spans="2:11" ht="36" customHeight="1" x14ac:dyDescent="0.35">
      <c r="B25" s="95" t="str">
        <f>+FODA!H11</f>
        <v>D4</v>
      </c>
      <c r="C25" s="95">
        <f>+FODA!I11</f>
        <v>0</v>
      </c>
      <c r="D25" s="96"/>
      <c r="E25" s="263"/>
      <c r="F25" s="263"/>
      <c r="G25" s="263"/>
      <c r="H25" s="101"/>
      <c r="I25" s="247"/>
      <c r="J25" s="248"/>
      <c r="K25" s="249"/>
    </row>
    <row r="26" spans="2:11" ht="36" customHeight="1" x14ac:dyDescent="0.35">
      <c r="B26" s="95" t="str">
        <f>+FODA!H12</f>
        <v>D5</v>
      </c>
      <c r="C26" s="95">
        <f>+FODA!I12</f>
        <v>0</v>
      </c>
      <c r="D26" s="96"/>
      <c r="E26" s="263"/>
      <c r="F26" s="263"/>
      <c r="G26" s="263"/>
      <c r="H26" s="101"/>
      <c r="I26" s="247"/>
      <c r="J26" s="248"/>
      <c r="K26" s="249"/>
    </row>
    <row r="27" spans="2:11" ht="28" customHeight="1" x14ac:dyDescent="0.35"/>
    <row r="30" spans="2:11" ht="15.5" x14ac:dyDescent="0.35">
      <c r="H30" s="23"/>
    </row>
    <row r="31" spans="2:11" ht="15.5" x14ac:dyDescent="0.35">
      <c r="H31" s="23"/>
    </row>
  </sheetData>
  <mergeCells count="45">
    <mergeCell ref="I9:K9"/>
    <mergeCell ref="E12:G12"/>
    <mergeCell ref="E19:G19"/>
    <mergeCell ref="I13:K13"/>
    <mergeCell ref="E25:G25"/>
    <mergeCell ref="E13:G13"/>
    <mergeCell ref="E14:G14"/>
    <mergeCell ref="E20:G20"/>
    <mergeCell ref="E17:G17"/>
    <mergeCell ref="E18:G18"/>
    <mergeCell ref="I16:K16"/>
    <mergeCell ref="I17:K17"/>
    <mergeCell ref="I18:K18"/>
    <mergeCell ref="I20:K20"/>
    <mergeCell ref="E26:G26"/>
    <mergeCell ref="I22:K22"/>
    <mergeCell ref="I23:K23"/>
    <mergeCell ref="I24:K24"/>
    <mergeCell ref="I25:K25"/>
    <mergeCell ref="E24:G24"/>
    <mergeCell ref="E22:G22"/>
    <mergeCell ref="E23:G23"/>
    <mergeCell ref="I26:K26"/>
    <mergeCell ref="B15:C15"/>
    <mergeCell ref="B21:C21"/>
    <mergeCell ref="B9:C14"/>
    <mergeCell ref="I14:K14"/>
    <mergeCell ref="E10:G10"/>
    <mergeCell ref="E11:G11"/>
    <mergeCell ref="E16:G16"/>
    <mergeCell ref="I19:K19"/>
    <mergeCell ref="I10:K10"/>
    <mergeCell ref="I11:K11"/>
    <mergeCell ref="I12:K12"/>
    <mergeCell ref="E21:G21"/>
    <mergeCell ref="I21:K21"/>
    <mergeCell ref="E15:G15"/>
    <mergeCell ref="I15:K15"/>
    <mergeCell ref="E9:G9"/>
    <mergeCell ref="J2:K2"/>
    <mergeCell ref="J5:K5"/>
    <mergeCell ref="D2:H3"/>
    <mergeCell ref="D4:H5"/>
    <mergeCell ref="C7:D7"/>
    <mergeCell ref="B2:C5"/>
  </mergeCells>
  <pageMargins left="0.25" right="0.25" top="1" bottom="1"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9"/>
  <sheetViews>
    <sheetView showGridLines="0" topLeftCell="B1" zoomScaleNormal="100" workbookViewId="0">
      <pane ySplit="9" topLeftCell="A14" activePane="bottomLeft" state="frozen"/>
      <selection pane="bottomLeft" activeCell="I20" sqref="I20"/>
    </sheetView>
  </sheetViews>
  <sheetFormatPr baseColWidth="10" defaultRowHeight="14.5" x14ac:dyDescent="0.35"/>
  <cols>
    <col min="1" max="1" width="3.1796875" customWidth="1"/>
    <col min="2" max="2" width="15.54296875" bestFit="1" customWidth="1"/>
    <col min="3" max="3" width="50.81640625" style="40" customWidth="1"/>
    <col min="4" max="4" width="30.26953125" customWidth="1"/>
    <col min="5" max="5" width="32.453125" customWidth="1"/>
    <col min="6" max="6" width="17.7265625" style="1" customWidth="1"/>
    <col min="7" max="7" width="12.453125" style="47" bestFit="1" customWidth="1"/>
    <col min="8" max="8" width="15.453125" style="47" customWidth="1"/>
  </cols>
  <sheetData>
    <row r="1" spans="2:9" ht="8.25" customHeight="1" x14ac:dyDescent="0.35">
      <c r="F1" s="40"/>
    </row>
    <row r="2" spans="2:9" ht="16.5" customHeight="1" x14ac:dyDescent="0.35">
      <c r="B2" s="35"/>
      <c r="C2" s="210">
        <f>+VIMIVA!D2</f>
        <v>0</v>
      </c>
      <c r="D2" s="210"/>
      <c r="E2" s="88" t="s">
        <v>124</v>
      </c>
      <c r="F2" s="213"/>
      <c r="G2" s="214"/>
    </row>
    <row r="3" spans="2:9" ht="16.5" customHeight="1" x14ac:dyDescent="0.35">
      <c r="B3" s="36"/>
      <c r="C3" s="210"/>
      <c r="D3" s="210"/>
      <c r="E3" s="88" t="s">
        <v>127</v>
      </c>
      <c r="F3" s="213"/>
      <c r="G3" s="214"/>
    </row>
    <row r="4" spans="2:9" ht="16.5" customHeight="1" x14ac:dyDescent="0.35">
      <c r="B4" s="36"/>
      <c r="C4" s="210" t="s">
        <v>29</v>
      </c>
      <c r="D4" s="210"/>
      <c r="E4" s="88" t="s">
        <v>125</v>
      </c>
      <c r="F4" s="213"/>
      <c r="G4" s="214"/>
    </row>
    <row r="5" spans="2:9" ht="16.5" customHeight="1" x14ac:dyDescent="0.35">
      <c r="B5" s="37"/>
      <c r="C5" s="210"/>
      <c r="D5" s="210"/>
      <c r="E5" s="88" t="s">
        <v>128</v>
      </c>
      <c r="F5" s="213"/>
      <c r="G5" s="214"/>
    </row>
    <row r="6" spans="2:9" ht="10.5" customHeight="1" x14ac:dyDescent="0.35">
      <c r="F6"/>
      <c r="G6"/>
    </row>
    <row r="7" spans="2:9" ht="15.5" x14ac:dyDescent="0.35">
      <c r="B7" s="46" t="s">
        <v>80</v>
      </c>
    </row>
    <row r="8" spans="2:9" ht="9" customHeight="1" x14ac:dyDescent="0.35"/>
    <row r="9" spans="2:9" ht="33.75" customHeight="1" x14ac:dyDescent="0.35">
      <c r="B9" s="34" t="s">
        <v>79</v>
      </c>
      <c r="C9" s="33" t="s">
        <v>78</v>
      </c>
      <c r="D9" s="265" t="s">
        <v>81</v>
      </c>
      <c r="E9" s="266"/>
      <c r="F9" s="33" t="s">
        <v>6</v>
      </c>
      <c r="G9" s="33" t="s">
        <v>70</v>
      </c>
      <c r="H9" s="33" t="s">
        <v>71</v>
      </c>
      <c r="I9" s="33" t="s">
        <v>72</v>
      </c>
    </row>
    <row r="10" spans="2:9" x14ac:dyDescent="0.35">
      <c r="B10" s="41">
        <f>+'ESTRATEGIAS '!D16</f>
        <v>0</v>
      </c>
      <c r="C10" s="78" t="str">
        <f>+'ESTRATEGIAS '!E16</f>
        <v>Control y seguridad en las compras y/o transferencias</v>
      </c>
      <c r="D10" s="267" t="s">
        <v>179</v>
      </c>
      <c r="E10" s="268"/>
      <c r="F10" s="87" t="s">
        <v>180</v>
      </c>
      <c r="G10" s="89">
        <v>45611</v>
      </c>
      <c r="H10" s="89">
        <v>45627</v>
      </c>
      <c r="I10" s="90" t="s">
        <v>83</v>
      </c>
    </row>
    <row r="11" spans="2:9" ht="43.5" customHeight="1" x14ac:dyDescent="0.35">
      <c r="B11" s="41">
        <f>+'ESTRATEGIAS '!D17</f>
        <v>0</v>
      </c>
      <c r="C11" s="78" t="str">
        <f>+'ESTRATEGIAS '!E17</f>
        <v xml:space="preserve">Monitoreo y verificacion de canales de pago </v>
      </c>
      <c r="D11" s="267" t="s">
        <v>183</v>
      </c>
      <c r="E11" s="268"/>
      <c r="F11" s="87" t="s">
        <v>180</v>
      </c>
      <c r="G11" s="89">
        <v>45839</v>
      </c>
      <c r="H11" s="89">
        <v>45870</v>
      </c>
      <c r="I11" s="90" t="s">
        <v>83</v>
      </c>
    </row>
    <row r="12" spans="2:9" ht="29" x14ac:dyDescent="0.35">
      <c r="B12" s="41">
        <f>+'ESTRATEGIAS '!D18</f>
        <v>0</v>
      </c>
      <c r="C12" s="78" t="str">
        <f>+'ESTRATEGIAS '!E18</f>
        <v>Herramientas de publicacion faciles de utilizar y resaltar la usabilidad del programa</v>
      </c>
      <c r="D12" s="267" t="s">
        <v>186</v>
      </c>
      <c r="E12" s="268"/>
      <c r="F12" s="87" t="s">
        <v>180</v>
      </c>
      <c r="G12" s="89">
        <v>45560</v>
      </c>
      <c r="H12" s="89">
        <v>45595</v>
      </c>
      <c r="I12" s="90" t="s">
        <v>82</v>
      </c>
    </row>
    <row r="13" spans="2:9" ht="42.75" customHeight="1" x14ac:dyDescent="0.35">
      <c r="B13" s="45">
        <f>+'ESTRATEGIAS '!H16</f>
        <v>0</v>
      </c>
      <c r="C13" s="78" t="str">
        <f>+'ESTRATEGIAS '!I16</f>
        <v>Generar una inversion para impulsar e implementar tecnologias de seguridad</v>
      </c>
      <c r="D13" s="267" t="s">
        <v>185</v>
      </c>
      <c r="E13" s="268"/>
      <c r="F13" s="87" t="s">
        <v>184</v>
      </c>
      <c r="G13" s="89">
        <v>45628</v>
      </c>
      <c r="H13" s="89">
        <v>45656</v>
      </c>
      <c r="I13" s="90" t="s">
        <v>83</v>
      </c>
    </row>
    <row r="14" spans="2:9" ht="29" x14ac:dyDescent="0.35">
      <c r="B14" s="45">
        <f>+'ESTRATEGIAS '!H17</f>
        <v>0</v>
      </c>
      <c r="C14" s="78" t="str">
        <f>+'ESTRATEGIAS '!I17</f>
        <v>Marcar diferencias ante la competencia con beneficios de la plataforma siendo una plataforma muliproposito</v>
      </c>
      <c r="D14" s="267" t="s">
        <v>187</v>
      </c>
      <c r="E14" s="268"/>
      <c r="F14" s="87" t="s">
        <v>184</v>
      </c>
      <c r="G14" s="89">
        <v>46174</v>
      </c>
      <c r="H14" s="89">
        <v>46264</v>
      </c>
      <c r="I14" s="90" t="s">
        <v>83</v>
      </c>
    </row>
    <row r="15" spans="2:9" ht="29" x14ac:dyDescent="0.35">
      <c r="B15" s="45">
        <f>+'ESTRATEGIAS '!H18</f>
        <v>0</v>
      </c>
      <c r="C15" s="78" t="str">
        <f>+'ESTRATEGIAS '!I18</f>
        <v>Plan de contigencia y recuperacion, mantenimiento preventivos.</v>
      </c>
      <c r="D15" s="267" t="s">
        <v>188</v>
      </c>
      <c r="E15" s="268"/>
      <c r="F15" s="87" t="s">
        <v>180</v>
      </c>
      <c r="G15" s="89">
        <v>45809</v>
      </c>
      <c r="H15" s="89">
        <v>46203</v>
      </c>
      <c r="I15" s="90" t="s">
        <v>83</v>
      </c>
    </row>
    <row r="16" spans="2:9" ht="29" x14ac:dyDescent="0.35">
      <c r="B16" s="41">
        <f>+'ESTRATEGIAS '!D22</f>
        <v>0</v>
      </c>
      <c r="C16" s="78" t="str">
        <f>+'ESTRATEGIAS '!E22</f>
        <v>Administracion y gestion de contenido en relacion de usabilidad del usuario</v>
      </c>
      <c r="D16" s="267" t="s">
        <v>189</v>
      </c>
      <c r="E16" s="268"/>
      <c r="F16" s="87" t="s">
        <v>184</v>
      </c>
      <c r="G16" s="89">
        <v>45566</v>
      </c>
      <c r="H16" s="89">
        <v>45606</v>
      </c>
      <c r="I16" s="90" t="s">
        <v>82</v>
      </c>
    </row>
    <row r="17" spans="2:9" ht="29" x14ac:dyDescent="0.35">
      <c r="B17" s="41">
        <f>+'ESTRATEGIAS '!D23</f>
        <v>0</v>
      </c>
      <c r="C17" s="78" t="str">
        <f>+'ESTRATEGIAS '!E23</f>
        <v>Promocion de comercios utilizando tecnologias y estrategias de marketing</v>
      </c>
      <c r="D17" s="267" t="s">
        <v>168</v>
      </c>
      <c r="E17" s="268"/>
      <c r="F17" s="91" t="s">
        <v>184</v>
      </c>
      <c r="G17" s="89">
        <v>46113</v>
      </c>
      <c r="H17" s="89">
        <v>46143</v>
      </c>
      <c r="I17" s="90" t="s">
        <v>83</v>
      </c>
    </row>
    <row r="18" spans="2:9" ht="29" x14ac:dyDescent="0.35">
      <c r="B18" s="41">
        <f>+'ESTRATEGIAS '!H22</f>
        <v>0</v>
      </c>
      <c r="C18" s="78" t="str">
        <f>+'ESTRATEGIAS '!I22</f>
        <v>Realizar un cronograma y estudio de costos,  con el fin de hacer un uso eficiente de los recursos.</v>
      </c>
      <c r="D18" s="267" t="s">
        <v>190</v>
      </c>
      <c r="E18" s="268"/>
      <c r="F18" s="126" t="s">
        <v>184</v>
      </c>
      <c r="G18" s="126">
        <v>45658</v>
      </c>
      <c r="H18" s="89">
        <v>45687</v>
      </c>
      <c r="I18" s="90" t="s">
        <v>83</v>
      </c>
    </row>
    <row r="19" spans="2:9" ht="29" x14ac:dyDescent="0.35">
      <c r="B19" s="41">
        <f>+'ESTRATEGIAS '!H23</f>
        <v>0</v>
      </c>
      <c r="C19" s="78" t="str">
        <f>+'ESTRATEGIAS '!I23</f>
        <v>Propuesta diferenciales que se diferencien de la competencia</v>
      </c>
      <c r="D19" s="202" t="s">
        <v>191</v>
      </c>
      <c r="E19" s="202"/>
      <c r="F19" s="91" t="s">
        <v>184</v>
      </c>
      <c r="G19" s="89">
        <v>45352</v>
      </c>
      <c r="H19" s="89">
        <v>45444</v>
      </c>
      <c r="I19" s="90" t="s">
        <v>84</v>
      </c>
    </row>
  </sheetData>
  <mergeCells count="17">
    <mergeCell ref="D10:E10"/>
    <mergeCell ref="D17:E17"/>
    <mergeCell ref="D18:E18"/>
    <mergeCell ref="D19:E19"/>
    <mergeCell ref="D11:E11"/>
    <mergeCell ref="D12:E12"/>
    <mergeCell ref="D13:E13"/>
    <mergeCell ref="D14:E14"/>
    <mergeCell ref="D15:E15"/>
    <mergeCell ref="D16:E16"/>
    <mergeCell ref="F2:G2"/>
    <mergeCell ref="F5:G5"/>
    <mergeCell ref="C2:D3"/>
    <mergeCell ref="C4:D5"/>
    <mergeCell ref="D9:E9"/>
    <mergeCell ref="F3:G3"/>
    <mergeCell ref="F4:G4"/>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6"/>
  <sheetViews>
    <sheetView showGridLines="0" topLeftCell="A6" zoomScaleNormal="100" workbookViewId="0">
      <selection activeCell="F32" sqref="F32"/>
    </sheetView>
  </sheetViews>
  <sheetFormatPr baseColWidth="10" defaultRowHeight="14.5" x14ac:dyDescent="0.35"/>
  <cols>
    <col min="1" max="1" width="4.7265625" customWidth="1"/>
    <col min="2" max="2" width="20" bestFit="1" customWidth="1"/>
    <col min="3" max="3" width="15.453125" customWidth="1"/>
    <col min="7" max="7" width="17.7265625" customWidth="1"/>
    <col min="8" max="9" width="15.7265625" customWidth="1"/>
    <col min="10" max="10" width="13.26953125" customWidth="1"/>
    <col min="11" max="11" width="14.1796875" customWidth="1"/>
    <col min="12" max="12" width="12.54296875" customWidth="1"/>
  </cols>
  <sheetData>
    <row r="2" spans="2:9" ht="15" customHeight="1" x14ac:dyDescent="0.35">
      <c r="B2" s="35"/>
      <c r="C2" s="164">
        <f>+VIMIVA!D2</f>
        <v>0</v>
      </c>
      <c r="D2" s="164"/>
      <c r="E2" s="164"/>
      <c r="F2" s="164"/>
      <c r="G2" s="88" t="s">
        <v>124</v>
      </c>
      <c r="H2" s="213">
        <f>+VIMIVA!J2</f>
        <v>0</v>
      </c>
      <c r="I2" s="214"/>
    </row>
    <row r="3" spans="2:9" ht="15" customHeight="1" x14ac:dyDescent="0.35">
      <c r="B3" s="36"/>
      <c r="C3" s="164"/>
      <c r="D3" s="164"/>
      <c r="E3" s="164"/>
      <c r="F3" s="164"/>
      <c r="G3" s="88" t="s">
        <v>127</v>
      </c>
      <c r="H3" s="213">
        <f>+VIMIVA!J3</f>
        <v>0</v>
      </c>
      <c r="I3" s="214"/>
    </row>
    <row r="4" spans="2:9" ht="15" customHeight="1" x14ac:dyDescent="0.35">
      <c r="B4" s="36"/>
      <c r="C4" s="164" t="s">
        <v>29</v>
      </c>
      <c r="D4" s="164"/>
      <c r="E4" s="164"/>
      <c r="F4" s="164"/>
      <c r="G4" s="88" t="s">
        <v>125</v>
      </c>
      <c r="H4" s="213">
        <f>1+'PLANES DE ACCION'!F4</f>
        <v>1</v>
      </c>
      <c r="I4" s="214"/>
    </row>
    <row r="5" spans="2:9" ht="15" customHeight="1" x14ac:dyDescent="0.35">
      <c r="B5" s="37"/>
      <c r="C5" s="164"/>
      <c r="D5" s="164"/>
      <c r="E5" s="164"/>
      <c r="F5" s="164"/>
      <c r="G5" s="88" t="s">
        <v>128</v>
      </c>
      <c r="H5" s="215">
        <f>+VIMIVA!J5</f>
        <v>0</v>
      </c>
      <c r="I5" s="216"/>
    </row>
    <row r="6" spans="2:9" x14ac:dyDescent="0.35">
      <c r="C6" s="40"/>
    </row>
    <row r="7" spans="2:9" ht="18.5" x14ac:dyDescent="0.45">
      <c r="B7" s="25" t="s">
        <v>105</v>
      </c>
    </row>
    <row r="10" spans="2:9" ht="18.5" x14ac:dyDescent="0.45">
      <c r="B10" s="25"/>
    </row>
    <row r="13" spans="2:9" s="26" customFormat="1" ht="18.75" customHeight="1" x14ac:dyDescent="0.35"/>
    <row r="14" spans="2:9" s="26" customFormat="1" ht="18.75" customHeight="1" x14ac:dyDescent="0.35"/>
    <row r="15" spans="2:9" s="26" customFormat="1" ht="18.75" customHeight="1" x14ac:dyDescent="0.35"/>
    <row r="16" spans="2:9" s="26" customFormat="1" ht="18.75" customHeight="1" x14ac:dyDescent="0.35"/>
    <row r="20" spans="2:15" x14ac:dyDescent="0.35">
      <c r="C20" s="55" t="s">
        <v>7</v>
      </c>
      <c r="D20" s="55" t="s">
        <v>106</v>
      </c>
      <c r="G20" s="55" t="s">
        <v>7</v>
      </c>
      <c r="H20" s="4" t="s">
        <v>107</v>
      </c>
      <c r="K20" s="55" t="s">
        <v>108</v>
      </c>
      <c r="L20" s="55" t="s">
        <v>100</v>
      </c>
    </row>
    <row r="21" spans="2:15" ht="15.5" x14ac:dyDescent="0.35">
      <c r="C21" s="49" t="s">
        <v>2</v>
      </c>
      <c r="D21" s="70">
        <f>+FACTORES!M22</f>
        <v>0.3273542600896861</v>
      </c>
      <c r="G21" s="49" t="s">
        <v>32</v>
      </c>
      <c r="H21" s="50">
        <f>+FACTORES!L22</f>
        <v>146</v>
      </c>
      <c r="K21" s="58" t="s">
        <v>83</v>
      </c>
      <c r="L21" s="76">
        <f>+COUNTIFS('PLANES DE ACCION'!I10:I19,DASHBOARD!K21)</f>
        <v>7</v>
      </c>
    </row>
    <row r="22" spans="2:15" ht="15.5" x14ac:dyDescent="0.35">
      <c r="C22" s="51" t="s">
        <v>3</v>
      </c>
      <c r="D22" s="71">
        <f>+FACTORES!M23</f>
        <v>0.24215246636771301</v>
      </c>
      <c r="G22" s="51" t="s">
        <v>33</v>
      </c>
      <c r="H22" s="50">
        <f>+FACTORES!L23</f>
        <v>108</v>
      </c>
      <c r="K22" s="57" t="s">
        <v>82</v>
      </c>
      <c r="L22" s="75">
        <f>+COUNTIFS('PLANES DE ACCION'!I10:I19,DASHBOARD!K22)</f>
        <v>2</v>
      </c>
    </row>
    <row r="23" spans="2:15" ht="15.5" x14ac:dyDescent="0.35">
      <c r="C23" s="52" t="s">
        <v>0</v>
      </c>
      <c r="D23" s="72">
        <f>+FACTORES!M24</f>
        <v>0.24663677130044842</v>
      </c>
      <c r="G23" s="52" t="s">
        <v>35</v>
      </c>
      <c r="H23" s="50">
        <f>+FACTORES!L24</f>
        <v>110</v>
      </c>
      <c r="K23" s="59" t="s">
        <v>84</v>
      </c>
      <c r="L23" s="77">
        <f>+COUNTIFS('PLANES DE ACCION'!I10:I19,DASHBOARD!K23)</f>
        <v>1</v>
      </c>
    </row>
    <row r="24" spans="2:15" ht="15.5" x14ac:dyDescent="0.35">
      <c r="C24" s="53" t="s">
        <v>1</v>
      </c>
      <c r="D24" s="73">
        <f>+FACTORES!M25</f>
        <v>0.18385650224215247</v>
      </c>
      <c r="G24" s="53" t="s">
        <v>36</v>
      </c>
      <c r="H24" s="50">
        <f>+FACTORES!L25</f>
        <v>82</v>
      </c>
    </row>
    <row r="27" spans="2:15" ht="18.5" x14ac:dyDescent="0.45">
      <c r="B27" s="31" t="s">
        <v>109</v>
      </c>
      <c r="C27" s="32"/>
      <c r="D27" s="24">
        <f>+((H21+H23)-(H22+H24))/((H21+H23)+(H22+H24))*2</f>
        <v>0.29596412556053814</v>
      </c>
      <c r="E27" s="269" t="str">
        <f>+IF(D27&lt;-200%,B30,IF(D27&lt;-100%,B31,IF(D27&lt;-30%,B32,IF(D27&lt;100%,B33,B34))))</f>
        <v>FAVORABLE</v>
      </c>
      <c r="F27" s="269"/>
      <c r="G27" s="269"/>
      <c r="H27" s="269"/>
      <c r="O27" s="54"/>
    </row>
    <row r="29" spans="2:15" x14ac:dyDescent="0.35">
      <c r="B29" s="60" t="s">
        <v>110</v>
      </c>
      <c r="C29" s="60" t="s">
        <v>111</v>
      </c>
      <c r="D29" s="60" t="s">
        <v>112</v>
      </c>
    </row>
    <row r="30" spans="2:15" ht="15.5" x14ac:dyDescent="0.35">
      <c r="B30" s="63" t="s">
        <v>94</v>
      </c>
      <c r="C30" s="66">
        <v>-2</v>
      </c>
      <c r="D30" s="66">
        <v>-1</v>
      </c>
      <c r="G30" s="27" t="s">
        <v>2</v>
      </c>
      <c r="H30" t="s">
        <v>115</v>
      </c>
    </row>
    <row r="31" spans="2:15" ht="15.5" x14ac:dyDescent="0.35">
      <c r="B31" s="61" t="s">
        <v>95</v>
      </c>
      <c r="C31" s="66">
        <v>-1</v>
      </c>
      <c r="D31" s="66">
        <v>-0.3</v>
      </c>
      <c r="G31" s="28" t="s">
        <v>3</v>
      </c>
      <c r="H31" t="s">
        <v>116</v>
      </c>
    </row>
    <row r="32" spans="2:15" ht="15.5" x14ac:dyDescent="0.35">
      <c r="B32" s="62" t="s">
        <v>96</v>
      </c>
      <c r="C32" s="66">
        <v>-0.3</v>
      </c>
      <c r="D32" s="66">
        <v>0.3</v>
      </c>
      <c r="G32" s="29" t="s">
        <v>0</v>
      </c>
      <c r="H32" t="s">
        <v>117</v>
      </c>
    </row>
    <row r="33" spans="2:10" ht="15.5" x14ac:dyDescent="0.35">
      <c r="B33" s="64" t="s">
        <v>97</v>
      </c>
      <c r="C33" s="66">
        <v>0.3</v>
      </c>
      <c r="D33" s="66">
        <v>1</v>
      </c>
      <c r="G33" s="30" t="s">
        <v>1</v>
      </c>
      <c r="H33" t="s">
        <v>118</v>
      </c>
    </row>
    <row r="34" spans="2:10" x14ac:dyDescent="0.35">
      <c r="B34" s="65" t="s">
        <v>98</v>
      </c>
      <c r="C34" s="66">
        <v>1</v>
      </c>
      <c r="D34" s="66">
        <v>2</v>
      </c>
    </row>
    <row r="35" spans="2:10" ht="15" thickBot="1" x14ac:dyDescent="0.4"/>
    <row r="36" spans="2:10" ht="15" thickBot="1" x14ac:dyDescent="0.4">
      <c r="B36" s="69" t="s">
        <v>113</v>
      </c>
      <c r="C36" s="67" t="s">
        <v>114</v>
      </c>
      <c r="D36" s="67"/>
      <c r="E36" s="67"/>
      <c r="F36" s="67"/>
      <c r="G36" s="67"/>
      <c r="H36" s="67"/>
      <c r="I36" s="67"/>
      <c r="J36" s="68"/>
    </row>
  </sheetData>
  <mergeCells count="7">
    <mergeCell ref="E27:H27"/>
    <mergeCell ref="C2:F3"/>
    <mergeCell ref="C4:F5"/>
    <mergeCell ref="H2:I2"/>
    <mergeCell ref="H3:I3"/>
    <mergeCell ref="H4:I4"/>
    <mergeCell ref="H5:I5"/>
  </mergeCells>
  <conditionalFormatting sqref="H21:H24">
    <cfRule type="dataBar" priority="1">
      <dataBar>
        <cfvo type="min"/>
        <cfvo type="max"/>
        <color rgb="FF63C384"/>
      </dataBar>
      <extLst>
        <ext xmlns:x14="http://schemas.microsoft.com/office/spreadsheetml/2009/9/main" uri="{B025F937-C7B1-47D3-B67F-A62EFF666E3E}">
          <x14:id>{92BD13AE-CE4E-41A3-82ED-2B9FA2D1C1EE}</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92BD13AE-CE4E-41A3-82ED-2B9FA2D1C1EE}">
            <x14:dataBar minLength="0" maxLength="100" negativeBarColorSameAsPositive="1" axisPosition="none">
              <x14:cfvo type="min"/>
              <x14:cfvo type="max"/>
            </x14:dataBar>
          </x14:cfRule>
          <xm:sqref>H21:H24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INDICE </vt:lpstr>
      <vt:lpstr>VIMIVA</vt:lpstr>
      <vt:lpstr>FODA</vt:lpstr>
      <vt:lpstr>FACTORES</vt:lpstr>
      <vt:lpstr>ESTRATEGIAS </vt:lpstr>
      <vt:lpstr>PLANES DE ACCION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Julián Montero</dc:creator>
  <cp:lastModifiedBy>Personal</cp:lastModifiedBy>
  <cp:lastPrinted>2015-05-30T20:24:01Z</cp:lastPrinted>
  <dcterms:created xsi:type="dcterms:W3CDTF">2015-05-25T14:42:39Z</dcterms:created>
  <dcterms:modified xsi:type="dcterms:W3CDTF">2024-10-18T05:08:48Z</dcterms:modified>
</cp:coreProperties>
</file>