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2"/>
  </bookViews>
  <sheets>
    <sheet name="Outputs" sheetId="1" state="visible" r:id="rId2"/>
    <sheet name="Sheet2" sheetId="2" state="visible" r:id="rId3"/>
    <sheet name="Config Out" sheetId="3" state="visible" r:id="rId4"/>
    <sheet name="Sheet1" sheetId="4" state="visible" r:id="rId5"/>
  </sheets>
  <definedNames>
    <definedName function="false" hidden="false" name="Density" vbProcedure="false">Sheet2!$A$2:$F$37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<sst xmlns="http://schemas.openxmlformats.org/spreadsheetml/2006/main" count="280" uniqueCount="120">
  <si>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</si>
  <si>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</si>
  <si>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</si>
  <si>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</si>
  <si>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</si>
  <si>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</si>
  <si>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</si>
  <si>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</si>
  <si>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</si>
  <si>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</si>
  <si>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</si>
  <si>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</si>
  <si>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ConverterN</t>
  </si>
  <si>
    <t>Karbonite</t>
  </si>
  <si>
    <t>Aerozine</t>
  </si>
  <si>
    <t>LiquidOxygen</t>
  </si>
  <si>
    <t>Hydyne</t>
  </si>
  <si>
    <t>Hydrazine</t>
  </si>
  <si>
    <t>LqdAmmonia</t>
  </si>
  <si>
    <t>MMH</t>
  </si>
  <si>
    <t>N2O4</t>
  </si>
  <si>
    <t>UDMH</t>
  </si>
  <si>
    <t>ConverterO</t>
  </si>
  <si>
    <t>Alcohol</t>
  </si>
  <si>
    <t>Nitrogen</t>
  </si>
  <si>
    <t>Kerosene</t>
  </si>
  <si>
    <t>LqdMethane</t>
  </si>
  <si>
    <t>Syntin</t>
  </si>
  <si>
    <t>ConverterH</t>
  </si>
  <si>
    <t>LiquidH2</t>
  </si>
  <si>
    <t>Distiller</t>
  </si>
  <si>
    <t>HTP</t>
  </si>
  <si>
    <t>NitricAcid</t>
  </si>
  <si>
    <t>NitrousOxide</t>
  </si>
  <si>
    <t>DistillerM</t>
  </si>
  <si>
    <t>MON1</t>
  </si>
  <si>
    <t>MON10</t>
  </si>
  <si>
    <t>MON15</t>
  </si>
  <si>
    <t>MON20</t>
  </si>
  <si>
    <t>MON3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</si>
  <si>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</si>
  <si>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</si>
  <si>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</si>
  <si>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</si>
  <si>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</si>
  <si>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</si>
  <si>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</si>
  <si>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</si>
  <si>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RP-1</t>
  </si>
  <si>
    <t>C12H26</t>
  </si>
  <si>
    <t>LH2</t>
  </si>
  <si>
    <t>H2</t>
  </si>
  <si>
    <t>C2H8N2</t>
  </si>
  <si>
    <t>Hzine</t>
  </si>
  <si>
    <t>N2H4</t>
  </si>
  <si>
    <t>Azine</t>
  </si>
  <si>
    <t>CH6N2</t>
  </si>
  <si>
    <t>C10H16</t>
  </si>
  <si>
    <t>N2</t>
  </si>
  <si>
    <t>HNO2</t>
  </si>
  <si>
    <t>NO2</t>
  </si>
  <si>
    <t>N2O</t>
  </si>
  <si>
    <t>Amines</t>
  </si>
  <si>
    <t>Ammonia</t>
  </si>
  <si>
    <t>CH4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</si>
  <si>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</si>
  <si>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</si>
  <si>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</si>
  <si>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</si>
  <si>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</si>
  <si>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</si>
  <si>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</si>
  <si>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</si>
  <si>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nuclearWaste</t>
  </si>
  <si>
    <t>nuclearFuel</t>
  </si>
  <si>
    <t>C</t>
  </si>
  <si>
    <t>Carbon</t>
  </si>
  <si>
    <t>N</t>
  </si>
  <si>
    <t>Water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</si>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</sst>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Y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A8" activeCellId="0" sqref="A8"/>
    </sheetView>
  </sheetViews>
  <sheetFormatPr defaultRowHeight="15"/>
  <cols>
    <col collapsed="false" hidden="false" max="1" min="1" style="0" width="14.837037037037"/>
    <col collapsed="false" hidden="false" max="5" min="2" style="0" width="8.83333333333333"/>
    <col collapsed="false" hidden="false" max="6" min="6" style="0" width="10.1666666666667"/>
    <col collapsed="false" hidden="false" max="1025" min="7" style="0" width="8.83333333333333"/>
  </cols>
  <sheetData>
    <row r="1" s="2" customFormat="true" ht="1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4</v>
      </c>
      <c r="J1" s="1" t="s">
        <v>5</v>
      </c>
      <c r="K1" s="2" t="s">
        <v>6</v>
      </c>
      <c r="L1" s="2" t="s">
        <v>7</v>
      </c>
      <c r="M1" s="1" t="s">
        <v>4</v>
      </c>
      <c r="N1" s="1" t="s">
        <v>5</v>
      </c>
      <c r="O1" s="2" t="s">
        <v>6</v>
      </c>
      <c r="P1" s="2" t="s">
        <v>7</v>
      </c>
      <c r="Q1" s="1" t="s">
        <v>8</v>
      </c>
      <c r="R1" s="1" t="s">
        <v>9</v>
      </c>
      <c r="S1" s="2" t="s">
        <v>6</v>
      </c>
      <c r="T1" s="2" t="s">
        <v>7</v>
      </c>
      <c r="U1" s="1" t="s">
        <v>8</v>
      </c>
      <c r="V1" s="1" t="s">
        <v>9</v>
      </c>
      <c r="W1" s="2" t="s">
        <v>6</v>
      </c>
      <c r="X1" s="2" t="s">
        <v>7</v>
      </c>
      <c r="Y1" s="1" t="s">
        <v>8</v>
      </c>
      <c r="Z1" s="1" t="s">
        <v>9</v>
      </c>
      <c r="AA1" s="2" t="s">
        <v>6</v>
      </c>
      <c r="AB1" s="2" t="s">
        <v>7</v>
      </c>
      <c r="AC1" s="1" t="s">
        <v>8</v>
      </c>
      <c r="AD1" s="1" t="s">
        <v>9</v>
      </c>
      <c r="AE1" s="2" t="s">
        <v>6</v>
      </c>
      <c r="AF1" s="2" t="s">
        <v>7</v>
      </c>
      <c r="AG1" s="2" t="s">
        <v>10</v>
      </c>
      <c r="AH1" s="2" t="s">
        <v>11</v>
      </c>
    </row>
    <row r="2" customFormat="false" ht="15" hidden="false" customHeight="true" outlineLevel="0" collapsed="false">
      <c r="A2" s="0" t="s">
        <v>12</v>
      </c>
      <c r="B2" s="0" t="n">
        <v>2</v>
      </c>
      <c r="C2" s="0" t="n">
        <v>0.9</v>
      </c>
      <c r="D2" s="0" t="n">
        <f aca="false">VLOOKUP(E2,Density,5,0)/F2</f>
        <v>10.0728533218497</v>
      </c>
      <c r="E2" s="0" t="s">
        <v>13</v>
      </c>
      <c r="F2" s="0" t="n">
        <v>4</v>
      </c>
      <c r="G2" s="0" t="n">
        <f aca="false">VLOOKUP(E2,Density,4,0)*F2*D2</f>
        <v>0.0025</v>
      </c>
      <c r="H2" s="0" t="n">
        <f aca="false">G2/VLOOKUP(E2,Density,2,0)</f>
        <v>1</v>
      </c>
      <c r="K2" s="0" t="e">
        <f aca="false">VLOOKUP(I2,Density,4,0)*J2*$D2</f>
        <v>#N/A</v>
      </c>
      <c r="L2" s="0" t="e">
        <f aca="false">K2/VLOOKUP(I2,Density,2,0)</f>
        <v>#N/A</v>
      </c>
      <c r="O2" s="0" t="e">
        <f aca="false">VLOOKUP(M2,Density,4,0)*N2*$D2</f>
        <v>#N/A</v>
      </c>
      <c r="P2" s="0" t="e">
        <f aca="false">O2/VLOOKUP(M2,Density,2,0)</f>
        <v>#N/A</v>
      </c>
      <c r="Q2" s="0" t="s">
        <v>14</v>
      </c>
      <c r="R2" s="0" t="n">
        <v>2</v>
      </c>
      <c r="S2" s="0" t="n">
        <f aca="false">VLOOKUP(Q2,Density,4,0)*R2*$D2*$C2</f>
        <v>0.000962491897396788</v>
      </c>
      <c r="T2" s="0" t="n">
        <f aca="false">S2/VLOOKUP(Q2,Density,2,0)</f>
        <v>1.06943544155199</v>
      </c>
      <c r="U2" s="0" t="s">
        <v>15</v>
      </c>
      <c r="V2" s="0" t="n">
        <v>4</v>
      </c>
      <c r="W2" s="0" t="n">
        <f aca="false">VLOOKUP(U2,Density,4,0)*V2*$D2*$C2</f>
        <v>0.00116034918795074</v>
      </c>
      <c r="X2" s="0" t="n">
        <f aca="false">W2/VLOOKUP(U2,Density,2,0)</f>
        <v>1.01695809636349</v>
      </c>
      <c r="AA2" s="0" t="e">
        <f aca="false">VLOOKUP(Y2,Density,4,0)*Z2*$D2*$C2</f>
        <v>#N/A</v>
      </c>
      <c r="AB2" s="0" t="e">
        <f aca="false">AA2/VLOOKUP(Y2,Density,2,0)</f>
        <v>#N/A</v>
      </c>
      <c r="AE2" s="0" t="e">
        <f aca="false">VLOOKUP(AC2,Density,4,0)*AD2*$D2*$C2</f>
        <v>#N/A</v>
      </c>
      <c r="AF2" s="0" t="e">
        <f aca="false">AE2/VLOOKUP(AC2,Density,2,0)</f>
        <v>#N/A</v>
      </c>
      <c r="AG2" s="0" t="str">
        <f aca="false">'Config Out'!A27</f>
        <v/>
      </c>
      <c r="AH2" s="0" t="n">
        <v>1</v>
      </c>
    </row>
    <row r="3" s="3" customFormat="true" ht="15" hidden="false" customHeight="true" outlineLevel="0" collapsed="false">
      <c r="A3" s="3" t="s">
        <v>12</v>
      </c>
      <c r="B3" s="3" t="n">
        <v>2</v>
      </c>
      <c r="C3" s="3" t="n">
        <v>0.9</v>
      </c>
      <c r="D3" s="3" t="n">
        <f aca="false">VLOOKUP(E3,Density,5,0)/F3</f>
        <v>14.3897904597853</v>
      </c>
      <c r="E3" s="3" t="s">
        <v>13</v>
      </c>
      <c r="F3" s="3" t="n">
        <v>2.8</v>
      </c>
      <c r="G3" s="3" t="n">
        <f aca="false">VLOOKUP(E3,Density,4,0)*F3*D3</f>
        <v>0.0025</v>
      </c>
      <c r="H3" s="3" t="n">
        <f aca="false">G3/VLOOKUP(E3,Density,2,0)</f>
        <v>1</v>
      </c>
      <c r="K3" s="3" t="e">
        <f aca="false">VLOOKUP(I3,Density,4,0)*J3*$D3</f>
        <v>#N/A</v>
      </c>
      <c r="L3" s="3" t="e">
        <f aca="false">K3/VLOOKUP(I3,Density,2,0)</f>
        <v>#N/A</v>
      </c>
      <c r="O3" s="3" t="e">
        <f aca="false">VLOOKUP(M3,Density,4,0)*N3*$D3</f>
        <v>#N/A</v>
      </c>
      <c r="P3" s="3" t="e">
        <f aca="false">O3/VLOOKUP(M3,Density,2,0)</f>
        <v>#N/A</v>
      </c>
      <c r="Q3" s="3" t="s">
        <v>16</v>
      </c>
      <c r="R3" s="3" t="n">
        <v>1</v>
      </c>
      <c r="S3" s="3" t="n">
        <f aca="false">VLOOKUP(Q3,Density,4,0)*R3*$D3*$C3</f>
        <v>0.00100142719092963</v>
      </c>
      <c r="T3" s="3" t="n">
        <f aca="false">S3/VLOOKUP(Q3,Density,2,0)</f>
        <v>1.1644502220112</v>
      </c>
      <c r="U3" s="3" t="s">
        <v>15</v>
      </c>
      <c r="V3" s="3" t="n">
        <v>2.8</v>
      </c>
      <c r="W3" s="3" t="n">
        <f aca="false">VLOOKUP(U3,Density,4,0)*V3*$D3*$C3</f>
        <v>0.00116034918795074</v>
      </c>
      <c r="X3" s="3" t="n">
        <f aca="false">W3/VLOOKUP(U3,Density,2,0)</f>
        <v>1.01695809636349</v>
      </c>
      <c r="Y3" s="3" t="s">
        <v>17</v>
      </c>
      <c r="Z3" s="3" t="n">
        <v>0.2</v>
      </c>
      <c r="AA3" s="3" t="n">
        <f aca="false">VLOOKUP(Y3,Density,4,0)*Z3*$D3*$C3</f>
        <v>8.30021647770531E-005</v>
      </c>
      <c r="AB3" s="3" t="n">
        <f aca="false">AA3/VLOOKUP(Y3,Density,2,0)</f>
        <v>0.0826714788616067</v>
      </c>
      <c r="AE3" s="3" t="e">
        <f aca="false">VLOOKUP(AC3,Density,4,0)*AD3*$D3*$C3</f>
        <v>#N/A</v>
      </c>
      <c r="AF3" s="3" t="e">
        <f aca="false">AE3/VLOOKUP(AC3,Density,2,0)</f>
        <v>#N/A</v>
      </c>
      <c r="AG3" s="3" t="str">
        <f aca="false">'Config Out'!A32</f>
        <v/>
      </c>
      <c r="AH3" s="3" t="n">
        <v>0</v>
      </c>
    </row>
    <row r="4" customFormat="false" ht="15" hidden="false" customHeight="true" outlineLevel="0" collapsed="false">
      <c r="A4" s="0" t="s">
        <v>12</v>
      </c>
      <c r="B4" s="0" t="n">
        <v>1.5</v>
      </c>
      <c r="C4" s="0" t="n">
        <v>0.9</v>
      </c>
      <c r="D4" s="0" t="n">
        <f aca="false">VLOOKUP(E4,Density,5,0)/F4</f>
        <v>40.291413287399</v>
      </c>
      <c r="E4" s="0" t="s">
        <v>13</v>
      </c>
      <c r="F4" s="0" t="n">
        <v>1</v>
      </c>
      <c r="G4" s="0" t="n">
        <f aca="false">VLOOKUP(E4,Density,4,0)*F4*D4</f>
        <v>0.0025</v>
      </c>
      <c r="H4" s="0" t="n">
        <f aca="false">G4/VLOOKUP(E4,Density,2,0)</f>
        <v>1</v>
      </c>
      <c r="K4" s="0" t="e">
        <f aca="false">VLOOKUP(I4,Density,4,0)*J4*$D4</f>
        <v>#N/A</v>
      </c>
      <c r="L4" s="0" t="e">
        <f aca="false">K4/VLOOKUP(I4,Density,2,0)</f>
        <v>#N/A</v>
      </c>
      <c r="O4" s="0" t="e">
        <f aca="false">VLOOKUP(M4,Density,4,0)*N4*$D4</f>
        <v>#N/A</v>
      </c>
      <c r="P4" s="0" t="e">
        <f aca="false">O4/VLOOKUP(M4,Density,2,0)</f>
        <v>#N/A</v>
      </c>
      <c r="Q4" s="0" t="s">
        <v>18</v>
      </c>
      <c r="R4" s="0" t="n">
        <v>1</v>
      </c>
      <c r="S4" s="0" t="n">
        <f aca="false">VLOOKUP(Q4,Density,4,0)*R4*$D4*$C4</f>
        <v>0.000617565347837382</v>
      </c>
      <c r="T4" s="0" t="n">
        <f aca="false">S4/VLOOKUP(Q4,Density,2,0)</f>
        <v>1.02245918516123</v>
      </c>
      <c r="U4" s="0" t="s">
        <v>15</v>
      </c>
      <c r="V4" s="0" t="n">
        <v>1</v>
      </c>
      <c r="W4" s="0" t="n">
        <f aca="false">VLOOKUP(U4,Density,4,0)*V4*$D4*$C4</f>
        <v>0.00116034918795074</v>
      </c>
      <c r="X4" s="0" t="n">
        <f aca="false">W4/VLOOKUP(U4,Density,2,0)</f>
        <v>1.01695809636349</v>
      </c>
      <c r="AA4" s="0" t="e">
        <f aca="false">VLOOKUP(Y4,Density,4,0)*Z4*$D4*$C4</f>
        <v>#N/A</v>
      </c>
      <c r="AB4" s="0" t="e">
        <f aca="false">AA4/VLOOKUP(Y4,Density,2,0)</f>
        <v>#N/A</v>
      </c>
      <c r="AE4" s="0" t="e">
        <f aca="false">VLOOKUP(AC4,Density,4,0)*AD4*$D4*$C4</f>
        <v>#N/A</v>
      </c>
      <c r="AF4" s="0" t="e">
        <f aca="false">AE4/VLOOKUP(AC4,Density,2,0)</f>
        <v>#N/A</v>
      </c>
      <c r="AG4" s="0" t="str">
        <f aca="false">'Config Out'!A31</f>
        <v/>
      </c>
      <c r="AH4" s="0" t="n">
        <v>1</v>
      </c>
    </row>
    <row r="5" s="3" customFormat="true" ht="15" hidden="false" customHeight="true" outlineLevel="0" collapsed="false">
      <c r="A5" s="3" t="s">
        <v>12</v>
      </c>
      <c r="B5" s="3" t="n">
        <v>2</v>
      </c>
      <c r="C5" s="3" t="n">
        <v>0.9</v>
      </c>
      <c r="D5" s="3" t="n">
        <f aca="false">VLOOKUP(E5,Density,5,0)/F5</f>
        <v>20.1457066436995</v>
      </c>
      <c r="E5" s="3" t="s">
        <v>13</v>
      </c>
      <c r="F5" s="3" t="n">
        <v>2</v>
      </c>
      <c r="G5" s="3" t="n">
        <f aca="false">VLOOKUP(E5,Density,4,0)*F5*D5</f>
        <v>0.0025</v>
      </c>
      <c r="H5" s="3" t="n">
        <f aca="false">G5/VLOOKUP(E5,Density,2,0)</f>
        <v>1</v>
      </c>
      <c r="K5" s="3" t="e">
        <f aca="false">VLOOKUP(I5,Density,4,0)*J5*$D5</f>
        <v>#N/A</v>
      </c>
      <c r="L5" s="3" t="e">
        <f aca="false">K5/VLOOKUP(I5,Density,2,0)</f>
        <v>#N/A</v>
      </c>
      <c r="O5" s="3" t="e">
        <f aca="false">VLOOKUP(M5,Density,4,0)*N5*$D5</f>
        <v>#N/A</v>
      </c>
      <c r="P5" s="3" t="e">
        <f aca="false">O5/VLOOKUP(M5,Density,2,0)</f>
        <v>#N/A</v>
      </c>
      <c r="Q5" s="3" t="s">
        <v>19</v>
      </c>
      <c r="R5" s="3" t="n">
        <v>1</v>
      </c>
      <c r="S5" s="3" t="n">
        <f aca="false">VLOOKUP(Q5,Density,4,0)*R5*$D5*$C5</f>
        <v>0.000835332982744316</v>
      </c>
      <c r="T5" s="3" t="n">
        <f aca="false">S5/VLOOKUP(Q5,Density,2,0)</f>
        <v>0.96458773988951</v>
      </c>
      <c r="U5" s="3" t="s">
        <v>15</v>
      </c>
      <c r="V5" s="3" t="n">
        <v>2</v>
      </c>
      <c r="W5" s="3" t="n">
        <f aca="false">VLOOKUP(U5,Density,4,0)*V5*$D5*$C5</f>
        <v>0.00116034918795074</v>
      </c>
      <c r="X5" s="3" t="n">
        <f aca="false">W5/VLOOKUP(U5,Density,2,0)</f>
        <v>1.01695809636349</v>
      </c>
      <c r="AA5" s="3" t="e">
        <f aca="false">VLOOKUP(Y5,Density,4,0)*Z5*$D5*$C5</f>
        <v>#N/A</v>
      </c>
      <c r="AB5" s="3" t="e">
        <f aca="false">AA5/VLOOKUP(Y5,Density,2,0)</f>
        <v>#N/A</v>
      </c>
      <c r="AE5" s="3" t="e">
        <f aca="false">VLOOKUP(AC5,Density,4,0)*AD5*$D5*$C5</f>
        <v>#N/A</v>
      </c>
      <c r="AF5" s="3" t="e">
        <f aca="false">AE5/VLOOKUP(AC5,Density,2,0)</f>
        <v>#N/A</v>
      </c>
      <c r="AG5" s="3" t="str">
        <f aca="false">'Config Out'!A7</f>
        <v>@PART[KA_Converter_250_01N]:AFTER[Karbonite]:NEEDS[RealFuels]
{
 MODULE
 {
  name = USI_Converter
  converterName = UDMH, LOX
  conversionRate = 1
  inputResources = ElectricCharge, 2, Karbonite, 1
  outputResources = UDMH, 1.37756107717985, False, LiquidOxygen, 1.01695809636349, True
 }
}
@PART[KA_Converter_125_01N]:AFTER[Karbonite]:NEEDS[RealFuels]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AH5" s="3" t="n">
        <v>1</v>
      </c>
    </row>
    <row r="6" customFormat="false" ht="15" hidden="false" customHeight="true" outlineLevel="0" collapsed="false">
      <c r="A6" s="0" t="s">
        <v>12</v>
      </c>
      <c r="B6" s="0" t="n">
        <v>1.5</v>
      </c>
      <c r="C6" s="0" t="n">
        <v>0.9</v>
      </c>
      <c r="D6" s="0" t="n">
        <f aca="false">VLOOKUP(E6,Density,5,0)/F6</f>
        <v>20.1457066436995</v>
      </c>
      <c r="E6" s="0" t="s">
        <v>13</v>
      </c>
      <c r="F6" s="0" t="n">
        <v>2</v>
      </c>
      <c r="G6" s="0" t="n">
        <f aca="false">VLOOKUP(E6,Density,4,0)*F6*D6</f>
        <v>0.0025</v>
      </c>
      <c r="H6" s="0" t="n">
        <f aca="false">G6/VLOOKUP(E6,Density,2,0)</f>
        <v>1</v>
      </c>
      <c r="K6" s="0" t="e">
        <f aca="false">VLOOKUP(I6,Density,4,0)*J6*$D6</f>
        <v>#N/A</v>
      </c>
      <c r="L6" s="0" t="e">
        <f aca="false">K6/VLOOKUP(I6,Density,2,0)</f>
        <v>#N/A</v>
      </c>
      <c r="O6" s="0" t="e">
        <f aca="false">VLOOKUP(M6,Density,4,0)*N6*$D6</f>
        <v>#N/A</v>
      </c>
      <c r="P6" s="0" t="e">
        <f aca="false">O6/VLOOKUP(M6,Density,2,0)</f>
        <v>#N/A</v>
      </c>
      <c r="Q6" s="0" t="s">
        <v>20</v>
      </c>
      <c r="R6" s="0" t="n">
        <v>1</v>
      </c>
      <c r="S6" s="0" t="n">
        <f aca="false">VLOOKUP(Q6,Density,4,0)*R6*$D6*$C6</f>
        <v>0.00166826395259409</v>
      </c>
      <c r="T6" s="0" t="n">
        <f aca="false">S6/VLOOKUP(Q6,Density,2,0)</f>
        <v>1.15052686385799</v>
      </c>
      <c r="W6" s="0" t="e">
        <f aca="false">VLOOKUP(U6,Density,4,0)*V6*$D6*$C6</f>
        <v>#N/A</v>
      </c>
      <c r="X6" s="0" t="e">
        <f aca="false">W6/VLOOKUP(U6,Density,2,0)</f>
        <v>#N/A</v>
      </c>
      <c r="AA6" s="0" t="e">
        <f aca="false">VLOOKUP(Y6,Density,4,0)*Z6*$D6*$C6</f>
        <v>#N/A</v>
      </c>
      <c r="AB6" s="0" t="e">
        <f aca="false">AA6/VLOOKUP(Y6,Density,2,0)</f>
        <v>#N/A</v>
      </c>
      <c r="AE6" s="0" t="e">
        <f aca="false">VLOOKUP(AC6,Density,4,0)*AD6*$D6*$C6</f>
        <v>#N/A</v>
      </c>
      <c r="AF6" s="0" t="e">
        <f aca="false">AE6/VLOOKUP(AC6,Density,2,0)</f>
        <v>#N/A</v>
      </c>
      <c r="AG6" s="4" t="str">
        <f aca="false">'Config Out'!A28</f>
        <v/>
      </c>
      <c r="AH6" s="0" t="n">
        <v>1</v>
      </c>
    </row>
    <row r="7" customFormat="false" ht="15" hidden="false" customHeight="true" outlineLevel="0" collapsed="false">
      <c r="A7" s="0" t="s">
        <v>12</v>
      </c>
      <c r="B7" s="0" t="n">
        <v>2</v>
      </c>
      <c r="C7" s="0" t="n">
        <v>0.9</v>
      </c>
      <c r="D7" s="0" t="n">
        <f aca="false">VLOOKUP(E7,Density,5,0)/F7</f>
        <v>20.1457066436995</v>
      </c>
      <c r="E7" s="0" t="s">
        <v>13</v>
      </c>
      <c r="F7" s="0" t="n">
        <v>2</v>
      </c>
      <c r="G7" s="0" t="n">
        <f aca="false">VLOOKUP(E7,Density,4,0)*F7*D7</f>
        <v>0.0025</v>
      </c>
      <c r="H7" s="0" t="n">
        <f aca="false">G7/VLOOKUP(E7,Density,2,0)</f>
        <v>1</v>
      </c>
      <c r="K7" s="0" t="e">
        <f aca="false">VLOOKUP(I7,Density,4,0)*J7*$D7</f>
        <v>#N/A</v>
      </c>
      <c r="L7" s="0" t="e">
        <f aca="false">K7/VLOOKUP(I7,Density,2,0)</f>
        <v>#N/A</v>
      </c>
      <c r="O7" s="0" t="e">
        <f aca="false">VLOOKUP(M7,Density,4,0)*N7*$D7</f>
        <v>#N/A</v>
      </c>
      <c r="P7" s="0" t="e">
        <f aca="false">O7/VLOOKUP(M7,Density,2,0)</f>
        <v>#N/A</v>
      </c>
      <c r="Q7" s="0" t="s">
        <v>21</v>
      </c>
      <c r="R7" s="0" t="n">
        <v>1</v>
      </c>
      <c r="S7" s="0" t="n">
        <f aca="false">VLOOKUP(Q7,Density,4,0)*R7*$D7*$C7</f>
        <v>0.00108965081204926</v>
      </c>
      <c r="T7" s="0" t="n">
        <f aca="false">S7/VLOOKUP(Q7,Density,2,0)</f>
        <v>1.37756107717985</v>
      </c>
      <c r="U7" s="0" t="s">
        <v>15</v>
      </c>
      <c r="V7" s="0" t="n">
        <v>2</v>
      </c>
      <c r="W7" s="0" t="n">
        <f aca="false">VLOOKUP(U7,Density,4,0)*V7*$D7*$C7</f>
        <v>0.00116034918795074</v>
      </c>
      <c r="X7" s="0" t="n">
        <f aca="false">W7/VLOOKUP(U7,Density,2,0)</f>
        <v>1.01695809636349</v>
      </c>
      <c r="AA7" s="0" t="e">
        <f aca="false">VLOOKUP(Y7,Density,4,0)*Z7*$D7*$C7</f>
        <v>#N/A</v>
      </c>
      <c r="AB7" s="0" t="e">
        <f aca="false">AA7/VLOOKUP(Y7,Density,2,0)</f>
        <v>#N/A</v>
      </c>
      <c r="AE7" s="0" t="e">
        <f aca="false">VLOOKUP(AC7,Density,4,0)*AD7*$D7*$C7</f>
        <v>#N/A</v>
      </c>
      <c r="AF7" s="0" t="e">
        <f aca="false">AE7/VLOOKUP(AC7,Density,2,0)</f>
        <v>#N/A</v>
      </c>
      <c r="AG7" s="0" t="str">
        <f aca="false">'Config Out'!A6</f>
        <v>@PART[KA_Converter_250_01N]:AFTER[Karbonite]:NEEDS[RealFuels]
{
 MODULE
 {
  name = USI_Converter
  converterName = N2O4
  conversionRate = 1
  inputResources = ElectricCharge, 1.5, Karbonite, 1
  outputResources = N2O4, 1.15052686385799, False
 }
}
@PART[KA_Converter_125_01N]:AFTER[Karbonite]:NEEDS[RealFuels]
{
 MODULE
 {
  name = USI_Converter
  converterName = N2O4
  conversionRate = 0.5
  inputResources = ElectricCharge, 1.5, Karbonite, 1
  outputResources = N2O4,  1.15052686385799, False
 }
}
</v>
      </c>
      <c r="AH7" s="0" t="n">
        <v>1</v>
      </c>
    </row>
    <row r="8" customFormat="false" ht="15" hidden="false" customHeight="true" outlineLevel="0" collapsed="false">
      <c r="A8" s="0" t="s">
        <v>22</v>
      </c>
      <c r="B8" s="0" t="n">
        <v>1.5</v>
      </c>
      <c r="C8" s="0" t="n">
        <v>0.9</v>
      </c>
      <c r="D8" s="0" t="n">
        <f aca="false">VLOOKUP(E8,Density,5,0)/F8</f>
        <v>20.1457066436995</v>
      </c>
      <c r="E8" s="0" t="s">
        <v>13</v>
      </c>
      <c r="F8" s="0" t="n">
        <v>2</v>
      </c>
      <c r="G8" s="0" t="n">
        <f aca="false">VLOOKUP(E8,Density,4,0)*F8*D8</f>
        <v>0.0025</v>
      </c>
      <c r="H8" s="0" t="n">
        <f aca="false">G8/VLOOKUP(E8,Density,2,0)</f>
        <v>1</v>
      </c>
      <c r="K8" s="0" t="e">
        <f aca="false">VLOOKUP(I8,Density,4,0)*J8*$D8</f>
        <v>#N/A</v>
      </c>
      <c r="L8" s="0" t="e">
        <f aca="false">K8/VLOOKUP(I8,Density,2,0)</f>
        <v>#N/A</v>
      </c>
      <c r="O8" s="0" t="e">
        <f aca="false">VLOOKUP(M8,Density,4,0)*N8*$D8</f>
        <v>#N/A</v>
      </c>
      <c r="P8" s="0" t="e">
        <f aca="false">O8/VLOOKUP(M8,Density,2,0)</f>
        <v>#N/A</v>
      </c>
      <c r="Q8" s="0" t="s">
        <v>23</v>
      </c>
      <c r="R8" s="0" t="n">
        <v>1</v>
      </c>
      <c r="S8" s="0" t="n">
        <f aca="false">VLOOKUP(Q8,Density,4,0)*R8*$D8*$C8</f>
        <v>0.00112536044698327</v>
      </c>
      <c r="T8" s="0" t="n">
        <f aca="false">S8/VLOOKUP(Q8,Density,2,0)</f>
        <v>1.42631235359096</v>
      </c>
      <c r="U8" s="0" t="s">
        <v>15</v>
      </c>
      <c r="V8" s="0" t="n">
        <v>1</v>
      </c>
      <c r="W8" s="0" t="n">
        <f aca="false">VLOOKUP(U8,Density,4,0)*V8*$D8*$C8</f>
        <v>0.00058017459397537</v>
      </c>
      <c r="X8" s="0" t="n">
        <f aca="false">W8/VLOOKUP(U8,Density,2,0)</f>
        <v>0.508479048181744</v>
      </c>
      <c r="Y8" s="0" t="s">
        <v>17</v>
      </c>
      <c r="Z8" s="0" t="n">
        <v>0.5</v>
      </c>
      <c r="AA8" s="0" t="n">
        <f aca="false">VLOOKUP(Y8,Density,4,0)*Z8*$D8*$C8</f>
        <v>0.000290507576719686</v>
      </c>
      <c r="AB8" s="0" t="n">
        <f aca="false">AA8/VLOOKUP(Y8,Density,2,0)</f>
        <v>0.289350176015623</v>
      </c>
      <c r="AC8" s="0" t="s">
        <v>24</v>
      </c>
      <c r="AD8" s="0" t="n">
        <v>0.5</v>
      </c>
      <c r="AE8" s="0" t="n">
        <f aca="false">VLOOKUP(AC8,Density,4,0)*AD8*$D8*$C8</f>
        <v>0.000253957382321675</v>
      </c>
      <c r="AF8" s="0" t="n">
        <f aca="false">AE8/VLOOKUP(AC8,Density,2,0)</f>
        <v>203.003503054896</v>
      </c>
      <c r="AG8" s="0" t="str">
        <f aca="false">'Config Out'!A30</f>
        <v/>
      </c>
      <c r="AH8" s="0" t="n">
        <v>1</v>
      </c>
    </row>
    <row r="9" s="3" customFormat="true" ht="15" hidden="false" customHeight="true" outlineLevel="0" collapsed="false">
      <c r="A9" s="3" t="s">
        <v>22</v>
      </c>
      <c r="B9" s="3" t="n">
        <v>1.5</v>
      </c>
      <c r="C9" s="3" t="n">
        <v>0.9</v>
      </c>
      <c r="D9" s="3" t="n">
        <f aca="false">VLOOKUP(E9,Density,5,0)/F9</f>
        <v>3.35761777394991</v>
      </c>
      <c r="E9" s="3" t="s">
        <v>13</v>
      </c>
      <c r="F9" s="3" t="n">
        <v>12</v>
      </c>
      <c r="G9" s="3" t="n">
        <f aca="false">VLOOKUP(E9,Density,4,0)*F9*D9</f>
        <v>0.0025</v>
      </c>
      <c r="H9" s="3" t="n">
        <f aca="false">G9/VLOOKUP(E9,Density,2,0)</f>
        <v>1</v>
      </c>
      <c r="K9" s="3" t="e">
        <f aca="false">VLOOKUP(I9,Density,4,0)*J9*$D9</f>
        <v>#N/A</v>
      </c>
      <c r="L9" s="3" t="e">
        <f aca="false">K9/VLOOKUP(I9,Density,2,0)</f>
        <v>#N/A</v>
      </c>
      <c r="O9" s="3" t="e">
        <f aca="false">VLOOKUP(M9,Density,4,0)*N9*$D9</f>
        <v>#N/A</v>
      </c>
      <c r="P9" s="3" t="e">
        <f aca="false">O9/VLOOKUP(M9,Density,2,0)</f>
        <v>#N/A</v>
      </c>
      <c r="Q9" s="3" t="s">
        <v>25</v>
      </c>
      <c r="R9" s="3" t="n">
        <v>1</v>
      </c>
      <c r="S9" s="3" t="n">
        <f aca="false">VLOOKUP(Q9,Density,4,0)*R9*$D9*$C9</f>
        <v>0.000514727357676223</v>
      </c>
      <c r="T9" s="3" t="n">
        <f aca="false">S9/VLOOKUP(Q9,Density,2,0)</f>
        <v>0.627716289849053</v>
      </c>
      <c r="U9" s="3" t="s">
        <v>15</v>
      </c>
      <c r="V9" s="3" t="n">
        <v>12</v>
      </c>
      <c r="W9" s="3" t="n">
        <f aca="false">VLOOKUP(U9,Density,4,0)*V9*$D9*$C9</f>
        <v>0.00116034918795074</v>
      </c>
      <c r="X9" s="3" t="n">
        <f aca="false">W9/VLOOKUP(U9,Density,2,0)</f>
        <v>1.01695809636349</v>
      </c>
      <c r="Y9" s="3" t="s">
        <v>17</v>
      </c>
      <c r="Z9" s="3" t="n">
        <v>5.5</v>
      </c>
      <c r="AA9" s="3" t="n">
        <f aca="false">VLOOKUP(Y9,Density,4,0)*Z9*$D9*$C9</f>
        <v>0.000532597223986091</v>
      </c>
      <c r="AB9" s="3" t="n">
        <f aca="false">AA9/VLOOKUP(Y9,Density,2,0)</f>
        <v>0.530475322695309</v>
      </c>
      <c r="AC9" s="3" t="s">
        <v>24</v>
      </c>
      <c r="AD9" s="3" t="n">
        <v>0.5</v>
      </c>
      <c r="AE9" s="3" t="n">
        <f aca="false">VLOOKUP(AC9,Density,4,0)*AD9*$D9*$C9</f>
        <v>4.23262303869458E-005</v>
      </c>
      <c r="AF9" s="3" t="n">
        <f aca="false">AE9/VLOOKUP(AC9,Density,2,0)</f>
        <v>33.833917175816</v>
      </c>
      <c r="AG9" s="3" t="str">
        <f aca="false">'Config Out'!A20</f>
        <v>@PART[KA_Distiller_250_01]:AFTER[Karbonite]:NEEDS[RealFuels]
{
 MODULE
 {
  name = USI_Converter
  converterName = NO2
  conversionRate = 1
  inputResources = ElectricCharge, 1.75, Karbonite, 1
  outputResources = NitrousOxide, 550.373980080283, False
 }
}
@PART[KA_Distiller_125_01]:AFTER[Karbonite]:NEEDS[RealFuels]
{
 MODULE
 {
  name = USI_Converter
  converterName = NO2
  conversionRate = 0.5
  inputResources = ElectricCharge, 1.75, Karbonite, 1
  outputResources = NitrousOxide,  550.373980080283, False
 }
}
</v>
      </c>
      <c r="AH9" s="3" t="n">
        <v>1</v>
      </c>
    </row>
    <row r="10" customFormat="false" ht="15" hidden="false" customHeight="true" outlineLevel="0" collapsed="false">
      <c r="A10" s="0" t="s">
        <v>22</v>
      </c>
      <c r="B10" s="0" t="n">
        <v>1.5</v>
      </c>
      <c r="C10" s="0" t="n">
        <v>0.9</v>
      </c>
      <c r="D10" s="0" t="n">
        <f aca="false">VLOOKUP(E10,Density,5,0)/F10</f>
        <v>40.291413287399</v>
      </c>
      <c r="E10" s="0" t="s">
        <v>13</v>
      </c>
      <c r="F10" s="0" t="n">
        <v>1</v>
      </c>
      <c r="G10" s="0" t="n">
        <f aca="false">VLOOKUP(E10,Density,4,0)*F10*D10</f>
        <v>0.0025</v>
      </c>
      <c r="H10" s="0" t="n">
        <f aca="false">G10/VLOOKUP(E10,Density,2,0)</f>
        <v>1</v>
      </c>
      <c r="K10" s="0" t="e">
        <f aca="false">VLOOKUP(I10,Density,4,0)*J10*$D10</f>
        <v>#N/A</v>
      </c>
      <c r="L10" s="0" t="e">
        <f aca="false">K10/VLOOKUP(I10,Density,2,0)</f>
        <v>#N/A</v>
      </c>
      <c r="O10" s="0" t="e">
        <f aca="false">VLOOKUP(M10,Density,4,0)*N10*$D10</f>
        <v>#N/A</v>
      </c>
      <c r="P10" s="0" t="e">
        <f aca="false">O10/VLOOKUP(M10,Density,2,0)</f>
        <v>#N/A</v>
      </c>
      <c r="Q10" s="0" t="s">
        <v>15</v>
      </c>
      <c r="R10" s="0" t="n">
        <v>1</v>
      </c>
      <c r="S10" s="0" t="n">
        <f aca="false">VLOOKUP(Q10,Density,4,0)*R10*$D10*$C10</f>
        <v>0.00116034918795074</v>
      </c>
      <c r="T10" s="0" t="n">
        <f aca="false">S10/VLOOKUP(Q10,Density,2,0)</f>
        <v>1.01695809636349</v>
      </c>
      <c r="U10" s="0" t="s">
        <v>26</v>
      </c>
      <c r="V10" s="0" t="n">
        <v>1</v>
      </c>
      <c r="W10" s="0" t="n">
        <f aca="false">VLOOKUP(U10,Density,4,0)*V10*$D10*$C10</f>
        <v>0.00058173604740591</v>
      </c>
      <c r="X10" s="0" t="n">
        <f aca="false">W10/VLOOKUP(U10,Density,2,0)</f>
        <v>1.37649909470898</v>
      </c>
      <c r="Y10" s="0" t="s">
        <v>24</v>
      </c>
      <c r="Z10" s="0" t="n">
        <v>1</v>
      </c>
      <c r="AA10" s="0" t="n">
        <f aca="false">VLOOKUP(Y10,Density,4,0)*Z10*$D10*$C10</f>
        <v>0.0010158295292867</v>
      </c>
      <c r="AB10" s="0" t="n">
        <f aca="false">AA10/VLOOKUP(Y10,Density,2,0)</f>
        <v>812.014012219585</v>
      </c>
      <c r="AE10" s="0" t="e">
        <f aca="false">VLOOKUP(AC10,Density,4,0)*AD10*$D10*$C10</f>
        <v>#N/A</v>
      </c>
      <c r="AF10" s="0" t="e">
        <f aca="false">AE10/VLOOKUP(AC10,Density,2,0)</f>
        <v>#N/A</v>
      </c>
      <c r="AG10" s="0" t="str">
        <f aca="false">'Config Out'!A8</f>
        <v>@PART[KA_Converter_250_01O]:AFTER[Karbonite]:NEEDS[RealFuels]
{
 MODULE
 {
  name = USI_Converter
  converterName = Alcohol, LOX, Hzine, N2
  conversionRate = 1
  inputResources = ElectricCharge, 1.5, Karbonite, 1
  outputResources = Alcohol, 1.42631235359096, False, LiquidOxygen, 0.508479048181744, True, Hydrazine, 0.289350176015623, True, Nitrogen, 203.003503054896, True
 }
}
@PART[KA_Converter_125_01O]:AFTER[Karbonite]:NEEDS[RealFuels]
{
 MODULE
 {
  name = USI_Converter
  converterName = Alcohol, LOX, Hzine, N2
  conversionRate = 0.5
  inputResources = ElectricCharge, 1.5, Karbonite, 1
  outputResources = Alcohol,  1.42631235359096, False, LiquidOxygen, 0.508479048181744, True, Hydrazine, 0.289350176015623, True, Nitrogen, 203.003503054896, True
 }
}
</v>
      </c>
      <c r="AH10" s="0" t="n">
        <v>1</v>
      </c>
    </row>
    <row r="11" customFormat="false" ht="15" hidden="false" customHeight="true" outlineLevel="0" collapsed="false">
      <c r="A11" s="0" t="s">
        <v>22</v>
      </c>
      <c r="B11" s="0" t="n">
        <v>1.5</v>
      </c>
      <c r="C11" s="0" t="n">
        <v>0.9</v>
      </c>
      <c r="D11" s="0" t="n">
        <f aca="false">VLOOKUP(E11,Density,5,0)/F11</f>
        <v>20.1457066436995</v>
      </c>
      <c r="E11" s="0" t="s">
        <v>13</v>
      </c>
      <c r="F11" s="0" t="n">
        <v>2</v>
      </c>
      <c r="G11" s="0" t="n">
        <f aca="false">VLOOKUP(E11,Density,4,0)*F11*D11</f>
        <v>0.0025</v>
      </c>
      <c r="H11" s="0" t="n">
        <f aca="false">G11/VLOOKUP(E11,Density,2,0)</f>
        <v>1</v>
      </c>
      <c r="K11" s="0" t="e">
        <f aca="false">VLOOKUP(I11,Density,4,0)*J11*$D11</f>
        <v>#N/A</v>
      </c>
      <c r="L11" s="0" t="e">
        <f aca="false">K11/VLOOKUP(I11,Density,2,0)</f>
        <v>#N/A</v>
      </c>
      <c r="O11" s="0" t="e">
        <f aca="false">VLOOKUP(M11,Density,4,0)*N11*$D11</f>
        <v>#N/A</v>
      </c>
      <c r="P11" s="0" t="e">
        <f aca="false">O11/VLOOKUP(M11,Density,2,0)</f>
        <v>#N/A</v>
      </c>
      <c r="Q11" s="0" t="s">
        <v>26</v>
      </c>
      <c r="R11" s="0" t="n">
        <v>2</v>
      </c>
      <c r="S11" s="0" t="n">
        <f aca="false">VLOOKUP(Q11,Density,4,0)*R11*$D11*$C11</f>
        <v>0.00058173604740591</v>
      </c>
      <c r="T11" s="0" t="n">
        <f aca="false">S11/VLOOKUP(Q11,Density,2,0)</f>
        <v>1.37649909470898</v>
      </c>
      <c r="U11" s="0" t="s">
        <v>15</v>
      </c>
      <c r="V11" s="0" t="n">
        <v>2</v>
      </c>
      <c r="W11" s="0" t="n">
        <f aca="false">VLOOKUP(U11,Density,4,0)*V11*$D11*$C11</f>
        <v>0.00116034918795074</v>
      </c>
      <c r="X11" s="0" t="n">
        <f aca="false">W11/VLOOKUP(U11,Density,2,0)</f>
        <v>1.01695809636349</v>
      </c>
      <c r="Y11" s="0" t="s">
        <v>24</v>
      </c>
      <c r="Z11" s="0" t="n">
        <v>1</v>
      </c>
      <c r="AA11" s="0" t="n">
        <f aca="false">VLOOKUP(Y11,Density,4,0)*Z11*$D11*$C11</f>
        <v>0.00050791476464335</v>
      </c>
      <c r="AB11" s="0" t="n">
        <f aca="false">AA11/VLOOKUP(Y11,Density,2,0)</f>
        <v>406.007006109792</v>
      </c>
      <c r="AE11" s="0" t="e">
        <f aca="false">VLOOKUP(AC11,Density,4,0)*AD11*$D11*$C11</f>
        <v>#N/A</v>
      </c>
      <c r="AF11" s="0" t="e">
        <f aca="false">AE11/VLOOKUP(AC11,Density,2,0)</f>
        <v>#N/A</v>
      </c>
      <c r="AG11" s="0" t="str">
        <f aca="false">'Config Out'!A18</f>
        <v>@PART[KA_Distiller_250_01]:AFTER[Karbonite]:NEEDS[RealFuels]
{
 MODULE
 {
  name = USI_Converter
  converterName = NitricAcid
  conversionRate = 1
  inputResources = ElectricCharge, 1.5, Karbonite, 1
  outputResources = NitricAcid, 1.09988009483361, False
 }
}
@PART[KA_Distiller_125_01]:AFTER[Karbonite]:NEEDS[RealFuels]
{
 MODULE
 {
  name = USI_Converter
  converterName = NitricAcid
  conversionRate = 0.5
  inputResources = ElectricCharge, 1.5, Karbonite, 1
  outputResources = NitricAcid,  1.09988009483361, False
 }
}
</v>
      </c>
      <c r="AH11" s="0" t="n">
        <v>1</v>
      </c>
    </row>
    <row r="12" customFormat="false" ht="15" hidden="false" customHeight="true" outlineLevel="0" collapsed="false">
      <c r="A12" s="0" t="s">
        <v>22</v>
      </c>
      <c r="B12" s="0" t="n">
        <v>2</v>
      </c>
      <c r="C12" s="0" t="n">
        <v>0.9</v>
      </c>
      <c r="D12" s="0" t="n">
        <f aca="false">VLOOKUP(E12,Density,5,0)/F12</f>
        <v>4.0291413287399</v>
      </c>
      <c r="E12" s="0" t="s">
        <v>13</v>
      </c>
      <c r="F12" s="0" t="n">
        <v>10</v>
      </c>
      <c r="G12" s="0" t="n">
        <f aca="false">VLOOKUP(E12,Density,4,0)*F12*D12</f>
        <v>0.0025</v>
      </c>
      <c r="H12" s="0" t="n">
        <f aca="false">G12/VLOOKUP(E12,Density,2,0)</f>
        <v>1</v>
      </c>
      <c r="K12" s="0" t="e">
        <f aca="false">VLOOKUP(I12,Density,4,0)*J12*$D12</f>
        <v>#N/A</v>
      </c>
      <c r="L12" s="0" t="e">
        <f aca="false">K12/VLOOKUP(I12,Density,2,0)</f>
        <v>#N/A</v>
      </c>
      <c r="O12" s="0" t="e">
        <f aca="false">VLOOKUP(M12,Density,4,0)*N12*$D12</f>
        <v>#N/A</v>
      </c>
      <c r="P12" s="0" t="e">
        <f aca="false">O12/VLOOKUP(M12,Density,2,0)</f>
        <v>#N/A</v>
      </c>
      <c r="Q12" s="0" t="s">
        <v>27</v>
      </c>
      <c r="R12" s="0" t="n">
        <v>1</v>
      </c>
      <c r="S12" s="0" t="n">
        <f aca="false">VLOOKUP(Q12,Density,4,0)*R12*$D12*$C12</f>
        <v>0.000494015580850684</v>
      </c>
      <c r="T12" s="0" t="n">
        <f aca="false">S12/VLOOKUP(Q12,Density,2,0)</f>
        <v>0.580511845887995</v>
      </c>
      <c r="U12" s="0" t="s">
        <v>15</v>
      </c>
      <c r="V12" s="0" t="n">
        <v>10</v>
      </c>
      <c r="W12" s="0" t="n">
        <f aca="false">VLOOKUP(U12,Density,4,0)*V12*$D12*$C12</f>
        <v>0.00116034918795074</v>
      </c>
      <c r="X12" s="0" t="n">
        <f aca="false">W12/VLOOKUP(U12,Density,2,0)</f>
        <v>1.01695809636349</v>
      </c>
      <c r="Y12" s="0" t="s">
        <v>17</v>
      </c>
      <c r="Z12" s="0" t="n">
        <v>5</v>
      </c>
      <c r="AA12" s="0" t="n">
        <f aca="false">VLOOKUP(Y12,Density,4,0)*Z12*$D12*$C12</f>
        <v>0.000581015153439372</v>
      </c>
      <c r="AB12" s="0" t="n">
        <f aca="false">AA12/VLOOKUP(Y12,Density,2,0)</f>
        <v>0.578700352031247</v>
      </c>
      <c r="AE12" s="0" t="e">
        <f aca="false">VLOOKUP(AC12,Density,4,0)*AD12*$D12*$C12</f>
        <v>#N/A</v>
      </c>
      <c r="AF12" s="0" t="e">
        <f aca="false">AE12/VLOOKUP(AC12,Density,2,0)</f>
        <v>#N/A</v>
      </c>
      <c r="AG12" s="0" t="str">
        <f aca="false">'Config Out'!A23</f>
        <v>@PART[KA_Distiller_250_01M]:AFTER[Karbonite]:NEEDS[RealFuels]
{
 MODULE
 {
  name = USI_Converter
  converterName = MON15, N2
  conversionRate = 1
  inputResources = ElectricCharge, 1.5, Karbonite, 1
  outputResources = MON15, 1.10461058210504, False, Nitrogen, 365.406305498813, True
 }
}
@PART[KA_Distiller_125_01M]:AFTER[Karbonite]:NEEDS[RealFuels]
{
 MODULE
 {
  name = USI_Converter
  converterName = MON15, N2
  conversionRate = 0.5
  inputResources = ElectricCharge, 1.5, Karbonite, 1
  outputResources = MON15,  1.10461058210504, False, Nitrogen, 365.406305498813, True
 }
}
</v>
      </c>
      <c r="AH12" s="0" t="n">
        <v>1</v>
      </c>
    </row>
    <row r="13" s="3" customFormat="true" ht="15" hidden="false" customHeight="true" outlineLevel="0" collapsed="false">
      <c r="A13" s="5" t="s">
        <v>28</v>
      </c>
      <c r="B13" s="3" t="n">
        <v>6</v>
      </c>
      <c r="C13" s="3" t="n">
        <v>0.9</v>
      </c>
      <c r="D13" s="3" t="n">
        <f aca="false">VLOOKUP(E13,Density,5,0)/F13</f>
        <v>20.1457066436995</v>
      </c>
      <c r="E13" s="3" t="s">
        <v>13</v>
      </c>
      <c r="F13" s="3" t="n">
        <v>2</v>
      </c>
      <c r="G13" s="3" t="n">
        <f aca="false">VLOOKUP(E13,Density,4,0)*F13*D13</f>
        <v>0.0025</v>
      </c>
      <c r="H13" s="3" t="n">
        <f aca="false">G13/VLOOKUP(E13,Density,2,0)</f>
        <v>1</v>
      </c>
      <c r="K13" s="3" t="e">
        <f aca="false">VLOOKUP(I13,Density,4,0)*J13*$D13</f>
        <v>#N/A</v>
      </c>
      <c r="L13" s="3" t="e">
        <f aca="false">K13/VLOOKUP(I13,Density,2,0)</f>
        <v>#N/A</v>
      </c>
      <c r="O13" s="3" t="e">
        <f aca="false">VLOOKUP(M13,Density,4,0)*N13*$D13</f>
        <v>#N/A</v>
      </c>
      <c r="P13" s="3" t="e">
        <f aca="false">O13/VLOOKUP(M13,Density,2,0)</f>
        <v>#N/A</v>
      </c>
      <c r="Q13" s="3" t="s">
        <v>29</v>
      </c>
      <c r="R13" s="3" t="n">
        <v>4</v>
      </c>
      <c r="S13" s="3" t="n">
        <f aca="false">VLOOKUP(Q13,Density,4,0)*R13*$D13*$C13</f>
        <v>0.000146200777592043</v>
      </c>
      <c r="T13" s="3" t="n">
        <f aca="false">S13/VLOOKUP(Q13,Density,2,0)</f>
        <v>2.06352544237182</v>
      </c>
      <c r="U13" s="3" t="s">
        <v>15</v>
      </c>
      <c r="V13" s="3" t="n">
        <v>2</v>
      </c>
      <c r="W13" s="3" t="n">
        <f aca="false">VLOOKUP(U13,Density,4,0)*V13*$D13*$C13</f>
        <v>0.00116034918795074</v>
      </c>
      <c r="X13" s="3" t="n">
        <f aca="false">W13/VLOOKUP(U13,Density,2,0)</f>
        <v>1.01695809636349</v>
      </c>
      <c r="Y13" s="3" t="s">
        <v>24</v>
      </c>
      <c r="Z13" s="3" t="n">
        <v>1</v>
      </c>
      <c r="AA13" s="3" t="n">
        <f aca="false">VLOOKUP(Y13,Density,4,0)*Z13*$D13*$C13</f>
        <v>0.00050791476464335</v>
      </c>
      <c r="AB13" s="3" t="n">
        <f aca="false">AA13/VLOOKUP(Y13,Density,2,0)</f>
        <v>406.007006109792</v>
      </c>
      <c r="AE13" s="3" t="e">
        <f aca="false">VLOOKUP(AC13,Density,4,0)*AD13*$D13*$C13</f>
        <v>#N/A</v>
      </c>
      <c r="AF13" s="3" t="e">
        <f aca="false">AE13/VLOOKUP(AC13,Density,2,0)</f>
        <v>#N/A</v>
      </c>
      <c r="AG13" s="3" t="str">
        <f aca="false">'Config Out'!A17</f>
        <v>@PART[KA_Distiller_250_01]:AFTER[Karbonite]:NEEDS[RealFuels]
{
 MODULE
 {
  name = USI_Converter
  converterName = Hzine
  conversionRate = 1
  inputResources = ElectricCharge, 2, Karbonite, 1
  outputResources = Hydrazine, 0.578700352031247, False
 }
}
@PART[KA_Distiller_125_01]:AFTER[Karbonite]:NEEDS[RealFuels]
{
 MODULE
 {
  name = USI_Converter
  converterName = Hzine
  conversionRate = 0.5
  inputResources = ElectricCharge, 2, Karbonite, 1
  outputResources = Hydrazine,  0.578700352031247, False
 }
}
</v>
      </c>
      <c r="AH13" s="3" t="n">
        <v>1</v>
      </c>
    </row>
    <row r="14" customFormat="false" ht="15" hidden="false" customHeight="true" outlineLevel="0" collapsed="false">
      <c r="A14" s="5" t="s">
        <v>28</v>
      </c>
      <c r="B14" s="5" t="n">
        <v>6</v>
      </c>
      <c r="C14" s="5" t="n">
        <v>0.9</v>
      </c>
      <c r="D14" s="5" t="n">
        <f aca="false">VLOOKUP(E14,Density,5,0)/F14</f>
        <v>20.1457066436995</v>
      </c>
      <c r="E14" s="5" t="s">
        <v>13</v>
      </c>
      <c r="F14" s="5" t="n">
        <v>2</v>
      </c>
      <c r="G14" s="0" t="n">
        <f aca="false">VLOOKUP(E14,Density,4,0)*F14*D14</f>
        <v>0.0025</v>
      </c>
      <c r="H14" s="0" t="n">
        <f aca="false">G14/VLOOKUP(E14,Density,2,0)</f>
        <v>1</v>
      </c>
      <c r="I14" s="5"/>
      <c r="J14" s="5"/>
      <c r="K14" s="0" t="e">
        <f aca="false">VLOOKUP(I14,Density,4,0)*J14*$D14</f>
        <v>#N/A</v>
      </c>
      <c r="L14" s="0" t="e">
        <f aca="false">K14/VLOOKUP(I14,Density,2,0)</f>
        <v>#N/A</v>
      </c>
      <c r="M14" s="5"/>
      <c r="N14" s="5"/>
      <c r="O14" s="0" t="e">
        <f aca="false">VLOOKUP(M14,Density,4,0)*N14*$D14</f>
        <v>#N/A</v>
      </c>
      <c r="P14" s="0" t="e">
        <f aca="false">O14/VLOOKUP(M14,Density,2,0)</f>
        <v>#N/A</v>
      </c>
      <c r="Q14" s="5" t="s">
        <v>15</v>
      </c>
      <c r="R14" s="5" t="n">
        <v>2</v>
      </c>
      <c r="S14" s="5" t="n">
        <f aca="false">VLOOKUP(Q14,Density,4,0)*R14*$D14*$C14</f>
        <v>0.00116034918795074</v>
      </c>
      <c r="T14" s="5" t="n">
        <f aca="false">S14/VLOOKUP(Q14,Density,2,0)</f>
        <v>1.01695809636349</v>
      </c>
      <c r="U14" s="5" t="s">
        <v>29</v>
      </c>
      <c r="V14" s="5" t="n">
        <v>4</v>
      </c>
      <c r="W14" s="5" t="n">
        <f aca="false">VLOOKUP(U14,Density,4,0)*V14*$D14*$C14</f>
        <v>0.000146200777592043</v>
      </c>
      <c r="X14" s="5" t="n">
        <f aca="false">W14/VLOOKUP(U14,Density,2,0)</f>
        <v>2.06352544237182</v>
      </c>
      <c r="Y14" s="5" t="s">
        <v>24</v>
      </c>
      <c r="Z14" s="5" t="n">
        <v>1</v>
      </c>
      <c r="AA14" s="5" t="n">
        <f aca="false">VLOOKUP(Y14,Density,4,0)*Z14*$D14*$C14</f>
        <v>0.00050791476464335</v>
      </c>
      <c r="AB14" s="5" t="n">
        <f aca="false">AA14/VLOOKUP(Y14,Density,2,0)</f>
        <v>406.007006109792</v>
      </c>
      <c r="AC14" s="5"/>
      <c r="AD14" s="5"/>
      <c r="AE14" s="5" t="e">
        <f aca="false">VLOOKUP(AC14,Density,4,0)*AD14*$D14*$C14</f>
        <v>#N/A</v>
      </c>
      <c r="AF14" s="5" t="e">
        <f aca="false">AE14/VLOOKUP(AC14,Density,2,0)</f>
        <v>#N/A</v>
      </c>
      <c r="AG14" s="5" t="str">
        <f aca="false">'Config Out'!A21</f>
        <v>@PART[KA_Distiller_250_01M]:AFTER[Karbonite]:NEEDS[RealFuels]
{
 MODULE
 {
  name = USI_Converter
  converterName = MON1, N2
  conversionRate = 1
  inputResources = ElectricCharge, 1.5, Karbonite, 1
  outputResources = MON1, 1.16158537362325, False, Nitrogen, 406.007006109792, True
 }
}
@PART[KA_Distiller_125_01M]:AFTER[Karbonite]:NEEDS[RealFuels]
{
 MODULE
 {
  name = USI_Converter
  converterName = MON1, N2
  conversionRate = 0.5
  inputResources = ElectricCharge, 1.5, Karbonite, 1
  outputResources = MON1,  1.16158537362325, False, Nitrogen, 406.007006109792, True
 }
}
</v>
      </c>
      <c r="AH14" s="5" t="n">
        <v>1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="3" customFormat="true" ht="15" hidden="false" customHeight="true" outlineLevel="0" collapsed="false">
      <c r="A15" s="3" t="s">
        <v>30</v>
      </c>
      <c r="B15" s="3" t="n">
        <v>1.75</v>
      </c>
      <c r="C15" s="3" t="n">
        <v>0.9</v>
      </c>
      <c r="D15" s="3" t="n">
        <f aca="false">VLOOKUP(E15,Density,5,0)/F15</f>
        <v>35.1459412266603</v>
      </c>
      <c r="E15" s="3" t="s">
        <v>29</v>
      </c>
      <c r="F15" s="3" t="n">
        <v>1</v>
      </c>
      <c r="G15" s="3" t="n">
        <f aca="false">VLOOKUP(E15,Density,4,0)*F15*D15</f>
        <v>7.085E-005</v>
      </c>
      <c r="H15" s="3" t="n">
        <f aca="false">G15/VLOOKUP(E15,Density,2,0)</f>
        <v>1</v>
      </c>
      <c r="I15" s="3" t="s">
        <v>15</v>
      </c>
      <c r="J15" s="3" t="n">
        <v>1</v>
      </c>
      <c r="K15" s="3" t="n">
        <f aca="false">VLOOKUP(I15,Density,4,0)*J15*$D15</f>
        <v>0.00112462794412366</v>
      </c>
      <c r="L15" s="3" t="n">
        <f aca="false">K15/VLOOKUP(I15,Density,2,0)</f>
        <v>0.985651134201278</v>
      </c>
      <c r="O15" s="3" t="e">
        <f aca="false">VLOOKUP(M15,Density,4,0)*N15*$D15</f>
        <v>#N/A</v>
      </c>
      <c r="P15" s="3" t="e">
        <f aca="false">O15/VLOOKUP(M15,Density,2,0)</f>
        <v>#N/A</v>
      </c>
      <c r="Q15" s="3" t="s">
        <v>31</v>
      </c>
      <c r="R15" s="3" t="n">
        <v>1</v>
      </c>
      <c r="S15" s="3" t="n">
        <f aca="false">VLOOKUP(Q15,Density,4,0)*R15*$D15*$C15</f>
        <v>0.00107593014971129</v>
      </c>
      <c r="T15" s="3" t="n">
        <f aca="false">S15/VLOOKUP(Q15,Density,2,0)</f>
        <v>0.747173715077286</v>
      </c>
      <c r="W15" s="3" t="e">
        <f aca="false">VLOOKUP(U15,Density,4,0)*V15*$D15*$C15</f>
        <v>#N/A</v>
      </c>
      <c r="X15" s="3" t="e">
        <f aca="false">W15/VLOOKUP(U15,Density,2,0)</f>
        <v>#N/A</v>
      </c>
      <c r="AA15" s="3" t="e">
        <f aca="false">VLOOKUP(Y15,Density,4,0)*Z15*$D15*$C15</f>
        <v>#N/A</v>
      </c>
      <c r="AB15" s="3" t="e">
        <f aca="false">AA15/VLOOKUP(Y15,Density,2,0)</f>
        <v>#N/A</v>
      </c>
      <c r="AE15" s="3" t="e">
        <f aca="false">VLOOKUP(AC15,Density,4,0)*AD15*$D15*$C15</f>
        <v>#N/A</v>
      </c>
      <c r="AF15" s="3" t="e">
        <f aca="false">AE15/VLOOKUP(AC15,Density,2,0)</f>
        <v>#N/A</v>
      </c>
      <c r="AG15" s="3" t="str">
        <f aca="false">'Config Out'!A13</f>
        <v>@PART[KA_Converter_250_01H]:AFTER[Karbonite]:NEEDS[RealFuels]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406.007006109792, True
 }
}
@PART[KA_Converter_125_01H]:AFTER[Karbonite]:NEEDS[RealFuels]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406.007006109792, True
 }
}
</v>
      </c>
      <c r="AH15" s="3" t="n">
        <v>1</v>
      </c>
    </row>
    <row r="16" customFormat="false" ht="15" hidden="false" customHeight="true" outlineLevel="0" collapsed="false">
      <c r="A16" s="0" t="s">
        <v>30</v>
      </c>
      <c r="B16" s="0" t="n">
        <v>1.5</v>
      </c>
      <c r="C16" s="0" t="n">
        <v>0.9</v>
      </c>
      <c r="D16" s="0" t="n">
        <f aca="false">VLOOKUP(E16,Density,5,0)/F16</f>
        <v>40.291413287399</v>
      </c>
      <c r="E16" s="0" t="s">
        <v>13</v>
      </c>
      <c r="F16" s="0" t="n">
        <v>1</v>
      </c>
      <c r="G16" s="0" t="n">
        <f aca="false">VLOOKUP(E16,Density,4,0)*F16*D16</f>
        <v>0.0025</v>
      </c>
      <c r="H16" s="0" t="n">
        <f aca="false">G16/VLOOKUP(E16,Density,2,0)</f>
        <v>1</v>
      </c>
      <c r="K16" s="0" t="e">
        <f aca="false">VLOOKUP(I16,Density,4,0)*J16*$D16</f>
        <v>#N/A</v>
      </c>
      <c r="L16" s="0" t="e">
        <f aca="false">K16/VLOOKUP(I16,Density,2,0)</f>
        <v>#N/A</v>
      </c>
      <c r="O16" s="0" t="e">
        <f aca="false">VLOOKUP(M16,Density,4,0)*N16*$D16</f>
        <v>#N/A</v>
      </c>
      <c r="P16" s="0" t="e">
        <f aca="false">O16/VLOOKUP(M16,Density,2,0)</f>
        <v>#N/A</v>
      </c>
      <c r="Q16" s="0" t="s">
        <v>31</v>
      </c>
      <c r="R16" s="0" t="n">
        <v>1</v>
      </c>
      <c r="S16" s="0" t="n">
        <f aca="false">VLOOKUP(Q16,Density,4,0)*R16*$D16*$C16</f>
        <v>0.00123344957674676</v>
      </c>
      <c r="T16" s="0" t="n">
        <f aca="false">S16/VLOOKUP(Q16,Density,2,0)</f>
        <v>0.85656220607414</v>
      </c>
      <c r="U16" s="0" t="s">
        <v>24</v>
      </c>
      <c r="V16" s="0" t="n">
        <v>0.5</v>
      </c>
      <c r="W16" s="0" t="n">
        <f aca="false">VLOOKUP(U16,Density,4,0)*V16*$D16*$C16</f>
        <v>0.00050791476464335</v>
      </c>
      <c r="X16" s="0" t="n">
        <f aca="false">W16/VLOOKUP(U16,Density,2,0)</f>
        <v>406.007006109792</v>
      </c>
      <c r="AA16" s="0" t="n">
        <f aca="false">VLOOKUP(U16,Density,4,0)*V16*$D16*$C16</f>
        <v>0.00050791476464335</v>
      </c>
      <c r="AB16" s="0" t="n">
        <f aca="false">AA16/VLOOKUP(U16,Density,2,0)</f>
        <v>406.007006109792</v>
      </c>
      <c r="AE16" s="0" t="e">
        <f aca="false">VLOOKUP(AC16,Density,4,0)*AD16*$D16*$C16</f>
        <v>#N/A</v>
      </c>
      <c r="AF16" s="0" t="e">
        <f aca="false">AE16/VLOOKUP(AC16,Density,2,0)</f>
        <v>#N/A</v>
      </c>
      <c r="AG16" s="0" t="str">
        <f aca="false">'Config Out'!A28</f>
        <v/>
      </c>
      <c r="AH16" s="0" t="n">
        <v>1</v>
      </c>
    </row>
    <row r="17" customFormat="false" ht="15" hidden="false" customHeight="true" outlineLevel="0" collapsed="false">
      <c r="A17" s="0" t="s">
        <v>30</v>
      </c>
      <c r="B17" s="0" t="n">
        <v>2</v>
      </c>
      <c r="C17" s="0" t="n">
        <v>0.9</v>
      </c>
      <c r="D17" s="0" t="n">
        <f aca="false">VLOOKUP(E17,Density,5,0)/F17</f>
        <v>20.1457066436995</v>
      </c>
      <c r="E17" s="0" t="s">
        <v>13</v>
      </c>
      <c r="F17" s="0" t="n">
        <v>2</v>
      </c>
      <c r="G17" s="0" t="n">
        <f aca="false">VLOOKUP(E17,Density,4,0)*F17*D17</f>
        <v>0.0025</v>
      </c>
      <c r="H17" s="0" t="n">
        <f aca="false">G17/VLOOKUP(E17,Density,2,0)</f>
        <v>1</v>
      </c>
      <c r="K17" s="0" t="e">
        <f aca="false">VLOOKUP(I17,Density,4,0)*J17*$D17</f>
        <v>#N/A</v>
      </c>
      <c r="L17" s="0" t="e">
        <f aca="false">K17/VLOOKUP(I17,Density,2,0)</f>
        <v>#N/A</v>
      </c>
      <c r="O17" s="0" t="e">
        <f aca="false">VLOOKUP(M17,Density,4,0)*N17*$D17</f>
        <v>#N/A</v>
      </c>
      <c r="P17" s="0" t="e">
        <f aca="false">O17/VLOOKUP(M17,Density,2,0)</f>
        <v>#N/A</v>
      </c>
      <c r="Q17" s="0" t="s">
        <v>17</v>
      </c>
      <c r="R17" s="0" t="n">
        <v>1</v>
      </c>
      <c r="S17" s="0" t="n">
        <f aca="false">VLOOKUP(Q17,Density,4,0)*R17*$D17*$C17</f>
        <v>0.000581015153439372</v>
      </c>
      <c r="T17" s="0" t="n">
        <f aca="false">S17/VLOOKUP(Q17,Density,2,0)</f>
        <v>0.578700352031247</v>
      </c>
      <c r="W17" s="0" t="e">
        <f aca="false">VLOOKUP(U17,Density,4,0)*V17*$D17*$C17</f>
        <v>#N/A</v>
      </c>
      <c r="X17" s="0" t="e">
        <f aca="false">W17/VLOOKUP(U17,Density,2,0)</f>
        <v>#N/A</v>
      </c>
      <c r="AA17" s="0" t="e">
        <f aca="false">VLOOKUP(Y17,Density,4,0)*Z17*$D17*$C17</f>
        <v>#N/A</v>
      </c>
      <c r="AB17" s="0" t="e">
        <f aca="false">AA17/VLOOKUP(Y17,Density,2,0)</f>
        <v>#N/A</v>
      </c>
      <c r="AE17" s="0" t="e">
        <f aca="false">VLOOKUP(AC17,Density,4,0)*AD17*$D17*$C17</f>
        <v>#N/A</v>
      </c>
      <c r="AF17" s="0" t="e">
        <f aca="false">AE17/VLOOKUP(AC17,Density,2,0)</f>
        <v>#N/A</v>
      </c>
      <c r="AG17" s="0" t="str">
        <f aca="false">'Config Out'!A5</f>
        <v>@PART[KA_Converter_250_01N]:AFTER[Karbonite]:NEEDS[RealFuels]
{
 MODULE
 {
  name = USI_Converter
  converterName = MMH, LOX
  conversionRate = 1
  inputResources = ElectricCharge, 2, Karbonite, 1
  outputResources = MMH, 0.96458773988951, False, LiquidOxygen, 1.01695809636349, True
 }
}
@PART[KA_Converter_125_01N]:AFTER[Karbonite]:NEEDS[RealFuels]
{
 MODULE
 {
  name = USI_Converter
  converterName = MMH, LOX
  conversionRate = 0.5
  inputResources = ElectricCharge, 2, Karbonite, 1
  outputResources = MMH,  0.96458773988951, False, LiquidOxygen, 1.01695809636349, True
 }
}
</v>
      </c>
      <c r="AH17" s="0" t="n">
        <v>1</v>
      </c>
    </row>
    <row r="18" customFormat="false" ht="15" hidden="false" customHeight="true" outlineLevel="0" collapsed="false">
      <c r="A18" s="0" t="s">
        <v>30</v>
      </c>
      <c r="B18" s="0" t="n">
        <v>1.5</v>
      </c>
      <c r="C18" s="0" t="n">
        <v>0.9</v>
      </c>
      <c r="D18" s="0" t="n">
        <f aca="false">VLOOKUP(E18,Density,5,0)/F18</f>
        <v>40.291413287399</v>
      </c>
      <c r="E18" s="0" t="s">
        <v>13</v>
      </c>
      <c r="F18" s="0" t="n">
        <v>1</v>
      </c>
      <c r="G18" s="0" t="n">
        <f aca="false">VLOOKUP(E18,Density,4,0)*F18*D18</f>
        <v>0.0025</v>
      </c>
      <c r="H18" s="0" t="n">
        <f aca="false">G18/VLOOKUP(E18,Density,2,0)</f>
        <v>1</v>
      </c>
      <c r="K18" s="0" t="e">
        <f aca="false">VLOOKUP(I18,Density,4,0)*J18*$D18</f>
        <v>#N/A</v>
      </c>
      <c r="L18" s="0" t="e">
        <f aca="false">K18/VLOOKUP(I18,Density,2,0)</f>
        <v>#N/A</v>
      </c>
      <c r="O18" s="0" t="e">
        <f aca="false">VLOOKUP(M18,Density,4,0)*N18*$D18</f>
        <v>#N/A</v>
      </c>
      <c r="P18" s="0" t="e">
        <f aca="false">O18/VLOOKUP(M18,Density,2,0)</f>
        <v>#N/A</v>
      </c>
      <c r="Q18" s="0" t="s">
        <v>32</v>
      </c>
      <c r="R18" s="0" t="n">
        <v>1</v>
      </c>
      <c r="S18" s="0" t="n">
        <f aca="false">VLOOKUP(Q18,Density,4,0)*R18*$D18*$C18</f>
        <v>0.0017048141469921</v>
      </c>
      <c r="T18" s="0" t="n">
        <f aca="false">S18/VLOOKUP(Q18,Density,2,0)</f>
        <v>1.09988009483361</v>
      </c>
      <c r="W18" s="0" t="e">
        <f aca="false">VLOOKUP(U18,Density,4,0)*V18*$D18*$C18</f>
        <v>#N/A</v>
      </c>
      <c r="X18" s="0" t="e">
        <f aca="false">W18/VLOOKUP(U18,Density,2,0)</f>
        <v>#N/A</v>
      </c>
      <c r="AA18" s="0" t="inlineStr">
        <f aca="false">VLOOKUP(Y18,Density,4,0)*Z18*$D18*$C18</f>
        <is>
          <t/>
        </is>
      </c>
      <c r="AB18" s="0" t="inlineStr">
        <f aca="false">AA18/VLOOKUP(Y18,Density,2,0)</f>
        <is>
          <t/>
        </is>
      </c>
      <c r="AE18" s="0" t="e">
        <f aca="false">VLOOKUP(AC18,Density,4,0)*AD18*$D18*$C18</f>
        <v>#N/A</v>
      </c>
      <c r="AF18" s="0" t="e">
        <f aca="false">AE18/VLOOKUP(AC18,Density,2,0)</f>
        <v>#N/A</v>
      </c>
      <c r="AG18" s="0" t="str">
        <f aca="false">'Config Out'!A33</f>
        <v/>
      </c>
      <c r="AH18" s="0" t="n">
        <v>1</v>
      </c>
    </row>
    <row r="19" customFormat="false" ht="15" hidden="false" customHeight="true" outlineLevel="0" collapsed="false">
      <c r="A19" s="0" t="s">
        <v>30</v>
      </c>
      <c r="B19" s="0" t="n">
        <v>1.5</v>
      </c>
      <c r="C19" s="0" t="n">
        <v>0.9</v>
      </c>
      <c r="D19" s="0" t="n">
        <f aca="false">VLOOKUP(E19,Density,5,0)/F19</f>
        <v>20.1457066436995</v>
      </c>
      <c r="E19" s="0" t="s">
        <v>13</v>
      </c>
      <c r="F19" s="0" t="n">
        <v>2</v>
      </c>
      <c r="G19" s="0" t="n">
        <f aca="false">VLOOKUP(E19,Density,4,0)*F19*D19</f>
        <v>0.0025</v>
      </c>
      <c r="H19" s="0" t="n">
        <f aca="false">G19/VLOOKUP(E19,Density,2,0)</f>
        <v>1</v>
      </c>
      <c r="K19" s="0" t="e">
        <f aca="false">VLOOKUP(I19,Density,4,0)*J19*$D19</f>
        <v>#N/A</v>
      </c>
      <c r="L19" s="0" t="e">
        <f aca="false">K19/VLOOKUP(I19,Density,2,0)</f>
        <v>#N/A</v>
      </c>
      <c r="O19" s="0" t="e">
        <f aca="false">VLOOKUP(M19,Density,4,0)*N19*$D19</f>
        <v>#N/A</v>
      </c>
      <c r="P19" s="0" t="e">
        <f aca="false">O19/VLOOKUP(M19,Density,2,0)</f>
        <v>#N/A</v>
      </c>
      <c r="Q19" s="0" t="s">
        <v>24</v>
      </c>
      <c r="R19" s="0" t="n">
        <v>1</v>
      </c>
      <c r="S19" s="0" t="n">
        <f aca="false">VLOOKUP(Q19,Density,4,0)*R19*$D19*$C19</f>
        <v>0.00050791476464335</v>
      </c>
      <c r="T19" s="0" t="n">
        <f aca="false">S19/VLOOKUP(Q19,Density,2,0)</f>
        <v>406.007006109792</v>
      </c>
      <c r="W19" s="0" t="e">
        <f aca="false">VLOOKUP(U19,Density,4,0)*V19*$D19*$C19</f>
        <v>#N/A</v>
      </c>
      <c r="X19" s="0" t="e">
        <f aca="false">W19/VLOOKUP(U19,Density,2,0)</f>
        <v>#N/A</v>
      </c>
      <c r="AA19" s="0" t="inlineStr">
        <f aca="false">VLOOKUP(Y19,Density,4,0)*Z19*$D19*$C19</f>
        <is>
          <t/>
        </is>
      </c>
      <c r="AB19" s="0" t="inlineStr">
        <f aca="false">AA19/VLOOKUP(Y19,Density,2,0)</f>
        <is>
          <t/>
        </is>
      </c>
      <c r="AE19" s="0" t="e">
        <f aca="false">VLOOKUP(AC19,Density,4,0)*AD19*$D19*$C19</f>
        <v>#N/A</v>
      </c>
      <c r="AF19" s="0" t="e">
        <f aca="false">AE19/VLOOKUP(AC19,Density,2,0)</f>
        <v>#N/A</v>
      </c>
      <c r="AG19" s="0" t="str">
        <f aca="false">'Config Out'!A22</f>
        <v>@PART[KA_Distiller_250_01M]:AFTER[Karbonite]:NEEDS[RealFuels]
{
 MODULE
 {
  name = USI_Converter
  converterName = MON10, N2
  conversionRate = 1
  inputResources = ElectricCharge, 1.5, Karbonite, 1
  outputResources = MON10, 1.12639843351329, False, Nitrogen, 365.406305498813, True
 }
}
@PART[KA_Distiller_125_01M]:AFTER[Karbonite]:NEEDS[RealFuels]
{
 MODULE
 {
  name = USI_Converter
  converterName = MON10, N2
  conversionRate = 0.5
  inputResources = ElectricCharge, 1.5, Karbonite, 1
  outputResources = MON10,  1.12639843351329, False, Nitrogen, 365.406305498813, True
 }
}
</v>
      </c>
      <c r="AH19" s="0" t="n">
        <v>1</v>
      </c>
    </row>
    <row r="20" customFormat="false" ht="15" hidden="false" customHeight="true" outlineLevel="0" collapsed="false">
      <c r="A20" s="0" t="s">
        <v>30</v>
      </c>
      <c r="B20" s="0" t="n">
        <v>1.75</v>
      </c>
      <c r="C20" s="0" t="n">
        <v>0.9</v>
      </c>
      <c r="D20" s="0" t="n">
        <f aca="false">VLOOKUP(E20,Density,5,0)/F20</f>
        <v>40.291413287399</v>
      </c>
      <c r="E20" s="0" t="s">
        <v>13</v>
      </c>
      <c r="F20" s="0" t="n">
        <v>1</v>
      </c>
      <c r="G20" s="0" t="n">
        <f aca="false">VLOOKUP(E20,Density,4,0)*F20*D20</f>
        <v>0.0025</v>
      </c>
      <c r="H20" s="0" t="n">
        <f aca="false">G20/VLOOKUP(E20,Density,2,0)</f>
        <v>1</v>
      </c>
      <c r="K20" s="0" t="e">
        <f aca="false">VLOOKUP(I20,Density,4,0)*J20*$D20</f>
        <v>#N/A</v>
      </c>
      <c r="L20" s="0" t="e">
        <f aca="false">K20/VLOOKUP(I20,Density,2,0)</f>
        <v>#N/A</v>
      </c>
      <c r="O20" s="0" t="e">
        <f aca="false">VLOOKUP(M20,Density,4,0)*N20*$D20</f>
        <v>#N/A</v>
      </c>
      <c r="P20" s="0" t="e">
        <f aca="false">O20/VLOOKUP(M20,Density,2,0)</f>
        <v>#N/A</v>
      </c>
      <c r="Q20" s="0" t="s">
        <v>33</v>
      </c>
      <c r="R20" s="0" t="n">
        <v>1</v>
      </c>
      <c r="S20" s="0" t="n">
        <f aca="false">VLOOKUP(Q20,Density,4,0)*R20*$D20*$C20</f>
        <v>0.00108808935861872</v>
      </c>
      <c r="T20" s="0" t="n">
        <f aca="false">S20/VLOOKUP(Q20,Density,2,0)</f>
        <v>550.373980080283</v>
      </c>
      <c r="W20" s="0" t="e">
        <f aca="false">VLOOKUP(U20,Density,4,0)*V20*$D20*$C20</f>
        <v>#N/A</v>
      </c>
      <c r="X20" s="0" t="e">
        <f aca="false">W20/VLOOKUP(U20,Density,2,0)</f>
        <v>#N/A</v>
      </c>
      <c r="AA20" s="0" t="inlineStr">
        <f aca="false">VLOOKUP(Y20,Density,4,0)*Z20*$D20*$C20</f>
        <is>
          <t/>
        </is>
      </c>
      <c r="AB20" s="0" t="inlineStr">
        <f aca="false">AA20/VLOOKUP(Y20,Density,2,0)</f>
        <is>
          <t/>
        </is>
      </c>
      <c r="AE20" s="0" t="e">
        <f aca="false">VLOOKUP(AC20,Density,4,0)*AD20*$D20*$C20</f>
        <v>#N/A</v>
      </c>
      <c r="AF20" s="0" t="e">
        <f aca="false">AE20/VLOOKUP(AC20,Density,2,0)</f>
        <v>#N/A</v>
      </c>
      <c r="AG20" s="0" t="str">
        <f aca="false">'Config Out'!A15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
</v>
      </c>
      <c r="AH20" s="0" t="n">
        <v>1</v>
      </c>
    </row>
    <row r="21" customFormat="false" ht="15" hidden="false" customHeight="true" outlineLevel="0" collapsed="false">
      <c r="A21" s="0" t="s">
        <v>34</v>
      </c>
      <c r="B21" s="0" t="n">
        <v>1.5</v>
      </c>
      <c r="C21" s="0" t="n">
        <v>0.9</v>
      </c>
      <c r="D21" s="0" t="n">
        <f aca="false">VLOOKUP(E21,Density,5,0)/F21</f>
        <v>20.1457066436995</v>
      </c>
      <c r="E21" s="0" t="s">
        <v>13</v>
      </c>
      <c r="F21" s="0" t="n">
        <v>2</v>
      </c>
      <c r="G21" s="0" t="n">
        <f aca="false">VLOOKUP(E21,Density,4,0)*F21*D21</f>
        <v>0.0025</v>
      </c>
      <c r="H21" s="0" t="n">
        <f aca="false">G21/VLOOKUP(E21,Density,2,0)</f>
        <v>1</v>
      </c>
      <c r="K21" s="0" t="e">
        <f aca="false">VLOOKUP(I21,Density,4,0)*J21*$D21</f>
        <v>#N/A</v>
      </c>
      <c r="L21" s="0" t="e">
        <f aca="false">K21/VLOOKUP(I21,Density,2,0)</f>
        <v>#N/A</v>
      </c>
      <c r="O21" s="0" t="e">
        <f aca="false">VLOOKUP(M21,Density,4,0)*N21*$D21</f>
        <v>#N/A</v>
      </c>
      <c r="P21" s="0" t="e">
        <f aca="false">O21/VLOOKUP(M21,Density,2,0)</f>
        <v>#N/A</v>
      </c>
      <c r="Q21" s="0" t="s">
        <v>35</v>
      </c>
      <c r="R21" s="0" t="n">
        <v>1</v>
      </c>
      <c r="S21" s="0" t="n">
        <f aca="false">VLOOKUP(Q21,Density,4,0)*R21*$D21*$C21</f>
        <v>0.00165990549890762</v>
      </c>
      <c r="T21" s="0" t="n">
        <f aca="false">S21/VLOOKUP(Q21,Density,2,0)</f>
        <v>1.16158537362325</v>
      </c>
      <c r="U21" s="0" t="s">
        <v>24</v>
      </c>
      <c r="V21" s="0" t="n">
        <v>1</v>
      </c>
      <c r="W21" s="0" t="n">
        <f aca="false">VLOOKUP(U21,Density,4,0)*V21*$D21*$C21</f>
        <v>0.00050791476464335</v>
      </c>
      <c r="X21" s="0" t="n">
        <f aca="false">W21/VLOOKUP(U21,Density,2,0)</f>
        <v>406.007006109792</v>
      </c>
      <c r="AA21" s="0" t="n">
        <f aca="false">VLOOKUP(U21,Density,4,0)*V21*$D21*$C21</f>
        <v>0.00050791476464335</v>
      </c>
      <c r="AB21" s="0" t="n">
        <f aca="false">AA21/VLOOKUP(U21,Density,2,0)</f>
        <v>406.007006109792</v>
      </c>
      <c r="AE21" s="0" t="e">
        <f aca="false">VLOOKUP(AC21,Density,4,0)*AD21*$D21*$C21</f>
        <v>#N/A</v>
      </c>
      <c r="AF21" s="0" t="e">
        <f aca="false">AE21/VLOOKUP(AC21,Density,2,0)</f>
        <v>#N/A</v>
      </c>
      <c r="AG21" s="0" t="str">
        <f aca="false">'Config Out'!A34</f>
        <v/>
      </c>
      <c r="AH21" s="0" t="n">
        <v>0</v>
      </c>
    </row>
    <row r="22" customFormat="false" ht="15" hidden="false" customHeight="true" outlineLevel="0" collapsed="false">
      <c r="A22" s="0" t="s">
        <v>34</v>
      </c>
      <c r="B22" s="0" t="n">
        <v>1.5</v>
      </c>
      <c r="C22" s="0" t="n">
        <v>0.9</v>
      </c>
      <c r="D22" s="0" t="n">
        <f aca="false">VLOOKUP(E22,Density,5,0)/F22</f>
        <v>20.1457066436995</v>
      </c>
      <c r="E22" s="0" t="s">
        <v>13</v>
      </c>
      <c r="F22" s="0" t="n">
        <v>2</v>
      </c>
      <c r="G22" s="0" t="n">
        <f aca="false">VLOOKUP(E22,Density,4,0)*F22*D22</f>
        <v>0.0025</v>
      </c>
      <c r="H22" s="0" t="n">
        <f aca="false">G22/VLOOKUP(E22,Density,2,0)</f>
        <v>1</v>
      </c>
      <c r="K22" s="0" t="e">
        <f aca="false">VLOOKUP(I22,Density,4,0)*J22*$D22</f>
        <v>#N/A</v>
      </c>
      <c r="L22" s="0" t="e">
        <f aca="false">K22/VLOOKUP(I22,Density,2,0)</f>
        <v>#N/A</v>
      </c>
      <c r="O22" s="0" t="e">
        <f aca="false">VLOOKUP(M22,Density,4,0)*N22*$D22</f>
        <v>#N/A</v>
      </c>
      <c r="P22" s="0" t="e">
        <f aca="false">O22/VLOOKUP(M22,Density,2,0)</f>
        <v>#N/A</v>
      </c>
      <c r="Q22" s="0" t="s">
        <v>36</v>
      </c>
      <c r="R22" s="0" t="n">
        <v>1</v>
      </c>
      <c r="S22" s="0" t="n">
        <f aca="false">VLOOKUP(Q22,Density,4,0)*R22*$D22*$C22</f>
        <v>0.00158484259595319</v>
      </c>
      <c r="T22" s="0" t="n">
        <f aca="false">S22/VLOOKUP(Q22,Density,2,0)</f>
        <v>1.12639843351329</v>
      </c>
      <c r="U22" s="0" t="s">
        <v>24</v>
      </c>
      <c r="V22" s="0" t="n">
        <v>0.9</v>
      </c>
      <c r="W22" s="0" t="n">
        <f aca="false">VLOOKUP(U22,Density,4,0)*V22*$D22*$C22</f>
        <v>0.000457123288179015</v>
      </c>
      <c r="X22" s="0" t="n">
        <f aca="false">W22/VLOOKUP(U22,Density,2,0)</f>
        <v>365.406305498813</v>
      </c>
      <c r="AA22" s="0" t="n">
        <f aca="false">VLOOKUP(U22,Density,4,0)*V22*$D22*$C22</f>
        <v>0.000457123288179015</v>
      </c>
      <c r="AB22" s="0" t="n">
        <f aca="false">AA22/VLOOKUP(U22,Density,2,0)</f>
        <v>365.406305498813</v>
      </c>
      <c r="AE22" s="0" t="e">
        <f aca="false">VLOOKUP(AC22,Density,4,0)*AD22*$D22*$C22</f>
        <v>#N/A</v>
      </c>
      <c r="AF22" s="0" t="e">
        <f aca="false">AE22/VLOOKUP(AC22,Density,2,0)</f>
        <v>#N/A</v>
      </c>
      <c r="AG22" s="0" t="str">
        <f aca="false">'Config Out'!A36</f>
        <v/>
      </c>
      <c r="AH22" s="0" t="n">
        <v>0</v>
      </c>
    </row>
    <row r="23" customFormat="false" ht="15" hidden="false" customHeight="true" outlineLevel="0" collapsed="false">
      <c r="A23" s="0" t="s">
        <v>34</v>
      </c>
      <c r="B23" s="0" t="n">
        <v>1.5</v>
      </c>
      <c r="C23" s="0" t="n">
        <v>0.9</v>
      </c>
      <c r="D23" s="0" t="n">
        <f aca="false">VLOOKUP(E23,Density,5,0)/F23</f>
        <v>20.1457066436995</v>
      </c>
      <c r="E23" s="0" t="s">
        <v>13</v>
      </c>
      <c r="F23" s="0" t="n">
        <v>2</v>
      </c>
      <c r="G23" s="0" t="n">
        <f aca="false">VLOOKUP(E23,Density,4,0)*F23*D23</f>
        <v>0.0025</v>
      </c>
      <c r="H23" s="0" t="n">
        <f aca="false">G23/VLOOKUP(E23,Density,2,0)</f>
        <v>1</v>
      </c>
      <c r="K23" s="0" t="e">
        <f aca="false">VLOOKUP(I23,Density,4,0)*J23*$D23</f>
        <v>#N/A</v>
      </c>
      <c r="L23" s="0" t="e">
        <f aca="false">K23/VLOOKUP(I23,Density,2,0)</f>
        <v>#N/A</v>
      </c>
      <c r="O23" s="0" t="e">
        <f aca="false">VLOOKUP(M23,Density,4,0)*N23*$D23</f>
        <v>#N/A</v>
      </c>
      <c r="P23" s="0" t="e">
        <f aca="false">O23/VLOOKUP(M23,Density,2,0)</f>
        <v>#N/A</v>
      </c>
      <c r="Q23" s="0" t="s">
        <v>37</v>
      </c>
      <c r="R23" s="0" t="n">
        <v>1</v>
      </c>
      <c r="S23" s="0" t="n">
        <f aca="false">VLOOKUP(Q23,Density,4,0)*R23*$D23*$C23</f>
        <v>0.00154314098320074</v>
      </c>
      <c r="T23" s="0" t="n">
        <f aca="false">S23/VLOOKUP(Q23,Density,2,0)</f>
        <v>1.10461058210504</v>
      </c>
      <c r="U23" s="0" t="s">
        <v>24</v>
      </c>
      <c r="V23" s="0" t="n">
        <v>0.85</v>
      </c>
      <c r="W23" s="0" t="n">
        <f aca="false">VLOOKUP(U23,Density,4,0)*V22*$D23*$C23</f>
        <v>0.000457123288179015</v>
      </c>
      <c r="X23" s="0" t="n">
        <f aca="false">W23/VLOOKUP(U23,Density,2,0)</f>
        <v>365.406305498813</v>
      </c>
      <c r="AA23" s="0" t="n">
        <f aca="false">VLOOKUP(U23,Density,4,0)*V22*$D23*$C23</f>
        <v>0.000457123288179015</v>
      </c>
      <c r="AB23" s="0" t="n">
        <f aca="false">AA23/VLOOKUP(U23,Density,2,0)</f>
        <v>365.406305498813</v>
      </c>
      <c r="AE23" s="0" t="e">
        <f aca="false">VLOOKUP(AC23,Density,4,0)*AD23*$D23*$C23</f>
        <v>#N/A</v>
      </c>
      <c r="AF23" s="0" t="e">
        <f aca="false">AE23/VLOOKUP(AC23,Density,2,0)</f>
        <v>#N/A</v>
      </c>
      <c r="AG23" s="0" t="inlineStr">
        <f aca="false">'Config Out'!A37</f>
        <is>
          <t/>
        </is>
      </c>
      <c r="AH23" s="0" t="n">
        <v>0</v>
      </c>
    </row>
    <row r="24" customFormat="false" ht="15" hidden="false" customHeight="true" outlineLevel="0" collapsed="false">
      <c r="A24" s="0" t="s">
        <v>34</v>
      </c>
      <c r="B24" s="0" t="n">
        <v>1.5</v>
      </c>
      <c r="C24" s="0" t="n">
        <v>0.9</v>
      </c>
      <c r="D24" s="0" t="n">
        <f aca="false">VLOOKUP(E24,Density,5,0)/F24</f>
        <v>20.1457066436995</v>
      </c>
      <c r="E24" s="0" t="s">
        <v>13</v>
      </c>
      <c r="F24" s="0" t="n">
        <v>2</v>
      </c>
      <c r="G24" s="0" t="n">
        <f aca="false">VLOOKUP(E24,Density,4,0)*F24*D24</f>
        <v>0.0025</v>
      </c>
      <c r="H24" s="0" t="n">
        <f aca="false">G24/VLOOKUP(E24,Density,2,0)</f>
        <v>1</v>
      </c>
      <c r="K24" s="0" t="e">
        <f aca="false">VLOOKUP(I24,Density,4,0)*J24*$D24</f>
        <v>#N/A</v>
      </c>
      <c r="L24" s="0" t="e">
        <f aca="false">K24/VLOOKUP(I24,Density,2,0)</f>
        <v>#N/A</v>
      </c>
      <c r="O24" s="0" t="e">
        <f aca="false">VLOOKUP(M24,Density,4,0)*N24*$D24</f>
        <v>#N/A</v>
      </c>
      <c r="P24" s="0" t="e">
        <f aca="false">O24/VLOOKUP(M24,Density,2,0)</f>
        <v>#N/A</v>
      </c>
      <c r="Q24" s="0" t="s">
        <v>38</v>
      </c>
      <c r="R24" s="0" t="n">
        <v>1</v>
      </c>
      <c r="S24" s="0" t="n">
        <f aca="false">VLOOKUP(Q24,Density,4,0)*R24*$D24*$C24</f>
        <v>0.00150143937044828</v>
      </c>
      <c r="T24" s="0" t="n">
        <f aca="false">S24/VLOOKUP(Q24,Density,2,0)</f>
        <v>1.0879995438031</v>
      </c>
      <c r="U24" s="0" t="s">
        <v>24</v>
      </c>
      <c r="V24" s="0" t="n">
        <v>0.8</v>
      </c>
      <c r="W24" s="0" t="n">
        <f aca="false">VLOOKUP(U24,Density,4,0)*V23*$D24*$C24</f>
        <v>0.000431727549946848</v>
      </c>
      <c r="X24" s="0" t="n">
        <f aca="false">W24/VLOOKUP(U24,Density,2,0)</f>
        <v>345.105955193323</v>
      </c>
      <c r="AA24" s="0" t="n">
        <f aca="false">VLOOKUP(U24,Density,4,0)*V23*$D24*$C24</f>
        <v>0.000431727549946848</v>
      </c>
      <c r="AB24" s="0" t="n">
        <f aca="false">AA24/VLOOKUP(U24,Density,2,0)</f>
        <v>345.105955193323</v>
      </c>
      <c r="AE24" s="0" t="e">
        <f aca="false">VLOOKUP(AC24,Density,4,0)*AD24*$D24*$C24</f>
        <v>#N/A</v>
      </c>
      <c r="AF24" s="0" t="e">
        <f aca="false">AE24/VLOOKUP(AC24,Density,2,0)</f>
        <v>#N/A</v>
      </c>
      <c r="AG24" s="0" t="inlineStr">
        <f aca="false">'Config Out'!A38</f>
        <is>
          <t/>
        </is>
      </c>
      <c r="AH24" s="0" t="n">
        <v>0</v>
      </c>
    </row>
    <row r="25" customFormat="false" ht="15" hidden="false" customHeight="true" outlineLevel="0" collapsed="false">
      <c r="A25" s="0" t="s">
        <v>34</v>
      </c>
      <c r="B25" s="0" t="n">
        <v>1.5</v>
      </c>
      <c r="C25" s="0" t="n">
        <v>0.9</v>
      </c>
      <c r="D25" s="0" t="n">
        <f aca="false">VLOOKUP(E25,Density,5,0)/F25</f>
        <v>20.1457066436995</v>
      </c>
      <c r="E25" s="0" t="s">
        <v>13</v>
      </c>
      <c r="F25" s="0" t="n">
        <v>2</v>
      </c>
      <c r="G25" s="0" t="n">
        <f aca="false">VLOOKUP(E25,Density,4,0)*F25*D25</f>
        <v>0.0025</v>
      </c>
      <c r="H25" s="0" t="n">
        <f aca="false">G25/VLOOKUP(E25,Density,2,0)</f>
        <v>1</v>
      </c>
      <c r="K25" s="0" t="e">
        <f aca="false">VLOOKUP(I25,Density,4,0)*J25*$D25</f>
        <v>#N/A</v>
      </c>
      <c r="L25" s="0" t="e">
        <f aca="false">K25/VLOOKUP(I25,Density,2,0)</f>
        <v>#N/A</v>
      </c>
      <c r="O25" s="0" t="e">
        <f aca="false">VLOOKUP(M25,Density,4,0)*N25*$D25</f>
        <v>#N/A</v>
      </c>
      <c r="P25" s="0" t="e">
        <f aca="false">O25/VLOOKUP(M25,Density,2,0)</f>
        <v>#N/A</v>
      </c>
      <c r="Q25" s="0" t="s">
        <v>39</v>
      </c>
      <c r="R25" s="0" t="n">
        <v>1</v>
      </c>
      <c r="S25" s="0" t="n">
        <f aca="false">VLOOKUP(Q25,Density,4,0)*R25*$D25*$C25</f>
        <v>0.00164322485380664</v>
      </c>
      <c r="T25" s="0" t="n">
        <f aca="false">S25/VLOOKUP(Q25,Density,2,0)</f>
        <v>1.15476096542982</v>
      </c>
      <c r="U25" s="0" t="s">
        <v>24</v>
      </c>
      <c r="V25" s="0" t="n">
        <v>0.97</v>
      </c>
      <c r="W25" s="0" t="n">
        <f aca="false">VLOOKUP(U25,Density,4,0)*V24*$D25*$C25</f>
        <v>0.00040633181171468</v>
      </c>
      <c r="X25" s="0" t="n">
        <f aca="false">W25/VLOOKUP(U25,Density,2,0)</f>
        <v>324.805604887834</v>
      </c>
      <c r="AA25" s="0" t="n">
        <f aca="false">VLOOKUP(U25,Density,4,0)*V24*$D25*$C25</f>
        <v>0.00040633181171468</v>
      </c>
      <c r="AB25" s="0" t="n">
        <f aca="false">AA25/VLOOKUP(U25,Density,2,0)</f>
        <v>324.805604887834</v>
      </c>
      <c r="AE25" s="0" t="e">
        <f aca="false">VLOOKUP(AC25,Density,4,0)*AD25*$D25*$C25</f>
        <v>#N/A</v>
      </c>
      <c r="AF25" s="0" t="e">
        <f aca="false">AE25/VLOOKUP(AC25,Density,2,0)</f>
        <v>#N/A</v>
      </c>
      <c r="AG25" s="0" t="str">
        <f aca="false">'Config Out'!A35</f>
        <v/>
      </c>
      <c r="AH25" s="0" t="n">
        <v>0</v>
      </c>
    </row>
    <row r="26" customFormat="false" ht="15" hidden="false" customHeight="true" outlineLevel="0" collapsed="false">
      <c r="D26" s="0" t="e">
        <f aca="false">VLOOKUP(E26,Density,5,0)/F26</f>
        <v>#N/A</v>
      </c>
    </row>
    <row r="27" customFormat="false" ht="15" hidden="false" customHeight="true" outlineLevel="0" collapsed="false">
      <c r="D27" s="0" t="e">
        <f aca="false">VLOOKUP(E27,Density,5,0)/F27</f>
        <v>#N/A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025" min="1" style="6" width="8.83333333333333"/>
  </cols>
  <sheetData>
    <row r="1" customFormat="false" ht="15" hidden="false" customHeight="false" outlineLevel="0" collapsed="false">
      <c r="A1" s="0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0"/>
      <c r="I1" s="0"/>
      <c r="J1" s="0"/>
    </row>
    <row r="2" customFormat="false" ht="15" hidden="false" customHeight="false" outlineLevel="0" collapsed="false">
      <c r="A2" s="6" t="s">
        <v>13</v>
      </c>
      <c r="B2" s="7" t="n">
        <f aca="false">0.0125/5</f>
        <v>0.0025</v>
      </c>
      <c r="C2" s="8" t="n">
        <f aca="false">J28+J29+4*J31+2*J30</f>
        <v>62.04796</v>
      </c>
      <c r="D2" s="7" t="n">
        <f aca="false">C2/1000/1000</f>
        <v>6.204796E-005</v>
      </c>
      <c r="E2" s="7" t="n">
        <f aca="false">B2/D2</f>
        <v>40.291413287399</v>
      </c>
      <c r="F2" s="0"/>
      <c r="G2" s="6" t="s">
        <v>45</v>
      </c>
      <c r="I2" s="0"/>
      <c r="J2" s="0"/>
    </row>
    <row r="3" customFormat="false" ht="15" hidden="false" customHeight="false" outlineLevel="0" collapsed="false">
      <c r="A3" s="6" t="s">
        <v>15</v>
      </c>
      <c r="B3" s="7" t="n">
        <v>0.001141</v>
      </c>
      <c r="C3" s="8" t="n">
        <f aca="false">$J$28*0+$J$29*0+$J$30*2+$J$31*0</f>
        <v>31.9988</v>
      </c>
      <c r="D3" s="7" t="n">
        <f aca="false">C3/1000/1000</f>
        <v>3.19988E-005</v>
      </c>
      <c r="E3" s="7" t="n">
        <f aca="false">B3/D3</f>
        <v>35.6575871595185</v>
      </c>
      <c r="F3" s="6" t="s">
        <v>46</v>
      </c>
      <c r="G3" s="6" t="s">
        <v>47</v>
      </c>
      <c r="I3" s="0"/>
      <c r="J3" s="0"/>
    </row>
    <row r="4" customFormat="false" ht="15" hidden="false" customHeight="false" outlineLevel="0" collapsed="false">
      <c r="A4" s="6" t="s">
        <v>25</v>
      </c>
      <c r="B4" s="7" t="n">
        <v>0.00082</v>
      </c>
      <c r="C4" s="8" t="n">
        <f aca="false">$J$28*12+$J$29*0+$J$30*0+$J$31*26</f>
        <v>170.33484</v>
      </c>
      <c r="D4" s="7" t="n">
        <f aca="false">C4/1000/1000</f>
        <v>0.00017033484</v>
      </c>
      <c r="E4" s="7" t="n">
        <f aca="false">B4/D4</f>
        <v>4.81404743738862</v>
      </c>
      <c r="F4" s="0" t="s">
        <v>48</v>
      </c>
      <c r="G4" s="6" t="s">
        <v>49</v>
      </c>
      <c r="I4" s="0"/>
      <c r="J4" s="0"/>
    </row>
    <row r="5" customFormat="false" ht="15" hidden="false" customHeight="false" outlineLevel="0" collapsed="false">
      <c r="A5" s="6" t="s">
        <v>29</v>
      </c>
      <c r="B5" s="7" t="n">
        <v>7.085E-005</v>
      </c>
      <c r="C5" s="8" t="n">
        <f aca="false">J31*2</f>
        <v>2.01588</v>
      </c>
      <c r="D5" s="7" t="n">
        <f aca="false">C5/1000/1000</f>
        <v>2.01588E-006</v>
      </c>
      <c r="E5" s="7" t="n">
        <f aca="false">B5/D5</f>
        <v>35.1459412266603</v>
      </c>
      <c r="F5" s="6" t="s">
        <v>50</v>
      </c>
      <c r="G5" s="6" t="s">
        <v>51</v>
      </c>
      <c r="I5" s="0"/>
      <c r="J5" s="0"/>
    </row>
    <row r="6" customFormat="false" ht="15" hidden="false" customHeight="false" outlineLevel="0" collapsed="false">
      <c r="A6" s="6" t="s">
        <v>20</v>
      </c>
      <c r="B6" s="7" t="n">
        <v>0.00145</v>
      </c>
      <c r="C6" s="8" t="n">
        <f aca="false">2*J29+4*J30</f>
        <v>92.011</v>
      </c>
      <c r="D6" s="7" t="n">
        <f aca="false">C6/1000/1000</f>
        <v>9.2011E-005</v>
      </c>
      <c r="E6" s="7" t="n">
        <f aca="false">B6/D6</f>
        <v>15.7589853387095</v>
      </c>
      <c r="F6" s="0"/>
      <c r="G6" s="6" t="s">
        <v>20</v>
      </c>
      <c r="I6" s="0"/>
      <c r="J6" s="0"/>
    </row>
    <row r="7" customFormat="false" ht="15" hidden="false" customHeight="false" outlineLevel="0" collapsed="false">
      <c r="A7" s="6" t="s">
        <v>21</v>
      </c>
      <c r="B7" s="7" t="n">
        <v>0.000791</v>
      </c>
      <c r="C7" s="8" t="n">
        <f aca="false">$J$28*2+$J$29*2+$J$30*0+$J$31*8</f>
        <v>60.09832</v>
      </c>
      <c r="D7" s="7" t="n">
        <f aca="false">C7/1000/1000</f>
        <v>6.009832E-005</v>
      </c>
      <c r="E7" s="7" t="n">
        <f aca="false">B7/D7</f>
        <v>13.1617655867918</v>
      </c>
      <c r="F7" s="0"/>
      <c r="G7" s="6" t="s">
        <v>52</v>
      </c>
      <c r="I7" s="0"/>
      <c r="J7" s="0"/>
    </row>
    <row r="8" customFormat="false" ht="15" hidden="false" customHeight="false" outlineLevel="0" collapsed="false">
      <c r="A8" s="6" t="s">
        <v>17</v>
      </c>
      <c r="B8" s="7" t="n">
        <v>0.001004</v>
      </c>
      <c r="C8" s="8" t="n">
        <f aca="false">$J$28*0+$J$29*2+$J$30*0+$J$31*4</f>
        <v>32.04516</v>
      </c>
      <c r="D8" s="7" t="n">
        <f aca="false">C8/1000/1000</f>
        <v>3.204516E-005</v>
      </c>
      <c r="E8" s="7" t="n">
        <f aca="false">B8/D8</f>
        <v>31.3307844304725</v>
      </c>
      <c r="F8" s="0" t="s">
        <v>53</v>
      </c>
      <c r="G8" s="6" t="s">
        <v>54</v>
      </c>
      <c r="I8" s="0"/>
      <c r="J8" s="0"/>
    </row>
    <row r="9" customFormat="false" ht="15" hidden="false" customHeight="false" outlineLevel="0" collapsed="false">
      <c r="A9" s="6" t="s">
        <v>14</v>
      </c>
      <c r="B9" s="7" t="n">
        <v>0.0009</v>
      </c>
      <c r="C9" s="8" t="n">
        <f aca="false">(C7+C10)/2</f>
        <v>53.08503</v>
      </c>
      <c r="D9" s="7" t="n">
        <f aca="false">C9/1000/1000</f>
        <v>5.308503E-005</v>
      </c>
      <c r="E9" s="7" t="n">
        <f aca="false">B9/D9</f>
        <v>16.9539322102672</v>
      </c>
      <c r="F9" s="0" t="s">
        <v>55</v>
      </c>
      <c r="G9" s="0"/>
      <c r="I9" s="0"/>
      <c r="J9" s="0"/>
    </row>
    <row r="10" customFormat="false" ht="15" hidden="false" customHeight="false" outlineLevel="0" collapsed="false">
      <c r="A10" s="6" t="s">
        <v>19</v>
      </c>
      <c r="B10" s="7" t="n">
        <v>0.000866</v>
      </c>
      <c r="C10" s="8" t="n">
        <f aca="false">$J$28*1+$J$29*2+$J$30*0+$J$31*6</f>
        <v>46.07174</v>
      </c>
      <c r="D10" s="7" t="n">
        <f aca="false">C10/1000/1000</f>
        <v>4.607174E-005</v>
      </c>
      <c r="E10" s="7" t="n">
        <f aca="false">B10/D10</f>
        <v>18.7967721644548</v>
      </c>
      <c r="F10" s="0"/>
      <c r="G10" s="6" t="s">
        <v>56</v>
      </c>
      <c r="I10" s="0"/>
      <c r="J10" s="0"/>
    </row>
    <row r="11" customFormat="false" ht="15" hidden="false" customHeight="false" outlineLevel="0" collapsed="false">
      <c r="A11" s="6" t="s">
        <v>31</v>
      </c>
      <c r="B11" s="7" t="n">
        <v>0.00144</v>
      </c>
      <c r="C11" s="8" t="n">
        <f aca="false">$J$28*0+$J$29*0+$J$30*2+$J$31*2</f>
        <v>34.01468</v>
      </c>
      <c r="D11" s="7" t="n">
        <f aca="false">C11/1000/1000</f>
        <v>3.401468E-005</v>
      </c>
      <c r="E11" s="7" t="n">
        <f aca="false">B11/D11</f>
        <v>42.3346625633403</v>
      </c>
      <c r="F11" s="0"/>
      <c r="G11" s="0"/>
      <c r="I11" s="0"/>
      <c r="J11" s="0"/>
    </row>
    <row r="12" customFormat="false" ht="15" hidden="false" customHeight="false" outlineLevel="0" collapsed="false">
      <c r="A12" s="6" t="s">
        <v>27</v>
      </c>
      <c r="B12" s="7" t="n">
        <v>0.000851</v>
      </c>
      <c r="C12" s="8" t="n">
        <f aca="false">$J$28*10+$J$29*0+$J$30*0+$J$31*16</f>
        <v>136.23404</v>
      </c>
      <c r="D12" s="7" t="n">
        <f aca="false">C12/1000/1000</f>
        <v>0.00013623404</v>
      </c>
      <c r="E12" s="7" t="n">
        <f aca="false">B12/D12</f>
        <v>6.24660327184014</v>
      </c>
      <c r="F12" s="0"/>
      <c r="G12" s="6" t="s">
        <v>57</v>
      </c>
      <c r="I12" s="0"/>
      <c r="J12" s="0"/>
    </row>
    <row r="13" customFormat="false" ht="15" hidden="false" customHeight="false" outlineLevel="0" collapsed="false">
      <c r="A13" s="6" t="s">
        <v>24</v>
      </c>
      <c r="B13" s="7" t="n">
        <v>1.251E-006</v>
      </c>
      <c r="C13" s="8" t="n">
        <f aca="false">J29*2</f>
        <v>28.0134</v>
      </c>
      <c r="D13" s="7" t="n">
        <f aca="false">C13/1000/1000</f>
        <v>2.80134E-005</v>
      </c>
      <c r="E13" s="7" t="n">
        <f aca="false">B13/D13</f>
        <v>0.0446571997686821</v>
      </c>
      <c r="F13" s="6" t="s">
        <v>58</v>
      </c>
      <c r="G13" s="0"/>
      <c r="I13" s="0"/>
      <c r="J13" s="0"/>
    </row>
    <row r="14" customFormat="false" ht="15" hidden="false" customHeight="false" outlineLevel="0" collapsed="false">
      <c r="A14" s="6" t="s">
        <v>32</v>
      </c>
      <c r="B14" s="7" t="n">
        <v>0.00155</v>
      </c>
      <c r="C14" s="8" t="n">
        <f aca="false">$J$28*0+$J$29*1+$J$30*2+$J$31*1</f>
        <v>47.01344</v>
      </c>
      <c r="D14" s="7" t="n">
        <f aca="false">C14/1000/1000</f>
        <v>4.701344E-005</v>
      </c>
      <c r="E14" s="7" t="n">
        <f aca="false">B14/D14</f>
        <v>32.9692955886657</v>
      </c>
      <c r="F14" s="0"/>
      <c r="G14" s="6" t="s">
        <v>59</v>
      </c>
      <c r="I14" s="0"/>
      <c r="J14" s="0"/>
    </row>
    <row r="15" customFormat="false" ht="15" hidden="false" customHeight="false" outlineLevel="0" collapsed="false">
      <c r="A15" s="6" t="s">
        <v>33</v>
      </c>
      <c r="B15" s="7" t="n">
        <v>1.977E-006</v>
      </c>
      <c r="C15" s="8" t="n">
        <f aca="false">$J$28*0+$J$29*1+$J$30*1+$J$31*0</f>
        <v>30.0061</v>
      </c>
      <c r="D15" s="7" t="n">
        <f aca="false">C15/1000/1000</f>
        <v>3.00061E-005</v>
      </c>
      <c r="E15" s="7" t="n">
        <f aca="false">B15/D15</f>
        <v>0.0658866030573783</v>
      </c>
      <c r="F15" s="0" t="s">
        <v>60</v>
      </c>
      <c r="G15" s="6" t="s">
        <v>61</v>
      </c>
      <c r="I15" s="0"/>
      <c r="J15" s="0"/>
    </row>
    <row r="16" customFormat="false" ht="15" hidden="false" customHeight="false" outlineLevel="0" collapsed="false">
      <c r="A16" s="6" t="s">
        <v>62</v>
      </c>
      <c r="B16" s="7" t="n">
        <v>0.00102</v>
      </c>
      <c r="C16" s="8"/>
      <c r="D16" s="7" t="n">
        <f aca="false">C16/1000/1000</f>
        <v>0</v>
      </c>
      <c r="E16" s="7" t="e">
        <f aca="false">B16/D16</f>
        <v>#DIV/0!</v>
      </c>
      <c r="F16" s="0"/>
      <c r="I16" s="0"/>
      <c r="J16" s="0"/>
    </row>
    <row r="17" customFormat="false" ht="15" hidden="false" customHeight="false" outlineLevel="0" collapsed="false">
      <c r="A17" s="6" t="s">
        <v>23</v>
      </c>
      <c r="B17" s="7" t="n">
        <v>0.000789</v>
      </c>
      <c r="C17" s="8" t="n">
        <f aca="false">$J$28*2+$J$29*0+$J$30*2+$J$31*6</f>
        <v>62.06784</v>
      </c>
      <c r="D17" s="7" t="n">
        <f aca="false">C17/1000/1000</f>
        <v>6.206784E-005</v>
      </c>
      <c r="E17" s="7" t="n">
        <f aca="false">B17/D17</f>
        <v>12.7118971757355</v>
      </c>
      <c r="F17" s="0"/>
      <c r="I17" s="0"/>
      <c r="J17" s="0"/>
    </row>
    <row r="18" customFormat="false" ht="15" hidden="false" customHeight="false" outlineLevel="0" collapsed="false">
      <c r="A18" s="6" t="s">
        <v>18</v>
      </c>
      <c r="B18" s="7" t="n">
        <v>0.000604</v>
      </c>
      <c r="C18" s="8" t="n">
        <f aca="false">$J$28*0+$J$29*1+$J$30*0+$J$31*3</f>
        <v>17.03052</v>
      </c>
      <c r="D18" s="7" t="n">
        <f aca="false">C18/1000/1000</f>
        <v>1.703052E-005</v>
      </c>
      <c r="E18" s="7" t="n">
        <f aca="false">B18/D18</f>
        <v>35.4657403297139</v>
      </c>
      <c r="F18" s="6" t="s">
        <v>63</v>
      </c>
      <c r="I18" s="0"/>
      <c r="J18" s="0"/>
    </row>
    <row r="19" customFormat="false" ht="15" hidden="false" customHeight="false" outlineLevel="0" collapsed="false">
      <c r="A19" s="6" t="s">
        <v>26</v>
      </c>
      <c r="B19" s="7" t="n">
        <v>0.00042262</v>
      </c>
      <c r="C19" s="8" t="n">
        <f aca="false">$J$28*1+$J$29*0+$J$30*0+$J$31*4</f>
        <v>16.04246</v>
      </c>
      <c r="D19" s="7" t="n">
        <f aca="false">C19/1000/1000</f>
        <v>1.604246E-005</v>
      </c>
      <c r="E19" s="7" t="n">
        <f aca="false">B19/D19</f>
        <v>26.3438400345084</v>
      </c>
      <c r="F19" s="6" t="s">
        <v>64</v>
      </c>
      <c r="I19" s="0"/>
      <c r="J19" s="0"/>
    </row>
    <row r="20" customFormat="false" ht="15" hidden="false" customHeight="false" outlineLevel="0" collapsed="false">
      <c r="A20" s="6" t="s">
        <v>65</v>
      </c>
      <c r="B20" s="7" t="n">
        <v>0.001</v>
      </c>
      <c r="C20" s="8"/>
      <c r="D20" s="7" t="n">
        <f aca="false">C20/1000/1000</f>
        <v>0</v>
      </c>
      <c r="E20" s="7" t="e">
        <f aca="false">B20/D20</f>
        <v>#DIV/0!</v>
      </c>
      <c r="F20" s="0"/>
      <c r="I20" s="0"/>
      <c r="J20" s="0"/>
    </row>
    <row r="21" customFormat="false" ht="15" hidden="false" customHeight="false" outlineLevel="0" collapsed="false">
      <c r="A21" s="6" t="s">
        <v>66</v>
      </c>
      <c r="B21" s="7" t="n">
        <v>0.001</v>
      </c>
      <c r="C21" s="8"/>
      <c r="D21" s="7" t="n">
        <f aca="false">C21/1000/1000</f>
        <v>0</v>
      </c>
      <c r="E21" s="7" t="e">
        <f aca="false">B21/D21</f>
        <v>#DIV/0!</v>
      </c>
      <c r="F21" s="0"/>
      <c r="I21" s="0"/>
      <c r="J21" s="0"/>
    </row>
    <row r="22" customFormat="false" ht="15" hidden="false" customHeight="false" outlineLevel="0" collapsed="false">
      <c r="A22" s="6" t="s">
        <v>67</v>
      </c>
      <c r="B22" s="7" t="n">
        <v>0.0008</v>
      </c>
      <c r="C22" s="8"/>
      <c r="D22" s="7" t="n">
        <f aca="false">C22/1000/1000</f>
        <v>0</v>
      </c>
      <c r="E22" s="7" t="e">
        <f aca="false">B22/D22</f>
        <v>#DIV/0!</v>
      </c>
      <c r="F22" s="0"/>
      <c r="I22" s="0"/>
      <c r="J22" s="0"/>
    </row>
    <row r="23" customFormat="false" ht="15" hidden="false" customHeight="false" outlineLevel="0" collapsed="false">
      <c r="A23" s="6" t="s">
        <v>68</v>
      </c>
      <c r="B23" s="7" t="n">
        <v>5.894E-006</v>
      </c>
      <c r="C23" s="8" t="n">
        <v>131.293</v>
      </c>
      <c r="D23" s="7" t="n">
        <f aca="false">C23/1000/1000</f>
        <v>0.000131293</v>
      </c>
      <c r="E23" s="7" t="n">
        <f aca="false">B23/D23</f>
        <v>0.0448919592057459</v>
      </c>
      <c r="F23" s="6" t="s">
        <v>69</v>
      </c>
      <c r="I23" s="0"/>
      <c r="J23" s="0"/>
    </row>
    <row r="24" customFormat="false" ht="15" hidden="false" customHeight="false" outlineLevel="0" collapsed="false">
      <c r="A24" s="6" t="s">
        <v>70</v>
      </c>
      <c r="B24" s="7" t="n">
        <v>0</v>
      </c>
      <c r="C24" s="8"/>
      <c r="D24" s="7" t="n">
        <f aca="false">C24/1000/1000</f>
        <v>0</v>
      </c>
      <c r="E24" s="7" t="e">
        <f aca="false">B24/D24</f>
        <v>#DIV/0!</v>
      </c>
      <c r="F24" s="0"/>
      <c r="I24" s="0"/>
      <c r="J24" s="0"/>
    </row>
    <row r="25" customFormat="false" ht="15" hidden="false" customHeight="false" outlineLevel="0" collapsed="false">
      <c r="A25" s="6" t="s">
        <v>71</v>
      </c>
      <c r="B25" s="7" t="n">
        <v>0.001</v>
      </c>
      <c r="C25" s="8"/>
      <c r="D25" s="7" t="n">
        <f aca="false">C25/1000/1000</f>
        <v>0</v>
      </c>
      <c r="E25" s="7" t="e">
        <f aca="false">B25/D25</f>
        <v>#DIV/0!</v>
      </c>
      <c r="F25" s="0"/>
      <c r="I25" s="0"/>
      <c r="J25" s="0"/>
    </row>
    <row r="26" customFormat="false" ht="15" hidden="false" customHeight="false" outlineLevel="0" collapsed="false">
      <c r="A26" s="6" t="s">
        <v>72</v>
      </c>
      <c r="B26" s="7" t="n">
        <v>0.00178</v>
      </c>
      <c r="C26" s="8"/>
      <c r="D26" s="7" t="n">
        <f aca="false">C26/1000/1000</f>
        <v>0</v>
      </c>
      <c r="E26" s="7" t="e">
        <f aca="false">B26/D26</f>
        <v>#DIV/0!</v>
      </c>
      <c r="F26" s="0"/>
      <c r="I26" s="0"/>
      <c r="J26" s="0"/>
    </row>
    <row r="27" customFormat="false" ht="15" hidden="false" customHeight="false" outlineLevel="0" collapsed="false">
      <c r="A27" s="6" t="s">
        <v>73</v>
      </c>
      <c r="B27" s="7" t="n">
        <v>0.01905</v>
      </c>
      <c r="C27" s="8"/>
      <c r="D27" s="7" t="n">
        <f aca="false">C27/1000/1000</f>
        <v>0</v>
      </c>
      <c r="E27" s="7" t="e">
        <f aca="false">B27/D27</f>
        <v>#DIV/0!</v>
      </c>
      <c r="F27" s="0"/>
      <c r="I27" s="0"/>
      <c r="J27" s="0"/>
    </row>
    <row r="28" customFormat="false" ht="15" hidden="false" customHeight="false" outlineLevel="0" collapsed="false">
      <c r="A28" s="6" t="s">
        <v>74</v>
      </c>
      <c r="B28" s="7" t="n">
        <v>0.01905</v>
      </c>
      <c r="C28" s="8"/>
      <c r="D28" s="7" t="n">
        <f aca="false">C28/1000/1000</f>
        <v>0</v>
      </c>
      <c r="E28" s="7" t="e">
        <f aca="false">B28/D28</f>
        <v>#DIV/0!</v>
      </c>
      <c r="F28" s="0"/>
      <c r="I28" s="6" t="s">
        <v>75</v>
      </c>
      <c r="J28" s="6" t="n">
        <v>12.0107</v>
      </c>
    </row>
    <row r="29" customFormat="false" ht="15" hidden="false" customHeight="false" outlineLevel="0" collapsed="false">
      <c r="A29" s="6" t="s">
        <v>76</v>
      </c>
      <c r="B29" s="7" t="n">
        <v>0.002267</v>
      </c>
      <c r="C29" s="8" t="n">
        <f aca="false">J28</f>
        <v>12.0107</v>
      </c>
      <c r="D29" s="7" t="n">
        <f aca="false">C29/1000/1000</f>
        <v>1.20107E-005</v>
      </c>
      <c r="E29" s="7" t="n">
        <f aca="false">B29/D29</f>
        <v>188.748366040281</v>
      </c>
      <c r="F29" s="0"/>
      <c r="I29" s="6" t="s">
        <v>77</v>
      </c>
      <c r="J29" s="6" t="n">
        <v>14.0067</v>
      </c>
    </row>
    <row r="30" customFormat="false" ht="15" hidden="false" customHeight="false" outlineLevel="0" collapsed="false">
      <c r="A30" s="6" t="s">
        <v>78</v>
      </c>
      <c r="B30" s="7" t="n">
        <v>0.001</v>
      </c>
      <c r="C30" s="8" t="n">
        <f aca="false">J31*2+J30</f>
        <v>18.01528</v>
      </c>
      <c r="D30" s="7" t="n">
        <f aca="false">C30/1000/1000</f>
        <v>1.801528E-005</v>
      </c>
      <c r="E30" s="7" t="n">
        <f aca="false">B30/D30</f>
        <v>55.508435061792</v>
      </c>
      <c r="F30" s="6" t="s">
        <v>79</v>
      </c>
      <c r="I30" s="6" t="s">
        <v>80</v>
      </c>
      <c r="J30" s="6" t="n">
        <v>15.9994</v>
      </c>
    </row>
    <row r="31" customFormat="false" ht="15" hidden="false" customHeight="false" outlineLevel="0" collapsed="false">
      <c r="A31" s="6" t="s">
        <v>16</v>
      </c>
      <c r="B31" s="7" t="n">
        <v>0.00086</v>
      </c>
      <c r="C31" s="8" t="n">
        <f aca="false">(C7*6+4*($J$28*4+$J$29*3+$J$30*0+$J$31*13))/10</f>
        <v>77.32544</v>
      </c>
      <c r="D31" s="7" t="n">
        <f aca="false">C31/1000/1000</f>
        <v>7.732544E-005</v>
      </c>
      <c r="E31" s="7" t="n">
        <f aca="false">B31/D31</f>
        <v>11.1218248483293</v>
      </c>
      <c r="I31" s="6" t="s">
        <v>81</v>
      </c>
      <c r="J31" s="6" t="n">
        <v>1.00794</v>
      </c>
    </row>
    <row r="32" customFormat="false" ht="15" hidden="false" customHeight="false" outlineLevel="0" collapsed="false">
      <c r="A32" s="0"/>
      <c r="B32" s="7"/>
      <c r="C32" s="8"/>
      <c r="D32" s="7"/>
      <c r="E32" s="7"/>
    </row>
    <row r="33" customFormat="false" ht="15" hidden="false" customHeight="false" outlineLevel="0" collapsed="false">
      <c r="A33" s="6" t="s">
        <v>35</v>
      </c>
      <c r="B33" s="7" t="n">
        <v>0.001429</v>
      </c>
      <c r="C33" s="8" t="n">
        <v>91.55</v>
      </c>
      <c r="D33" s="7" t="n">
        <f aca="false">C33/1000/1000</f>
        <v>9.155E-005</v>
      </c>
      <c r="E33" s="7" t="n">
        <f aca="false">B33/D33</f>
        <v>15.608956854178</v>
      </c>
    </row>
    <row r="34" customFormat="false" ht="15" hidden="false" customHeight="false" outlineLevel="0" collapsed="false">
      <c r="A34" s="6" t="s">
        <v>39</v>
      </c>
      <c r="B34" s="7" t="n">
        <v>0.001423</v>
      </c>
      <c r="C34" s="8" t="n">
        <v>90.63</v>
      </c>
      <c r="D34" s="7" t="n">
        <f aca="false">C34/1000/1000</f>
        <v>9.063E-005</v>
      </c>
      <c r="E34" s="7" t="n">
        <f aca="false">B34/D34</f>
        <v>15.7012026922653</v>
      </c>
    </row>
    <row r="35" customFormat="false" ht="15" hidden="false" customHeight="false" outlineLevel="0" collapsed="false">
      <c r="A35" s="6" t="s">
        <v>36</v>
      </c>
      <c r="B35" s="7" t="n">
        <v>0.001407</v>
      </c>
      <c r="C35" s="8" t="n">
        <v>87.41</v>
      </c>
      <c r="D35" s="7" t="n">
        <f aca="false">C35/1000/1000</f>
        <v>8.741E-005</v>
      </c>
      <c r="E35" s="7" t="n">
        <f aca="false">B35/D35</f>
        <v>16.0965564580712</v>
      </c>
    </row>
    <row r="36" customFormat="false" ht="15" hidden="false" customHeight="false" outlineLevel="0" collapsed="false">
      <c r="A36" s="6" t="s">
        <v>37</v>
      </c>
      <c r="B36" s="7" t="n">
        <v>0.001397</v>
      </c>
      <c r="C36" s="8" t="n">
        <v>85.11</v>
      </c>
      <c r="D36" s="7" t="n">
        <f aca="false">C36/1000/1000</f>
        <v>8.511E-005</v>
      </c>
      <c r="E36" s="7" t="n">
        <f aca="false">B36/D36</f>
        <v>16.4140524027729</v>
      </c>
    </row>
    <row r="37" customFormat="false" ht="15" hidden="false" customHeight="false" outlineLevel="0" collapsed="false">
      <c r="A37" s="6" t="s">
        <v>38</v>
      </c>
      <c r="B37" s="7" t="n">
        <v>0.00138</v>
      </c>
      <c r="C37" s="8" t="n">
        <v>82.81</v>
      </c>
      <c r="D37" s="7" t="n">
        <f aca="false">C37/1000/1000</f>
        <v>8.281E-005</v>
      </c>
      <c r="E37" s="7" t="n">
        <f aca="false">B37/D37</f>
        <v>16.6646540272914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86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29" activeCellId="0" sqref="D29"/>
    </sheetView>
  </sheetViews>
  <sheetFormatPr defaultRowHeight="15"/>
  <cols>
    <col collapsed="false" hidden="false" max="1025" min="1" style="0" width="8.83333333333333"/>
  </cols>
  <sheetData>
    <row r="1" s="2" customFormat="true" ht="15" hidden="false" customHeight="true" outlineLevel="0" collapsed="false"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L1" s="2" t="s">
        <v>91</v>
      </c>
      <c r="P1" s="2" t="s">
        <v>92</v>
      </c>
      <c r="T1" s="2" t="s">
        <v>93</v>
      </c>
      <c r="X1" s="2" t="s">
        <v>94</v>
      </c>
      <c r="AB1" s="2" t="s">
        <v>95</v>
      </c>
      <c r="AF1" s="2" t="s">
        <v>96</v>
      </c>
    </row>
    <row r="2" customFormat="false" ht="15" hidden="false" customHeight="true" outlineLevel="0" collapsed="false">
      <c r="A2" s="0" t="str">
        <f aca="false">B2&amp;C2&amp;D2</f>
        <v>@PART[KA_Converter_250_01N]:AFTER[Karbonite]:NEEDS[RealFuels]
{
 MODULE
 {
  name = USI_Converter
  converterName = Azine, LOX
  conversionRate = 1
  inputResources = ElectricCharge, 2, Karbonite, 1
  outputResources = Aerozine, 1.06943544155199, False, LiquidOxygen, 1.01695809636349, True
 }
}
@PART[KA_Converter_125_01N]:AFTER[Karbonite]:NEEDS[RealFuels]
{
 MODULE
 {
  name = USI_Converter
  converterName = Azine, LOX
  conversionRate = 0.5
  inputResources = ElectricCharge, 2, Karbonite, 1
  outputResources = Aerozine,  1.06943544155199, False, LiquidOxygen, 1.01695809636349, True
 }
}
</v>
      </c>
      <c r="B2" s="4" t="str">
        <f aca="false">IF(ISBLANK(Outputs!E2),"",IF(Outputs!A2="Distiller","@PART[KA_Distiller_250_01]:AFTER[Karbonite]:NEEDS[RealFuels]",IF(Outputs!A2="DistillerM","@PART[KA_Distiller_250_01M]:AFTER[Karbonite]:NEEDS[RealFuels]",IF(Outputs!A2="ConverterC","@PART[KA_Converter_250_01]:AFTER[Karbonite]:NEEDS[RealFuels]",IF(Outputs!A2="ConverterN","@PART[KA_Converter_250_01N]:AFTER[Karbonite]:NEEDS[RealFuels]",IF(Outputs!A2="ConverterH","@PART[KA_Converter_250_01H]:AFTER[Karbonite]:NEEDS[RealFuels]",IF(Outputs!A2="ConverterO","@PART[KA_Converter_250_01O]:AFTER[Karbonite]:NEEDS[RealFuels]","ERROR!"))))))&amp;"
{
 MODULE
 {
  name = USI_Converter
  converterName = "&amp;$E2&amp;"
  conversionRate = 1
  inputResources = "&amp;$G2&amp;H2&amp;L2&amp;P2&amp;"
  outputResources = "&amp;T2&amp;X2&amp;AB2&amp;AF2&amp;"
 }
}
")</f>
        <v>@PART[KA_Converter_250_01N]:AFTER[Karbonite]:NEEDS[RealFuels]
{
 MODULE
 {
  name = USI_Converter
  converterName = Azine, LOX
  conversionRate = 1
  inputResources = ElectricCharge, 2, Karbonite, 1
  outputResources = Aerozine, 1.06943544155199, False, LiquidOxygen, 1.01695809636349, True
 }
}
</v>
      </c>
      <c r="C2" s="4" t="str">
        <f aca="false">IF(ISBLANK(Outputs!E2),"",IF(Outputs!A2="Distiller","@PART[KA_Distiller_125_01]:AFTER[Karbonite]:NEEDS[RealFuels]",IF(Outputs!A2="DistillerM","@PART[KA_Distiller_125_01M]:AFTER[Karbonite]:NEEDS[RealFuels]",IF(Outputs!A2="ConverterC","@PART[KA_Converter_125_01]:AFTER[Karbonite]:NEEDS[RealFuels]",IF(Outputs!A2="ConverterN","@PART[KA_Converter_125_01N]:AFTER[Karbonite]:NEEDS[RealFuels]",IF(Outputs!A2="ConverterH","@PART[KA_Converter_125_01H]:AFTER[Karbonite]:NEEDS[RealFuels]",IF(Outputs!A2="ConverterO","@PART[KA_Converter_125_01O]:AFTER[Karbonite]:NEEDS[RealFuels]","ERROR!"))))))&amp;"
{
 MODULE
 {
  name = USI_Converter
  converterName = "&amp;$E2&amp;"
  conversionRate = 0.5
  inputResources = "&amp;$G2&amp;I2&amp;M2&amp;Q2&amp;"
  outputResources = "&amp;U2&amp;Y2&amp;AC2&amp;AG2&amp;"
 }
}
")</f>
        <v>@PART[KA_Converter_125_01N]:AFTER[Karbonite]:NEEDS[RealFuels]
{
 MODULE
 {
  name = USI_Converter
  converterName = Azine, LOX
  conversionRate = 0.5
  inputResources = ElectricCharge, 2, Karbonite, 1
  outputResources = Aerozine,  1.06943544155199, False, LiquidOxygen, 1.01695809636349, True
 }
}
</v>
      </c>
      <c r="E2" s="0" t="str">
        <f aca="false"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Azine, LOX</v>
      </c>
      <c r="F2" s="0" t="str">
        <f aca="false"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s="0" t="str">
        <f aca="false">IF(ISBLANK(Outputs!E2),"","ElectricCharge, "&amp;Outputs!B2)</f>
        <v>ElectricCharge, 2</v>
      </c>
      <c r="H2" s="0" t="str">
        <f aca="false">IF(ISBLANK(Outputs!E2),"",", "&amp;Outputs!E2&amp;", "&amp;Outputs!H2)</f>
        <v>, Karbonite, 1</v>
      </c>
      <c r="I2" s="0" t="str">
        <f aca="false">IF(ISBLANK(Outputs!E2),"",", "&amp;Outputs!E2&amp;", "&amp;Outputs!H2)</f>
        <v>, Karbonite, 1</v>
      </c>
      <c r="L2" s="0" t="str">
        <f aca="false">IF(ISBLANK(Outputs!I2),"",", "&amp;Outputs!I2&amp;", "&amp;Outputs!L2)</f>
        <v/>
      </c>
      <c r="M2" s="0" t="str">
        <f aca="false">IF(ISBLANK(Outputs!I2),"",", "&amp;Outputs!I2&amp;", "&amp;Outputs!L2)</f>
        <v/>
      </c>
      <c r="P2" s="0" t="str">
        <f aca="false">IF(ISBLANK(Outputs!M2),"",", "&amp;Outputs!M2&amp;", "&amp;Outputs!P2)</f>
        <v/>
      </c>
      <c r="Q2" s="0" t="str">
        <f aca="false">IF(ISBLANK(Outputs!M2),"",", "&amp;Outputs!M2&amp;", "&amp;Outputs!P2)</f>
        <v/>
      </c>
      <c r="T2" s="0" t="str">
        <f aca="false">IF(ISBLANK(Outputs!Q2),"",Outputs!Q2&amp;", "&amp;Outputs!T2&amp;", False")</f>
        <v>Aerozine, 1.06943544155199, False</v>
      </c>
      <c r="U2" s="0" t="str">
        <f aca="false">IF(ISBLANK(Outputs!Q2),"",Outputs!Q2&amp;",  "&amp;Outputs!T2&amp;", False")</f>
        <v>Aerozine,  1.06943544155199, False</v>
      </c>
      <c r="X2" s="0" t="str">
        <f aca="false">IF(ISBLANK(Outputs!U2),"",", "&amp;Outputs!U2&amp;", "&amp;Outputs!X2&amp;", True")</f>
        <v>, LiquidOxygen, 1.01695809636349, True</v>
      </c>
      <c r="Y2" s="0" t="str">
        <f aca="false">IF(ISBLANK(Outputs!U2),"",", "&amp;Outputs!U2&amp;", "&amp;Outputs!X2&amp;", True")</f>
        <v>, LiquidOxygen, 1.01695809636349, True</v>
      </c>
      <c r="AB2" s="0" t="str">
        <f aca="false">IF(ISBLANK(Outputs!Y2),"",", "&amp;Outputs!Y2&amp;", "&amp;Outputs!AB2&amp;", True")</f>
        <v/>
      </c>
      <c r="AC2" s="0" t="str">
        <f aca="false">IF(ISBLANK(Outputs!Y2),"",", "&amp;Outputs!Y2&amp;", "&amp;Outputs!AB2&amp;", True")</f>
        <v/>
      </c>
      <c r="AF2" s="0" t="str">
        <f aca="false">IF(ISBLANK(Outputs!AC2),"",", "&amp;Outputs!AC2&amp;", "&amp;Outputs!AF2&amp;", True")</f>
        <v/>
      </c>
      <c r="AG2" s="0" t="str">
        <f aca="false">IF(ISBLANK(Outputs!AC2),"",", "&amp;Outputs!AC2&amp;", "&amp;Outputs!AF2&amp;", True")</f>
        <v/>
      </c>
    </row>
    <row r="3" customFormat="false" ht="15" hidden="false" customHeight="true" outlineLevel="0" collapsed="false">
      <c r="A3" s="0" t="str">
        <f aca="false">B3&amp;C3&amp;D3</f>
        <v>@PART[KA_Converter_250_01N]:AFTER[Karbonite]:NEEDS[RealFuels]
{
 MODULE
 {
  name = USI_Converter
  converterName = Hydyne, LOX, Hzine
  conversionRate = 1
  inputResources = ElectricCharge, 2, Karbonite, 1
  outputResources = Hydyne, 1.1644502220112, False, LiquidOxygen, 1.01695809636349, True, Hydrazine, 0.0826714788616067, True
 }
}
@PART[KA_Converter_125_01N]:AFTER[Karbonite]:NEEDS[RealFuels]
{
 MODULE
 {
  name = USI_Converter
  converterName = Hydyne, LOX, Hzine
  conversionRate = 0.5
  inputResources = ElectricCharge, 2, Karbonite, 1
  outputResources = Hydyne,  1.1644502220112, False, LiquidOxygen, 1.01695809636349, True, Hydrazine, 0.0826714788616067, True
 }
}
</v>
      </c>
      <c r="B3" s="4" t="str">
        <f aca="false">IF(ISBLANK(Outputs!E3),"",IF(Outputs!A3="Distiller","@PART[KA_Distiller_250_01]:AFTER[Karbonite]:NEEDS[RealFuels]",IF(Outputs!A3="DistillerM","@PART[KA_Distiller_250_01M]:AFTER[Karbonite]:NEEDS[RealFuels]",IF(Outputs!A3="ConverterC","@PART[KA_Converter_250_01]:AFTER[Karbonite]:NEEDS[RealFuels]",IF(Outputs!A3="ConverterN","@PART[KA_Converter_250_01N]:AFTER[Karbonite]:NEEDS[RealFuels]",IF(Outputs!A3="ConverterH","@PART[KA_Converter_250_01H]:AFTER[Karbonite]:NEEDS[RealFuels]",IF(Outputs!A3="ConverterO","@PART[KA_Converter_250_01O]:AFTER[Karbonite]:NEEDS[RealFuels]","ERROR!"))))))&amp;"
{
 MODULE
 {
  name = USI_Converter
  converterName = "&amp;$E3&amp;"
  conversionRate = 1
  inputResources = "&amp;$G3&amp;H3&amp;L3&amp;P3&amp;"
  outputResources = "&amp;T3&amp;X3&amp;AB3&amp;AF3&amp;"
 }
}
")</f>
        <v>@PART[KA_Converter_250_01N]:AFTER[Karbonite]:NEEDS[RealFuels]
{
 MODULE
 {
  name = USI_Converter
  converterName = Hydyne, LOX, Hzine
  conversionRate = 1
  inputResources = ElectricCharge, 2, Karbonite, 1
  outputResources = Hydyne, 1.1644502220112, False, LiquidOxygen, 1.01695809636349, True, Hydrazine, 0.0826714788616067, True
 }
}
</v>
      </c>
      <c r="C3" s="0" t="str">
        <f aca="false">IF(ISBLANK(Outputs!E3),"",IF(Outputs!A3="Distiller","@PART[KA_Distiller_125_01]:AFTER[Karbonite]:NEEDS[RealFuels]",IF(Outputs!A3="DistillerM","@PART[KA_Distiller_125_01M]:AFTER[Karbonite]:NEEDS[RealFuels]",IF(Outputs!A3="ConverterC","@PART[KA_Converter_125_01]:AFTER[Karbonite]:NEEDS[RealFuels]",IF(Outputs!A3="ConverterN","@PART[KA_Converter_125_01N]:AFTER[Karbonite]:NEEDS[RealFuels]",IF(Outputs!A3="ConverterH","@PART[KA_Converter_125_01H]:AFTER[Karbonite]:NEEDS[RealFuels]",IF(Outputs!A3="ConverterO","@PART[KA_Converter_125_01O]:AFTER[Karbonite]:NEEDS[RealFuels]","ERROR!"))))))&amp;"
{
 MODULE
 {
  name = USI_Converter
  converterName = "&amp;$E3&amp;"
  conversionRate = 0.5
  inputResources = "&amp;$G3&amp;I3&amp;M3&amp;Q3&amp;"
  outputResources = "&amp;U3&amp;Y3&amp;AC3&amp;AG3&amp;"
 }
}
")</f>
        <v>@PART[KA_Converter_125_01N]:AFTER[Karbonite]:NEEDS[RealFuels]
{
 MODULE
 {
  name = USI_Converter
  converterName = Hydyne, LOX, Hzine
  conversionRate = 0.5
  inputResources = ElectricCharge, 2, Karbonite, 1
  outputResources = Hydyne,  1.1644502220112, False, LiquidOxygen, 1.01695809636349, True, Hydrazine, 0.0826714788616067, True
 }
}
</v>
      </c>
      <c r="E3" s="0" t="str">
        <f aca="false"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Hydyne, LOX, Hzine</v>
      </c>
      <c r="F3" s="0" t="str">
        <f aca="false"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s="0" t="str">
        <f aca="false">IF(ISBLANK(Outputs!E3),"","ElectricCharge, "&amp;Outputs!B3)</f>
        <v>ElectricCharge, 2</v>
      </c>
      <c r="H3" s="0" t="str">
        <f aca="false">IF(ISBLANK(Outputs!E3),"",", "&amp;Outputs!E3&amp;", "&amp;Outputs!H3)</f>
        <v>, Karbonite, 1</v>
      </c>
      <c r="I3" s="0" t="str">
        <f aca="false">IF(ISBLANK(Outputs!E3),"",", "&amp;Outputs!E3&amp;", "&amp;Outputs!H3)</f>
        <v>, Karbonite, 1</v>
      </c>
      <c r="L3" s="0" t="inlineStr">
        <f aca="false">IF(ISBLANK(Outputs!I3),"",", "&amp;Outputs!I3&amp;", "&amp;Outputs!L3)</f>
        <is>
          <t/>
        </is>
      </c>
      <c r="M3" s="0" t="inlineStr">
        <f aca="false">IF(ISBLANK(Outputs!I3),"",", "&amp;Outputs!I3&amp;", "&amp;Outputs!L3)</f>
        <is>
          <t/>
        </is>
      </c>
      <c r="P3" s="0" t="inlineStr">
        <f aca="false">IF(ISBLANK(Outputs!M3),"",", "&amp;Outputs!M3&amp;", "&amp;Outputs!P3)</f>
        <is>
          <t/>
        </is>
      </c>
      <c r="Q3" s="0" t="inlineStr">
        <f aca="false">IF(ISBLANK(Outputs!M3),"",", "&amp;Outputs!M3&amp;", "&amp;Outputs!P3)</f>
        <is>
          <t/>
        </is>
      </c>
      <c r="T3" s="0" t="str">
        <f aca="false">IF(ISBLANK(Outputs!Q3),"",Outputs!Q3&amp;", "&amp;Outputs!T3&amp;", False")</f>
        <v>Hydyne, 1.1644502220112, False</v>
      </c>
      <c r="U3" s="0" t="str">
        <f aca="false">IF(ISBLANK(Outputs!Q3),"",Outputs!Q3&amp;",  "&amp;Outputs!T3&amp;", False")</f>
        <v>Hydyne,  1.1644502220112, False</v>
      </c>
      <c r="X3" s="0" t="str">
        <f aca="false">IF(ISBLANK(Outputs!U3),"",", "&amp;Outputs!U3&amp;", "&amp;Outputs!X3&amp;", True")</f>
        <v>, LiquidOxygen, 1.01695809636349, True</v>
      </c>
      <c r="Y3" s="0" t="str">
        <f aca="false">IF(ISBLANK(Outputs!U3),"",", "&amp;Outputs!U3&amp;", "&amp;Outputs!X3&amp;", True")</f>
        <v>, LiquidOxygen, 1.01695809636349, True</v>
      </c>
      <c r="AB3" s="0" t="str">
        <f aca="false">IF(ISBLANK(Outputs!Y3),"",", "&amp;Outputs!Y3&amp;", "&amp;Outputs!AB3&amp;", True")</f>
        <v>, Hydrazine, 0.0826714788616067, True</v>
      </c>
      <c r="AC3" s="0" t="str">
        <f aca="false">IF(ISBLANK(Outputs!Y3),"",", "&amp;Outputs!Y3&amp;", "&amp;Outputs!AB3&amp;", True")</f>
        <v>, Hydrazine, 0.0826714788616067, True</v>
      </c>
      <c r="AF3" s="0" t="inlineStr">
        <f aca="false">IF(ISBLANK(Outputs!AC3),"",", "&amp;Outputs!AC3&amp;", "&amp;Outputs!AF3&amp;", True")</f>
        <is>
          <t/>
        </is>
      </c>
      <c r="AG3" s="0" t="inlineStr">
        <f aca="false">IF(ISBLANK(Outputs!AC3),"",", "&amp;Outputs!AC3&amp;", "&amp;Outputs!AF3&amp;", True")</f>
        <is>
          <t/>
        </is>
      </c>
    </row>
    <row r="4" customFormat="false" ht="15" hidden="false" customHeight="true" outlineLevel="0" collapsed="false">
      <c r="A4" s="0" t="str">
        <f aca="false">B4&amp;C4&amp;D4</f>
        <v>@PART[KA_Converter_250_01N]:AFTER[Karbonite]:NEEDS[RealFuels]
{
 MODULE
 {
  name = USI_Converter
  converterName = Ammonia, LOX
  conversionRate = 1
  inputResources = ElectricCharge, 1.5, Karbonite, 1
  outputResources = LqdAmmonia, 1.02245918516123, False, LiquidOxygen, 1.01695809636349, True
 }
}
@PART[KA_Converter_125_01N]:AFTER[Karbonite]:NEEDS[RealFuels]
{
 MODULE
 {
  name = USI_Converter
  converterName = Ammonia, LOX
  conversionRate = 0.5
  inputResources = ElectricCharge, 1.5, Karbonite, 1
  outputResources = LqdAmmonia,  1.02245918516123, False, LiquidOxygen, 1.01695809636349, True
 }
}
</v>
      </c>
      <c r="B4" s="4" t="str">
        <f aca="false">IF(ISBLANK(Outputs!E4),"",IF(Outputs!A4="Distiller","@PART[KA_Distiller_250_01]:AFTER[Karbonite]:NEEDS[RealFuels]",IF(Outputs!A4="DistillerM","@PART[KA_Distiller_250_01M]:AFTER[Karbonite]:NEEDS[RealFuels]",IF(Outputs!A4="ConverterC","@PART[KA_Converter_250_01]:AFTER[Karbonite]:NEEDS[RealFuels]",IF(Outputs!A4="ConverterN","@PART[KA_Converter_250_01N]:AFTER[Karbonite]:NEEDS[RealFuels]",IF(Outputs!A4="ConverterH","@PART[KA_Converter_250_01H]:AFTER[Karbonite]:NEEDS[RealFuels]",IF(Outputs!A4="ConverterO","@PART[KA_Converter_250_01O]:AFTER[Karbonite]:NEEDS[RealFuels]","ERROR!"))))))&amp;"
{
 MODULE
 {
  name = USI_Converter
  converterName = "&amp;$E4&amp;"
  conversionRate = 1
  inputResources = "&amp;$G4&amp;H4&amp;L4&amp;P4&amp;"
  outputResources = "&amp;T4&amp;X4&amp;AB4&amp;AF4&amp;"
 }
}
")</f>
        <v>@PART[KA_Converter_250_01N]:AFTER[Karbonite]:NEEDS[RealFuels]
{
 MODULE
 {
  name = USI_Converter
  converterName = Ammonia, LOX
  conversionRate = 1
  inputResources = ElectricCharge, 1.5, Karbonite, 1
  outputResources = LqdAmmonia, 1.02245918516123, False, LiquidOxygen, 1.01695809636349, True
 }
}
</v>
      </c>
      <c r="C4" s="0" t="str">
        <f aca="false">IF(ISBLANK(Outputs!E4),"",IF(Outputs!A4="Distiller","@PART[KA_Distiller_125_01]:AFTER[Karbonite]:NEEDS[RealFuels]",IF(Outputs!A4="DistillerM","@PART[KA_Distiller_125_01M]:AFTER[Karbonite]:NEEDS[RealFuels]",IF(Outputs!A4="ConverterC","@PART[KA_Converter_125_01]:AFTER[Karbonite]:NEEDS[RealFuels]",IF(Outputs!A4="ConverterN","@PART[KA_Converter_125_01N]:AFTER[Karbonite]:NEEDS[RealFuels]",IF(Outputs!A4="ConverterH","@PART[KA_Converter_125_01H]:AFTER[Karbonite]:NEEDS[RealFuels]",IF(Outputs!A4="ConverterO","@PART[KA_Converter_125_01O]:AFTER[Karbonite]:NEEDS[RealFuels]","ERROR!"))))))&amp;"
{
 MODULE
 {
  name = USI_Converter
  converterName = "&amp;$E4&amp;"
  conversionRate = 0.5
  inputResources = "&amp;$G4&amp;I4&amp;M4&amp;Q4&amp;"
  outputResources = "&amp;U4&amp;Y4&amp;AC4&amp;AG4&amp;"
 }
}
")</f>
        <v>@PART[KA_Converter_125_01N]:AFTER[Karbonite]:NEEDS[RealFuels]
{
 MODULE
 {
  name = USI_Converter
  converterName = Ammonia, LOX
  conversionRate = 0.5
  inputResources = ElectricCharge, 1.5, Karbonite, 1
  outputResources = LqdAmmonia,  1.02245918516123, False, LiquidOxygen, 1.01695809636349, True
 }
}
</v>
      </c>
      <c r="E4" s="0" t="str">
        <f aca="false"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Ammonia, LOX</v>
      </c>
      <c r="F4" s="0" t="str">
        <f aca="false"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s="0" t="str">
        <f aca="false">IF(ISBLANK(Outputs!E4),"","ElectricCharge, "&amp;Outputs!B4)</f>
        <v>ElectricCharge, 1.5</v>
      </c>
      <c r="H4" s="0" t="str">
        <f aca="false">IF(ISBLANK(Outputs!E4),"",", "&amp;Outputs!E4&amp;", "&amp;Outputs!H4)</f>
        <v>, Karbonite, 1</v>
      </c>
      <c r="I4" s="0" t="str">
        <f aca="false">IF(ISBLANK(Outputs!E4),"",", "&amp;Outputs!E4&amp;", "&amp;Outputs!H4)</f>
        <v>, Karbonite, 1</v>
      </c>
      <c r="L4" s="0" t="inlineStr">
        <f aca="false">IF(ISBLANK(Outputs!I4),"",", "&amp;Outputs!I4&amp;", "&amp;Outputs!L4)</f>
        <is>
          <t/>
        </is>
      </c>
      <c r="M4" s="0" t="inlineStr">
        <f aca="false">IF(ISBLANK(Outputs!I4),"",", "&amp;Outputs!I4&amp;", "&amp;Outputs!L4)</f>
        <is>
          <t/>
        </is>
      </c>
      <c r="P4" s="0" t="inlineStr">
        <f aca="false">IF(ISBLANK(Outputs!M4),"",", "&amp;Outputs!M4&amp;", "&amp;Outputs!P4)</f>
        <is>
          <t/>
        </is>
      </c>
      <c r="Q4" s="0" t="inlineStr">
        <f aca="false">IF(ISBLANK(Outputs!M4),"",", "&amp;Outputs!M4&amp;", "&amp;Outputs!P4)</f>
        <is>
          <t/>
        </is>
      </c>
      <c r="T4" s="0" t="str">
        <f aca="false">IF(ISBLANK(Outputs!Q4),"",Outputs!Q4&amp;", "&amp;Outputs!T4&amp;", False")</f>
        <v>LqdAmmonia, 1.02245918516123, False</v>
      </c>
      <c r="U4" s="0" t="str">
        <f aca="false">IF(ISBLANK(Outputs!Q4),"",Outputs!Q4&amp;",  "&amp;Outputs!T4&amp;", False")</f>
        <v>LqdAmmonia,  1.02245918516123, False</v>
      </c>
      <c r="X4" s="0" t="str">
        <f aca="false">IF(ISBLANK(Outputs!U4),"",", "&amp;Outputs!U4&amp;", "&amp;Outputs!X4&amp;", True")</f>
        <v>, LiquidOxygen, 1.01695809636349, True</v>
      </c>
      <c r="Y4" s="0" t="str">
        <f aca="false">IF(ISBLANK(Outputs!U4),"",", "&amp;Outputs!U4&amp;", "&amp;Outputs!X4&amp;", True")</f>
        <v>, LiquidOxygen, 1.01695809636349, True</v>
      </c>
      <c r="AB4" s="0" t="inlineStr">
        <f aca="false">IF(ISBLANK(Outputs!Y4),"",", "&amp;Outputs!Y4&amp;", "&amp;Outputs!AB4&amp;", True")</f>
        <is>
          <t/>
        </is>
      </c>
      <c r="AC4" s="0" t="inlineStr">
        <f aca="false">IF(ISBLANK(Outputs!Y4),"",", "&amp;Outputs!Y4&amp;", "&amp;Outputs!AB4&amp;", True")</f>
        <is>
          <t/>
        </is>
      </c>
      <c r="AF4" s="0" t="inlineStr">
        <f aca="false">IF(ISBLANK(Outputs!AC4),"",", "&amp;Outputs!AC4&amp;", "&amp;Outputs!AF4&amp;", True")</f>
        <is>
          <t/>
        </is>
      </c>
      <c r="AG4" s="0" t="inlineStr">
        <f aca="false">IF(ISBLANK(Outputs!AC4),"",", "&amp;Outputs!AC4&amp;", "&amp;Outputs!AF4&amp;", True")</f>
        <is>
          <t/>
        </is>
      </c>
    </row>
    <row r="5" customFormat="false" ht="15" hidden="false" customHeight="true" outlineLevel="0" collapsed="false">
      <c r="A5" s="0" t="str">
        <f aca="false">B5&amp;C5&amp;D5</f>
        <v>@PART[KA_Converter_250_01N]:AFTER[Karbonite]:NEEDS[RealFuels]
{
 MODULE
 {
  name = USI_Converter
  converterName = MMH, LOX
  conversionRate = 1
  inputResources = ElectricCharge, 2, Karbonite, 1
  outputResources = MMH, 0.96458773988951, False, LiquidOxygen, 1.01695809636349, True
 }
}
@PART[KA_Converter_125_01N]:AFTER[Karbonite]:NEEDS[RealFuels]
{
 MODULE
 {
  name = USI_Converter
  converterName = MMH, LOX
  conversionRate = 0.5
  inputResources = ElectricCharge, 2, Karbonite, 1
  outputResources = MMH,  0.96458773988951, False, LiquidOxygen, 1.01695809636349, True
 }
}
</v>
      </c>
      <c r="B5" s="4" t="str">
        <f aca="false">IF(ISBLANK(Outputs!E5),"",IF(Outputs!A5="Distiller","@PART[KA_Distiller_250_01]:AFTER[Karbonite]:NEEDS[RealFuels]",IF(Outputs!A5="DistillerM","@PART[KA_Distiller_250_01M]:AFTER[Karbonite]:NEEDS[RealFuels]",IF(Outputs!A5="ConverterC","@PART[KA_Converter_250_01]:AFTER[Karbonite]:NEEDS[RealFuels]",IF(Outputs!A5="ConverterN","@PART[KA_Converter_250_01N]:AFTER[Karbonite]:NEEDS[RealFuels]",IF(Outputs!A5="ConverterH","@PART[KA_Converter_250_01H]:AFTER[Karbonite]:NEEDS[RealFuels]",IF(Outputs!A5="ConverterO","@PART[KA_Converter_250_01O]:AFTER[Karbonite]:NEEDS[RealFuels]","ERROR!"))))))&amp;"
{
 MODULE
 {
  name = USI_Converter
  converterName = "&amp;$E5&amp;"
  conversionRate = 1
  inputResources = "&amp;$G5&amp;H5&amp;L5&amp;P5&amp;"
  outputResources = "&amp;T5&amp;X5&amp;AB5&amp;AF5&amp;"
 }
}
")</f>
        <v>@PART[KA_Converter_250_01N]:AFTER[Karbonite]:NEEDS[RealFuels]
{
 MODULE
 {
  name = USI_Converter
  converterName = MMH, LOX
  conversionRate = 1
  inputResources = ElectricCharge, 2, Karbonite, 1
  outputResources = MMH, 0.96458773988951, False, LiquidOxygen, 1.01695809636349, True
 }
}
</v>
      </c>
      <c r="C5" s="0" t="str">
        <f aca="false">IF(ISBLANK(Outputs!E5),"",IF(Outputs!A5="Distiller","@PART[KA_Distiller_125_01]:AFTER[Karbonite]:NEEDS[RealFuels]",IF(Outputs!A5="DistillerM","@PART[KA_Distiller_125_01M]:AFTER[Karbonite]:NEEDS[RealFuels]",IF(Outputs!A5="ConverterC","@PART[KA_Converter_125_01]:AFTER[Karbonite]:NEEDS[RealFuels]",IF(Outputs!A5="ConverterN","@PART[KA_Converter_125_01N]:AFTER[Karbonite]:NEEDS[RealFuels]",IF(Outputs!A5="ConverterH","@PART[KA_Converter_125_01H]:AFTER[Karbonite]:NEEDS[RealFuels]",IF(Outputs!A5="ConverterO","@PART[KA_Converter_125_01O]:AFTER[Karbonite]:NEEDS[RealFuels]","ERROR!"))))))&amp;"
{
 MODULE
 {
  name = USI_Converter
  converterName = "&amp;$E5&amp;"
  conversionRate = 0.5
  inputResources = "&amp;$G5&amp;I5&amp;M5&amp;Q5&amp;"
  outputResources = "&amp;U5&amp;Y5&amp;AC5&amp;AG5&amp;"
 }
}
")</f>
        <v>@PART[KA_Converter_125_01N]:AFTER[Karbonite]:NEEDS[RealFuels]
{
 MODULE
 {
  name = USI_Converter
  converterName = MMH, LOX
  conversionRate = 0.5
  inputResources = ElectricCharge, 2, Karbonite, 1
  outputResources = MMH,  0.96458773988951, False, LiquidOxygen, 1.01695809636349, True
 }
}
</v>
      </c>
      <c r="E5" s="0" t="str">
        <f aca="false"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MMH, LOX</v>
      </c>
      <c r="F5" s="0" t="str">
        <f aca="false"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s="0" t="str">
        <f aca="false">IF(ISBLANK(Outputs!E5),"","ElectricCharge, "&amp;Outputs!B5)</f>
        <v>ElectricCharge, 2</v>
      </c>
      <c r="H5" s="0" t="str">
        <f aca="false">IF(ISBLANK(Outputs!E5),"",", "&amp;Outputs!E5&amp;", "&amp;Outputs!H5)</f>
        <v>, Karbonite, 1</v>
      </c>
      <c r="I5" s="0" t="str">
        <f aca="false">IF(ISBLANK(Outputs!E5),"",", "&amp;Outputs!E5&amp;", "&amp;Outputs!H5)</f>
        <v>, Karbonite, 1</v>
      </c>
      <c r="L5" s="0" t="inlineStr">
        <f aca="false">IF(ISBLANK(Outputs!I5),"",", "&amp;Outputs!I5&amp;", "&amp;Outputs!L5)</f>
        <is>
          <t/>
        </is>
      </c>
      <c r="M5" s="0" t="inlineStr">
        <f aca="false">IF(ISBLANK(Outputs!I5),"",", "&amp;Outputs!I5&amp;", "&amp;Outputs!L5)</f>
        <is>
          <t/>
        </is>
      </c>
      <c r="P5" s="0" t="inlineStr">
        <f aca="false">IF(ISBLANK(Outputs!M5),"",", "&amp;Outputs!M5&amp;", "&amp;Outputs!P5)</f>
        <is>
          <t/>
        </is>
      </c>
      <c r="Q5" s="0" t="inlineStr">
        <f aca="false">IF(ISBLANK(Outputs!M5),"",", "&amp;Outputs!M5&amp;", "&amp;Outputs!P5)</f>
        <is>
          <t/>
        </is>
      </c>
      <c r="T5" s="0" t="str">
        <f aca="false">IF(ISBLANK(Outputs!Q5),"",Outputs!Q5&amp;", "&amp;Outputs!T5&amp;", False")</f>
        <v>MMH, 0.96458773988951, False</v>
      </c>
      <c r="U5" s="0" t="str">
        <f aca="false">IF(ISBLANK(Outputs!Q5),"",Outputs!Q5&amp;",  "&amp;Outputs!T5&amp;", False")</f>
        <v>MMH,  0.96458773988951, False</v>
      </c>
      <c r="X5" s="0" t="str">
        <f aca="false">IF(ISBLANK(Outputs!U5),"",", "&amp;Outputs!U5&amp;", "&amp;Outputs!X5&amp;", True")</f>
        <v>, LiquidOxygen, 1.01695809636349, True</v>
      </c>
      <c r="Y5" s="0" t="str">
        <f aca="false">IF(ISBLANK(Outputs!U5),"",", "&amp;Outputs!U5&amp;", "&amp;Outputs!X5&amp;", True")</f>
        <v>, LiquidOxygen, 1.01695809636349, True</v>
      </c>
      <c r="AB5" s="0" t="inlineStr">
        <f aca="false">IF(ISBLANK(Outputs!Y5),"",", "&amp;Outputs!Y5&amp;", "&amp;Outputs!AB5&amp;", True")</f>
        <is>
          <t/>
        </is>
      </c>
      <c r="AC5" s="0" t="inlineStr">
        <f aca="false">IF(ISBLANK(Outputs!Y5),"",", "&amp;Outputs!Y5&amp;", "&amp;Outputs!AB5&amp;", True")</f>
        <is>
          <t/>
        </is>
      </c>
      <c r="AF5" s="0" t="inlineStr">
        <f aca="false">IF(ISBLANK(Outputs!AC5),"",", "&amp;Outputs!AC5&amp;", "&amp;Outputs!AF5&amp;", True")</f>
        <is>
          <t/>
        </is>
      </c>
      <c r="AG5" s="0" t="inlineStr">
        <f aca="false">IF(ISBLANK(Outputs!AC5),"",", "&amp;Outputs!AC5&amp;", "&amp;Outputs!AF5&amp;", True")</f>
        <is>
          <t/>
        </is>
      </c>
    </row>
    <row r="6" customFormat="false" ht="15" hidden="false" customHeight="true" outlineLevel="0" collapsed="false">
      <c r="A6" s="0" t="str">
        <f aca="false">B6&amp;C6&amp;D6</f>
        <v>@PART[KA_Converter_250_01N]:AFTER[Karbonite]:NEEDS[RealFuels]
{
 MODULE
 {
  name = USI_Converter
  converterName = N2O4
  conversionRate = 1
  inputResources = ElectricCharge, 1.5, Karbonite, 1
  outputResources = N2O4, 1.15052686385799, False
 }
}
@PART[KA_Converter_125_01N]:AFTER[Karbonite]:NEEDS[RealFuels]
{
 MODULE
 {
  name = USI_Converter
  converterName = N2O4
  conversionRate = 0.5
  inputResources = ElectricCharge, 1.5, Karbonite, 1
  outputResources = N2O4,  1.15052686385799, False
 }
}
</v>
      </c>
      <c r="B6" s="4" t="str">
        <f aca="false">IF(ISBLANK(Outputs!E6),"",IF(Outputs!A6="Distiller","@PART[KA_Distiller_250_01]:AFTER[Karbonite]:NEEDS[RealFuels]",IF(Outputs!A6="DistillerM","@PART[KA_Distiller_250_01M]:AFTER[Karbonite]:NEEDS[RealFuels]",IF(Outputs!A6="ConverterC","@PART[KA_Converter_250_01]:AFTER[Karbonite]:NEEDS[RealFuels]",IF(Outputs!A6="ConverterN","@PART[KA_Converter_250_01N]:AFTER[Karbonite]:NEEDS[RealFuels]",IF(Outputs!A6="ConverterH","@PART[KA_Converter_250_01H]:AFTER[Karbonite]:NEEDS[RealFuels]",IF(Outputs!A6="ConverterO","@PART[KA_Converter_250_01O]:AFTER[Karbonite]:NEEDS[RealFuels]","ERROR!"))))))&amp;"
{
 MODULE
 {
  name = USI_Converter
  converterName = "&amp;$E6&amp;"
  conversionRate = 1
  inputResources = "&amp;$G6&amp;H6&amp;L6&amp;P6&amp;"
  outputResources = "&amp;T6&amp;X6&amp;AB6&amp;AF6&amp;"
 }
}
")</f>
        <v>@PART[KA_Converter_250_01N]:AFTER[Karbonite]:NEEDS[RealFuels]
{
 MODULE
 {
  name = USI_Converter
  converterName = N2O4
  conversionRate = 1
  inputResources = ElectricCharge, 1.5, Karbonite, 1
  outputResources = N2O4, 1.15052686385799, False
 }
}
</v>
      </c>
      <c r="C6" s="0" t="str">
        <f aca="false">IF(ISBLANK(Outputs!E6),"",IF(Outputs!A6="Distiller","@PART[KA_Distiller_125_01]:AFTER[Karbonite]:NEEDS[RealFuels]",IF(Outputs!A6="DistillerM","@PART[KA_Distiller_125_01M]:AFTER[Karbonite]:NEEDS[RealFuels]",IF(Outputs!A6="ConverterC","@PART[KA_Converter_125_01]:AFTER[Karbonite]:NEEDS[RealFuels]",IF(Outputs!A6="ConverterN","@PART[KA_Converter_125_01N]:AFTER[Karbonite]:NEEDS[RealFuels]",IF(Outputs!A6="ConverterH","@PART[KA_Converter_125_01H]:AFTER[Karbonite]:NEEDS[RealFuels]",IF(Outputs!A6="ConverterO","@PART[KA_Converter_125_01O]:AFTER[Karbonite]:NEEDS[RealFuels]","ERROR!"))))))&amp;"
{
 MODULE
 {
  name = USI_Converter
  converterName = "&amp;$E6&amp;"
  conversionRate = 0.5
  inputResources = "&amp;$G6&amp;I6&amp;M6&amp;Q6&amp;"
  outputResources = "&amp;U6&amp;Y6&amp;AC6&amp;AG6&amp;"
 }
}
")</f>
        <v>@PART[KA_Converter_125_01N]:AFTER[Karbonite]:NEEDS[RealFuels]
{
 MODULE
 {
  name = USI_Converter
  converterName = N2O4
  conversionRate = 0.5
  inputResources = ElectricCharge, 1.5, Karbonite, 1
  outputResources = N2O4,  1.15052686385799, False
 }
}
</v>
      </c>
      <c r="E6" s="0" t="str">
        <f aca="false"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N2O4</v>
      </c>
      <c r="F6" s="0" t="str">
        <f aca="false"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6" s="0" t="str">
        <f aca="false">IF(ISBLANK(Outputs!E6),"","ElectricCharge, "&amp;Outputs!B6)</f>
        <v>ElectricCharge, 1.5</v>
      </c>
      <c r="H6" s="0" t="str">
        <f aca="false">IF(ISBLANK(Outputs!E6),"",", "&amp;Outputs!E6&amp;", "&amp;Outputs!H6)</f>
        <v>, Karbonite, 1</v>
      </c>
      <c r="I6" s="0" t="str">
        <f aca="false">IF(ISBLANK(Outputs!E6),"",", "&amp;Outputs!E6&amp;", "&amp;Outputs!H6)</f>
        <v>, Karbonite, 1</v>
      </c>
      <c r="L6" s="0" t="inlineStr">
        <f aca="false">IF(ISBLANK(Outputs!I6),"",", "&amp;Outputs!I6&amp;", "&amp;Outputs!L6)</f>
        <is>
          <t/>
        </is>
      </c>
      <c r="M6" s="0" t="inlineStr">
        <f aca="false">IF(ISBLANK(Outputs!I6),"",", "&amp;Outputs!I6&amp;", "&amp;Outputs!L6)</f>
        <is>
          <t/>
        </is>
      </c>
      <c r="P6" s="0" t="inlineStr">
        <f aca="false">IF(ISBLANK(Outputs!M6),"",", "&amp;Outputs!M6&amp;", "&amp;Outputs!P6)</f>
        <is>
          <t/>
        </is>
      </c>
      <c r="Q6" s="0" t="inlineStr">
        <f aca="false">IF(ISBLANK(Outputs!M6),"",", "&amp;Outputs!M6&amp;", "&amp;Outputs!P6)</f>
        <is>
          <t/>
        </is>
      </c>
      <c r="T6" s="0" t="str">
        <f aca="false">IF(ISBLANK(Outputs!Q6),"",Outputs!Q6&amp;", "&amp;Outputs!T6&amp;", False")</f>
        <v>N2O4, 1.15052686385799, False</v>
      </c>
      <c r="U6" s="0" t="str">
        <f aca="false">IF(ISBLANK(Outputs!Q6),"",Outputs!Q6&amp;",  "&amp;Outputs!T6&amp;", False")</f>
        <v>N2O4,  1.15052686385799, False</v>
      </c>
      <c r="X6" s="0" t="inlineStr">
        <f aca="false">IF(ISBLANK(Outputs!U6),"",", "&amp;Outputs!U6&amp;", "&amp;Outputs!X6&amp;", True")</f>
        <is>
          <t/>
        </is>
      </c>
      <c r="Y6" s="0" t="inlineStr">
        <f aca="false">IF(ISBLANK(Outputs!U6),"",", "&amp;Outputs!U6&amp;", "&amp;Outputs!X6&amp;", True")</f>
        <is>
          <t/>
        </is>
      </c>
      <c r="AB6" s="0" t="inlineStr">
        <f aca="false">IF(ISBLANK(Outputs!Y6),"",", "&amp;Outputs!Y6&amp;", "&amp;Outputs!AB6&amp;", True")</f>
        <is>
          <t/>
        </is>
      </c>
      <c r="AC6" s="0" t="inlineStr">
        <f aca="false">IF(ISBLANK(Outputs!Y6),"",", "&amp;Outputs!Y6&amp;", "&amp;Outputs!AB6&amp;", True")</f>
        <is>
          <t/>
        </is>
      </c>
      <c r="AF6" s="0" t="inlineStr">
        <f aca="false">IF(ISBLANK(Outputs!AC6),"",", "&amp;Outputs!AC6&amp;", "&amp;Outputs!AF6&amp;", True")</f>
        <is>
          <t/>
        </is>
      </c>
      <c r="AG6" s="0" t="inlineStr">
        <f aca="false">IF(ISBLANK(Outputs!AC6),"",", "&amp;Outputs!AC6&amp;", "&amp;Outputs!AF6&amp;", True")</f>
        <is>
          <t/>
        </is>
      </c>
    </row>
    <row r="7" customFormat="false" ht="15" hidden="false" customHeight="true" outlineLevel="0" collapsed="false">
      <c r="A7" s="0" t="str">
        <f aca="false">B7&amp;C7&amp;D7</f>
        <v>@PART[KA_Converter_250_01N]:AFTER[Karbonite]:NEEDS[RealFuels]
{
 MODULE
 {
  name = USI_Converter
  converterName = UDMH, LOX
  conversionRate = 1
  inputResources = ElectricCharge, 2, Karbonite, 1
  outputResources = UDMH, 1.37756107717985, False, LiquidOxygen, 1.01695809636349, True
 }
}
@PART[KA_Converter_125_01N]:AFTER[Karbonite]:NEEDS[RealFuels]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B7" s="4" t="str">
        <f aca="false">IF(ISBLANK(Outputs!E7),"",IF(Outputs!A7="Distiller","@PART[KA_Distiller_250_01]:AFTER[Karbonite]:NEEDS[RealFuels]",IF(Outputs!A7="DistillerM","@PART[KA_Distiller_250_01M]:AFTER[Karbonite]:NEEDS[RealFuels]",IF(Outputs!A7="ConverterC","@PART[KA_Converter_250_01]:AFTER[Karbonite]:NEEDS[RealFuels]",IF(Outputs!A7="ConverterN","@PART[KA_Converter_250_01N]:AFTER[Karbonite]:NEEDS[RealFuels]",IF(Outputs!A7="ConverterH","@PART[KA_Converter_250_01H]:AFTER[Karbonite]:NEEDS[RealFuels]",IF(Outputs!A7="ConverterO","@PART[KA_Converter_250_01O]:AFTER[Karbonite]:NEEDS[RealFuels]","ERROR!"))))))&amp;"
{
 MODULE
 {
  name = USI_Converter
  converterName = "&amp;$E7&amp;"
  conversionRate = 1
  inputResources = "&amp;$G7&amp;H7&amp;L7&amp;P7&amp;"
  outputResources = "&amp;T7&amp;X7&amp;AB7&amp;AF7&amp;"
 }
}
")</f>
        <v>@PART[KA_Converter_250_01N]:AFTER[Karbonite]:NEEDS[RealFuels]
{
 MODULE
 {
  name = USI_Converter
  converterName = UDMH, LOX
  conversionRate = 1
  inputResources = ElectricCharge, 2, Karbonite, 1
  outputResources = UDMH, 1.37756107717985, False, LiquidOxygen, 1.01695809636349, True
 }
}
</v>
      </c>
      <c r="C7" s="0" t="str">
        <f aca="false">IF(ISBLANK(Outputs!E7),"",IF(Outputs!A7="Distiller","@PART[KA_Distiller_125_01]:AFTER[Karbonite]:NEEDS[RealFuels]",IF(Outputs!A7="DistillerM","@PART[KA_Distiller_125_01M]:AFTER[Karbonite]:NEEDS[RealFuels]",IF(Outputs!A7="ConverterC","@PART[KA_Converter_125_01]:AFTER[Karbonite]:NEEDS[RealFuels]",IF(Outputs!A7="ConverterN","@PART[KA_Converter_125_01N]:AFTER[Karbonite]:NEEDS[RealFuels]",IF(Outputs!A7="ConverterH","@PART[KA_Converter_125_01H]:AFTER[Karbonite]:NEEDS[RealFuels]",IF(Outputs!A7="ConverterO","@PART[KA_Converter_125_01O]:AFTER[Karbonite]:NEEDS[RealFuels]","ERROR!"))))))&amp;"
{
 MODULE
 {
  name = USI_Converter
  converterName = "&amp;$E7&amp;"
  conversionRate = 0.5
  inputResources = "&amp;$G7&amp;I7&amp;M7&amp;Q7&amp;"
  outputResources = "&amp;U7&amp;Y7&amp;AC7&amp;AG7&amp;"
 }
}
")</f>
        <v>@PART[KA_Converter_125_01N]:AFTER[Karbonite]:NEEDS[RealFuels]
{
 MODULE
 {
  name = USI_Converter
  converterName = UDMH, LOX
  conversionRate = 0.5
  inputResources = ElectricCharge, 2, Karbonite, 1
  outputResources = UDMH,  1.37756107717985, False, LiquidOxygen, 1.01695809636349, True
 }
}
</v>
      </c>
      <c r="E7" s="0" t="str">
        <f aca="false"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UDMH, LOX</v>
      </c>
      <c r="F7" s="0" t="str">
        <f aca="false"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7" s="0" t="str">
        <f aca="false">IF(ISBLANK(Outputs!E7),"","ElectricCharge, "&amp;Outputs!B7)</f>
        <v>ElectricCharge, 2</v>
      </c>
      <c r="H7" s="0" t="str">
        <f aca="false">IF(ISBLANK(Outputs!E7),"",", "&amp;Outputs!E7&amp;", "&amp;Outputs!H7)</f>
        <v>, Karbonite, 1</v>
      </c>
      <c r="I7" s="0" t="str">
        <f aca="false">IF(ISBLANK(Outputs!E7),"",", "&amp;Outputs!E7&amp;", "&amp;Outputs!H7)</f>
        <v>, Karbonite, 1</v>
      </c>
      <c r="L7" s="0" t="inlineStr">
        <f aca="false">IF(ISBLANK(Outputs!I7),"",", "&amp;Outputs!I7&amp;", "&amp;Outputs!L7)</f>
        <is>
          <t/>
        </is>
      </c>
      <c r="M7" s="0" t="inlineStr">
        <f aca="false">IF(ISBLANK(Outputs!I7),"",", "&amp;Outputs!I7&amp;", "&amp;Outputs!L7)</f>
        <is>
          <t/>
        </is>
      </c>
      <c r="P7" s="0" t="inlineStr">
        <f aca="false">IF(ISBLANK(Outputs!M7),"",", "&amp;Outputs!M7&amp;", "&amp;Outputs!P7)</f>
        <is>
          <t/>
        </is>
      </c>
      <c r="Q7" s="0" t="inlineStr">
        <f aca="false">IF(ISBLANK(Outputs!M7),"",", "&amp;Outputs!M7&amp;", "&amp;Outputs!P7)</f>
        <is>
          <t/>
        </is>
      </c>
      <c r="T7" s="0" t="str">
        <f aca="false">IF(ISBLANK(Outputs!Q7),"",Outputs!Q7&amp;", "&amp;Outputs!T7&amp;", False")</f>
        <v>UDMH, 1.37756107717985, False</v>
      </c>
      <c r="U7" s="0" t="str">
        <f aca="false">IF(ISBLANK(Outputs!Q7),"",Outputs!Q7&amp;",  "&amp;Outputs!T7&amp;", False")</f>
        <v>UDMH,  1.37756107717985, False</v>
      </c>
      <c r="X7" s="0" t="str">
        <f aca="false">IF(ISBLANK(Outputs!U7),"",", "&amp;Outputs!U7&amp;", "&amp;Outputs!X7&amp;", True")</f>
        <v>, LiquidOxygen, 1.01695809636349, True</v>
      </c>
      <c r="Y7" s="0" t="str">
        <f aca="false">IF(ISBLANK(Outputs!U7),"",", "&amp;Outputs!U7&amp;", "&amp;Outputs!X7&amp;", True")</f>
        <v>, LiquidOxygen, 1.01695809636349, True</v>
      </c>
      <c r="AB7" s="0" t="inlineStr">
        <f aca="false">IF(ISBLANK(Outputs!Y7),"",", "&amp;Outputs!Y7&amp;", "&amp;Outputs!AB7&amp;", True")</f>
        <is>
          <t/>
        </is>
      </c>
      <c r="AC7" s="0" t="inlineStr">
        <f aca="false">IF(ISBLANK(Outputs!Y7),"",", "&amp;Outputs!Y7&amp;", "&amp;Outputs!AB7&amp;", True")</f>
        <is>
          <t/>
        </is>
      </c>
      <c r="AF7" s="0" t="inlineStr">
        <f aca="false">IF(ISBLANK(Outputs!AC7),"",", "&amp;Outputs!AC7&amp;", "&amp;Outputs!AF7&amp;", True")</f>
        <is>
          <t/>
        </is>
      </c>
      <c r="AG7" s="0" t="inlineStr">
        <f aca="false">IF(ISBLANK(Outputs!AC7),"",", "&amp;Outputs!AC7&amp;", "&amp;Outputs!AF7&amp;", True")</f>
        <is>
          <t/>
        </is>
      </c>
    </row>
    <row r="8" customFormat="false" ht="15" hidden="false" customHeight="true" outlineLevel="0" collapsed="false">
      <c r="A8" s="0" t="str">
        <f aca="false">B8&amp;C8&amp;D8</f>
        <v>@PART[KA_Converter_250_01O]:AFTER[Karbonite]:NEEDS[RealFuels]
{
 MODULE
 {
  name = USI_Converter
  converterName = Alcohol, LOX, Hzine, N2
  conversionRate = 1
  inputResources = ElectricCharge, 1.5, Karbonite, 1
  outputResources = Alcohol, 1.42631235359096, False, LiquidOxygen, 0.508479048181744, True, Hydrazine, 0.289350176015623, True, Nitrogen, 203.003503054896, True
 }
}
@PART[KA_Converter_125_01O]:AFTER[Karbonite]:NEEDS[RealFuels]
{
 MODULE
 {
  name = USI_Converter
  converterName = Alcohol, LOX, Hzine, N2
  conversionRate = 0.5
  inputResources = ElectricCharge, 1.5, Karbonite, 1
  outputResources = Alcohol,  1.42631235359096, False, LiquidOxygen, 0.508479048181744, True, Hydrazine, 0.289350176015623, True, Nitrogen, 203.003503054896, True
 }
}
</v>
      </c>
      <c r="B8" s="4" t="str">
        <f aca="false">IF(ISBLANK(Outputs!E8),"",IF(Outputs!A8="Distiller","@PART[KA_Distiller_250_01]:AFTER[Karbonite]:NEEDS[RealFuels]",IF(Outputs!A8="DistillerM","@PART[KA_Distiller_250_01M]:AFTER[Karbonite]:NEEDS[RealFuels]",IF(Outputs!A8="ConverterC","@PART[KA_Converter_250_01]:AFTER[Karbonite]:NEEDS[RealFuels]",IF(Outputs!A8="ConverterN","@PART[KA_Converter_250_01N]:AFTER[Karbonite]:NEEDS[RealFuels]",IF(Outputs!A8="ConverterH","@PART[KA_Converter_250_01H]:AFTER[Karbonite]:NEEDS[RealFuels]",IF(Outputs!A8="ConverterO","@PART[KA_Converter_250_01O]:AFTER[Karbonite]:NEEDS[RealFuels]","ERROR!"))))))&amp;"
{
 MODULE
 {
  name = USI_Converter
  converterName = "&amp;$E8&amp;"
  conversionRate = 1
  inputResources = "&amp;$G8&amp;H8&amp;L8&amp;P8&amp;"
  outputResources = "&amp;T8&amp;X8&amp;AB8&amp;AF8&amp;"
 }
}
")</f>
        <v>@PART[KA_Converter_250_01O]:AFTER[Karbonite]:NEEDS[RealFuels]
{
 MODULE
 {
  name = USI_Converter
  converterName = Alcohol, LOX, Hzine, N2
  conversionRate = 1
  inputResources = ElectricCharge, 1.5, Karbonite, 1
  outputResources = Alcohol, 1.42631235359096, False, LiquidOxygen, 0.508479048181744, True, Hydrazine, 0.289350176015623, True, Nitrogen, 203.003503054896, True
 }
}
</v>
      </c>
      <c r="C8" s="0" t="str">
        <f aca="false">IF(ISBLANK(Outputs!E8),"",IF(Outputs!A8="Distiller","@PART[KA_Distiller_125_01]:AFTER[Karbonite]:NEEDS[RealFuels]",IF(Outputs!A8="DistillerM","@PART[KA_Distiller_125_01M]:AFTER[Karbonite]:NEEDS[RealFuels]",IF(Outputs!A8="ConverterC","@PART[KA_Converter_125_01]:AFTER[Karbonite]:NEEDS[RealFuels]",IF(Outputs!A8="ConverterN","@PART[KA_Converter_125_01N]:AFTER[Karbonite]:NEEDS[RealFuels]",IF(Outputs!A8="ConverterH","@PART[KA_Converter_125_01H]:AFTER[Karbonite]:NEEDS[RealFuels]",IF(Outputs!A8="ConverterO","@PART[KA_Converter_125_01O]:AFTER[Karbonite]:NEEDS[RealFuels]","ERROR!"))))))&amp;"
{
 MODULE
 {
  name = USI_Converter
  converterName = "&amp;$E8&amp;"
  conversionRate = 0.5
  inputResources = "&amp;$G8&amp;I8&amp;M8&amp;Q8&amp;"
  outputResources = "&amp;U8&amp;Y8&amp;AC8&amp;AG8&amp;"
 }
}
")</f>
        <v>@PART[KA_Converter_125_01O]:AFTER[Karbonite]:NEEDS[RealFuels]
{
 MODULE
 {
  name = USI_Converter
  converterName = Alcohol, LOX, Hzine, N2
  conversionRate = 0.5
  inputResources = ElectricCharge, 1.5, Karbonite, 1
  outputResources = Alcohol,  1.42631235359096, False, LiquidOxygen, 0.508479048181744, True, Hydrazine, 0.289350176015623, True, Nitrogen, 203.003503054896, True
 }
}
</v>
      </c>
      <c r="E8" s="0" t="str">
        <f aca="false"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Alcohol, LOX, Hzine, N2</v>
      </c>
      <c r="F8" s="0" t="str">
        <f aca="false"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8" s="0" t="str">
        <f aca="false">IF(ISBLANK(Outputs!E8),"","ElectricCharge, "&amp;Outputs!B8)</f>
        <v>ElectricCharge, 1.5</v>
      </c>
      <c r="H8" s="0" t="str">
        <f aca="false">IF(ISBLANK(Outputs!E8),"",", "&amp;Outputs!E8&amp;", "&amp;Outputs!H8)</f>
        <v>, Karbonite, 1</v>
      </c>
      <c r="I8" s="0" t="str">
        <f aca="false">IF(ISBLANK(Outputs!E8),"",", "&amp;Outputs!E8&amp;", "&amp;Outputs!H8)</f>
        <v>, Karbonite, 1</v>
      </c>
      <c r="L8" s="0" t="inlineStr">
        <f aca="false">IF(ISBLANK(Outputs!I8),"",", "&amp;Outputs!I8&amp;", "&amp;Outputs!L8)</f>
        <is>
          <t/>
        </is>
      </c>
      <c r="M8" s="0" t="inlineStr">
        <f aca="false">IF(ISBLANK(Outputs!I8),"",", "&amp;Outputs!I8&amp;", "&amp;Outputs!L8)</f>
        <is>
          <t/>
        </is>
      </c>
      <c r="P8" s="0" t="inlineStr">
        <f aca="false">IF(ISBLANK(Outputs!M8),"",", "&amp;Outputs!M8&amp;", "&amp;Outputs!P8)</f>
        <is>
          <t/>
        </is>
      </c>
      <c r="Q8" s="0" t="inlineStr">
        <f aca="false">IF(ISBLANK(Outputs!M8),"",", "&amp;Outputs!M8&amp;", "&amp;Outputs!P8)</f>
        <is>
          <t/>
        </is>
      </c>
      <c r="T8" s="0" t="str">
        <f aca="false">IF(ISBLANK(Outputs!Q8),"",Outputs!Q8&amp;", "&amp;Outputs!T8&amp;", False")</f>
        <v>Alcohol, 1.42631235359096, False</v>
      </c>
      <c r="U8" s="0" t="str">
        <f aca="false">IF(ISBLANK(Outputs!Q8),"",Outputs!Q8&amp;",  "&amp;Outputs!T8&amp;", False")</f>
        <v>Alcohol,  1.42631235359096, False</v>
      </c>
      <c r="X8" s="0" t="str">
        <f aca="false">IF(ISBLANK(Outputs!U8),"",", "&amp;Outputs!U8&amp;", "&amp;Outputs!X8&amp;", True")</f>
        <v>, LiquidOxygen, 0.508479048181744, True</v>
      </c>
      <c r="Y8" s="0" t="str">
        <f aca="false">IF(ISBLANK(Outputs!U8),"",", "&amp;Outputs!U8&amp;", "&amp;Outputs!X8&amp;", True")</f>
        <v>, LiquidOxygen, 0.508479048181744, True</v>
      </c>
      <c r="AB8" s="0" t="str">
        <f aca="false">IF(ISBLANK(Outputs!Y8),"",", "&amp;Outputs!Y8&amp;", "&amp;Outputs!AB8&amp;", True")</f>
        <v>, Hydrazine, 0.289350176015623, True</v>
      </c>
      <c r="AC8" s="0" t="str">
        <f aca="false">IF(ISBLANK(Outputs!Y8),"",", "&amp;Outputs!Y8&amp;", "&amp;Outputs!AB8&amp;", True")</f>
        <v>, Hydrazine, 0.289350176015623, True</v>
      </c>
      <c r="AF8" s="0" t="str">
        <f aca="false">IF(ISBLANK(Outputs!AC8),"",", "&amp;Outputs!AC8&amp;", "&amp;Outputs!AF8&amp;", True")</f>
        <v>, Nitrogen, 203.003503054896, True</v>
      </c>
      <c r="AG8" s="0" t="str">
        <f aca="false">IF(ISBLANK(Outputs!AC8),"",", "&amp;Outputs!AC8&amp;", "&amp;Outputs!AF8&amp;", True")</f>
        <v>, Nitrogen, 203.003503054896, True</v>
      </c>
    </row>
    <row r="9" customFormat="false" ht="15" hidden="false" customHeight="true" outlineLevel="0" collapsed="false">
      <c r="A9" s="0" t="str">
        <f aca="false">B9&amp;C9&amp;D9</f>
        <v>@PART[KA_Converter_250_01O]:AFTER[Karbonite]:NEEDS[RealFuels]
{
 MODULE
 {
  name = USI_Converter
  converterName = RP-1, LOX, Hzine, N2
  conversionRate = 1
  inputResources = ElectricCharge, 1.5, Karbonite, 1
  outputResources = Kerosene, 0.627716289849053, False, LiquidOxygen, 1.01695809636349, True, Hydrazine, 0.530475322695309, True, Nitrogen, 33.833917175816, True
 }
}
@PART[KA_Converter_125_01O]:AFTER[Karbonite]:NEEDS[RealFuels]
{
 MODULE
 {
  name = USI_Converter
  converterName = RP-1, LOX, Hzine, N2
  conversionRate = 0.5
  inputResources = ElectricCharge, 1.5, Karbonite, 1
  outputResources = Kerosene,  0.627716289849053, False, LiquidOxygen, 1.01695809636349, True, Hydrazine, 0.530475322695309, True, Nitrogen, 33.833917175816, True
 }
}
</v>
      </c>
      <c r="B9" s="4" t="str">
        <f aca="false">IF(ISBLANK(Outputs!E9),"",IF(Outputs!A9="Distiller","@PART[KA_Distiller_250_01]:AFTER[Karbonite]:NEEDS[RealFuels]",IF(Outputs!A9="DistillerM","@PART[KA_Distiller_250_01M]:AFTER[Karbonite]:NEEDS[RealFuels]",IF(Outputs!A9="ConverterC","@PART[KA_Converter_250_01]:AFTER[Karbonite]:NEEDS[RealFuels]",IF(Outputs!A9="ConverterN","@PART[KA_Converter_250_01N]:AFTER[Karbonite]:NEEDS[RealFuels]",IF(Outputs!A9="ConverterH","@PART[KA_Converter_250_01H]:AFTER[Karbonite]:NEEDS[RealFuels]",IF(Outputs!A9="ConverterO","@PART[KA_Converter_250_01O]:AFTER[Karbonite]:NEEDS[RealFuels]","ERROR!"))))))&amp;"
{
 MODULE
 {
  name = USI_Converter
  converterName = "&amp;$E9&amp;"
  conversionRate = 1
  inputResources = "&amp;$G9&amp;H9&amp;L9&amp;P9&amp;"
  outputResources = "&amp;T9&amp;X9&amp;AB9&amp;AF9&amp;"
 }
}
")</f>
        <v>@PART[KA_Converter_250_01O]:AFTER[Karbonite]:NEEDS[RealFuels]
{
 MODULE
 {
  name = USI_Converter
  converterName = RP-1, LOX, Hzine, N2
  conversionRate = 1
  inputResources = ElectricCharge, 1.5, Karbonite, 1
  outputResources = Kerosene, 0.627716289849053, False, LiquidOxygen, 1.01695809636349, True, Hydrazine, 0.530475322695309, True, Nitrogen, 33.833917175816, True
 }
}
</v>
      </c>
      <c r="C9" s="0" t="str">
        <f aca="false">IF(ISBLANK(Outputs!E9),"",IF(Outputs!A9="Distiller","@PART[KA_Distiller_125_01]:AFTER[Karbonite]:NEEDS[RealFuels]",IF(Outputs!A9="DistillerM","@PART[KA_Distiller_125_01M]:AFTER[Karbonite]:NEEDS[RealFuels]",IF(Outputs!A9="ConverterC","@PART[KA_Converter_125_01]:AFTER[Karbonite]:NEEDS[RealFuels]",IF(Outputs!A9="ConverterN","@PART[KA_Converter_125_01N]:AFTER[Karbonite]:NEEDS[RealFuels]",IF(Outputs!A9="ConverterH","@PART[KA_Converter_125_01H]:AFTER[Karbonite]:NEEDS[RealFuels]",IF(Outputs!A9="ConverterO","@PART[KA_Converter_125_01O]:AFTER[Karbonite]:NEEDS[RealFuels]","ERROR!"))))))&amp;"
{
 MODULE
 {
  name = USI_Converter
  converterName = "&amp;$E9&amp;"
  conversionRate = 0.5
  inputResources = "&amp;$G9&amp;I9&amp;M9&amp;Q9&amp;"
  outputResources = "&amp;U9&amp;Y9&amp;AC9&amp;AG9&amp;"
 }
}
")</f>
        <v>@PART[KA_Converter_125_01O]:AFTER[Karbonite]:NEEDS[RealFuels]
{
 MODULE
 {
  name = USI_Converter
  converterName = RP-1, LOX, Hzine, N2
  conversionRate = 0.5
  inputResources = ElectricCharge, 1.5, Karbonite, 1
  outputResources = Kerosene,  0.627716289849053, False, LiquidOxygen, 1.01695809636349, True, Hydrazine, 0.530475322695309, True, Nitrogen, 33.833917175816, True
 }
}
</v>
      </c>
      <c r="E9" s="0" t="str">
        <f aca="false"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RP-1, LOX, Hzine, N2</v>
      </c>
      <c r="F9" s="0" t="str">
        <f aca="false"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9" s="0" t="str">
        <f aca="false">IF(ISBLANK(Outputs!E9),"","ElectricCharge, "&amp;Outputs!B9)</f>
        <v>ElectricCharge, 1.5</v>
      </c>
      <c r="H9" s="0" t="str">
        <f aca="false">IF(ISBLANK(Outputs!E9),"",", "&amp;Outputs!E9&amp;", "&amp;Outputs!H9)</f>
        <v>, Karbonite, 1</v>
      </c>
      <c r="I9" s="0" t="str">
        <f aca="false">IF(ISBLANK(Outputs!E9),"",", "&amp;Outputs!E9&amp;", "&amp;Outputs!H9)</f>
        <v>, Karbonite, 1</v>
      </c>
      <c r="L9" s="0" t="inlineStr">
        <f aca="false">IF(ISBLANK(Outputs!I9),"",", "&amp;Outputs!I9&amp;", "&amp;Outputs!L9)</f>
        <is>
          <t/>
        </is>
      </c>
      <c r="M9" s="0" t="inlineStr">
        <f aca="false">IF(ISBLANK(Outputs!I9),"",", "&amp;Outputs!I9&amp;", "&amp;Outputs!L9)</f>
        <is>
          <t/>
        </is>
      </c>
      <c r="P9" s="0" t="inlineStr">
        <f aca="false">IF(ISBLANK(Outputs!M9),"",", "&amp;Outputs!M9&amp;", "&amp;Outputs!P9)</f>
        <is>
          <t/>
        </is>
      </c>
      <c r="Q9" s="0" t="inlineStr">
        <f aca="false">IF(ISBLANK(Outputs!M9),"",", "&amp;Outputs!M9&amp;", "&amp;Outputs!P9)</f>
        <is>
          <t/>
        </is>
      </c>
      <c r="T9" s="0" t="str">
        <f aca="false">IF(ISBLANK(Outputs!Q9),"",Outputs!Q9&amp;", "&amp;Outputs!T9&amp;", False")</f>
        <v>Kerosene, 0.627716289849053, False</v>
      </c>
      <c r="U9" s="0" t="str">
        <f aca="false">IF(ISBLANK(Outputs!Q9),"",Outputs!Q9&amp;",  "&amp;Outputs!T9&amp;", False")</f>
        <v>Kerosene,  0.627716289849053, False</v>
      </c>
      <c r="X9" s="0" t="str">
        <f aca="false">IF(ISBLANK(Outputs!U9),"",", "&amp;Outputs!U9&amp;", "&amp;Outputs!X9&amp;", True")</f>
        <v>, LiquidOxygen, 1.01695809636349, True</v>
      </c>
      <c r="Y9" s="0" t="str">
        <f aca="false">IF(ISBLANK(Outputs!U9),"",", "&amp;Outputs!U9&amp;", "&amp;Outputs!X9&amp;", True")</f>
        <v>, LiquidOxygen, 1.01695809636349, True</v>
      </c>
      <c r="AB9" s="0" t="str">
        <f aca="false">IF(ISBLANK(Outputs!Y9),"",", "&amp;Outputs!Y9&amp;", "&amp;Outputs!AB9&amp;", True")</f>
        <v>, Hydrazine, 0.530475322695309, True</v>
      </c>
      <c r="AC9" s="0" t="str">
        <f aca="false">IF(ISBLANK(Outputs!Y9),"",", "&amp;Outputs!Y9&amp;", "&amp;Outputs!AB9&amp;", True")</f>
        <v>, Hydrazine, 0.530475322695309, True</v>
      </c>
      <c r="AF9" s="0" t="str">
        <f aca="false">IF(ISBLANK(Outputs!AC9),"",", "&amp;Outputs!AC9&amp;", "&amp;Outputs!AF9&amp;", True")</f>
        <v>, Nitrogen, 33.833917175816, True</v>
      </c>
      <c r="AG9" s="0" t="str">
        <f aca="false">IF(ISBLANK(Outputs!AC9),"",", "&amp;Outputs!AC9&amp;", "&amp;Outputs!AF9&amp;", True")</f>
        <v>, Nitrogen, 33.833917175816, True</v>
      </c>
    </row>
    <row r="10" customFormat="false" ht="15" hidden="false" customHeight="true" outlineLevel="0" collapsed="false">
      <c r="A10" s="0" t="str">
        <f aca="false">B10&amp;C10&amp;D10</f>
        <v>@PART[KA_Converter_250_01O]:AFTER[Karbonite]:NEEDS[RealFuels]
{
 MODULE
 {
  name = USI_Converter
  converterName = LOX, CH4, N2
  conversionRate = 1
  inputResources = ElectricCharge, 1.5, Karbonite, 1
  outputResources = LiquidOxygen, 1.01695809636349, False, LqdMethane, 1.37649909470898, True, Nitrogen, 812.014012219585, True
 }
}
@PART[KA_Converter_125_01O]:AFTER[Karbonite]:NEEDS[RealFuels]
{
 MODULE
 {
  name = USI_Converter
  converterName = LOX, CH4, N2
  conversionRate = 0.5
  inputResources = ElectricCharge, 1.5, Karbonite, 1
  outputResources = LiquidOxygen,  1.01695809636349, False, LqdMethane, 1.37649909470898, True, Nitrogen, 812.014012219585, True
 }
}
</v>
      </c>
      <c r="B10" s="4" t="str">
        <f aca="false">IF(ISBLANK(Outputs!E10),"",IF(Outputs!A10="Distiller","@PART[KA_Distiller_250_01]:AFTER[Karbonite]:NEEDS[RealFuels]",IF(Outputs!A10="DistillerM","@PART[KA_Distiller_250_01M]:AFTER[Karbonite]:NEEDS[RealFuels]",IF(Outputs!A10="ConverterC","@PART[KA_Converter_250_01]:AFTER[Karbonite]:NEEDS[RealFuels]",IF(Outputs!A10="ConverterN","@PART[KA_Converter_250_01N]:AFTER[Karbonite]:NEEDS[RealFuels]",IF(Outputs!A10="ConverterH","@PART[KA_Converter_250_01H]:AFTER[Karbonite]:NEEDS[RealFuels]",IF(Outputs!A10="ConverterO","@PART[KA_Converter_250_01O]:AFTER[Karbonite]:NEEDS[RealFuels]","ERROR!"))))))&amp;"
{
 MODULE
 {
  name = USI_Converter
  converterName = "&amp;$E10&amp;"
  conversionRate = 1
  inputResources = "&amp;$G10&amp;H10&amp;L10&amp;P10&amp;"
  outputResources = "&amp;T10&amp;X10&amp;AB10&amp;AF10&amp;"
 }
}
")</f>
        <v>@PART[KA_Converter_250_01O]:AFTER[Karbonite]:NEEDS[RealFuels]
{
 MODULE
 {
  name = USI_Converter
  converterName = LOX, CH4, N2
  conversionRate = 1
  inputResources = ElectricCharge, 1.5, Karbonite, 1
  outputResources = LiquidOxygen, 1.01695809636349, False, LqdMethane, 1.37649909470898, True, Nitrogen, 812.014012219585, True
 }
}
</v>
      </c>
      <c r="C10" s="0" t="str">
        <f aca="false">IF(ISBLANK(Outputs!E10),"",IF(Outputs!A10="Distiller","@PART[KA_Distiller_125_01]:AFTER[Karbonite]:NEEDS[RealFuels]",IF(Outputs!A10="DistillerM","@PART[KA_Distiller_125_01M]:AFTER[Karbonite]:NEEDS[RealFuels]",IF(Outputs!A10="ConverterC","@PART[KA_Converter_125_01]:AFTER[Karbonite]:NEEDS[RealFuels]",IF(Outputs!A10="ConverterN","@PART[KA_Converter_125_01N]:AFTER[Karbonite]:NEEDS[RealFuels]",IF(Outputs!A10="ConverterH","@PART[KA_Converter_125_01H]:AFTER[Karbonite]:NEEDS[RealFuels]",IF(Outputs!A10="ConverterO","@PART[KA_Converter_125_01O]:AFTER[Karbonite]:NEEDS[RealFuels]","ERROR!"))))))&amp;"
{
 MODULE
 {
  name = USI_Converter
  converterName = "&amp;$E10&amp;"
  conversionRate = 0.5
  inputResources = "&amp;$G10&amp;I10&amp;M10&amp;Q10&amp;"
  outputResources = "&amp;U10&amp;Y10&amp;AC10&amp;AG10&amp;"
 }
}
")</f>
        <v>@PART[KA_Converter_125_01O]:AFTER[Karbonite]:NEEDS[RealFuels]
{
 MODULE
 {
  name = USI_Converter
  converterName = LOX, CH4, N2
  conversionRate = 0.5
  inputResources = ElectricCharge, 1.5, Karbonite, 1
  outputResources = LiquidOxygen,  1.01695809636349, False, LqdMethane, 1.37649909470898, True, Nitrogen, 812.014012219585, True
 }
}
</v>
      </c>
      <c r="E10" s="0" t="str">
        <f aca="false"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CH4, N2</v>
      </c>
      <c r="F10" s="0" t="str">
        <f aca="false"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0" s="0" t="str">
        <f aca="false">IF(ISBLANK(Outputs!E10),"","ElectricCharge, "&amp;Outputs!B10)</f>
        <v>ElectricCharge, 1.5</v>
      </c>
      <c r="H10" s="0" t="str">
        <f aca="false">IF(ISBLANK(Outputs!E10),"",", "&amp;Outputs!E10&amp;", "&amp;Outputs!H10)</f>
        <v>, Karbonite, 1</v>
      </c>
      <c r="I10" s="0" t="str">
        <f aca="false">IF(ISBLANK(Outputs!E10),"",", "&amp;Outputs!E10&amp;", "&amp;Outputs!H10)</f>
        <v>, Karbonite, 1</v>
      </c>
      <c r="L10" s="0" t="inlineStr">
        <f aca="false">IF(ISBLANK(Outputs!I10),"",", "&amp;Outputs!I10&amp;", "&amp;Outputs!L10)</f>
        <is>
          <t/>
        </is>
      </c>
      <c r="M10" s="0" t="inlineStr">
        <f aca="false">IF(ISBLANK(Outputs!I10),"",", "&amp;Outputs!I10&amp;", "&amp;Outputs!L10)</f>
        <is>
          <t/>
        </is>
      </c>
      <c r="P10" s="0" t="inlineStr">
        <f aca="false">IF(ISBLANK(Outputs!M10),"",", "&amp;Outputs!M10&amp;", "&amp;Outputs!P10)</f>
        <is>
          <t/>
        </is>
      </c>
      <c r="Q10" s="0" t="inlineStr">
        <f aca="false">IF(ISBLANK(Outputs!M10),"",", "&amp;Outputs!M10&amp;", "&amp;Outputs!P10)</f>
        <is>
          <t/>
        </is>
      </c>
      <c r="T10" s="0" t="str">
        <f aca="false">IF(ISBLANK(Outputs!Q10),"",Outputs!Q10&amp;", "&amp;Outputs!T10&amp;", False")</f>
        <v>LiquidOxygen, 1.01695809636349, False</v>
      </c>
      <c r="U10" s="0" t="str">
        <f aca="false">IF(ISBLANK(Outputs!Q10),"",Outputs!Q10&amp;",  "&amp;Outputs!T10&amp;", False")</f>
        <v>LiquidOxygen,  1.01695809636349, False</v>
      </c>
      <c r="X10" s="0" t="str">
        <f aca="false">IF(ISBLANK(Outputs!U10),"",", "&amp;Outputs!U10&amp;", "&amp;Outputs!X10&amp;", True")</f>
        <v>, LqdMethane, 1.37649909470898, True</v>
      </c>
      <c r="Y10" s="0" t="str">
        <f aca="false">IF(ISBLANK(Outputs!U10),"",", "&amp;Outputs!U10&amp;", "&amp;Outputs!X10&amp;", True")</f>
        <v>, LqdMethane, 1.37649909470898, True</v>
      </c>
      <c r="AB10" s="0" t="str">
        <f aca="false">IF(ISBLANK(Outputs!Y10),"",", "&amp;Outputs!Y10&amp;", "&amp;Outputs!AB10&amp;", True")</f>
        <v>, Nitrogen, 812.014012219585, True</v>
      </c>
      <c r="AC10" s="0" t="str">
        <f aca="false">IF(ISBLANK(Outputs!Y10),"",", "&amp;Outputs!Y10&amp;", "&amp;Outputs!AB10&amp;", True")</f>
        <v>, Nitrogen, 812.014012219585, True</v>
      </c>
      <c r="AF10" s="0" t="inlineStr">
        <f aca="false">IF(ISBLANK(Outputs!AC10),"",", "&amp;Outputs!AC10&amp;", "&amp;Outputs!AF10&amp;", True")</f>
        <is>
          <t/>
        </is>
      </c>
      <c r="AG10" s="0" t="inlineStr">
        <f aca="false">IF(ISBLANK(Outputs!AC10),"",", "&amp;Outputs!AC10&amp;", "&amp;Outputs!AF10&amp;", True")</f>
        <is>
          <t/>
        </is>
      </c>
    </row>
    <row r="11" customFormat="false" ht="15" hidden="false" customHeight="true" outlineLevel="0" collapsed="false">
      <c r="A11" s="0" t="str">
        <f aca="false">B11&amp;C11&amp;D11</f>
        <v>@PART[KA_Converter_250_01O]:AFTER[Karbonite]:NEEDS[RealFuels]
{
 MODULE
 {
  name = USI_Converter
  converterName = CH4, LOX, N2
  conversionRate = 1
  inputResources = ElectricCharge, 1.5, Karbonite, 1
  outputResources = LqdMethane, 1.37649909470898, False, LiquidOxygen, 1.01695809636349, True, Nitrogen, 406.007006109792, True
 }
}
@PART[KA_Converter_125_01O]:AFTER[Karbonite]:NEEDS[RealFuels]
{
 MODULE
 {
  name = USI_Converter
  converterName = CH4, LOX, N2
  conversionRate = 0.5
  inputResources = ElectricCharge, 1.5, Karbonite, 1
  outputResources = LqdMethane,  1.37649909470898, False, LiquidOxygen, 1.01695809636349, True, Nitrogen, 406.007006109792, True
 }
}
</v>
      </c>
      <c r="B11" s="4" t="str">
        <f aca="false">IF(ISBLANK(Outputs!E11),"",IF(Outputs!A11="Distiller","@PART[KA_Distiller_250_01]:AFTER[Karbonite]:NEEDS[RealFuels]",IF(Outputs!A11="DistillerM","@PART[KA_Distiller_250_01M]:AFTER[Karbonite]:NEEDS[RealFuels]",IF(Outputs!A11="ConverterC","@PART[KA_Converter_250_01]:AFTER[Karbonite]:NEEDS[RealFuels]",IF(Outputs!A11="ConverterN","@PART[KA_Converter_250_01N]:AFTER[Karbonite]:NEEDS[RealFuels]",IF(Outputs!A11="ConverterH","@PART[KA_Converter_250_01H]:AFTER[Karbonite]:NEEDS[RealFuels]",IF(Outputs!A11="ConverterO","@PART[KA_Converter_250_01O]:AFTER[Karbonite]:NEEDS[RealFuels]","ERROR!"))))))&amp;"
{
 MODULE
 {
  name = USI_Converter
  converterName = "&amp;$E11&amp;"
  conversionRate = 1
  inputResources = "&amp;$G11&amp;H11&amp;L11&amp;P11&amp;"
  outputResources = "&amp;T11&amp;X11&amp;AB11&amp;AF11&amp;"
 }
}
")</f>
        <v>@PART[KA_Converter_250_01O]:AFTER[Karbonite]:NEEDS[RealFuels]
{
 MODULE
 {
  name = USI_Converter
  converterName = CH4, LOX, N2
  conversionRate = 1
  inputResources = ElectricCharge, 1.5, Karbonite, 1
  outputResources = LqdMethane, 1.37649909470898, False, LiquidOxygen, 1.01695809636349, True, Nitrogen, 406.007006109792, True
 }
}
</v>
      </c>
      <c r="C11" s="0" t="str">
        <f aca="false">IF(ISBLANK(Outputs!E11),"",IF(Outputs!A11="Distiller","@PART[KA_Distiller_125_01]:AFTER[Karbonite]:NEEDS[RealFuels]",IF(Outputs!A11="DistillerM","@PART[KA_Distiller_125_01M]:AFTER[Karbonite]:NEEDS[RealFuels]",IF(Outputs!A11="ConverterC","@PART[KA_Converter_125_01]:AFTER[Karbonite]:NEEDS[RealFuels]",IF(Outputs!A11="ConverterN","@PART[KA_Converter_125_01N]:AFTER[Karbonite]:NEEDS[RealFuels]",IF(Outputs!A11="ConverterH","@PART[KA_Converter_125_01H]:AFTER[Karbonite]:NEEDS[RealFuels]",IF(Outputs!A11="ConverterO","@PART[KA_Converter_125_01O]:AFTER[Karbonite]:NEEDS[RealFuels]","ERROR!"))))))&amp;"
{
 MODULE
 {
  name = USI_Converter
  converterName = "&amp;$E11&amp;"
  conversionRate = 0.5
  inputResources = "&amp;$G11&amp;I11&amp;M11&amp;Q11&amp;"
  outputResources = "&amp;U11&amp;Y11&amp;AC11&amp;AG11&amp;"
 }
}
")</f>
        <v>@PART[KA_Converter_125_01O]:AFTER[Karbonite]:NEEDS[RealFuels]
{
 MODULE
 {
  name = USI_Converter
  converterName = CH4, LOX, N2
  conversionRate = 0.5
  inputResources = ElectricCharge, 1.5, Karbonite, 1
  outputResources = LqdMethane,  1.37649909470898, False, LiquidOxygen, 1.01695809636349, True, Nitrogen, 406.007006109792, True
 }
}
</v>
      </c>
      <c r="E11" s="0" t="str">
        <f aca="false"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CH4, LOX, N2</v>
      </c>
      <c r="F11" s="0" t="str">
        <f aca="false"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1" s="0" t="str">
        <f aca="false">IF(ISBLANK(Outputs!E11),"","ElectricCharge, "&amp;Outputs!B11)</f>
        <v>ElectricCharge, 1.5</v>
      </c>
      <c r="H11" s="0" t="str">
        <f aca="false">IF(ISBLANK(Outputs!E11),"",", "&amp;Outputs!E11&amp;", "&amp;Outputs!H11)</f>
        <v>, Karbonite, 1</v>
      </c>
      <c r="I11" s="0" t="str">
        <f aca="false">IF(ISBLANK(Outputs!E11),"",", "&amp;Outputs!E11&amp;", "&amp;Outputs!H11)</f>
        <v>, Karbonite, 1</v>
      </c>
      <c r="L11" s="0" t="inlineStr">
        <f aca="false">IF(ISBLANK(Outputs!I11),"",", "&amp;Outputs!I11&amp;", "&amp;Outputs!L11)</f>
        <is>
          <t/>
        </is>
      </c>
      <c r="M11" s="0" t="inlineStr">
        <f aca="false">IF(ISBLANK(Outputs!I11),"",", "&amp;Outputs!I11&amp;", "&amp;Outputs!L11)</f>
        <is>
          <t/>
        </is>
      </c>
      <c r="P11" s="0" t="inlineStr">
        <f aca="false">IF(ISBLANK(Outputs!M11),"",", "&amp;Outputs!M11&amp;", "&amp;Outputs!P11)</f>
        <is>
          <t/>
        </is>
      </c>
      <c r="Q11" s="0" t="inlineStr">
        <f aca="false">IF(ISBLANK(Outputs!M11),"",", "&amp;Outputs!M11&amp;", "&amp;Outputs!P11)</f>
        <is>
          <t/>
        </is>
      </c>
      <c r="T11" s="0" t="str">
        <f aca="false">IF(ISBLANK(Outputs!Q11),"",Outputs!Q11&amp;", "&amp;Outputs!T11&amp;", False")</f>
        <v>LqdMethane, 1.37649909470898, False</v>
      </c>
      <c r="U11" s="0" t="str">
        <f aca="false">IF(ISBLANK(Outputs!Q11),"",Outputs!Q11&amp;",  "&amp;Outputs!T11&amp;", False")</f>
        <v>LqdMethane,  1.37649909470898, False</v>
      </c>
      <c r="X11" s="0" t="str">
        <f aca="false">IF(ISBLANK(Outputs!U11),"",", "&amp;Outputs!U11&amp;", "&amp;Outputs!X11&amp;", True")</f>
        <v>, LiquidOxygen, 1.01695809636349, True</v>
      </c>
      <c r="Y11" s="0" t="str">
        <f aca="false">IF(ISBLANK(Outputs!U11),"",", "&amp;Outputs!U11&amp;", "&amp;Outputs!X11&amp;", True")</f>
        <v>, LiquidOxygen, 1.01695809636349, True</v>
      </c>
      <c r="AB11" s="0" t="str">
        <f aca="false">IF(ISBLANK(Outputs!Y11),"",", "&amp;Outputs!Y11&amp;", "&amp;Outputs!AB11&amp;", True")</f>
        <v>, Nitrogen, 406.007006109792, True</v>
      </c>
      <c r="AC11" s="0" t="str">
        <f aca="false">IF(ISBLANK(Outputs!Y11),"",", "&amp;Outputs!Y11&amp;", "&amp;Outputs!AB11&amp;", True")</f>
        <v>, Nitrogen, 406.007006109792, True</v>
      </c>
      <c r="AF11" s="0" t="inlineStr">
        <f aca="false">IF(ISBLANK(Outputs!AC11),"",", "&amp;Outputs!AC11&amp;", "&amp;Outputs!AF11&amp;", True")</f>
        <is>
          <t/>
        </is>
      </c>
      <c r="AG11" s="0" t="inlineStr">
        <f aca="false">IF(ISBLANK(Outputs!AC11),"",", "&amp;Outputs!AC11&amp;", "&amp;Outputs!AF11&amp;", True")</f>
        <is>
          <t/>
        </is>
      </c>
    </row>
    <row r="12" customFormat="false" ht="15" hidden="false" customHeight="true" outlineLevel="0" collapsed="false">
      <c r="A12" s="0" t="str">
        <f aca="false">B12&amp;C12&amp;D12</f>
        <v>@PART[KA_Converter_250_01O]:AFTER[Karbonite]:NEEDS[RealFuels]
{
 MODULE
 {
  name = USI_Converter
  converterName = Syntin, LOX, Hzine
  conversionRate = 1
  inputResources = ElectricCharge, 2, Karbonite, 1
  outputResources = Syntin, 0.580511845887995, False, LiquidOxygen, 1.01695809636349, True, Hydrazine, 0.578700352031247, True
 }
}
@PART[KA_Converter_125_01O]:AFTER[Karbonite]:NEEDS[RealFuels]
{
 MODULE
 {
  name = USI_Converter
  converterName = Syntin, LOX, Hzine
  conversionRate = 0.5
  inputResources = ElectricCharge, 2, Karbonite, 1
  outputResources = Syntin,  0.580511845887995, False, LiquidOxygen, 1.01695809636349, True, Hydrazine, 0.578700352031247, True
 }
}
</v>
      </c>
      <c r="B12" s="4" t="str">
        <f aca="false">IF(ISBLANK(Outputs!E12),"",IF(Outputs!A12="Distiller","@PART[KA_Distiller_250_01]:AFTER[Karbonite]:NEEDS[RealFuels]",IF(Outputs!A12="DistillerM","@PART[KA_Distiller_250_01M]:AFTER[Karbonite]:NEEDS[RealFuels]",IF(Outputs!A12="ConverterC","@PART[KA_Converter_250_01]:AFTER[Karbonite]:NEEDS[RealFuels]",IF(Outputs!A12="ConverterN","@PART[KA_Converter_250_01N]:AFTER[Karbonite]:NEEDS[RealFuels]",IF(Outputs!A12="ConverterH","@PART[KA_Converter_250_01H]:AFTER[Karbonite]:NEEDS[RealFuels]",IF(Outputs!A12="ConverterO","@PART[KA_Converter_250_01O]:AFTER[Karbonite]:NEEDS[RealFuels]","ERROR!"))))))&amp;"
{
 MODULE
 {
  name = USI_Converter
  converterName = "&amp;$E12&amp;"
  conversionRate = 1
  inputResources = "&amp;$G12&amp;H12&amp;L12&amp;P12&amp;"
  outputResources = "&amp;T12&amp;X12&amp;AB12&amp;AF12&amp;"
 }
}
")</f>
        <v>@PART[KA_Converter_250_01O]:AFTER[Karbonite]:NEEDS[RealFuels]
{
 MODULE
 {
  name = USI_Converter
  converterName = Syntin, LOX, Hzine
  conversionRate = 1
  inputResources = ElectricCharge, 2, Karbonite, 1
  outputResources = Syntin, 0.580511845887995, False, LiquidOxygen, 1.01695809636349, True, Hydrazine, 0.578700352031247, True
 }
}
</v>
      </c>
      <c r="C12" s="0" t="str">
        <f aca="false">IF(ISBLANK(Outputs!E12),"",IF(Outputs!A12="Distiller","@PART[KA_Distiller_125_01]:AFTER[Karbonite]:NEEDS[RealFuels]",IF(Outputs!A12="DistillerM","@PART[KA_Distiller_125_01M]:AFTER[Karbonite]:NEEDS[RealFuels]",IF(Outputs!A12="ConverterC","@PART[KA_Converter_125_01]:AFTER[Karbonite]:NEEDS[RealFuels]",IF(Outputs!A12="ConverterN","@PART[KA_Converter_125_01N]:AFTER[Karbonite]:NEEDS[RealFuels]",IF(Outputs!A12="ConverterH","@PART[KA_Converter_125_01H]:AFTER[Karbonite]:NEEDS[RealFuels]",IF(Outputs!A12="ConverterO","@PART[KA_Converter_125_01O]:AFTER[Karbonite]:NEEDS[RealFuels]","ERROR!"))))))&amp;"
{
 MODULE
 {
  name = USI_Converter
  converterName = "&amp;$E12&amp;"
  conversionRate = 0.5
  inputResources = "&amp;$G12&amp;I12&amp;M12&amp;Q12&amp;"
  outputResources = "&amp;U12&amp;Y12&amp;AC12&amp;AG12&amp;"
 }
}
")</f>
        <v>@PART[KA_Converter_125_01O]:AFTER[Karbonite]:NEEDS[RealFuels]
{
 MODULE
 {
  name = USI_Converter
  converterName = Syntin, LOX, Hzine
  conversionRate = 0.5
  inputResources = ElectricCharge, 2, Karbonite, 1
  outputResources = Syntin,  0.580511845887995, False, LiquidOxygen, 1.01695809636349, True, Hydrazine, 0.578700352031247, True
 }
}
</v>
      </c>
      <c r="E12" s="0" t="str">
        <f aca="false"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Syntin, LOX, Hzine</v>
      </c>
      <c r="F12" s="0" t="str">
        <f aca="false"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2" s="0" t="str">
        <f aca="false">IF(ISBLANK(Outputs!E12),"","ElectricCharge, "&amp;Outputs!B12)</f>
        <v>ElectricCharge, 2</v>
      </c>
      <c r="H12" s="0" t="str">
        <f aca="false">IF(ISBLANK(Outputs!E12),"",", "&amp;Outputs!E12&amp;", "&amp;Outputs!H12)</f>
        <v>, Karbonite, 1</v>
      </c>
      <c r="I12" s="0" t="str">
        <f aca="false">IF(ISBLANK(Outputs!E12),"",", "&amp;Outputs!E12&amp;", "&amp;Outputs!H12)</f>
        <v>, Karbonite, 1</v>
      </c>
      <c r="L12" s="0" t="inlineStr">
        <f aca="false">IF(ISBLANK(Outputs!I12),"",", "&amp;Outputs!I12&amp;", "&amp;Outputs!L12)</f>
        <is>
          <t/>
        </is>
      </c>
      <c r="M12" s="0" t="inlineStr">
        <f aca="false">IF(ISBLANK(Outputs!I12),"",", "&amp;Outputs!I12&amp;", "&amp;Outputs!L12)</f>
        <is>
          <t/>
        </is>
      </c>
      <c r="P12" s="0" t="inlineStr">
        <f aca="false">IF(ISBLANK(Outputs!M12),"",", "&amp;Outputs!M12&amp;", "&amp;Outputs!P12)</f>
        <is>
          <t/>
        </is>
      </c>
      <c r="Q12" s="0" t="inlineStr">
        <f aca="false">IF(ISBLANK(Outputs!M12),"",", "&amp;Outputs!M12&amp;", "&amp;Outputs!P12)</f>
        <is>
          <t/>
        </is>
      </c>
      <c r="T12" s="0" t="str">
        <f aca="false">IF(ISBLANK(Outputs!Q12),"",Outputs!Q12&amp;", "&amp;Outputs!T12&amp;", False")</f>
        <v>Syntin, 0.580511845887995, False</v>
      </c>
      <c r="U12" s="0" t="str">
        <f aca="false">IF(ISBLANK(Outputs!Q12),"",Outputs!Q12&amp;",  "&amp;Outputs!T12&amp;", False")</f>
        <v>Syntin,  0.580511845887995, False</v>
      </c>
      <c r="X12" s="0" t="str">
        <f aca="false">IF(ISBLANK(Outputs!U12),"",", "&amp;Outputs!U12&amp;", "&amp;Outputs!X12&amp;", True")</f>
        <v>, LiquidOxygen, 1.01695809636349, True</v>
      </c>
      <c r="Y12" s="0" t="str">
        <f aca="false">IF(ISBLANK(Outputs!U12),"",", "&amp;Outputs!U12&amp;", "&amp;Outputs!X12&amp;", True")</f>
        <v>, LiquidOxygen, 1.01695809636349, True</v>
      </c>
      <c r="AB12" s="0" t="str">
        <f aca="false">IF(ISBLANK(Outputs!Y12),"",", "&amp;Outputs!Y12&amp;", "&amp;Outputs!AB12&amp;", True")</f>
        <v>, Hydrazine, 0.578700352031247, True</v>
      </c>
      <c r="AC12" s="0" t="str">
        <f aca="false">IF(ISBLANK(Outputs!Y12),"",", "&amp;Outputs!Y12&amp;", "&amp;Outputs!AB12&amp;", True")</f>
        <v>, Hydrazine, 0.578700352031247, True</v>
      </c>
      <c r="AF12" s="0" t="inlineStr">
        <f aca="false">IF(ISBLANK(Outputs!AC12),"",", "&amp;Outputs!AC12&amp;", "&amp;Outputs!AF12&amp;", True")</f>
        <is>
          <t/>
        </is>
      </c>
      <c r="AG12" s="0" t="inlineStr">
        <f aca="false">IF(ISBLANK(Outputs!AC12),"",", "&amp;Outputs!AC12&amp;", "&amp;Outputs!AF12&amp;", True")</f>
        <is>
          <t/>
        </is>
      </c>
    </row>
    <row r="13" customFormat="false" ht="15" hidden="false" customHeight="true" outlineLevel="0" collapsed="false">
      <c r="A13" s="0" t="str">
        <f aca="false">B13&amp;C13&amp;D13</f>
        <v>@PART[KA_Converter_250_01H]:AFTER[Karbonite]:NEEDS[RealFuels]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406.007006109792, True
 }
}
@PART[KA_Converter_125_01H]:AFTER[Karbonite]:NEEDS[RealFuels]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406.007006109792, True
 }
}
</v>
      </c>
      <c r="B13" s="4" t="str">
        <f aca="false">IF(ISBLANK(Outputs!E13),"",IF(Outputs!A13="Distiller","@PART[KA_Distiller_250_01]:AFTER[Karbonite]:NEEDS[RealFuels]",IF(Outputs!A13="DistillerM","@PART[KA_Distiller_250_01M]:AFTER[Karbonite]:NEEDS[RealFuels]",IF(Outputs!A13="ConverterC","@PART[KA_Converter_250_01]:AFTER[Karbonite]:NEEDS[RealFuels]",IF(Outputs!A13="ConverterN","@PART[KA_Converter_250_01N]:AFTER[Karbonite]:NEEDS[RealFuels]",IF(Outputs!A13="ConverterH","@PART[KA_Converter_250_01H]:AFTER[Karbonite]:NEEDS[RealFuels]",IF(Outputs!A13="ConverterO","@PART[KA_Converter_250_01O]:AFTER[Karbonite]:NEEDS[RealFuels]","ERROR!"))))))&amp;"
{
 MODULE
 {
  name = USI_Converter
  converterName = "&amp;$E13&amp;"
  conversionRate = 1
  inputResources = "&amp;$G13&amp;H13&amp;L13&amp;P13&amp;"
  outputResources = "&amp;T13&amp;X13&amp;AB13&amp;AF13&amp;"
 }
}
")</f>
        <v>@PART[KA_Converter_250_01H]:AFTER[Karbonite]:NEEDS[RealFuels]
{
 MODULE
 {
  name = USI_Converter
  converterName = LH2, LOX, N2
  conversionRate = 1
  inputResources = ElectricCharge, 6, Karbonite, 1
  outputResources = LiquidH2, 2.06352544237182, False, LiquidOxygen, 1.01695809636349, True, Nitrogen, 406.007006109792, True
 }
}
</v>
      </c>
      <c r="C13" s="0" t="str">
        <f aca="false">IF(ISBLANK(Outputs!E13),"",IF(Outputs!A13="Distiller","@PART[KA_Distiller_125_01]:AFTER[Karbonite]:NEEDS[RealFuels]",IF(Outputs!A13="DistillerM","@PART[KA_Distiller_125_01M]:AFTER[Karbonite]:NEEDS[RealFuels]",IF(Outputs!A13="ConverterC","@PART[KA_Converter_125_01]:AFTER[Karbonite]:NEEDS[RealFuels]",IF(Outputs!A13="ConverterN","@PART[KA_Converter_125_01N]:AFTER[Karbonite]:NEEDS[RealFuels]",IF(Outputs!A13="ConverterH","@PART[KA_Converter_125_01H]:AFTER[Karbonite]:NEEDS[RealFuels]",IF(Outputs!A13="ConverterO","@PART[KA_Converter_125_01O]:AFTER[Karbonite]:NEEDS[RealFuels]","ERROR!"))))))&amp;"
{
 MODULE
 {
  name = USI_Converter
  converterName = "&amp;$E13&amp;"
  conversionRate = 0.5
  inputResources = "&amp;$G13&amp;I13&amp;M13&amp;Q13&amp;"
  outputResources = "&amp;U13&amp;Y13&amp;AC13&amp;AG13&amp;"
 }
}
")</f>
        <v>@PART[KA_Converter_125_01H]:AFTER[Karbonite]:NEEDS[RealFuels]
{
 MODULE
 {
  name = USI_Converter
  converterName = LH2, LOX, N2
  conversionRate = 0.5
  inputResources = ElectricCharge, 6, Karbonite, 1
  outputResources = LiquidH2,  2.06352544237182, False, LiquidOxygen, 1.01695809636349, True, Nitrogen, 406.007006109792, True
 }
}
</v>
      </c>
      <c r="E13" s="0" t="str">
        <f aca="false"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LH2, LOX, N2</v>
      </c>
      <c r="F13" s="0" t="str">
        <f aca="false"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3" s="0" t="str">
        <f aca="false">IF(ISBLANK(Outputs!E13),"","ElectricCharge, "&amp;Outputs!B13)</f>
        <v>ElectricCharge, 6</v>
      </c>
      <c r="H13" s="0" t="str">
        <f aca="false">IF(ISBLANK(Outputs!E13),"",", "&amp;Outputs!E13&amp;", "&amp;Outputs!H13)</f>
        <v>, Karbonite, 1</v>
      </c>
      <c r="I13" s="0" t="str">
        <f aca="false">IF(ISBLANK(Outputs!E13),"",", "&amp;Outputs!E13&amp;", "&amp;Outputs!H13)</f>
        <v>, Karbonite, 1</v>
      </c>
      <c r="L13" s="0" t="inlineStr">
        <f aca="false">IF(ISBLANK(Outputs!I13),"",", "&amp;Outputs!I13&amp;", "&amp;Outputs!L13)</f>
        <is>
          <t/>
        </is>
      </c>
      <c r="M13" s="0" t="inlineStr">
        <f aca="false">IF(ISBLANK(Outputs!I13),"",", "&amp;Outputs!I13&amp;", "&amp;Outputs!L13)</f>
        <is>
          <t/>
        </is>
      </c>
      <c r="P13" s="0" t="inlineStr">
        <f aca="false">IF(ISBLANK(Outputs!M13),"",", "&amp;Outputs!M13&amp;", "&amp;Outputs!P13)</f>
        <is>
          <t/>
        </is>
      </c>
      <c r="Q13" s="0" t="inlineStr">
        <f aca="false">IF(ISBLANK(Outputs!M13),"",", "&amp;Outputs!M13&amp;", "&amp;Outputs!P13)</f>
        <is>
          <t/>
        </is>
      </c>
      <c r="T13" s="0" t="str">
        <f aca="false">IF(ISBLANK(Outputs!Q13),"",Outputs!Q13&amp;", "&amp;Outputs!T13&amp;", False")</f>
        <v>LiquidH2, 2.06352544237182, False</v>
      </c>
      <c r="U13" s="0" t="str">
        <f aca="false">IF(ISBLANK(Outputs!Q13),"",Outputs!Q13&amp;",  "&amp;Outputs!T13&amp;", False")</f>
        <v>LiquidH2,  2.06352544237182, False</v>
      </c>
      <c r="X13" s="0" t="str">
        <f aca="false">IF(ISBLANK(Outputs!U13),"",", "&amp;Outputs!U13&amp;", "&amp;Outputs!X13&amp;", True")</f>
        <v>, LiquidOxygen, 1.01695809636349, True</v>
      </c>
      <c r="Y13" s="0" t="str">
        <f aca="false">IF(ISBLANK(Outputs!U13),"",", "&amp;Outputs!U13&amp;", "&amp;Outputs!X13&amp;", True")</f>
        <v>, LiquidOxygen, 1.01695809636349, True</v>
      </c>
      <c r="AB13" s="0" t="str">
        <f aca="false">IF(ISBLANK(Outputs!Y13),"",", "&amp;Outputs!Y13&amp;", "&amp;Outputs!AB13&amp;", True")</f>
        <v>, Nitrogen, 406.007006109792, True</v>
      </c>
      <c r="AC13" s="0" t="str">
        <f aca="false">IF(ISBLANK(Outputs!Y13),"",", "&amp;Outputs!Y13&amp;", "&amp;Outputs!AB13&amp;", True")</f>
        <v>, Nitrogen, 406.007006109792, True</v>
      </c>
      <c r="AF13" s="0" t="inlineStr">
        <f aca="false">IF(ISBLANK(Outputs!AC13),"",", "&amp;Outputs!AC13&amp;", "&amp;Outputs!AF13&amp;", True")</f>
        <is>
          <t/>
        </is>
      </c>
      <c r="AG13" s="0" t="inlineStr">
        <f aca="false">IF(ISBLANK(Outputs!AC13),"",", "&amp;Outputs!AC13&amp;", "&amp;Outputs!AF13&amp;", True")</f>
        <is>
          <t/>
        </is>
      </c>
    </row>
    <row r="14" customFormat="false" ht="15" hidden="false" customHeight="true" outlineLevel="0" collapsed="false">
      <c r="A14" s="0" t="str">
        <f aca="false">B14&amp;C14&amp;D14</f>
        <v>@PART[KA_Converter_250_01H]:AFTER[Karbonite]:NEEDS[RealFuels]
{
 MODULE
 {
  name = USI_Converter
  converterName = LOX, LH2, N2
  conversionRate = 1
  inputResources = ElectricCharge, 6, Karbonite, 1
  outputResources = LiquidOxygen, 1.01695809636349, False, LiquidH2, 2.06352544237182, True, Nitrogen, 406.007006109792, True
 }
}
@PART[KA_Converter_125_01H]:AFTER[Karbonite]:NEEDS[RealFuels]
{
 MODULE
 {
  name = USI_Converter
  converterName = LOX, LH2, N2
  conversionRate = 0.5
  inputResources = ElectricCharge, 6, Karbonite, 1
  outputResources = LiquidOxygen,  1.01695809636349, False, LiquidH2, 2.06352544237182, True, Nitrogen, 406.007006109792, True
 }
}
</v>
      </c>
      <c r="B14" s="4" t="str">
        <f aca="false">IF(ISBLANK(Outputs!E14),"",IF(Outputs!A14="Distiller","@PART[KA_Distiller_250_01]:AFTER[Karbonite]:NEEDS[RealFuels]",IF(Outputs!A14="DistillerM","@PART[KA_Distiller_250_01M]:AFTER[Karbonite]:NEEDS[RealFuels]",IF(Outputs!A14="ConverterC","@PART[KA_Converter_250_01]:AFTER[Karbonite]:NEEDS[RealFuels]",IF(Outputs!A14="ConverterN","@PART[KA_Converter_250_01N]:AFTER[Karbonite]:NEEDS[RealFuels]",IF(Outputs!A14="ConverterH","@PART[KA_Converter_250_01H]:AFTER[Karbonite]:NEEDS[RealFuels]",IF(Outputs!A14="ConverterO","@PART[KA_Converter_250_01O]:AFTER[Karbonite]:NEEDS[RealFuels]","ERROR!"))))))&amp;"
{
 MODULE
 {
  name = USI_Converter
  converterName = "&amp;$E14&amp;"
  conversionRate = 1
  inputResources = "&amp;$G14&amp;H14&amp;L14&amp;P14&amp;"
  outputResources = "&amp;T14&amp;X14&amp;AB14&amp;AF14&amp;"
 }
}
")</f>
        <v>@PART[KA_Converter_250_01H]:AFTER[Karbonite]:NEEDS[RealFuels]
{
 MODULE
 {
  name = USI_Converter
  converterName = LOX, LH2, N2
  conversionRate = 1
  inputResources = ElectricCharge, 6, Karbonite, 1
  outputResources = LiquidOxygen, 1.01695809636349, False, LiquidH2, 2.06352544237182, True, Nitrogen, 406.007006109792, True
 }
}
</v>
      </c>
      <c r="C14" s="0" t="str">
        <f aca="false">IF(ISBLANK(Outputs!E14),"",IF(Outputs!A14="Distiller","@PART[KA_Distiller_125_01]:AFTER[Karbonite]:NEEDS[RealFuels]",IF(Outputs!A14="DistillerM","@PART[KA_Distiller_125_01M]:AFTER[Karbonite]:NEEDS[RealFuels]",IF(Outputs!A14="ConverterC","@PART[KA_Converter_125_01]:AFTER[Karbonite]:NEEDS[RealFuels]",IF(Outputs!A14="ConverterN","@PART[KA_Converter_125_01N]:AFTER[Karbonite]:NEEDS[RealFuels]",IF(Outputs!A14="ConverterH","@PART[KA_Converter_125_01H]:AFTER[Karbonite]:NEEDS[RealFuels]",IF(Outputs!A14="ConverterO","@PART[KA_Converter_125_01O]:AFTER[Karbonite]:NEEDS[RealFuels]","ERROR!"))))))&amp;"
{
 MODULE
 {
  name = USI_Converter
  converterName = "&amp;$E14&amp;"
  conversionRate = 0.5
  inputResources = "&amp;$G14&amp;I14&amp;M14&amp;Q14&amp;"
  outputResources = "&amp;U14&amp;Y14&amp;AC14&amp;AG14&amp;"
 }
}
")</f>
        <v>@PART[KA_Converter_125_01H]:AFTER[Karbonite]:NEEDS[RealFuels]
{
 MODULE
 {
  name = USI_Converter
  converterName = LOX, LH2, N2
  conversionRate = 0.5
  inputResources = ElectricCharge, 6, Karbonite, 1
  outputResources = LiquidOxygen,  1.01695809636349, False, LiquidH2, 2.06352544237182, True, Nitrogen, 406.007006109792, True
 }
}
</v>
      </c>
      <c r="E14" s="0" t="str">
        <f aca="false"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LOX, LH2, N2</v>
      </c>
      <c r="F14" s="0" t="str">
        <f aca="false"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4" s="0" t="str">
        <f aca="false">IF(ISBLANK(Outputs!E14),"","ElectricCharge, "&amp;Outputs!B14)</f>
        <v>ElectricCharge, 6</v>
      </c>
      <c r="H14" s="0" t="str">
        <f aca="false">IF(ISBLANK(Outputs!E14),"",", "&amp;Outputs!E14&amp;", "&amp;Outputs!H14)</f>
        <v>, Karbonite, 1</v>
      </c>
      <c r="I14" s="0" t="str">
        <f aca="false">IF(ISBLANK(Outputs!E14),"",", "&amp;Outputs!E14&amp;", "&amp;Outputs!H14)</f>
        <v>, Karbonite, 1</v>
      </c>
      <c r="L14" s="0" t="inlineStr">
        <f aca="false">IF(ISBLANK(Outputs!I14),"",", "&amp;Outputs!I14&amp;", "&amp;Outputs!L14)</f>
        <is>
          <t/>
        </is>
      </c>
      <c r="M14" s="0" t="inlineStr">
        <f aca="false">IF(ISBLANK(Outputs!I14),"",", "&amp;Outputs!I14&amp;", "&amp;Outputs!L14)</f>
        <is>
          <t/>
        </is>
      </c>
      <c r="P14" s="0" t="inlineStr">
        <f aca="false">IF(ISBLANK(Outputs!M14),"",", "&amp;Outputs!M14&amp;", "&amp;Outputs!P14)</f>
        <is>
          <t/>
        </is>
      </c>
      <c r="Q14" s="0" t="inlineStr">
        <f aca="false">IF(ISBLANK(Outputs!M14),"",", "&amp;Outputs!M14&amp;", "&amp;Outputs!P14)</f>
        <is>
          <t/>
        </is>
      </c>
      <c r="T14" s="0" t="str">
        <f aca="false">IF(ISBLANK(Outputs!Q14),"",Outputs!Q14&amp;", "&amp;Outputs!T14&amp;", False")</f>
        <v>LiquidOxygen, 1.01695809636349, False</v>
      </c>
      <c r="U14" s="0" t="str">
        <f aca="false">IF(ISBLANK(Outputs!Q14),"",Outputs!Q14&amp;",  "&amp;Outputs!T14&amp;", False")</f>
        <v>LiquidOxygen,  1.01695809636349, False</v>
      </c>
      <c r="X14" s="0" t="str">
        <f aca="false">IF(ISBLANK(Outputs!U14),"",", "&amp;Outputs!U14&amp;", "&amp;Outputs!X14&amp;", True")</f>
        <v>, LiquidH2, 2.06352544237182, True</v>
      </c>
      <c r="Y14" s="0" t="str">
        <f aca="false">IF(ISBLANK(Outputs!U14),"",", "&amp;Outputs!U14&amp;", "&amp;Outputs!X14&amp;", True")</f>
        <v>, LiquidH2, 2.06352544237182, True</v>
      </c>
      <c r="AB14" s="0" t="str">
        <f aca="false">IF(ISBLANK(Outputs!Y14),"",", "&amp;Outputs!Y14&amp;", "&amp;Outputs!AB14&amp;", True")</f>
        <v>, Nitrogen, 406.007006109792, True</v>
      </c>
      <c r="AC14" s="0" t="str">
        <f aca="false">IF(ISBLANK(Outputs!Y14),"",", "&amp;Outputs!Y14&amp;", "&amp;Outputs!AB14&amp;", True")</f>
        <v>, Nitrogen, 406.007006109792, True</v>
      </c>
      <c r="AF14" s="0" t="inlineStr">
        <f aca="false">IF(ISBLANK(Outputs!AC14),"",", "&amp;Outputs!AC14&amp;", "&amp;Outputs!AF14&amp;", True")</f>
        <is>
          <t/>
        </is>
      </c>
      <c r="AG14" s="0" t="inlineStr">
        <f aca="false">IF(ISBLANK(Outputs!AC14),"",", "&amp;Outputs!AC14&amp;", "&amp;Outputs!AF14&amp;", True")</f>
        <is>
          <t/>
        </is>
      </c>
    </row>
    <row r="15" customFormat="false" ht="15" hidden="false" customHeight="true" outlineLevel="0" collapsed="false">
      <c r="A15" s="0" t="str">
        <f aca="false">B15&amp;C15&amp;D15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
</v>
      </c>
      <c r="B15" s="4" t="str">
        <f aca="false">IF(ISBLANK(Outputs!E15),"",IF(Outputs!A15="Distiller","@PART[KA_Distiller_250_01]:AFTER[Karbonite]:NEEDS[RealFuels]",IF(Outputs!A15="DistillerM","@PART[KA_Distiller_250_01M]:AFTER[Karbonite]:NEEDS[RealFuels]",IF(Outputs!A15="ConverterC","@PART[KA_Converter_250_01]:AFTER[Karbonite]:NEEDS[RealFuels]",IF(Outputs!A15="ConverterN","@PART[KA_Converter_250_01N]:AFTER[Karbonite]:NEEDS[RealFuels]",IF(Outputs!A15="ConverterH","@PART[KA_Converter_250_01H]:AFTER[Karbonite]:NEEDS[RealFuels]",IF(Outputs!A15="ConverterO","@PART[KA_Converter_250_01O]:AFTER[Karbonite]:NEEDS[RealFuels]","ERROR!"))))))&amp;"
{
 MODULE
 {
  name = USI_Converter
  converterName = "&amp;$E15&amp;"
  conversionRate = 1
  inputResources = "&amp;$G15&amp;H15&amp;L15&amp;P15&amp;"
  outputResources = "&amp;T15&amp;X15&amp;AB15&amp;AF15&amp;"
 }
}
")</f>
        <v>@PART[KA_Distiller_250_01]:AFTER[Karbonite]:NEEDS[RealFuels]
{
 MODULE
 {
  name = USI_Converter
  converterName = HTP
  conversionRate = 1
  inputResources = ElectricCharge, 1.75, LiquidH2, 1, LiquidOxygen, 0.985651134201278
  outputResources = HTP, 0.747173715077286, False
 }
}
</v>
      </c>
      <c r="C15" s="0" t="str">
        <f aca="false">IF(ISBLANK(Outputs!E15),"",IF(Outputs!A15="Distiller","@PART[KA_Distiller_125_01]:AFTER[Karbonite]:NEEDS[RealFuels]",IF(Outputs!A15="DistillerM","@PART[KA_Distiller_125_01M]:AFTER[Karbonite]:NEEDS[RealFuels]",IF(Outputs!A15="ConverterC","@PART[KA_Converter_125_01]:AFTER[Karbonite]:NEEDS[RealFuels]",IF(Outputs!A15="ConverterN","@PART[KA_Converter_125_01N]:AFTER[Karbonite]:NEEDS[RealFuels]",IF(Outputs!A15="ConverterH","@PART[KA_Converter_125_01H]:AFTER[Karbonite]:NEEDS[RealFuels]",IF(Outputs!A15="ConverterO","@PART[KA_Converter_125_01O]:AFTER[Karbonite]:NEEDS[RealFuels]","ERROR!"))))))&amp;"
{
 MODULE
 {
  name = USI_Converter
  converterName = "&amp;$E15&amp;"
  conversionRate = 0.5
  inputResources = "&amp;$G15&amp;I15&amp;M15&amp;Q15&amp;"
  outputResources = "&amp;U15&amp;Y15&amp;AC15&amp;AG15&amp;"
 }
}
")</f>
        <v>@PART[KA_Distiller_125_01]:AFTER[Karbonite]:NEEDS[RealFuels]
{
 MODULE
 {
  name = USI_Converter
  converterName = HTP
  conversionRate = 0.5
  inputResources = ElectricCharge, 1.75, LiquidH2, 1, LiquidOxygen, 0.985651134201278
  outputResources = HTP,  0.747173715077286, False
 }
}
</v>
      </c>
      <c r="E15" s="0" t="str">
        <f aca="false">IF(ISBLANK(VLOOKUP(Outputs!Q15,Density,6,0)),Outputs!Q15,VLOOKUP(Outputs!Q15,Density,6,0))&amp;IF(ISBLANK(Outputs!U15),"",", "&amp;IF(ISBLANK(VLOOKUP(Outputs!U15,Density,6,0)),Outputs!U15,VLOOKUP(Outputs!U15,Density,6,0)))&amp;IF(ISBLANK(Outputs!Y15),"",", "&amp;IF(ISBLANK(VLOOKUP(Outputs!Y15,Density,6,0)),Outputs!Y15,VLOOKUP(Outputs!Y15,Density,6,0))&amp;IF(ISBLANK(Outputs!AC15),"",", "&amp;IF(ISBLANK(VLOOKUP(Outputs!AC15,Density,6,0)),Outputs!AC15,VLOOKUP(Outputs!AC15,Density,6,0))))</f>
        <v>HTP</v>
      </c>
      <c r="F15" s="0" t="str">
        <f aca="false"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LH2, LOX</v>
      </c>
      <c r="G15" s="0" t="str">
        <f aca="false">IF(ISBLANK(Outputs!E15),"","ElectricCharge, "&amp;Outputs!B15)</f>
        <v>ElectricCharge, 1.75</v>
      </c>
      <c r="H15" s="0" t="str">
        <f aca="false">IF(ISBLANK(Outputs!E15),"",", "&amp;Outputs!E15&amp;", "&amp;Outputs!H15)</f>
        <v>, LiquidH2, 1</v>
      </c>
      <c r="I15" s="0" t="str">
        <f aca="false">IF(ISBLANK(Outputs!E15),"",", "&amp;Outputs!E15&amp;", "&amp;Outputs!H15)</f>
        <v>, LiquidH2, 1</v>
      </c>
      <c r="L15" s="0" t="str">
        <f aca="false">IF(ISBLANK(Outputs!I15),"",", "&amp;Outputs!I15&amp;", "&amp;Outputs!L15)</f>
        <v>, LiquidOxygen, 0.985651134201278</v>
      </c>
      <c r="M15" s="0" t="str">
        <f aca="false">IF(ISBLANK(Outputs!I15),"",", "&amp;Outputs!I15&amp;", "&amp;Outputs!L15)</f>
        <v>, LiquidOxygen, 0.985651134201278</v>
      </c>
      <c r="P15" s="0" t="inlineStr">
        <f aca="false">IF(ISBLANK(Outputs!M15),"",", "&amp;Outputs!M15&amp;", "&amp;Outputs!P15)</f>
        <is>
          <t/>
        </is>
      </c>
      <c r="Q15" s="0" t="inlineStr">
        <f aca="false">IF(ISBLANK(Outputs!M15),"",", "&amp;Outputs!M15&amp;", "&amp;Outputs!P15)</f>
        <is>
          <t/>
        </is>
      </c>
      <c r="T15" s="0" t="str">
        <f aca="false">IF(ISBLANK(Outputs!Q15),"",Outputs!Q15&amp;", "&amp;Outputs!T15&amp;", False")</f>
        <v>HTP, 0.747173715077286, False</v>
      </c>
      <c r="U15" s="0" t="str">
        <f aca="false">IF(ISBLANK(Outputs!Q15),"",Outputs!Q15&amp;",  "&amp;Outputs!T15&amp;", False")</f>
        <v>HTP,  0.747173715077286, False</v>
      </c>
      <c r="X15" s="0" t="inlineStr">
        <f aca="false">IF(ISBLANK(Outputs!U15),"",", "&amp;Outputs!U15&amp;", "&amp;Outputs!X15&amp;", True")</f>
        <is>
          <t/>
        </is>
      </c>
      <c r="Y15" s="0" t="inlineStr">
        <f aca="false">IF(ISBLANK(Outputs!U15),"",", "&amp;Outputs!U15&amp;", "&amp;Outputs!X15&amp;", True")</f>
        <is>
          <t/>
        </is>
      </c>
      <c r="AB15" s="0" t="inlineStr">
        <f aca="false">IF(ISBLANK(Outputs!Y15),"",", "&amp;Outputs!Y15&amp;", "&amp;Outputs!AB15&amp;", True")</f>
        <is>
          <t/>
        </is>
      </c>
      <c r="AC15" s="0" t="inlineStr">
        <f aca="false">IF(ISBLANK(Outputs!Y15),"",", "&amp;Outputs!Y15&amp;", "&amp;Outputs!AB15&amp;", True")</f>
        <is>
          <t/>
        </is>
      </c>
      <c r="AF15" s="0" t="inlineStr">
        <f aca="false">IF(ISBLANK(Outputs!AC15),"",", "&amp;Outputs!AC15&amp;", "&amp;Outputs!AF15&amp;", True")</f>
        <is>
          <t/>
        </is>
      </c>
      <c r="AG15" s="0" t="inlineStr">
        <f aca="false">IF(ISBLANK(Outputs!AC15),"",", "&amp;Outputs!AC15&amp;", "&amp;Outputs!AF15&amp;", True")</f>
        <is>
          <t/>
        </is>
      </c>
    </row>
    <row r="16" customFormat="false" ht="15" hidden="false" customHeight="true" outlineLevel="0" collapsed="false">
      <c r="A16" s="0" t="str">
        <f aca="false">B16&amp;C16&amp;D16</f>
        <v>@PART[KA_Distiller_250_01]:AFTER[Karbonite]:NEEDS[RealFuels]
{
 MODULE
 {
  name = USI_Converter
  converterName = HTP, N2
  conversionRate = 1
  inputResources = ElectricCharge, 1.5, Karbonite, 1
  outputResources = HTP, 0.85656220607414, False, Nitrogen, 406.007006109792, True
 }
}
@PART[KA_Distiller_125_01]:AFTER[Karbonite]:NEEDS[RealFuels]
{
 MODULE
 {
  name = USI_Converter
  converterName = HTP, N2
  conversionRate = 0.5
  inputResources = ElectricCharge, 1.5, Karbonite, 1
  outputResources = HTP,  0.85656220607414, False, Nitrogen, 406.007006109792, True
 }
}
</v>
      </c>
      <c r="B16" s="4" t="str">
        <f aca="false">IF(ISBLANK(Outputs!E16),"",IF(Outputs!A16="Distiller","@PART[KA_Distiller_250_01]:AFTER[Karbonite]:NEEDS[RealFuels]",IF(Outputs!A16="DistillerM","@PART[KA_Distiller_250_01M]:AFTER[Karbonite]:NEEDS[RealFuels]",IF(Outputs!A16="ConverterC","@PART[KA_Converter_250_01]:AFTER[Karbonite]:NEEDS[RealFuels]",IF(Outputs!A16="ConverterN","@PART[KA_Converter_250_01N]:AFTER[Karbonite]:NEEDS[RealFuels]",IF(Outputs!A16="ConverterH","@PART[KA_Converter_250_01H]:AFTER[Karbonite]:NEEDS[RealFuels]",IF(Outputs!A16="ConverterO","@PART[KA_Converter_250_01O]:AFTER[Karbonite]:NEEDS[RealFuels]","ERROR!"))))))&amp;"
{
 MODULE
 {
  name = USI_Converter
  converterName = "&amp;$E16&amp;"
  conversionRate = 1
  inputResources = "&amp;$G16&amp;H16&amp;L16&amp;P16&amp;"
  outputResources = "&amp;T16&amp;X16&amp;AB16&amp;AF16&amp;"
 }
}
")</f>
        <v>@PART[KA_Distiller_250_01]:AFTER[Karbonite]:NEEDS[RealFuels]
{
 MODULE
 {
  name = USI_Converter
  converterName = HTP, N2
  conversionRate = 1
  inputResources = ElectricCharge, 1.5, Karbonite, 1
  outputResources = HTP, 0.85656220607414, False, Nitrogen, 406.007006109792, True
 }
}
</v>
      </c>
      <c r="C16" s="0" t="str">
        <f aca="false">IF(ISBLANK(Outputs!E16),"",IF(Outputs!A16="Distiller","@PART[KA_Distiller_125_01]:AFTER[Karbonite]:NEEDS[RealFuels]",IF(Outputs!A16="DistillerM","@PART[KA_Distiller_125_01M]:AFTER[Karbonite]:NEEDS[RealFuels]",IF(Outputs!A16="ConverterC","@PART[KA_Converter_125_01]:AFTER[Karbonite]:NEEDS[RealFuels]",IF(Outputs!A16="ConverterN","@PART[KA_Converter_125_01N]:AFTER[Karbonite]:NEEDS[RealFuels]",IF(Outputs!A16="ConverterH","@PART[KA_Converter_125_01H]:AFTER[Karbonite]:NEEDS[RealFuels]",IF(Outputs!A16="ConverterO","@PART[KA_Converter_125_01O]:AFTER[Karbonite]:NEEDS[RealFuels]","ERROR!"))))))&amp;"
{
 MODULE
 {
  name = USI_Converter
  converterName = "&amp;$E16&amp;"
  conversionRate = 0.5
  inputResources = "&amp;$G16&amp;I16&amp;M16&amp;Q16&amp;"
  outputResources = "&amp;U16&amp;Y16&amp;AC16&amp;AG16&amp;"
 }
}
")</f>
        <v>@PART[KA_Distiller_125_01]:AFTER[Karbonite]:NEEDS[RealFuels]
{
 MODULE
 {
  name = USI_Converter
  converterName = HTP, N2
  conversionRate = 0.5
  inputResources = ElectricCharge, 1.5, Karbonite, 1
  outputResources = HTP,  0.85656220607414, False, Nitrogen, 406.007006109792, True
 }
}
</v>
      </c>
      <c r="E16" s="0" t="str">
        <f aca="false"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HTP, N2</v>
      </c>
      <c r="F16" s="0" t="str">
        <f aca="false"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16" s="0" t="str">
        <f aca="false">IF(ISBLANK(Outputs!E16),"","ElectricCharge, "&amp;Outputs!B16)</f>
        <v>ElectricCharge, 1.5</v>
      </c>
      <c r="H16" s="0" t="str">
        <f aca="false">IF(ISBLANK(Outputs!E16),"",", "&amp;Outputs!E16&amp;", "&amp;Outputs!H16)</f>
        <v>, Karbonite, 1</v>
      </c>
      <c r="I16" s="0" t="str">
        <f aca="false">IF(ISBLANK(Outputs!E16),"",", "&amp;Outputs!E16&amp;", "&amp;Outputs!H16)</f>
        <v>, Karbonite, 1</v>
      </c>
      <c r="L16" s="0" t="inlineStr">
        <f aca="false">IF(ISBLANK(Outputs!I16),"",", "&amp;Outputs!I16&amp;", "&amp;Outputs!L16)</f>
        <is>
          <t/>
        </is>
      </c>
      <c r="M16" s="0" t="inlineStr">
        <f aca="false">IF(ISBLANK(Outputs!I16),"",", "&amp;Outputs!I16&amp;", "&amp;Outputs!L16)</f>
        <is>
          <t/>
        </is>
      </c>
      <c r="P16" s="0" t="inlineStr">
        <f aca="false">IF(ISBLANK(Outputs!M16),"",", "&amp;Outputs!M16&amp;", "&amp;Outputs!P16)</f>
        <is>
          <t/>
        </is>
      </c>
      <c r="Q16" s="0" t="inlineStr">
        <f aca="false">IF(ISBLANK(Outputs!M16),"",", "&amp;Outputs!M16&amp;", "&amp;Outputs!P16)</f>
        <is>
          <t/>
        </is>
      </c>
      <c r="T16" s="0" t="str">
        <f aca="false">IF(ISBLANK(Outputs!Q16),"",Outputs!Q16&amp;", "&amp;Outputs!T16&amp;", False")</f>
        <v>HTP, 0.85656220607414, False</v>
      </c>
      <c r="U16" s="0" t="str">
        <f aca="false">IF(ISBLANK(Outputs!Q16),"",Outputs!Q16&amp;",  "&amp;Outputs!T16&amp;", False")</f>
        <v>HTP,  0.85656220607414, False</v>
      </c>
      <c r="X16" s="0" t="str">
        <f aca="false">IF(ISBLANK(Outputs!U16),"",", "&amp;Outputs!U16&amp;", "&amp;Outputs!X16&amp;", True")</f>
        <v>, Nitrogen, 406.007006109792, True</v>
      </c>
      <c r="Y16" s="0" t="str">
        <f aca="false">IF(ISBLANK(Outputs!U16),"",", "&amp;Outputs!U16&amp;", "&amp;Outputs!X16&amp;", True")</f>
        <v>, Nitrogen, 406.007006109792, True</v>
      </c>
      <c r="AB16" s="0" t="inlineStr">
        <f aca="false">IF(ISBLANK(Outputs!Y16),"",", "&amp;Outputs!Y16&amp;", "&amp;Outputs!AB16&amp;", True")</f>
        <is>
          <t/>
        </is>
      </c>
      <c r="AC16" s="0" t="inlineStr">
        <f aca="false">IF(ISBLANK(Outputs!Y16),"",", "&amp;Outputs!Y16&amp;", "&amp;Outputs!AB16&amp;", True")</f>
        <is>
          <t/>
        </is>
      </c>
      <c r="AF16" s="0" t="inlineStr">
        <f aca="false">IF(ISBLANK(Outputs!AC16),"",", "&amp;Outputs!AC16&amp;", "&amp;Outputs!AF16&amp;", True")</f>
        <is>
          <t/>
        </is>
      </c>
      <c r="AG16" s="0" t="inlineStr">
        <f aca="false">IF(ISBLANK(Outputs!AC16),"",", "&amp;Outputs!AC16&amp;", "&amp;Outputs!AF16&amp;", True")</f>
        <is>
          <t/>
        </is>
      </c>
    </row>
    <row r="17" customFormat="false" ht="15" hidden="false" customHeight="true" outlineLevel="0" collapsed="false">
      <c r="A17" s="0" t="str">
        <f aca="false">B17&amp;C17&amp;D17</f>
        <v>@PART[KA_Distiller_250_01]:AFTER[Karbonite]:NEEDS[RealFuels]
{
 MODULE
 {
  name = USI_Converter
  converterName = Hzine
  conversionRate = 1
  inputResources = ElectricCharge, 2, Karbonite, 1
  outputResources = Hydrazine, 0.578700352031247, False
 }
}
@PART[KA_Distiller_125_01]:AFTER[Karbonite]:NEEDS[RealFuels]
{
 MODULE
 {
  name = USI_Converter
  converterName = Hzine
  conversionRate = 0.5
  inputResources = ElectricCharge, 2, Karbonite, 1
  outputResources = Hydrazine,  0.578700352031247, False
 }
}
</v>
      </c>
      <c r="B17" s="4" t="str">
        <f aca="false">IF(ISBLANK(Outputs!E17),"",IF(Outputs!A17="Distiller","@PART[KA_Distiller_250_01]:AFTER[Karbonite]:NEEDS[RealFuels]",IF(Outputs!A17="DistillerM","@PART[KA_Distiller_250_01M]:AFTER[Karbonite]:NEEDS[RealFuels]",IF(Outputs!A17="ConverterC","@PART[KA_Converter_250_01]:AFTER[Karbonite]:NEEDS[RealFuels]",IF(Outputs!A17="ConverterN","@PART[KA_Converter_250_01N]:AFTER[Karbonite]:NEEDS[RealFuels]",IF(Outputs!A17="ConverterH","@PART[KA_Converter_250_01H]:AFTER[Karbonite]:NEEDS[RealFuels]",IF(Outputs!A17="ConverterO","@PART[KA_Converter_250_01O]:AFTER[Karbonite]:NEEDS[RealFuels]","ERROR!"))))))&amp;"
{
 MODULE
 {
  name = USI_Converter
  converterName = "&amp;$E17&amp;"
  conversionRate = 1
  inputResources = "&amp;$G17&amp;H17&amp;L17&amp;P17&amp;"
  outputResources = "&amp;T17&amp;X17&amp;AB17&amp;AF17&amp;"
 }
}
")</f>
        <v>@PART[KA_Distiller_250_01]:AFTER[Karbonite]:NEEDS[RealFuels]
{
 MODULE
 {
  name = USI_Converter
  converterName = Hzine
  conversionRate = 1
  inputResources = ElectricCharge, 2, Karbonite, 1
  outputResources = Hydrazine, 0.578700352031247, False
 }
}
</v>
      </c>
      <c r="C17" s="0" t="str">
        <f aca="false">IF(ISBLANK(Outputs!E17),"",IF(Outputs!A17="Distiller","@PART[KA_Distiller_125_01]:AFTER[Karbonite]:NEEDS[RealFuels]",IF(Outputs!A17="DistillerM","@PART[KA_Distiller_125_01M]:AFTER[Karbonite]:NEEDS[RealFuels]",IF(Outputs!A17="ConverterC","@PART[KA_Converter_125_01]:AFTER[Karbonite]:NEEDS[RealFuels]",IF(Outputs!A17="ConverterN","@PART[KA_Converter_125_01N]:AFTER[Karbonite]:NEEDS[RealFuels]",IF(Outputs!A17="ConverterH","@PART[KA_Converter_125_01H]:AFTER[Karbonite]:NEEDS[RealFuels]",IF(Outputs!A17="ConverterO","@PART[KA_Converter_125_01O]:AFTER[Karbonite]:NEEDS[RealFuels]","ERROR!"))))))&amp;"
{
 MODULE
 {
  name = USI_Converter
  converterName = "&amp;$E17&amp;"
  conversionRate = 0.5
  inputResources = "&amp;$G17&amp;I17&amp;M17&amp;Q17&amp;"
  outputResources = "&amp;U17&amp;Y17&amp;AC17&amp;AG17&amp;"
 }
}
")</f>
        <v>@PART[KA_Distiller_125_01]:AFTER[Karbonite]:NEEDS[RealFuels]
{
 MODULE
 {
  name = USI_Converter
  converterName = Hzine
  conversionRate = 0.5
  inputResources = ElectricCharge, 2, Karbonite, 1
  outputResources = Hydrazine,  0.578700352031247, False
 }
}
</v>
      </c>
      <c r="E17" s="0" t="str">
        <f aca="false"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Hzine</v>
      </c>
      <c r="F17" s="0" t="str">
        <f aca="false"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17" s="0" t="str">
        <f aca="false">IF(ISBLANK(Outputs!E17),"","ElectricCharge, "&amp;Outputs!B17)</f>
        <v>ElectricCharge, 2</v>
      </c>
      <c r="H17" s="0" t="str">
        <f aca="false">IF(ISBLANK(Outputs!E17),"",", "&amp;Outputs!E17&amp;", "&amp;Outputs!H17)</f>
        <v>, Karbonite, 1</v>
      </c>
      <c r="I17" s="0" t="str">
        <f aca="false">IF(ISBLANK(Outputs!E17),"",", "&amp;Outputs!E17&amp;", "&amp;Outputs!H17)</f>
        <v>, Karbonite, 1</v>
      </c>
      <c r="L17" s="0" t="inlineStr">
        <f aca="false">IF(ISBLANK(Outputs!I17),"",", "&amp;Outputs!I17&amp;", "&amp;Outputs!L17)</f>
        <is>
          <t/>
        </is>
      </c>
      <c r="M17" s="0" t="inlineStr">
        <f aca="false">IF(ISBLANK(Outputs!I17),"",", "&amp;Outputs!I17&amp;", "&amp;Outputs!L17)</f>
        <is>
          <t/>
        </is>
      </c>
      <c r="P17" s="0" t="inlineStr">
        <f aca="false">IF(ISBLANK(Outputs!M17),"",", "&amp;Outputs!M17&amp;", "&amp;Outputs!P17)</f>
        <is>
          <t/>
        </is>
      </c>
      <c r="Q17" s="0" t="inlineStr">
        <f aca="false">IF(ISBLANK(Outputs!M17),"",", "&amp;Outputs!M17&amp;", "&amp;Outputs!P17)</f>
        <is>
          <t/>
        </is>
      </c>
      <c r="T17" s="0" t="str">
        <f aca="false">IF(ISBLANK(Outputs!Q17),"",Outputs!Q17&amp;", "&amp;Outputs!T17&amp;", False")</f>
        <v>Hydrazine, 0.578700352031247, False</v>
      </c>
      <c r="U17" s="0" t="str">
        <f aca="false">IF(ISBLANK(Outputs!Q17),"",Outputs!Q17&amp;",  "&amp;Outputs!T17&amp;", False")</f>
        <v>Hydrazine,  0.578700352031247, False</v>
      </c>
      <c r="X17" s="0" t="inlineStr">
        <f aca="false">IF(ISBLANK(Outputs!U17),"",", "&amp;Outputs!U17&amp;", "&amp;Outputs!X17&amp;", True")</f>
        <is>
          <t/>
        </is>
      </c>
      <c r="Y17" s="0" t="inlineStr">
        <f aca="false">IF(ISBLANK(Outputs!U17),"",", "&amp;Outputs!U17&amp;", "&amp;Outputs!X17&amp;", True")</f>
        <is>
          <t/>
        </is>
      </c>
      <c r="AB17" s="0" t="inlineStr">
        <f aca="false">IF(ISBLANK(Outputs!Y17),"",", "&amp;Outputs!Y17&amp;", "&amp;Outputs!AB17&amp;", True")</f>
        <is>
          <t/>
        </is>
      </c>
      <c r="AC17" s="0" t="inlineStr">
        <f aca="false">IF(ISBLANK(Outputs!Y17),"",", "&amp;Outputs!Y17&amp;", "&amp;Outputs!AB17&amp;", True")</f>
        <is>
          <t/>
        </is>
      </c>
      <c r="AF17" s="0" t="inlineStr">
        <f aca="false">IF(ISBLANK(Outputs!AC17),"",", "&amp;Outputs!AC17&amp;", "&amp;Outputs!AF17&amp;", True")</f>
        <is>
          <t/>
        </is>
      </c>
      <c r="AG17" s="0" t="inlineStr">
        <f aca="false">IF(ISBLANK(Outputs!AC17),"",", "&amp;Outputs!AC17&amp;", "&amp;Outputs!AF17&amp;", True")</f>
        <is>
          <t/>
        </is>
      </c>
    </row>
    <row r="18" customFormat="false" ht="15" hidden="false" customHeight="true" outlineLevel="0" collapsed="false">
      <c r="A18" s="0" t="str">
        <f aca="false">B18&amp;C18&amp;D18</f>
        <v>@PART[KA_Distiller_250_01]:AFTER[Karbonite]:NEEDS[RealFuels]
{
 MODULE
 {
  name = USI_Converter
  converterName = NitricAcid
  conversionRate = 1
  inputResources = ElectricCharge, 1.5, Karbonite, 1
  outputResources = NitricAcid, 1.09988009483361, False
 }
}
@PART[KA_Distiller_125_01]:AFTER[Karbonite]:NEEDS[RealFuels]
{
 MODULE
 {
  name = USI_Converter
  converterName = NitricAcid
  conversionRate = 0.5
  inputResources = ElectricCharge, 1.5, Karbonite, 1
  outputResources = NitricAcid,  1.09988009483361, False
 }
}
</v>
      </c>
      <c r="B18" s="4" t="str">
        <f aca="false">IF(ISBLANK(Outputs!E18),"",IF(Outputs!A18="Distiller","@PART[KA_Distiller_250_01]:AFTER[Karbonite]:NEEDS[RealFuels]",IF(Outputs!A18="DistillerM","@PART[KA_Distiller_250_01M]:AFTER[Karbonite]:NEEDS[RealFuels]",IF(Outputs!A18="ConverterC","@PART[KA_Converter_250_01]:AFTER[Karbonite]:NEEDS[RealFuels]",IF(Outputs!A18="ConverterN","@PART[KA_Converter_250_01N]:AFTER[Karbonite]:NEEDS[RealFuels]",IF(Outputs!A18="ConverterH","@PART[KA_Converter_250_01H]:AFTER[Karbonite]:NEEDS[RealFuels]",IF(Outputs!A18="ConverterO","@PART[KA_Converter_250_01O]:AFTER[Karbonite]:NEEDS[RealFuels]","ERROR!"))))))&amp;"
{
 MODULE
 {
  name = USI_Converter
  converterName = "&amp;$E18&amp;"
  conversionRate = 1
  inputResources = "&amp;$G18&amp;H18&amp;L18&amp;P18&amp;"
  outputResources = "&amp;T18&amp;X18&amp;AB18&amp;AF18&amp;"
 }
}
")</f>
        <v>@PART[KA_Distiller_250_01]:AFTER[Karbonite]:NEEDS[RealFuels]
{
 MODULE
 {
  name = USI_Converter
  converterName = NitricAcid
  conversionRate = 1
  inputResources = ElectricCharge, 1.5, Karbonite, 1
  outputResources = NitricAcid, 1.09988009483361, False
 }
}
</v>
      </c>
      <c r="C18" s="0" t="str">
        <f aca="false">IF(ISBLANK(Outputs!E18),"",IF(Outputs!A18="Distiller","@PART[KA_Distiller_125_01]:AFTER[Karbonite]:NEEDS[RealFuels]",IF(Outputs!A18="DistillerM","@PART[KA_Distiller_125_01M]:AFTER[Karbonite]:NEEDS[RealFuels]",IF(Outputs!A18="ConverterC","@PART[KA_Converter_125_01]:AFTER[Karbonite]:NEEDS[RealFuels]",IF(Outputs!A18="ConverterN","@PART[KA_Converter_125_01N]:AFTER[Karbonite]:NEEDS[RealFuels]",IF(Outputs!A18="ConverterH","@PART[KA_Converter_125_01H]:AFTER[Karbonite]:NEEDS[RealFuels]",IF(Outputs!A18="ConverterO","@PART[KA_Converter_125_01O]:AFTER[Karbonite]:NEEDS[RealFuels]","ERROR!"))))))&amp;"
{
 MODULE
 {
  name = USI_Converter
  converterName = "&amp;$E18&amp;"
  conversionRate = 0.5
  inputResources = "&amp;$G18&amp;I18&amp;M18&amp;Q18&amp;"
  outputResources = "&amp;U18&amp;Y18&amp;AC18&amp;AG18&amp;"
 }
}
")</f>
        <v>@PART[KA_Distiller_125_01]:AFTER[Karbonite]:NEEDS[RealFuels]
{
 MODULE
 {
  name = USI_Converter
  converterName = NitricAcid
  conversionRate = 0.5
  inputResources = ElectricCharge, 1.5, Karbonite, 1
  outputResources = NitricAcid,  1.09988009483361, False
 }
}
</v>
      </c>
      <c r="E18" s="0" t="str">
        <f aca="false"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NitricAcid</v>
      </c>
      <c r="F18" s="0" t="str">
        <f aca="false"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Karbonite</v>
      </c>
      <c r="G18" s="0" t="str">
        <f aca="false">IF(ISBLANK(Outputs!E18),"","ElectricCharge, "&amp;Outputs!B18)</f>
        <v>ElectricCharge, 1.5</v>
      </c>
      <c r="H18" s="0" t="str">
        <f aca="false">IF(ISBLANK(Outputs!E18),"",", "&amp;Outputs!E18&amp;", "&amp;Outputs!H18)</f>
        <v>, Karbonite, 1</v>
      </c>
      <c r="I18" s="0" t="str">
        <f aca="false">IF(ISBLANK(Outputs!E18),"",", "&amp;Outputs!E18&amp;", "&amp;Outputs!H18)</f>
        <v>, Karbonite, 1</v>
      </c>
      <c r="L18" s="0" t="inlineStr">
        <f aca="false">IF(ISBLANK(Outputs!I18),"",", "&amp;Outputs!I18&amp;", "&amp;Outputs!L18)</f>
        <is>
          <t/>
        </is>
      </c>
      <c r="M18" s="0" t="inlineStr">
        <f aca="false">IF(ISBLANK(Outputs!I18),"",", "&amp;Outputs!I18&amp;", "&amp;Outputs!L18)</f>
        <is>
          <t/>
        </is>
      </c>
      <c r="P18" s="0" t="inlineStr">
        <f aca="false">IF(ISBLANK(Outputs!M18),"",", "&amp;Outputs!M18&amp;", "&amp;Outputs!P18)</f>
        <is>
          <t/>
        </is>
      </c>
      <c r="Q18" s="0" t="inlineStr">
        <f aca="false">IF(ISBLANK(Outputs!M18),"",", "&amp;Outputs!M18&amp;", "&amp;Outputs!P18)</f>
        <is>
          <t/>
        </is>
      </c>
      <c r="T18" s="0" t="str">
        <f aca="false">IF(ISBLANK(Outputs!Q18),"",Outputs!Q18&amp;", "&amp;Outputs!T18&amp;", False")</f>
        <v>NitricAcid, 1.09988009483361, False</v>
      </c>
      <c r="U18" s="0" t="str">
        <f aca="false">IF(ISBLANK(Outputs!Q18),"",Outputs!Q18&amp;",  "&amp;Outputs!T18&amp;", False")</f>
        <v>NitricAcid,  1.09988009483361, False</v>
      </c>
      <c r="X18" s="0" t="inlineStr">
        <f aca="false">IF(ISBLANK(Outputs!U18),"",", "&amp;Outputs!U18&amp;", "&amp;Outputs!X18&amp;", True")</f>
        <is>
          <t/>
        </is>
      </c>
      <c r="Y18" s="0" t="inlineStr">
        <f aca="false">IF(ISBLANK(Outputs!U18),"",", "&amp;Outputs!U18&amp;", "&amp;Outputs!X18&amp;", True")</f>
        <is>
          <t/>
        </is>
      </c>
      <c r="AB18" s="0" t="inlineStr">
        <f aca="false">IF(ISBLANK(Outputs!Y18),"",", "&amp;Outputs!Y18&amp;", "&amp;Outputs!AB18&amp;", True")</f>
        <is>
          <t/>
        </is>
      </c>
      <c r="AC18" s="0" t="inlineStr">
        <f aca="false">IF(ISBLANK(Outputs!Y18),"",", "&amp;Outputs!Y18&amp;", "&amp;Outputs!AB18&amp;", True")</f>
        <is>
          <t/>
        </is>
      </c>
      <c r="AF18" s="0" t="inlineStr">
        <f aca="false">IF(ISBLANK(Outputs!AC18),"",", "&amp;Outputs!AC18&amp;", "&amp;Outputs!AF18&amp;", True")</f>
        <is>
          <t/>
        </is>
      </c>
      <c r="AG18" s="0" t="inlineStr">
        <f aca="false">IF(ISBLANK(Outputs!AC18),"",", "&amp;Outputs!AC18&amp;", "&amp;Outputs!AF18&amp;", True")</f>
        <is>
          <t/>
        </is>
      </c>
    </row>
    <row r="19" customFormat="false" ht="15" hidden="false" customHeight="true" outlineLevel="0" collapsed="false">
      <c r="A19" s="0" t="str">
        <f aca="false">B19&amp;C19&amp;D19</f>
        <v>@PART[KA_Distiller_250_01]:AFTER[Karbonite]:NEEDS[RealFuels]
{
 MODULE
 {
  name = USI_Converter
  converterName = N2
  conversionRate = 1
  inputResources = ElectricCharge, 1.5, Karbonite, 1
  outputResources = Nitrogen, 406.007006109792, False
 }
}
@PART[KA_Distiller_125_01]:AFTER[Karbonite]:NEEDS[RealFuels]
{
 MODULE
 {
  name = USI_Converter
  converterName = N2
  conversionRate = 0.5
  inputResources = ElectricCharge, 1.5, Karbonite, 1
  outputResources = Nitrogen,  406.007006109792, False
 }
}
</v>
      </c>
      <c r="B19" s="4" t="str">
        <f aca="false">IF(ISBLANK(Outputs!E19),"",IF(Outputs!A19="Distiller","@PART[KA_Distiller_250_01]:AFTER[Karbonite]:NEEDS[RealFuels]",IF(Outputs!A19="DistillerM","@PART[KA_Distiller_250_01M]:AFTER[Karbonite]:NEEDS[RealFuels]",IF(Outputs!A19="ConverterC","@PART[KA_Converter_250_01]:AFTER[Karbonite]:NEEDS[RealFuels]",IF(Outputs!A19="ConverterN","@PART[KA_Converter_250_01N]:AFTER[Karbonite]:NEEDS[RealFuels]",IF(Outputs!A19="ConverterH","@PART[KA_Converter_250_01H]:AFTER[Karbonite]:NEEDS[RealFuels]",IF(Outputs!A19="ConverterO","@PART[KA_Converter_250_01O]:AFTER[Karbonite]:NEEDS[RealFuels]","ERROR!"))))))&amp;"
{
 MODULE
 {
  name = USI_Converter
  converterName = "&amp;$E19&amp;"
  conversionRate = 1
  inputResources = "&amp;$G19&amp;H19&amp;L19&amp;P19&amp;"
  outputResources = "&amp;T19&amp;X19&amp;AB19&amp;AF19&amp;"
 }
}
")</f>
        <v>@PART[KA_Distiller_250_01]:AFTER[Karbonite]:NEEDS[RealFuels]
{
 MODULE
 {
  name = USI_Converter
  converterName = N2
  conversionRate = 1
  inputResources = ElectricCharge, 1.5, Karbonite, 1
  outputResources = Nitrogen, 406.007006109792, False
 }
}
</v>
      </c>
      <c r="C19" s="0" t="str">
        <f aca="false">IF(ISBLANK(Outputs!E19),"",IF(Outputs!A19="Distiller","@PART[KA_Distiller_125_01]:AFTER[Karbonite]:NEEDS[RealFuels]",IF(Outputs!A19="DistillerM","@PART[KA_Distiller_125_01M]:AFTER[Karbonite]:NEEDS[RealFuels]",IF(Outputs!A19="ConverterC","@PART[KA_Converter_125_01]:AFTER[Karbonite]:NEEDS[RealFuels]",IF(Outputs!A19="ConverterN","@PART[KA_Converter_125_01N]:AFTER[Karbonite]:NEEDS[RealFuels]",IF(Outputs!A19="ConverterH","@PART[KA_Converter_125_01H]:AFTER[Karbonite]:NEEDS[RealFuels]",IF(Outputs!A19="ConverterO","@PART[KA_Converter_125_01O]:AFTER[Karbonite]:NEEDS[RealFuels]","ERROR!"))))))&amp;"
{
 MODULE
 {
  name = USI_Converter
  converterName = "&amp;$E19&amp;"
  conversionRate = 0.5
  inputResources = "&amp;$G19&amp;I19&amp;M19&amp;Q19&amp;"
  outputResources = "&amp;U19&amp;Y19&amp;AC19&amp;AG19&amp;"
 }
}
")</f>
        <v>@PART[KA_Distiller_125_01]:AFTER[Karbonite]:NEEDS[RealFuels]
{
 MODULE
 {
  name = USI_Converter
  converterName = N2
  conversionRate = 0.5
  inputResources = ElectricCharge, 1.5, Karbonite, 1
  outputResources = Nitrogen,  406.007006109792, False
 }
}
</v>
      </c>
      <c r="E19" s="0" t="str">
        <f aca="false"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N2</v>
      </c>
      <c r="F19" s="0" t="str">
        <f aca="false"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19" s="0" t="str">
        <f aca="false">IF(ISBLANK(Outputs!E19),"","ElectricCharge, "&amp;Outputs!B19)</f>
        <v>ElectricCharge, 1.5</v>
      </c>
      <c r="H19" s="0" t="str">
        <f aca="false">IF(ISBLANK(Outputs!E19),"",", "&amp;Outputs!E19&amp;", "&amp;Outputs!H19)</f>
        <v>, Karbonite, 1</v>
      </c>
      <c r="I19" s="0" t="str">
        <f aca="false">IF(ISBLANK(Outputs!E19),"",", "&amp;Outputs!E19&amp;", "&amp;Outputs!H19)</f>
        <v>, Karbonite, 1</v>
      </c>
      <c r="L19" s="0" t="inlineStr">
        <f aca="false">IF(ISBLANK(Outputs!I19),"",", "&amp;Outputs!I19&amp;", "&amp;Outputs!L19)</f>
        <is>
          <t/>
        </is>
      </c>
      <c r="M19" s="0" t="inlineStr">
        <f aca="false">IF(ISBLANK(Outputs!I19),"",", "&amp;Outputs!I19&amp;", "&amp;Outputs!L19)</f>
        <is>
          <t/>
        </is>
      </c>
      <c r="P19" s="0" t="inlineStr">
        <f aca="false">IF(ISBLANK(Outputs!M19),"",", "&amp;Outputs!M19&amp;", "&amp;Outputs!P19)</f>
        <is>
          <t/>
        </is>
      </c>
      <c r="Q19" s="0" t="inlineStr">
        <f aca="false">IF(ISBLANK(Outputs!M19),"",", "&amp;Outputs!M19&amp;", "&amp;Outputs!P19)</f>
        <is>
          <t/>
        </is>
      </c>
      <c r="T19" s="0" t="str">
        <f aca="false">IF(ISBLANK(Outputs!Q19),"",Outputs!Q19&amp;", "&amp;Outputs!T19&amp;", False")</f>
        <v>Nitrogen, 406.007006109792, False</v>
      </c>
      <c r="U19" s="0" t="str">
        <f aca="false">IF(ISBLANK(Outputs!Q19),"",Outputs!Q19&amp;",  "&amp;Outputs!T19&amp;", False")</f>
        <v>Nitrogen,  406.007006109792, False</v>
      </c>
      <c r="X19" s="0" t="inlineStr">
        <f aca="false">IF(ISBLANK(Outputs!U19),"",", "&amp;Outputs!U19&amp;", "&amp;Outputs!X19&amp;", True")</f>
        <is>
          <t/>
        </is>
      </c>
      <c r="Y19" s="0" t="inlineStr">
        <f aca="false">IF(ISBLANK(Outputs!U19),"",", "&amp;Outputs!U19&amp;", "&amp;Outputs!X19&amp;", True")</f>
        <is>
          <t/>
        </is>
      </c>
      <c r="AB19" s="0" t="inlineStr">
        <f aca="false">IF(ISBLANK(Outputs!Y19),"",", "&amp;Outputs!Y19&amp;", "&amp;Outputs!AB19&amp;", True")</f>
        <is>
          <t/>
        </is>
      </c>
      <c r="AC19" s="0" t="inlineStr">
        <f aca="false">IF(ISBLANK(Outputs!Y19),"",", "&amp;Outputs!Y19&amp;", "&amp;Outputs!AB19&amp;", True")</f>
        <is>
          <t/>
        </is>
      </c>
      <c r="AF19" s="0" t="inlineStr">
        <f aca="false">IF(ISBLANK(Outputs!AC19),"",", "&amp;Outputs!AC19&amp;", "&amp;Outputs!AF19&amp;", True")</f>
        <is>
          <t/>
        </is>
      </c>
      <c r="AG19" s="0" t="inlineStr">
        <f aca="false">IF(ISBLANK(Outputs!AC19),"",", "&amp;Outputs!AC19&amp;", "&amp;Outputs!AF19&amp;", True")</f>
        <is>
          <t/>
        </is>
      </c>
    </row>
    <row r="20" customFormat="false" ht="15" hidden="false" customHeight="true" outlineLevel="0" collapsed="false">
      <c r="A20" s="0" t="str">
        <f aca="false">B20&amp;C20&amp;D20</f>
        <v>@PART[KA_Distiller_250_01]:AFTER[Karbonite]:NEEDS[RealFuels]
{
 MODULE
 {
  name = USI_Converter
  converterName = NO2
  conversionRate = 1
  inputResources = ElectricCharge, 1.75, Karbonite, 1
  outputResources = NitrousOxide, 550.373980080283, False
 }
}
@PART[KA_Distiller_125_01]:AFTER[Karbonite]:NEEDS[RealFuels]
{
 MODULE
 {
  name = USI_Converter
  converterName = NO2
  conversionRate = 0.5
  inputResources = ElectricCharge, 1.75, Karbonite, 1
  outputResources = NitrousOxide,  550.373980080283, False
 }
}
</v>
      </c>
      <c r="B20" s="4" t="str">
        <f aca="false">IF(ISBLANK(Outputs!E20),"",IF(Outputs!A20="Distiller","@PART[KA_Distiller_250_01]:AFTER[Karbonite]:NEEDS[RealFuels]",IF(Outputs!A20="DistillerM","@PART[KA_Distiller_250_01M]:AFTER[Karbonite]:NEEDS[RealFuels]",IF(Outputs!A20="ConverterC","@PART[KA_Converter_250_01]:AFTER[Karbonite]:NEEDS[RealFuels]",IF(Outputs!A20="ConverterN","@PART[KA_Converter_250_01N]:AFTER[Karbonite]:NEEDS[RealFuels]",IF(Outputs!A20="ConverterH","@PART[KA_Converter_250_01H]:AFTER[Karbonite]:NEEDS[RealFuels]",IF(Outputs!A20="ConverterO","@PART[KA_Converter_250_01O]:AFTER[Karbonite]:NEEDS[RealFuels]","ERROR!"))))))&amp;"
{
 MODULE
 {
  name = USI_Converter
  converterName = "&amp;$E20&amp;"
  conversionRate = 1
  inputResources = "&amp;$G20&amp;H20&amp;L20&amp;P20&amp;"
  outputResources = "&amp;T20&amp;X20&amp;AB20&amp;AF20&amp;"
 }
}
")</f>
        <v>@PART[KA_Distiller_250_01]:AFTER[Karbonite]:NEEDS[RealFuels]
{
 MODULE
 {
  name = USI_Converter
  converterName = NO2
  conversionRate = 1
  inputResources = ElectricCharge, 1.75, Karbonite, 1
  outputResources = NitrousOxide, 550.373980080283, False
 }
}
</v>
      </c>
      <c r="C20" s="0" t="str">
        <f aca="false">IF(ISBLANK(Outputs!E20),"",IF(Outputs!A20="Distiller","@PART[KA_Distiller_125_01]:AFTER[Karbonite]:NEEDS[RealFuels]",IF(Outputs!A20="DistillerM","@PART[KA_Distiller_125_01M]:AFTER[Karbonite]:NEEDS[RealFuels]",IF(Outputs!A20="ConverterC","@PART[KA_Converter_125_01]:AFTER[Karbonite]:NEEDS[RealFuels]",IF(Outputs!A20="ConverterN","@PART[KA_Converter_125_01N]:AFTER[Karbonite]:NEEDS[RealFuels]",IF(Outputs!A20="ConverterH","@PART[KA_Converter_125_01H]:AFTER[Karbonite]:NEEDS[RealFuels]",IF(Outputs!A20="ConverterO","@PART[KA_Converter_125_01O]:AFTER[Karbonite]:NEEDS[RealFuels]","ERROR!"))))))&amp;"
{
 MODULE
 {
  name = USI_Converter
  converterName = "&amp;$E20&amp;"
  conversionRate = 0.5
  inputResources = "&amp;$G20&amp;I20&amp;M20&amp;Q20&amp;"
  outputResources = "&amp;U20&amp;Y20&amp;AC20&amp;AG20&amp;"
 }
}
")</f>
        <v>@PART[KA_Distiller_125_01]:AFTER[Karbonite]:NEEDS[RealFuels]
{
 MODULE
 {
  name = USI_Converter
  converterName = NO2
  conversionRate = 0.5
  inputResources = ElectricCharge, 1.75, Karbonite, 1
  outputResources = NitrousOxide,  550.373980080283, False
 }
}
</v>
      </c>
      <c r="E20" s="0" t="str">
        <f aca="false">IF(ISBLANK(VLOOKUP(Outputs!Q20,Density,6,0)),Outputs!Q20,VLOOKUP(Outputs!Q20,Density,6,0))&amp;IF(ISBLANK(Outputs!U20),"",", "&amp;IF(ISBLANK(VLOOKUP(Outputs!U20,Density,6,0)),Outputs!U20,VLOOKUP(Outputs!U20,Density,6,0)))&amp;IF(ISBLANK(Outputs!Y20),"",", "&amp;IF(ISBLANK(VLOOKUP(Outputs!Y20,Density,6,0)),Outputs!Y20,VLOOKUP(Outputs!Y20,Density,6,0))&amp;IF(ISBLANK(Outputs!AC20),"",", "&amp;IF(ISBLANK(VLOOKUP(Outputs!AC20,Density,6,0)),Outputs!AC20,VLOOKUP(Outputs!AC20,Density,6,0))))</f>
        <v>NO2</v>
      </c>
      <c r="F20" s="0" t="str">
        <f aca="false"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0" s="0" t="str">
        <f aca="false">IF(ISBLANK(Outputs!E20),"","ElectricCharge, "&amp;Outputs!B20)</f>
        <v>ElectricCharge, 1.75</v>
      </c>
      <c r="H20" s="0" t="str">
        <f aca="false">IF(ISBLANK(Outputs!E20),"",", "&amp;Outputs!E20&amp;", "&amp;Outputs!H20)</f>
        <v>, Karbonite, 1</v>
      </c>
      <c r="I20" s="0" t="str">
        <f aca="false">IF(ISBLANK(Outputs!E20),"",", "&amp;Outputs!E20&amp;", "&amp;Outputs!H20)</f>
        <v>, Karbonite, 1</v>
      </c>
      <c r="L20" s="0" t="inlineStr">
        <f aca="false">IF(ISBLANK(Outputs!I20),"",", "&amp;Outputs!I20&amp;", "&amp;Outputs!L20)</f>
        <is>
          <t/>
        </is>
      </c>
      <c r="M20" s="0" t="inlineStr">
        <f aca="false">IF(ISBLANK(Outputs!I20),"",", "&amp;Outputs!I20&amp;", "&amp;Outputs!L20)</f>
        <is>
          <t/>
        </is>
      </c>
      <c r="P20" s="0" t="inlineStr">
        <f aca="false">IF(ISBLANK(Outputs!M20),"",", "&amp;Outputs!M20&amp;", "&amp;Outputs!P20)</f>
        <is>
          <t/>
        </is>
      </c>
      <c r="Q20" s="0" t="inlineStr">
        <f aca="false">IF(ISBLANK(Outputs!M20),"",", "&amp;Outputs!M20&amp;", "&amp;Outputs!P20)</f>
        <is>
          <t/>
        </is>
      </c>
      <c r="T20" s="0" t="str">
        <f aca="false">IF(ISBLANK(Outputs!Q20),"",Outputs!Q20&amp;", "&amp;Outputs!T20&amp;", False")</f>
        <v>NitrousOxide, 550.373980080283, False</v>
      </c>
      <c r="U20" s="0" t="str">
        <f aca="false">IF(ISBLANK(Outputs!Q20),"",Outputs!Q20&amp;",  "&amp;Outputs!T20&amp;", False")</f>
        <v>NitrousOxide,  550.373980080283, False</v>
      </c>
      <c r="X20" s="0" t="inlineStr">
        <f aca="false">IF(ISBLANK(Outputs!U20),"",", "&amp;Outputs!U20&amp;", "&amp;Outputs!X20&amp;", True")</f>
        <is>
          <t/>
        </is>
      </c>
      <c r="Y20" s="0" t="inlineStr">
        <f aca="false">IF(ISBLANK(Outputs!U20),"",", "&amp;Outputs!U20&amp;", "&amp;Outputs!X20&amp;", True")</f>
        <is>
          <t/>
        </is>
      </c>
      <c r="AB20" s="0" t="inlineStr">
        <f aca="false">IF(ISBLANK(Outputs!Y20),"",", "&amp;Outputs!Y20&amp;", "&amp;Outputs!AB20&amp;", True")</f>
        <is>
          <t/>
        </is>
      </c>
      <c r="AC20" s="0" t="inlineStr">
        <f aca="false">IF(ISBLANK(Outputs!Y20),"",", "&amp;Outputs!Y20&amp;", "&amp;Outputs!AB20&amp;", True")</f>
        <is>
          <t/>
        </is>
      </c>
      <c r="AF20" s="0" t="inlineStr">
        <f aca="false">IF(ISBLANK(Outputs!AC20),"",", "&amp;Outputs!AC20&amp;", "&amp;Outputs!AF20&amp;", True")</f>
        <is>
          <t/>
        </is>
      </c>
      <c r="AG20" s="0" t="inlineStr">
        <f aca="false">IF(ISBLANK(Outputs!AC20),"",", "&amp;Outputs!AC20&amp;", "&amp;Outputs!AF20&amp;", True")</f>
        <is>
          <t/>
        </is>
      </c>
    </row>
    <row r="21" customFormat="false" ht="15" hidden="false" customHeight="true" outlineLevel="0" collapsed="false">
      <c r="A21" s="0" t="str">
        <f aca="false">B21&amp;C21&amp;D21</f>
        <v>@PART[KA_Distiller_250_01M]:AFTER[Karbonite]:NEEDS[RealFuels]
{
 MODULE
 {
  name = USI_Converter
  converterName = MON1, N2
  conversionRate = 1
  inputResources = ElectricCharge, 1.5, Karbonite, 1
  outputResources = MON1, 1.16158537362325, False, Nitrogen, 406.007006109792, True
 }
}
@PART[KA_Distiller_125_01M]:AFTER[Karbonite]:NEEDS[RealFuels]
{
 MODULE
 {
  name = USI_Converter
  converterName = MON1, N2
  conversionRate = 0.5
  inputResources = ElectricCharge, 1.5, Karbonite, 1
  outputResources = MON1,  1.16158537362325, False, Nitrogen, 406.007006109792, True
 }
}
</v>
      </c>
      <c r="B21" s="4" t="str">
        <f aca="false">IF(ISBLANK(Outputs!E21),"",IF(Outputs!A21="Distiller","@PART[KA_Distiller_250_01]:AFTER[Karbonite]:NEEDS[RealFuels]",IF(Outputs!A21="DistillerM","@PART[KA_Distiller_250_01M]:AFTER[Karbonite]:NEEDS[RealFuels]",IF(Outputs!A21="ConverterC","@PART[KA_Converter_250_01]:AFTER[Karbonite]:NEEDS[RealFuels]",IF(Outputs!A21="ConverterN","@PART[KA_Converter_250_01N]:AFTER[Karbonite]:NEEDS[RealFuels]",IF(Outputs!A21="ConverterH","@PART[KA_Converter_250_01H]:AFTER[Karbonite]:NEEDS[RealFuels]",IF(Outputs!A21="ConverterO","@PART[KA_Converter_250_01O]:AFTER[Karbonite]:NEEDS[RealFuels]","ERROR!"))))))&amp;"
{
 MODULE
 {
  name = USI_Converter
  converterName = "&amp;$E21&amp;"
  conversionRate = 1
  inputResources = "&amp;$G21&amp;H21&amp;L21&amp;P21&amp;"
  outputResources = "&amp;T21&amp;X21&amp;AB21&amp;AF21&amp;"
 }
}
")</f>
        <v>@PART[KA_Distiller_250_01M]:AFTER[Karbonite]:NEEDS[RealFuels]
{
 MODULE
 {
  name = USI_Converter
  converterName = MON1, N2
  conversionRate = 1
  inputResources = ElectricCharge, 1.5, Karbonite, 1
  outputResources = MON1, 1.16158537362325, False, Nitrogen, 406.007006109792, True
 }
}
</v>
      </c>
      <c r="C21" s="0" t="str">
        <f aca="false">IF(ISBLANK(Outputs!E21),"",IF(Outputs!A21="Distiller","@PART[KA_Distiller_125_01]:AFTER[Karbonite]:NEEDS[RealFuels]",IF(Outputs!A21="DistillerM","@PART[KA_Distiller_125_01M]:AFTER[Karbonite]:NEEDS[RealFuels]",IF(Outputs!A21="ConverterC","@PART[KA_Converter_125_01]:AFTER[Karbonite]:NEEDS[RealFuels]",IF(Outputs!A21="ConverterN","@PART[KA_Converter_125_01N]:AFTER[Karbonite]:NEEDS[RealFuels]",IF(Outputs!A21="ConverterH","@PART[KA_Converter_125_01H]:AFTER[Karbonite]:NEEDS[RealFuels]",IF(Outputs!A21="ConverterO","@PART[KA_Converter_125_01O]:AFTER[Karbonite]:NEEDS[RealFuels]","ERROR!"))))))&amp;"
{
 MODULE
 {
  name = USI_Converter
  converterName = "&amp;$E21&amp;"
  conversionRate = 0.5
  inputResources = "&amp;$G21&amp;I21&amp;M21&amp;Q21&amp;"
  outputResources = "&amp;U21&amp;Y21&amp;AC21&amp;AG21&amp;"
 }
}
")</f>
        <v>@PART[KA_Distiller_125_01M]:AFTER[Karbonite]:NEEDS[RealFuels]
{
 MODULE
 {
  name = USI_Converter
  converterName = MON1, N2
  conversionRate = 0.5
  inputResources = ElectricCharge, 1.5, Karbonite, 1
  outputResources = MON1,  1.16158537362325, False, Nitrogen, 406.007006109792, True
 }
}
</v>
      </c>
      <c r="E21" s="0" t="str">
        <f aca="false">IF(ISBLANK(VLOOKUP(Outputs!Q21,Density,6,0)),Outputs!Q21,VLOOKUP(Outputs!Q21,Density,6,0))&amp;IF(ISBLANK(Outputs!U21),"",", "&amp;IF(ISBLANK(VLOOKUP(Outputs!U21,Density,6,0)),Outputs!U21,VLOOKUP(Outputs!U21,Density,6,0)))&amp;IF(ISBLANK(Outputs!Y21),"",", "&amp;IF(ISBLANK(VLOOKUP(Outputs!Y21,Density,6,0)),Outputs!Y21,VLOOKUP(Outputs!Y21,Density,6,0))&amp;IF(ISBLANK(Outputs!AC21),"",", "&amp;IF(ISBLANK(VLOOKUP(Outputs!AC21,Density,6,0)),Outputs!AC21,VLOOKUP(Outputs!AC21,Density,6,0))))</f>
        <v>MON1, N2</v>
      </c>
      <c r="F21" s="0" t="str">
        <f aca="false"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Karbonite</v>
      </c>
      <c r="G21" s="0" t="str">
        <f aca="false">IF(ISBLANK(Outputs!E21),"","ElectricCharge, "&amp;Outputs!B21)</f>
        <v>ElectricCharge, 1.5</v>
      </c>
      <c r="H21" s="0" t="str">
        <f aca="false">IF(ISBLANK(Outputs!E21),"",", "&amp;Outputs!E21&amp;", "&amp;Outputs!H21)</f>
        <v>, Karbonite, 1</v>
      </c>
      <c r="I21" s="0" t="str">
        <f aca="false">IF(ISBLANK(Outputs!E21),"",", "&amp;Outputs!E21&amp;", "&amp;Outputs!H21)</f>
        <v>, Karbonite, 1</v>
      </c>
      <c r="L21" s="0" t="inlineStr">
        <f aca="false">IF(ISBLANK(Outputs!I21),"",", "&amp;Outputs!I21&amp;", "&amp;Outputs!L21)</f>
        <is>
          <t/>
        </is>
      </c>
      <c r="M21" s="0" t="inlineStr">
        <f aca="false">IF(ISBLANK(Outputs!I21),"",", "&amp;Outputs!I21&amp;", "&amp;Outputs!L21)</f>
        <is>
          <t/>
        </is>
      </c>
      <c r="P21" s="0" t="inlineStr">
        <f aca="false">IF(ISBLANK(Outputs!M21),"",", "&amp;Outputs!M21&amp;", "&amp;Outputs!P21)</f>
        <is>
          <t/>
        </is>
      </c>
      <c r="Q21" s="0" t="inlineStr">
        <f aca="false">IF(ISBLANK(Outputs!M21),"",", "&amp;Outputs!M21&amp;", "&amp;Outputs!P21)</f>
        <is>
          <t/>
        </is>
      </c>
      <c r="T21" s="0" t="str">
        <f aca="false">IF(ISBLANK(Outputs!Q21),"",Outputs!Q21&amp;", "&amp;Outputs!T21&amp;", False")</f>
        <v>MON1, 1.16158537362325, False</v>
      </c>
      <c r="U21" s="0" t="str">
        <f aca="false">IF(ISBLANK(Outputs!Q21),"",Outputs!Q21&amp;",  "&amp;Outputs!T21&amp;", False")</f>
        <v>MON1,  1.16158537362325, False</v>
      </c>
      <c r="X21" s="0" t="str">
        <f aca="false">IF(ISBLANK(Outputs!U21),"",", "&amp;Outputs!U21&amp;", "&amp;Outputs!X21&amp;", True")</f>
        <v>, Nitrogen, 406.007006109792, True</v>
      </c>
      <c r="Y21" s="0" t="str">
        <f aca="false">IF(ISBLANK(Outputs!U21),"",", "&amp;Outputs!U21&amp;", "&amp;Outputs!X21&amp;", True")</f>
        <v>, Nitrogen, 406.007006109792, True</v>
      </c>
      <c r="AB21" s="0" t="inlineStr">
        <f aca="false">IF(ISBLANK(Outputs!Y21),"",", "&amp;Outputs!Y21&amp;", "&amp;Outputs!AB21&amp;", True")</f>
        <is>
          <t/>
        </is>
      </c>
      <c r="AC21" s="0" t="inlineStr">
        <f aca="false">IF(ISBLANK(Outputs!Y21),"",", "&amp;Outputs!Y21&amp;", "&amp;Outputs!AB21&amp;", True")</f>
        <is>
          <t/>
        </is>
      </c>
      <c r="AF21" s="0" t="inlineStr">
        <f aca="false">IF(ISBLANK(Outputs!AC21),"",", "&amp;Outputs!AC21&amp;", "&amp;Outputs!AF21&amp;", True")</f>
        <is>
          <t/>
        </is>
      </c>
      <c r="AG21" s="0" t="inlineStr">
        <f aca="false">IF(ISBLANK(Outputs!AC21),"",", "&amp;Outputs!AC21&amp;", "&amp;Outputs!AF21&amp;", True")</f>
        <is>
          <t/>
        </is>
      </c>
    </row>
    <row r="22" customFormat="false" ht="15" hidden="false" customHeight="true" outlineLevel="0" collapsed="false">
      <c r="A22" s="0" t="str">
        <f aca="false">B22&amp;C22&amp;D22</f>
        <v>@PART[KA_Distiller_250_01M]:AFTER[Karbonite]:NEEDS[RealFuels]
{
 MODULE
 {
  name = USI_Converter
  converterName = MON10, N2
  conversionRate = 1
  inputResources = ElectricCharge, 1.5, Karbonite, 1
  outputResources = MON10, 1.12639843351329, False, Nitrogen, 365.406305498813, True
 }
}
@PART[KA_Distiller_125_01M]:AFTER[Karbonite]:NEEDS[RealFuels]
{
 MODULE
 {
  name = USI_Converter
  converterName = MON10, N2
  conversionRate = 0.5
  inputResources = ElectricCharge, 1.5, Karbonite, 1
  outputResources = MON10,  1.12639843351329, False, Nitrogen, 365.406305498813, True
 }
}
</v>
      </c>
      <c r="B22" s="4" t="str">
        <f aca="false">IF(ISBLANK(Outputs!E22),"",IF(Outputs!A22="Distiller","@PART[KA_Distiller_250_01]:AFTER[Karbonite]:NEEDS[RealFuels]",IF(Outputs!A22="DistillerM","@PART[KA_Distiller_250_01M]:AFTER[Karbonite]:NEEDS[RealFuels]",IF(Outputs!A22="ConverterC","@PART[KA_Converter_250_01]:AFTER[Karbonite]:NEEDS[RealFuels]",IF(Outputs!A22="ConverterN","@PART[KA_Converter_250_01N]:AFTER[Karbonite]:NEEDS[RealFuels]",IF(Outputs!A22="ConverterH","@PART[KA_Converter_250_01H]:AFTER[Karbonite]:NEEDS[RealFuels]",IF(Outputs!A22="ConverterO","@PART[KA_Converter_250_01O]:AFTER[Karbonite]:NEEDS[RealFuels]","ERROR!"))))))&amp;"
{
 MODULE
 {
  name = USI_Converter
  converterName = "&amp;$E22&amp;"
  conversionRate = 1
  inputResources = "&amp;$G22&amp;H22&amp;L22&amp;P22&amp;"
  outputResources = "&amp;T22&amp;X22&amp;AB22&amp;AF22&amp;"
 }
}
")</f>
        <v>@PART[KA_Distiller_250_01M]:AFTER[Karbonite]:NEEDS[RealFuels]
{
 MODULE
 {
  name = USI_Converter
  converterName = MON10, N2
  conversionRate = 1
  inputResources = ElectricCharge, 1.5, Karbonite, 1
  outputResources = MON10, 1.12639843351329, False, Nitrogen, 365.406305498813, True
 }
}
</v>
      </c>
      <c r="C22" s="0" t="str">
        <f aca="false">IF(ISBLANK(Outputs!E22),"",IF(Outputs!A22="Distiller","@PART[KA_Distiller_125_01]:AFTER[Karbonite]:NEEDS[RealFuels]",IF(Outputs!A22="DistillerM","@PART[KA_Distiller_125_01M]:AFTER[Karbonite]:NEEDS[RealFuels]",IF(Outputs!A22="ConverterC","@PART[KA_Converter_125_01]:AFTER[Karbonite]:NEEDS[RealFuels]",IF(Outputs!A22="ConverterN","@PART[KA_Converter_125_01N]:AFTER[Karbonite]:NEEDS[RealFuels]",IF(Outputs!A22="ConverterH","@PART[KA_Converter_125_01H]:AFTER[Karbonite]:NEEDS[RealFuels]",IF(Outputs!A22="ConverterO","@PART[KA_Converter_125_01O]:AFTER[Karbonite]:NEEDS[RealFuels]","ERROR!"))))))&amp;"
{
 MODULE
 {
  name = USI_Converter
  converterName = "&amp;$E22&amp;"
  conversionRate = 0.5
  inputResources = "&amp;$G22&amp;I22&amp;M22&amp;Q22&amp;"
  outputResources = "&amp;U22&amp;Y22&amp;AC22&amp;AG22&amp;"
 }
}
")</f>
        <v>@PART[KA_Distiller_125_01M]:AFTER[Karbonite]:NEEDS[RealFuels]
{
 MODULE
 {
  name = USI_Converter
  converterName = MON10, N2
  conversionRate = 0.5
  inputResources = ElectricCharge, 1.5, Karbonite, 1
  outputResources = MON10,  1.12639843351329, False, Nitrogen, 365.406305498813, True
 }
}
</v>
      </c>
      <c r="E22" s="0" t="str">
        <f aca="false">IF(ISBLANK(VLOOKUP(Outputs!Q22,Density,6,0)),Outputs!Q22,VLOOKUP(Outputs!Q22,Density,6,0))&amp;IF(ISBLANK(Outputs!U22),"",", "&amp;IF(ISBLANK(VLOOKUP(Outputs!U22,Density,6,0)),Outputs!U22,VLOOKUP(Outputs!U22,Density,6,0)))&amp;IF(ISBLANK(Outputs!Y22),"",", "&amp;IF(ISBLANK(VLOOKUP(Outputs!Y22,Density,6,0)),Outputs!Y22,VLOOKUP(Outputs!Y22,Density,6,0))&amp;IF(ISBLANK(Outputs!AC22),"",", "&amp;IF(ISBLANK(VLOOKUP(Outputs!AC22,Density,6,0)),Outputs!AC22,VLOOKUP(Outputs!AC22,Density,6,0))))</f>
        <v>MON10, N2</v>
      </c>
      <c r="F22" s="0" t="str">
        <f aca="false"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22" s="0" t="str">
        <f aca="false">IF(ISBLANK(Outputs!E22),"","ElectricCharge, "&amp;Outputs!B22)</f>
        <v>ElectricCharge, 1.5</v>
      </c>
      <c r="H22" s="0" t="str">
        <f aca="false">IF(ISBLANK(Outputs!E22),"",", "&amp;Outputs!E22&amp;", "&amp;Outputs!H22)</f>
        <v>, Karbonite, 1</v>
      </c>
      <c r="I22" s="0" t="str">
        <f aca="false">IF(ISBLANK(Outputs!E22),"",", "&amp;Outputs!E22&amp;", "&amp;Outputs!H22)</f>
        <v>, Karbonite, 1</v>
      </c>
      <c r="L22" s="0" t="inlineStr">
        <f aca="false">IF(ISBLANK(Outputs!I22),"",", "&amp;Outputs!I22&amp;", "&amp;Outputs!L22)</f>
        <is>
          <t/>
        </is>
      </c>
      <c r="M22" s="0" t="inlineStr">
        <f aca="false">IF(ISBLANK(Outputs!I22),"",", "&amp;Outputs!I22&amp;", "&amp;Outputs!L22)</f>
        <is>
          <t/>
        </is>
      </c>
      <c r="P22" s="0" t="inlineStr">
        <f aca="false">IF(ISBLANK(Outputs!M22),"",", "&amp;Outputs!M22&amp;", "&amp;Outputs!P22)</f>
        <is>
          <t/>
        </is>
      </c>
      <c r="Q22" s="0" t="inlineStr">
        <f aca="false">IF(ISBLANK(Outputs!M22),"",", "&amp;Outputs!M22&amp;", "&amp;Outputs!P22)</f>
        <is>
          <t/>
        </is>
      </c>
      <c r="T22" s="0" t="str">
        <f aca="false">IF(ISBLANK(Outputs!Q22),"",Outputs!Q22&amp;", "&amp;Outputs!T22&amp;", False")</f>
        <v>MON10, 1.12639843351329, False</v>
      </c>
      <c r="U22" s="0" t="str">
        <f aca="false">IF(ISBLANK(Outputs!Q22),"",Outputs!Q22&amp;",  "&amp;Outputs!T22&amp;", False")</f>
        <v>MON10,  1.12639843351329, False</v>
      </c>
      <c r="X22" s="0" t="str">
        <f aca="false">IF(ISBLANK(Outputs!U22),"",", "&amp;Outputs!U22&amp;", "&amp;Outputs!X22&amp;", True")</f>
        <v>, Nitrogen, 365.406305498813, True</v>
      </c>
      <c r="Y22" s="0" t="str">
        <f aca="false">IF(ISBLANK(Outputs!U22),"",", "&amp;Outputs!U22&amp;", "&amp;Outputs!X22&amp;", True")</f>
        <v>, Nitrogen, 365.406305498813, True</v>
      </c>
      <c r="AB22" s="0" t="inlineStr">
        <f aca="false">IF(ISBLANK(Outputs!Y22),"",", "&amp;Outputs!Y22&amp;", "&amp;Outputs!AB22&amp;", True")</f>
        <is>
          <t/>
        </is>
      </c>
      <c r="AC22" s="0" t="inlineStr">
        <f aca="false">IF(ISBLANK(Outputs!Y22),"",", "&amp;Outputs!Y22&amp;", "&amp;Outputs!AB22&amp;", True")</f>
        <is>
          <t/>
        </is>
      </c>
      <c r="AF22" s="0" t="inlineStr">
        <f aca="false">IF(ISBLANK(Outputs!AC22),"",", "&amp;Outputs!AC22&amp;", "&amp;Outputs!AF22&amp;", True")</f>
        <is>
          <t/>
        </is>
      </c>
      <c r="AG22" s="0" t="inlineStr">
        <f aca="false">IF(ISBLANK(Outputs!AC22),"",", "&amp;Outputs!AC22&amp;", "&amp;Outputs!AF22&amp;", True")</f>
        <is>
          <t/>
        </is>
      </c>
    </row>
    <row r="23" customFormat="false" ht="15" hidden="false" customHeight="true" outlineLevel="0" collapsed="false">
      <c r="A23" s="0" t="str">
        <f aca="false">B23&amp;C23&amp;D23</f>
        <v>@PART[KA_Distiller_250_01M]:AFTER[Karbonite]:NEEDS[RealFuels]
{
 MODULE
 {
  name = USI_Converter
  converterName = MON15, N2
  conversionRate = 1
  inputResources = ElectricCharge, 1.5, Karbonite, 1
  outputResources = MON15, 1.10461058210504, False, Nitrogen, 365.406305498813, True
 }
}
@PART[KA_Distiller_125_01M]:AFTER[Karbonite]:NEEDS[RealFuels]
{
 MODULE
 {
  name = USI_Converter
  converterName = MON15, N2
  conversionRate = 0.5
  inputResources = ElectricCharge, 1.5, Karbonite, 1
  outputResources = MON15,  1.10461058210504, False, Nitrogen, 365.406305498813, True
 }
}
</v>
      </c>
      <c r="B23" s="4" t="str">
        <f aca="false">IF(ISBLANK(Outputs!E23),"",IF(Outputs!A23="Distiller","@PART[KA_Distiller_250_01]:AFTER[Karbonite]:NEEDS[RealFuels]",IF(Outputs!A23="DistillerM","@PART[KA_Distiller_250_01M]:AFTER[Karbonite]:NEEDS[RealFuels]",IF(Outputs!A23="ConverterC","@PART[KA_Converter_250_01]:AFTER[Karbonite]:NEEDS[RealFuels]",IF(Outputs!A23="ConverterN","@PART[KA_Converter_250_01N]:AFTER[Karbonite]:NEEDS[RealFuels]",IF(Outputs!A23="ConverterH","@PART[KA_Converter_250_01H]:AFTER[Karbonite]:NEEDS[RealFuels]",IF(Outputs!A23="ConverterO","@PART[KA_Converter_250_01O]:AFTER[Karbonite]:NEEDS[RealFuels]","ERROR!"))))))&amp;"
{
 MODULE
 {
  name = USI_Converter
  converterName = "&amp;$E23&amp;"
  conversionRate = 1
  inputResources = "&amp;$G23&amp;H23&amp;L23&amp;P23&amp;"
  outputResources = "&amp;T23&amp;X23&amp;AB23&amp;AF23&amp;"
 }
}
")</f>
        <v>@PART[KA_Distiller_250_01M]:AFTER[Karbonite]:NEEDS[RealFuels]
{
 MODULE
 {
  name = USI_Converter
  converterName = MON15, N2
  conversionRate = 1
  inputResources = ElectricCharge, 1.5, Karbonite, 1
  outputResources = MON15, 1.10461058210504, False, Nitrogen, 365.406305498813, True
 }
}
</v>
      </c>
      <c r="C23" s="0" t="str">
        <f aca="false">IF(ISBLANK(Outputs!E23),"",IF(Outputs!A23="Distiller","@PART[KA_Distiller_125_01]:AFTER[Karbonite]:NEEDS[RealFuels]",IF(Outputs!A23="DistillerM","@PART[KA_Distiller_125_01M]:AFTER[Karbonite]:NEEDS[RealFuels]",IF(Outputs!A23="ConverterC","@PART[KA_Converter_125_01]:AFTER[Karbonite]:NEEDS[RealFuels]",IF(Outputs!A23="ConverterN","@PART[KA_Converter_125_01N]:AFTER[Karbonite]:NEEDS[RealFuels]",IF(Outputs!A23="ConverterH","@PART[KA_Converter_125_01H]:AFTER[Karbonite]:NEEDS[RealFuels]",IF(Outputs!A23="ConverterO","@PART[KA_Converter_125_01O]:AFTER[Karbonite]:NEEDS[RealFuels]","ERROR!"))))))&amp;"
{
 MODULE
 {
  name = USI_Converter
  converterName = "&amp;$E23&amp;"
  conversionRate = 0.5
  inputResources = "&amp;$G23&amp;I23&amp;M23&amp;Q23&amp;"
  outputResources = "&amp;U23&amp;Y23&amp;AC23&amp;AG23&amp;"
 }
}
")</f>
        <v>@PART[KA_Distiller_125_01M]:AFTER[Karbonite]:NEEDS[RealFuels]
{
 MODULE
 {
  name = USI_Converter
  converterName = MON15, N2
  conversionRate = 0.5
  inputResources = ElectricCharge, 1.5, Karbonite, 1
  outputResources = MON15,  1.10461058210504, False, Nitrogen, 365.406305498813, True
 }
}
</v>
      </c>
      <c r="E23" s="0" t="str">
        <f aca="false">IF(ISBLANK(VLOOKUP(Outputs!Q23,Density,6,0)),Outputs!Q23,VLOOKUP(Outputs!Q23,Density,6,0))&amp;IF(ISBLANK(Outputs!U23),"",", "&amp;IF(ISBLANK(VLOOKUP(Outputs!U23,Density,6,0)),Outputs!U23,VLOOKUP(Outputs!U23,Density,6,0)))&amp;IF(ISBLANK(Outputs!Y23),"",", "&amp;IF(ISBLANK(VLOOKUP(Outputs!Y23,Density,6,0)),Outputs!Y23,VLOOKUP(Outputs!Y23,Density,6,0))&amp;IF(ISBLANK(Outputs!AC23),"",", "&amp;IF(ISBLANK(VLOOKUP(Outputs!AC23,Density,6,0)),Outputs!AC23,VLOOKUP(Outputs!AC23,Density,6,0))))</f>
        <v>MON15, N2</v>
      </c>
      <c r="F23" s="0" t="str">
        <f aca="false"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23" s="0" t="str">
        <f aca="false">IF(ISBLANK(Outputs!E23),"","ElectricCharge, "&amp;Outputs!B23)</f>
        <v>ElectricCharge, 1.5</v>
      </c>
      <c r="H23" s="0" t="str">
        <f aca="false">IF(ISBLANK(Outputs!E23),"",", "&amp;Outputs!E23&amp;", "&amp;Outputs!H23)</f>
        <v>, Karbonite, 1</v>
      </c>
      <c r="I23" s="0" t="str">
        <f aca="false">IF(ISBLANK(Outputs!E23),"",", "&amp;Outputs!E23&amp;", "&amp;Outputs!H23)</f>
        <v>, Karbonite, 1</v>
      </c>
      <c r="L23" s="0" t="inlineStr">
        <f aca="false">IF(ISBLANK(Outputs!I23),"",", "&amp;Outputs!I23&amp;", "&amp;Outputs!L23)</f>
        <is>
          <t/>
        </is>
      </c>
      <c r="M23" s="0" t="inlineStr">
        <f aca="false">IF(ISBLANK(Outputs!I23),"",", "&amp;Outputs!I23&amp;", "&amp;Outputs!L23)</f>
        <is>
          <t/>
        </is>
      </c>
      <c r="P23" s="0" t="inlineStr">
        <f aca="false">IF(ISBLANK(Outputs!M23),"",", "&amp;Outputs!M23&amp;", "&amp;Outputs!P23)</f>
        <is>
          <t/>
        </is>
      </c>
      <c r="Q23" s="0" t="inlineStr">
        <f aca="false">IF(ISBLANK(Outputs!M23),"",", "&amp;Outputs!M23&amp;", "&amp;Outputs!P23)</f>
        <is>
          <t/>
        </is>
      </c>
      <c r="T23" s="0" t="str">
        <f aca="false">IF(ISBLANK(Outputs!Q23),"",Outputs!Q23&amp;", "&amp;Outputs!T23&amp;", False")</f>
        <v>MON15, 1.10461058210504, False</v>
      </c>
      <c r="U23" s="0" t="str">
        <f aca="false">IF(ISBLANK(Outputs!Q23),"",Outputs!Q23&amp;",  "&amp;Outputs!T23&amp;", False")</f>
        <v>MON15,  1.10461058210504, False</v>
      </c>
      <c r="X23" s="0" t="str">
        <f aca="false">IF(ISBLANK(Outputs!U23),"",", "&amp;Outputs!U23&amp;", "&amp;Outputs!X23&amp;", True")</f>
        <v>, Nitrogen, 365.406305498813, True</v>
      </c>
      <c r="Y23" s="0" t="str">
        <f aca="false">IF(ISBLANK(Outputs!U23),"",", "&amp;Outputs!U23&amp;", "&amp;Outputs!X23&amp;", True")</f>
        <v>, Nitrogen, 365.406305498813, True</v>
      </c>
      <c r="AB23" s="0" t="inlineStr">
        <f aca="false">IF(ISBLANK(Outputs!Y23),"",", "&amp;Outputs!Y23&amp;", "&amp;Outputs!AB23&amp;", True")</f>
        <is>
          <t/>
        </is>
      </c>
      <c r="AC23" s="0" t="inlineStr">
        <f aca="false">IF(ISBLANK(Outputs!Y23),"",", "&amp;Outputs!Y23&amp;", "&amp;Outputs!AB23&amp;", True")</f>
        <is>
          <t/>
        </is>
      </c>
      <c r="AF23" s="0" t="inlineStr">
        <f aca="false">IF(ISBLANK(Outputs!AC23),"",", "&amp;Outputs!AC23&amp;", "&amp;Outputs!AF23&amp;", True")</f>
        <is>
          <t/>
        </is>
      </c>
      <c r="AG23" s="0" t="inlineStr">
        <f aca="false">IF(ISBLANK(Outputs!AC23),"",", "&amp;Outputs!AC23&amp;", "&amp;Outputs!AF23&amp;", True")</f>
        <is>
          <t/>
        </is>
      </c>
    </row>
    <row r="24" customFormat="false" ht="15" hidden="false" customHeight="true" outlineLevel="0" collapsed="false">
      <c r="A24" s="0" t="str">
        <f aca="false">B24&amp;C24&amp;D24</f>
        <v>@PART[KA_Distiller_250_01M]:AFTER[Karbonite]:NEEDS[RealFuels]
{
 MODULE
 {
  name = USI_Converter
  converterName = MON20, N2
  conversionRate = 1
  inputResources = ElectricCharge, 1.5, Karbonite, 1
  outputResources = MON20, 1.0879995438031, False, Nitrogen, 345.105955193323, True
 }
}
@PART[KA_Distiller_125_01M]:AFTER[Karbonite]:NEEDS[RealFuels]
{
 MODULE
 {
  name = USI_Converter
  converterName = MON20, N2
  conversionRate = 0.5
  inputResources = ElectricCharge, 1.5, Karbonite, 1
  outputResources = MON20,  1.0879995438031, False, Nitrogen, 345.105955193323, True
 }
}
</v>
      </c>
      <c r="B24" s="4" t="str">
        <f aca="false">IF(ISBLANK(Outputs!E24),"",IF(Outputs!A24="Distiller","@PART[KA_Distiller_250_01]:AFTER[Karbonite]:NEEDS[RealFuels]",IF(Outputs!A24="DistillerM","@PART[KA_Distiller_250_01M]:AFTER[Karbonite]:NEEDS[RealFuels]",IF(Outputs!A24="ConverterC","@PART[KA_Converter_250_01]:AFTER[Karbonite]:NEEDS[RealFuels]",IF(Outputs!A24="ConverterN","@PART[KA_Converter_250_01N]:AFTER[Karbonite]:NEEDS[RealFuels]",IF(Outputs!A24="ConverterH","@PART[KA_Converter_250_01H]:AFTER[Karbonite]:NEEDS[RealFuels]",IF(Outputs!A24="ConverterO","@PART[KA_Converter_250_01O]:AFTER[Karbonite]:NEEDS[RealFuels]","ERROR!"))))))&amp;"
{
 MODULE
 {
  name = USI_Converter
  converterName = "&amp;$E24&amp;"
  conversionRate = 1
  inputResources = "&amp;$G24&amp;H24&amp;L24&amp;P24&amp;"
  outputResources = "&amp;T24&amp;X24&amp;AB24&amp;AF24&amp;"
 }
}
")</f>
        <v>@PART[KA_Distiller_250_01M]:AFTER[Karbonite]:NEEDS[RealFuels]
{
 MODULE
 {
  name = USI_Converter
  converterName = MON20, N2
  conversionRate = 1
  inputResources = ElectricCharge, 1.5, Karbonite, 1
  outputResources = MON20, 1.0879995438031, False, Nitrogen, 345.105955193323, True
 }
}
</v>
      </c>
      <c r="C24" s="0" t="str">
        <f aca="false">IF(ISBLANK(Outputs!E24),"",IF(Outputs!A24="Distiller","@PART[KA_Distiller_125_01]:AFTER[Karbonite]:NEEDS[RealFuels]",IF(Outputs!A24="DistillerM","@PART[KA_Distiller_125_01M]:AFTER[Karbonite]:NEEDS[RealFuels]",IF(Outputs!A24="ConverterC","@PART[KA_Converter_125_01]:AFTER[Karbonite]:NEEDS[RealFuels]",IF(Outputs!A24="ConverterN","@PART[KA_Converter_125_01N]:AFTER[Karbonite]:NEEDS[RealFuels]",IF(Outputs!A24="ConverterH","@PART[KA_Converter_125_01H]:AFTER[Karbonite]:NEEDS[RealFuels]",IF(Outputs!A24="ConverterO","@PART[KA_Converter_125_01O]:AFTER[Karbonite]:NEEDS[RealFuels]","ERROR!"))))))&amp;"
{
 MODULE
 {
  name = USI_Converter
  converterName = "&amp;$E24&amp;"
  conversionRate = 0.5
  inputResources = "&amp;$G24&amp;I24&amp;M24&amp;Q24&amp;"
  outputResources = "&amp;U24&amp;Y24&amp;AC24&amp;AG24&amp;"
 }
}
")</f>
        <v>@PART[KA_Distiller_125_01M]:AFTER[Karbonite]:NEEDS[RealFuels]
{
 MODULE
 {
  name = USI_Converter
  converterName = MON20, N2
  conversionRate = 0.5
  inputResources = ElectricCharge, 1.5, Karbonite, 1
  outputResources = MON20,  1.0879995438031, False, Nitrogen, 345.105955193323, True
 }
}
</v>
      </c>
      <c r="E24" s="0" t="str">
        <f aca="false">IF(ISBLANK(VLOOKUP(Outputs!Q24,Density,6,0)),Outputs!Q24,VLOOKUP(Outputs!Q24,Density,6,0))&amp;IF(ISBLANK(Outputs!U24),"",", "&amp;IF(ISBLANK(VLOOKUP(Outputs!U24,Density,6,0)),Outputs!U24,VLOOKUP(Outputs!U24,Density,6,0)))&amp;IF(ISBLANK(Outputs!Y24),"",", "&amp;IF(ISBLANK(VLOOKUP(Outputs!Y24,Density,6,0)),Outputs!Y24,VLOOKUP(Outputs!Y24,Density,6,0))&amp;IF(ISBLANK(Outputs!AC24),"",", "&amp;IF(ISBLANK(VLOOKUP(Outputs!AC24,Density,6,0)),Outputs!AC24,VLOOKUP(Outputs!AC24,Density,6,0))))</f>
        <v>MON20, N2</v>
      </c>
      <c r="F24" s="0" t="str">
        <f aca="false"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24" s="0" t="str">
        <f aca="false">IF(ISBLANK(Outputs!E24),"","ElectricCharge, "&amp;Outputs!B24)</f>
        <v>ElectricCharge, 1.5</v>
      </c>
      <c r="H24" s="0" t="str">
        <f aca="false">IF(ISBLANK(Outputs!E24),"",", "&amp;Outputs!E24&amp;", "&amp;Outputs!H24)</f>
        <v>, Karbonite, 1</v>
      </c>
      <c r="I24" s="0" t="str">
        <f aca="false">IF(ISBLANK(Outputs!E24),"",", "&amp;Outputs!E24&amp;", "&amp;Outputs!H24)</f>
        <v>, Karbonite, 1</v>
      </c>
      <c r="L24" s="0" t="inlineStr">
        <f aca="false">IF(ISBLANK(Outputs!I24),"",", "&amp;Outputs!I24&amp;", "&amp;Outputs!L24)</f>
        <is>
          <t/>
        </is>
      </c>
      <c r="M24" s="0" t="inlineStr">
        <f aca="false">IF(ISBLANK(Outputs!I24),"",", "&amp;Outputs!I24&amp;", "&amp;Outputs!L24)</f>
        <is>
          <t/>
        </is>
      </c>
      <c r="P24" s="0" t="inlineStr">
        <f aca="false">IF(ISBLANK(Outputs!M24),"",", "&amp;Outputs!M24&amp;", "&amp;Outputs!P24)</f>
        <is>
          <t/>
        </is>
      </c>
      <c r="Q24" s="0" t="inlineStr">
        <f aca="false">IF(ISBLANK(Outputs!M24),"",", "&amp;Outputs!M24&amp;", "&amp;Outputs!P24)</f>
        <is>
          <t/>
        </is>
      </c>
      <c r="T24" s="0" t="str">
        <f aca="false">IF(ISBLANK(Outputs!Q24),"",Outputs!Q24&amp;", "&amp;Outputs!T24&amp;", False")</f>
        <v>MON20, 1.0879995438031, False</v>
      </c>
      <c r="U24" s="0" t="str">
        <f aca="false">IF(ISBLANK(Outputs!Q24),"",Outputs!Q24&amp;",  "&amp;Outputs!T24&amp;", False")</f>
        <v>MON20,  1.0879995438031, False</v>
      </c>
      <c r="X24" s="0" t="str">
        <f aca="false">IF(ISBLANK(Outputs!U24),"",", "&amp;Outputs!U24&amp;", "&amp;Outputs!X24&amp;", True")</f>
        <v>, Nitrogen, 345.105955193323, True</v>
      </c>
      <c r="Y24" s="0" t="str">
        <f aca="false">IF(ISBLANK(Outputs!U24),"",", "&amp;Outputs!U24&amp;", "&amp;Outputs!X24&amp;", True")</f>
        <v>, Nitrogen, 345.105955193323, True</v>
      </c>
      <c r="AB24" s="0" t="inlineStr">
        <f aca="false">IF(ISBLANK(Outputs!Y24),"",", "&amp;Outputs!Y24&amp;", "&amp;Outputs!AB24&amp;", True")</f>
        <is>
          <t/>
        </is>
      </c>
      <c r="AC24" s="0" t="inlineStr">
        <f aca="false">IF(ISBLANK(Outputs!Y24),"",", "&amp;Outputs!Y24&amp;", "&amp;Outputs!AB24&amp;", True")</f>
        <is>
          <t/>
        </is>
      </c>
      <c r="AF24" s="0" t="inlineStr">
        <f aca="false">IF(ISBLANK(Outputs!AC24),"",", "&amp;Outputs!AC24&amp;", "&amp;Outputs!AF24&amp;", True")</f>
        <is>
          <t/>
        </is>
      </c>
      <c r="AG24" s="0" t="inlineStr">
        <f aca="false">IF(ISBLANK(Outputs!AC24),"",", "&amp;Outputs!AC24&amp;", "&amp;Outputs!AF24&amp;", True")</f>
        <is>
          <t/>
        </is>
      </c>
    </row>
    <row r="25" customFormat="false" ht="15" hidden="false" customHeight="true" outlineLevel="0" collapsed="false">
      <c r="A25" s="0" t="str">
        <f aca="false">B25&amp;C25&amp;D25</f>
        <v>@PART[KA_Distiller_250_01M]:AFTER[Karbonite]:NEEDS[RealFuels]
{
 MODULE
 {
  name = USI_Converter
  converterName = MON3, N2
  conversionRate = 1
  inputResources = ElectricCharge, 1.5, Karbonite, 1
  outputResources = MON3, 1.15476096542982, False, Nitrogen, 324.805604887834, True
 }
}
@PART[KA_Distiller_125_01M]:AFTER[Karbonite]:NEEDS[RealFuels]
{
 MODULE
 {
  name = USI_Converter
  converterName = MON3, N2
  conversionRate = 0.5
  inputResources = ElectricCharge, 1.5, Karbonite, 1
  outputResources = MON3,  1.15476096542982, False, Nitrogen, 324.805604887834, True
 }
}
</v>
      </c>
      <c r="B25" s="4" t="str">
        <f aca="false">IF(ISBLANK(Outputs!E25),"",IF(Outputs!A25="Distiller","@PART[KA_Distiller_250_01]:AFTER[Karbonite]:NEEDS[RealFuels]",IF(Outputs!A25="DistillerM","@PART[KA_Distiller_250_01M]:AFTER[Karbonite]:NEEDS[RealFuels]",IF(Outputs!A25="ConverterC","@PART[KA_Converter_250_01]:AFTER[Karbonite]:NEEDS[RealFuels]",IF(Outputs!A25="ConverterN","@PART[KA_Converter_250_01N]:AFTER[Karbonite]:NEEDS[RealFuels]",IF(Outputs!A25="ConverterH","@PART[KA_Converter_250_01H]:AFTER[Karbonite]:NEEDS[RealFuels]",IF(Outputs!A25="ConverterO","@PART[KA_Converter_250_01O]:AFTER[Karbonite]:NEEDS[RealFuels]","ERROR!"))))))&amp;"
{
 MODULE
 {
  name = USI_Converter
  converterName = "&amp;$E25&amp;"
  conversionRate = 1
  inputResources = "&amp;$G25&amp;H25&amp;L25&amp;P25&amp;"
  outputResources = "&amp;T25&amp;X25&amp;AB25&amp;AF25&amp;"
 }
}
")</f>
        <v>@PART[KA_Distiller_250_01M]:AFTER[Karbonite]:NEEDS[RealFuels]
{
 MODULE
 {
  name = USI_Converter
  converterName = MON3, N2
  conversionRate = 1
  inputResources = ElectricCharge, 1.5, Karbonite, 1
  outputResources = MON3, 1.15476096542982, False, Nitrogen, 324.805604887834, True
 }
}
</v>
      </c>
      <c r="C25" s="0" t="str">
        <f aca="false">IF(ISBLANK(Outputs!E25),"",IF(Outputs!A25="Distiller","@PART[KA_Distiller_125_01]:AFTER[Karbonite]:NEEDS[RealFuels]",IF(Outputs!A25="DistillerM","@PART[KA_Distiller_125_01M]:AFTER[Karbonite]:NEEDS[RealFuels]",IF(Outputs!A25="ConverterC","@PART[KA_Converter_125_01]:AFTER[Karbonite]:NEEDS[RealFuels]",IF(Outputs!A25="ConverterN","@PART[KA_Converter_125_01N]:AFTER[Karbonite]:NEEDS[RealFuels]",IF(Outputs!A25="ConverterH","@PART[KA_Converter_125_01H]:AFTER[Karbonite]:NEEDS[RealFuels]",IF(Outputs!A25="ConverterO","@PART[KA_Converter_125_01O]:AFTER[Karbonite]:NEEDS[RealFuels]","ERROR!"))))))&amp;"
{
 MODULE
 {
  name = USI_Converter
  converterName = "&amp;$E25&amp;"
  conversionRate = 0.5
  inputResources = "&amp;$G25&amp;I25&amp;M25&amp;Q25&amp;"
  outputResources = "&amp;U25&amp;Y25&amp;AC25&amp;AG25&amp;"
 }
}
")</f>
        <v>@PART[KA_Distiller_125_01M]:AFTER[Karbonite]:NEEDS[RealFuels]
{
 MODULE
 {
  name = USI_Converter
  converterName = MON3, N2
  conversionRate = 0.5
  inputResources = ElectricCharge, 1.5, Karbonite, 1
  outputResources = MON3,  1.15476096542982, False, Nitrogen, 324.805604887834, True
 }
}
</v>
      </c>
      <c r="E25" s="0" t="str">
        <f aca="false"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MON3, N2</v>
      </c>
      <c r="F25" s="0" t="str">
        <f aca="false"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25" s="0" t="str">
        <f aca="false">IF(ISBLANK(Outputs!E25),"","ElectricCharge, "&amp;Outputs!B25)</f>
        <v>ElectricCharge, 1.5</v>
      </c>
      <c r="H25" s="0" t="str">
        <f aca="false">IF(ISBLANK(Outputs!E25),"",", "&amp;Outputs!E25&amp;", "&amp;Outputs!H25)</f>
        <v>, Karbonite, 1</v>
      </c>
      <c r="I25" s="0" t="str">
        <f aca="false">IF(ISBLANK(Outputs!E25),"",", "&amp;Outputs!E25&amp;", "&amp;Outputs!H25)</f>
        <v>, Karbonite, 1</v>
      </c>
      <c r="L25" s="0" t="inlineStr">
        <f aca="false">IF(ISBLANK(Outputs!I25),"",", "&amp;Outputs!I25&amp;", "&amp;Outputs!L25)</f>
        <is>
          <t/>
        </is>
      </c>
      <c r="M25" s="0" t="inlineStr">
        <f aca="false">IF(ISBLANK(Outputs!I25),"",", "&amp;Outputs!I25&amp;", "&amp;Outputs!L25)</f>
        <is>
          <t/>
        </is>
      </c>
      <c r="P25" s="0" t="inlineStr">
        <f aca="false">IF(ISBLANK(Outputs!M25),"",", "&amp;Outputs!M25&amp;", "&amp;Outputs!P25)</f>
        <is>
          <t/>
        </is>
      </c>
      <c r="Q25" s="0" t="inlineStr">
        <f aca="false">IF(ISBLANK(Outputs!M25),"",", "&amp;Outputs!M25&amp;", "&amp;Outputs!P25)</f>
        <is>
          <t/>
        </is>
      </c>
      <c r="T25" s="0" t="str">
        <f aca="false">IF(ISBLANK(Outputs!Q25),"",Outputs!Q25&amp;", "&amp;Outputs!T25&amp;", False")</f>
        <v>MON3, 1.15476096542982, False</v>
      </c>
      <c r="U25" s="0" t="str">
        <f aca="false">IF(ISBLANK(Outputs!Q25),"",Outputs!Q25&amp;",  "&amp;Outputs!T25&amp;", False")</f>
        <v>MON3,  1.15476096542982, False</v>
      </c>
      <c r="X25" s="0" t="str">
        <f aca="false">IF(ISBLANK(Outputs!U25),"",", "&amp;Outputs!U25&amp;", "&amp;Outputs!X25&amp;", True")</f>
        <v>, Nitrogen, 324.805604887834, True</v>
      </c>
      <c r="Y25" s="0" t="str">
        <f aca="false">IF(ISBLANK(Outputs!U25),"",", "&amp;Outputs!U25&amp;", "&amp;Outputs!X25&amp;", True")</f>
        <v>, Nitrogen, 324.805604887834, True</v>
      </c>
      <c r="AB25" s="0" t="inlineStr">
        <f aca="false">IF(ISBLANK(Outputs!Y25),"",", "&amp;Outputs!Y25&amp;", "&amp;Outputs!AB25&amp;", True")</f>
        <is>
          <t/>
        </is>
      </c>
      <c r="AC25" s="0" t="inlineStr">
        <f aca="false">IF(ISBLANK(Outputs!Y25),"",", "&amp;Outputs!Y25&amp;", "&amp;Outputs!AB25&amp;", True")</f>
        <is>
          <t/>
        </is>
      </c>
      <c r="AF25" s="0" t="inlineStr">
        <f aca="false">IF(ISBLANK(Outputs!AC25),"",", "&amp;Outputs!AC25&amp;", "&amp;Outputs!AF25&amp;", True")</f>
        <is>
          <t/>
        </is>
      </c>
      <c r="AG25" s="0" t="inlineStr">
        <f aca="false">IF(ISBLANK(Outputs!AC25),"",", "&amp;Outputs!AC25&amp;", "&amp;Outputs!AF25&amp;", True")</f>
        <is>
          <t/>
        </is>
      </c>
    </row>
    <row r="26" customFormat="false" ht="15" hidden="false" customHeight="true" outlineLevel="0" collapsed="false">
      <c r="A26" s="0" t="str">
        <f aca="false">B26&amp;C26&amp;D26</f>
        <v/>
      </c>
      <c r="B26" s="4" t="inlineStr">
        <f aca="false">IF(ISBLANK(Outputs!E26),"",IF(Outputs!A26="Distiller","@PART[KA_Distiller_250_01]:AFTER[Karbonite]:NEEDS[RealFuels]",IF(Outputs!A26="DistillerM","@PART[KA_Distiller_250_01M]:AFTER[Karbonite]:NEEDS[RealFuels]",IF(Outputs!A26="ConverterC","@PART[KA_Converter_250_01]:AFTER[Karbonite]:NEEDS[RealFuels]",IF(Outputs!A26="ConverterN","@PART[KA_Converter_250_01N]:AFTER[Karbonite]:NEEDS[RealFuels]",IF(Outputs!A26="ConverterH","@PART[KA_Converter_250_01H]:AFTER[Karbonite]:NEEDS[RealFuels]",IF(Outputs!A26="ConverterO","@PART[KA_Converter_250_01O]:AFTER[Karbonite]:NEEDS[RealFuels]","ERROR!"))))))&amp;"
{
 MODULE
 {
  name = USI_Converter
  converterName = "&amp;$E26&amp;"
  conversionRate = 1
  inputResources = "&amp;$G26&amp;H26&amp;L26&amp;P26&amp;"
  outputResources = "&amp;T26&amp;X26&amp;AB26&amp;AF26&amp;"
 }
}
")</f>
        <is>
          <t/>
        </is>
      </c>
      <c r="C26" s="0" t="inlineStr">
        <f aca="false">IF(ISBLANK(Outputs!E26),"",IF(Outputs!A26="Distiller","@PART[KA_Distiller_125_01]:AFTER[Karbonite]:NEEDS[RealFuels]",IF(Outputs!A26="DistillerM","@PART[KA_Distiller_125_01M]:AFTER[Karbonite]:NEEDS[RealFuels]",IF(Outputs!A26="ConverterC","@PART[KA_Converter_125_01]:AFTER[Karbonite]:NEEDS[RealFuels]",IF(Outputs!A26="ConverterN","@PART[KA_Converter_125_01N]:AFTER[Karbonite]:NEEDS[RealFuels]",IF(Outputs!A26="ConverterH","@PART[KA_Converter_125_01H]:AFTER[Karbonite]:NEEDS[RealFuels]",IF(Outputs!A26="ConverterO","@PART[KA_Converter_125_01O]:AFTER[Karbonite]:NEEDS[RealFuels]","ERROR!"))))))&amp;"
{
 MODULE
 {
  name = USI_Converter
  converterName = "&amp;$E26&amp;"
  conversionRate = 0.5
  inputResources = "&amp;$G26&amp;I26&amp;M26&amp;Q26&amp;"
  outputResources = "&amp;U26&amp;Y26&amp;AC26&amp;AG26&amp;"
 }
}
")</f>
        <is>
          <t/>
        </is>
      </c>
      <c r="E26" s="0" t="inlineStr">
        <f aca="false"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is>
          <t/>
        </is>
      </c>
      <c r="F26" s="0" t="inlineStr">
        <f aca="false"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is>
          <t/>
        </is>
      </c>
      <c r="G26" s="0" t="inlineStr">
        <f aca="false">IF(ISBLANK(Outputs!E26),"","ElectricCharge, "&amp;Outputs!B26)</f>
        <is>
          <t/>
        </is>
      </c>
      <c r="H26" s="0" t="inlineStr">
        <f aca="false">IF(ISBLANK(Outputs!E26),"",", "&amp;Outputs!E26&amp;", "&amp;Outputs!H26)</f>
        <is>
          <t/>
        </is>
      </c>
      <c r="I26" s="0" t="inlineStr">
        <f aca="false">IF(ISBLANK(Outputs!E26),"",", "&amp;Outputs!E26&amp;", "&amp;Outputs!H26)</f>
        <is>
          <t/>
        </is>
      </c>
      <c r="L26" s="0" t="inlineStr">
        <f aca="false">IF(ISBLANK(Outputs!I26),"",", "&amp;Outputs!I26&amp;", "&amp;Outputs!L26)</f>
        <is>
          <t/>
        </is>
      </c>
      <c r="M26" s="0" t="inlineStr">
        <f aca="false">IF(ISBLANK(Outputs!I26),"",", "&amp;Outputs!I26&amp;", "&amp;Outputs!L26)</f>
        <is>
          <t/>
        </is>
      </c>
      <c r="P26" s="0" t="inlineStr">
        <f aca="false">IF(ISBLANK(Outputs!M26),"",", "&amp;Outputs!M26&amp;", "&amp;Outputs!P26)</f>
        <is>
          <t/>
        </is>
      </c>
      <c r="Q26" s="0" t="inlineStr">
        <f aca="false">IF(ISBLANK(Outputs!M26),"",", "&amp;Outputs!M26&amp;", "&amp;Outputs!P26)</f>
        <is>
          <t/>
        </is>
      </c>
      <c r="T26" s="0" t="inlineStr">
        <f aca="false">IF(ISBLANK(Outputs!Q26),"",Outputs!Q26&amp;", "&amp;Outputs!T26&amp;", False")</f>
        <is>
          <t/>
        </is>
      </c>
      <c r="U26" s="0" t="inlineStr">
        <f aca="false">IF(ISBLANK(Outputs!Q26),"",Outputs!Q26&amp;",  "&amp;Outputs!T26&amp;", False")</f>
        <is>
          <t/>
        </is>
      </c>
      <c r="X26" s="0" t="inlineStr">
        <f aca="false">IF(ISBLANK(Outputs!U26),"",", "&amp;Outputs!U26&amp;", "&amp;Outputs!X26&amp;", True")</f>
        <is>
          <t/>
        </is>
      </c>
      <c r="Y26" s="0" t="inlineStr">
        <f aca="false">IF(ISBLANK(Outputs!U26),"",", "&amp;Outputs!U26&amp;", "&amp;Outputs!X26&amp;", True")</f>
        <is>
          <t/>
        </is>
      </c>
      <c r="AB26" s="0" t="inlineStr">
        <f aca="false">IF(ISBLANK(Outputs!Y26),"",", "&amp;Outputs!Y26&amp;", "&amp;Outputs!AB26&amp;", True")</f>
        <is>
          <t/>
        </is>
      </c>
      <c r="AC26" s="0" t="inlineStr">
        <f aca="false">IF(ISBLANK(Outputs!Y26),"",", "&amp;Outputs!Y26&amp;", "&amp;Outputs!AB26&amp;", True")</f>
        <is>
          <t/>
        </is>
      </c>
      <c r="AF26" s="0" t="inlineStr">
        <f aca="false">IF(ISBLANK(Outputs!AC26),"",", "&amp;Outputs!AC26&amp;", "&amp;Outputs!AF26&amp;", True")</f>
        <is>
          <t/>
        </is>
      </c>
      <c r="AG26" s="0" t="inlineStr">
        <f aca="false">IF(ISBLANK(Outputs!AC26),"",", "&amp;Outputs!AC26&amp;", "&amp;Outputs!AF26&amp;", True")</f>
        <is>
          <t/>
        </is>
      </c>
    </row>
    <row r="27" customFormat="false" ht="15" hidden="false" customHeight="true" outlineLevel="0" collapsed="false">
      <c r="A27" s="0" t="str">
        <f aca="false">B27&amp;C27&amp;D27</f>
        <v/>
      </c>
      <c r="B27" s="4" t="inlineStr">
        <f aca="false">IF(ISBLANK(Outputs!E27),"",IF(Outputs!A27="Distiller","@PART[KA_Distiller_250_01]:AFTER[Karbonite]:NEEDS[RealFuels]",IF(Outputs!A27="DistillerM","@PART[KA_Distiller_250_01M]:AFTER[Karbonite]:NEEDS[RealFuels]",IF(Outputs!A27="ConverterC","@PART[KA_Converter_250_01]:AFTER[Karbonite]:NEEDS[RealFuels]",IF(Outputs!A27="ConverterN","@PART[KA_Converter_250_01N]:AFTER[Karbonite]:NEEDS[RealFuels]",IF(Outputs!A27="ConverterH","@PART[KA_Converter_250_01H]:AFTER[Karbonite]:NEEDS[RealFuels]",IF(Outputs!A27="ConverterO","@PART[KA_Converter_250_01O]:AFTER[Karbonite]:NEEDS[RealFuels]","ERROR!"))))))&amp;"
{
 MODULE
 {
  name = USI_Converter
  converterName = "&amp;$E27&amp;"
  conversionRate = 1
  inputResources = "&amp;$G27&amp;H27&amp;L27&amp;P27&amp;"
  outputResources = "&amp;T27&amp;X27&amp;AB27&amp;AF27&amp;"
 }
}
")</f>
        <is>
          <t/>
        </is>
      </c>
      <c r="C27" s="0" t="inlineStr">
        <f aca="false">IF(ISBLANK(Outputs!E27),"",IF(Outputs!A27="Distiller","@PART[KA_Distiller_125_01]:AFTER[Karbonite]:NEEDS[RealFuels]",IF(Outputs!A27="DistillerM","@PART[KA_Distiller_125_01M]:AFTER[Karbonite]:NEEDS[RealFuels]",IF(Outputs!A27="ConverterC","@PART[KA_Converter_125_01]:AFTER[Karbonite]:NEEDS[RealFuels]",IF(Outputs!A27="ConverterN","@PART[KA_Converter_125_01N]:AFTER[Karbonite]:NEEDS[RealFuels]",IF(Outputs!A27="ConverterH","@PART[KA_Converter_125_01H]:AFTER[Karbonite]:NEEDS[RealFuels]",IF(Outputs!A27="ConverterO","@PART[KA_Converter_125_01O]:AFTER[Karbonite]:NEEDS[RealFuels]","ERROR!"))))))&amp;"
{
 MODULE
 {
  name = USI_Converter
  converterName = "&amp;$E27&amp;"
  conversionRate = 0.5
  inputResources = "&amp;$G27&amp;I27&amp;M27&amp;Q27&amp;"
  outputResources = "&amp;U27&amp;Y27&amp;AC27&amp;AG27&amp;"
 }
}
")</f>
        <is>
          <t/>
        </is>
      </c>
      <c r="E27" s="0" t="inlineStr">
        <f aca="false"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is>
          <t/>
        </is>
      </c>
      <c r="F27" s="0" t="inlineStr">
        <f aca="false"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is>
          <t/>
        </is>
      </c>
      <c r="G27" s="0" t="inlineStr">
        <f aca="false">IF(ISBLANK(Outputs!E27),"","ElectricCharge, "&amp;Outputs!B27)</f>
        <is>
          <t/>
        </is>
      </c>
      <c r="H27" s="0" t="inlineStr">
        <f aca="false">IF(ISBLANK(Outputs!E27),"",", "&amp;Outputs!E27&amp;", "&amp;Outputs!H27)</f>
        <is>
          <t/>
        </is>
      </c>
      <c r="I27" s="0" t="inlineStr">
        <f aca="false">IF(ISBLANK(Outputs!E27),"",", "&amp;Outputs!E27&amp;", "&amp;Outputs!H27)</f>
        <is>
          <t/>
        </is>
      </c>
      <c r="L27" s="0" t="inlineStr">
        <f aca="false">IF(ISBLANK(Outputs!I27),"",", "&amp;Outputs!I27&amp;", "&amp;Outputs!L27)</f>
        <is>
          <t/>
        </is>
      </c>
      <c r="M27" s="0" t="inlineStr">
        <f aca="false">IF(ISBLANK(Outputs!I27),"",", "&amp;Outputs!I27&amp;", "&amp;Outputs!L27)</f>
        <is>
          <t/>
        </is>
      </c>
      <c r="P27" s="0" t="inlineStr">
        <f aca="false">IF(ISBLANK(Outputs!M27),"",", "&amp;Outputs!M27&amp;", "&amp;Outputs!P27)</f>
        <is>
          <t/>
        </is>
      </c>
      <c r="Q27" s="0" t="inlineStr">
        <f aca="false">IF(ISBLANK(Outputs!M27),"",", "&amp;Outputs!M27&amp;", "&amp;Outputs!P27)</f>
        <is>
          <t/>
        </is>
      </c>
      <c r="T27" s="0" t="inlineStr">
        <f aca="false">IF(ISBLANK(Outputs!Q27),"",Outputs!Q27&amp;", "&amp;Outputs!T27&amp;", False")</f>
        <is>
          <t/>
        </is>
      </c>
      <c r="U27" s="0" t="inlineStr">
        <f aca="false">IF(ISBLANK(Outputs!Q27),"",Outputs!Q27&amp;",  "&amp;Outputs!T27&amp;", False")</f>
        <is>
          <t/>
        </is>
      </c>
      <c r="X27" s="0" t="inlineStr">
        <f aca="false">IF(ISBLANK(Outputs!U27),"",", "&amp;Outputs!U27&amp;", "&amp;Outputs!X27&amp;", True")</f>
        <is>
          <t/>
        </is>
      </c>
      <c r="Y27" s="0" t="inlineStr">
        <f aca="false">IF(ISBLANK(Outputs!U27),"",", "&amp;Outputs!U27&amp;", "&amp;Outputs!X27&amp;", True")</f>
        <is>
          <t/>
        </is>
      </c>
      <c r="AB27" s="0" t="inlineStr">
        <f aca="false">IF(ISBLANK(Outputs!Y27),"",", "&amp;Outputs!Y27&amp;", "&amp;Outputs!AB27&amp;", True")</f>
        <is>
          <t/>
        </is>
      </c>
      <c r="AC27" s="0" t="inlineStr">
        <f aca="false">IF(ISBLANK(Outputs!Y27),"",", "&amp;Outputs!Y27&amp;", "&amp;Outputs!AB27&amp;", True")</f>
        <is>
          <t/>
        </is>
      </c>
      <c r="AF27" s="0" t="inlineStr">
        <f aca="false">IF(ISBLANK(Outputs!AC27),"",", "&amp;Outputs!AC27&amp;", "&amp;Outputs!AF27&amp;", True")</f>
        <is>
          <t/>
        </is>
      </c>
      <c r="AG27" s="0" t="inlineStr">
        <f aca="false">IF(ISBLANK(Outputs!AC27),"",", "&amp;Outputs!AC27&amp;", "&amp;Outputs!AF27&amp;", True")</f>
        <is>
          <t/>
        </is>
      </c>
    </row>
    <row r="28" customFormat="false" ht="15" hidden="false" customHeight="true" outlineLevel="0" collapsed="false">
      <c r="A28" s="0" t="str">
        <f aca="false">B28&amp;C28&amp;D28</f>
        <v/>
      </c>
      <c r="B28" s="4" t="inlineStr">
        <f aca="false">IF(ISBLANK(Outputs!E28),"",IF(Outputs!A28="Distiller","@PART[KA_Distiller_250_01]:AFTER[Karbonite]:NEEDS[RealFuels]",IF(Outputs!A28="DistillerM","@PART[KA_Distiller_250_01M]:AFTER[Karbonite]:NEEDS[RealFuels]",IF(Outputs!A28="ConverterC","@PART[KA_Converter_250_01]:AFTER[Karbonite]:NEEDS[RealFuels]",IF(Outputs!A28="ConverterN","@PART[KA_Converter_250_01N]:AFTER[Karbonite]:NEEDS[RealFuels]",IF(Outputs!A28="ConverterH","@PART[KA_Converter_250_01H]:AFTER[Karbonite]:NEEDS[RealFuels]",IF(Outputs!A28="ConverterO","@PART[KA_Converter_250_01O]:AFTER[Karbonite]:NEEDS[RealFuels]","ERROR!"))))))&amp;"
{
 MODULE
 {
  name = USI_Converter
  converterName = "&amp;$E28&amp;"
  conversionRate = 1
  inputResources = "&amp;$G28&amp;H28&amp;L28&amp;P28&amp;"
  outputResources = "&amp;T28&amp;X28&amp;AB28&amp;AF28&amp;"
 }
}
")</f>
        <is>
          <t/>
        </is>
      </c>
      <c r="C28" s="0" t="inlineStr">
        <f aca="false">IF(ISBLANK(Outputs!E28),"",IF(Outputs!A28="Distiller","@PART[KA_Distiller_125_01]:AFTER[Karbonite]:NEEDS[RealFuels]",IF(Outputs!A28="DistillerM","@PART[KA_Distiller_125_01M]:AFTER[Karbonite]:NEEDS[RealFuels]",IF(Outputs!A28="ConverterC","@PART[KA_Converter_125_01]:AFTER[Karbonite]:NEEDS[RealFuels]",IF(Outputs!A28="ConverterN","@PART[KA_Converter_125_01N]:AFTER[Karbonite]:NEEDS[RealFuels]",IF(Outputs!A28="ConverterH","@PART[KA_Converter_125_01H]:AFTER[Karbonite]:NEEDS[RealFuels]",IF(Outputs!A28="ConverterO","@PART[KA_Converter_125_01O]:AFTER[Karbonite]:NEEDS[RealFuels]","ERROR!"))))))&amp;"
{
 MODULE
 {
  name = USI_Converter
  converterName = "&amp;$E28&amp;"
  conversionRate = 0.5
  inputResources = "&amp;$G28&amp;I28&amp;M28&amp;Q28&amp;"
  outputResources = "&amp;U28&amp;Y28&amp;AC28&amp;AG28&amp;"
 }
}
")</f>
        <is>
          <t/>
        </is>
      </c>
      <c r="E28" s="0" t="inlineStr">
        <f aca="false"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is>
          <t/>
        </is>
      </c>
      <c r="F28" s="0" t="inlineStr">
        <f aca="false"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is>
          <t/>
        </is>
      </c>
      <c r="G28" s="0" t="inlineStr">
        <f aca="false">IF(ISBLANK(Outputs!E28),"","ElectricCharge, "&amp;Outputs!B28)</f>
        <is>
          <t/>
        </is>
      </c>
      <c r="H28" s="0" t="inlineStr">
        <f aca="false">IF(ISBLANK(Outputs!E28),"",", "&amp;Outputs!E28&amp;", "&amp;Outputs!H28)</f>
        <is>
          <t/>
        </is>
      </c>
      <c r="I28" s="0" t="inlineStr">
        <f aca="false">IF(ISBLANK(Outputs!E28),"",", "&amp;Outputs!E28&amp;", "&amp;Outputs!H28)</f>
        <is>
          <t/>
        </is>
      </c>
      <c r="L28" s="0" t="inlineStr">
        <f aca="false">IF(ISBLANK(Outputs!I28),"",", "&amp;Outputs!I28&amp;", "&amp;Outputs!L28)</f>
        <is>
          <t/>
        </is>
      </c>
      <c r="M28" s="0" t="inlineStr">
        <f aca="false">IF(ISBLANK(Outputs!I28),"",", "&amp;Outputs!I28&amp;", "&amp;Outputs!L28)</f>
        <is>
          <t/>
        </is>
      </c>
      <c r="P28" s="0" t="inlineStr">
        <f aca="false">IF(ISBLANK(Outputs!M28),"",", "&amp;Outputs!M28&amp;", "&amp;Outputs!P28)</f>
        <is>
          <t/>
        </is>
      </c>
      <c r="Q28" s="0" t="inlineStr">
        <f aca="false">IF(ISBLANK(Outputs!M28),"",", "&amp;Outputs!M28&amp;", "&amp;Outputs!P28)</f>
        <is>
          <t/>
        </is>
      </c>
      <c r="T28" s="0" t="inlineStr">
        <f aca="false">IF(ISBLANK(Outputs!Q28),"",Outputs!Q28&amp;", "&amp;Outputs!T28&amp;", False")</f>
        <is>
          <t/>
        </is>
      </c>
      <c r="U28" s="0" t="inlineStr">
        <f aca="false">IF(ISBLANK(Outputs!Q28),"",Outputs!Q28&amp;",  "&amp;Outputs!T28&amp;", False")</f>
        <is>
          <t/>
        </is>
      </c>
      <c r="X28" s="0" t="inlineStr">
        <f aca="false">IF(ISBLANK(Outputs!U28),"",", "&amp;Outputs!U28&amp;", "&amp;Outputs!X28&amp;", True")</f>
        <is>
          <t/>
        </is>
      </c>
      <c r="Y28" s="0" t="inlineStr">
        <f aca="false">IF(ISBLANK(Outputs!U28),"",", "&amp;Outputs!U28&amp;", "&amp;Outputs!X28&amp;", True")</f>
        <is>
          <t/>
        </is>
      </c>
      <c r="AB28" s="0" t="inlineStr">
        <f aca="false">IF(ISBLANK(Outputs!Y28),"",", "&amp;Outputs!Y28&amp;", "&amp;Outputs!AB28&amp;", True")</f>
        <is>
          <t/>
        </is>
      </c>
      <c r="AC28" s="0" t="inlineStr">
        <f aca="false">IF(ISBLANK(Outputs!Y28),"",", "&amp;Outputs!Y28&amp;", "&amp;Outputs!AB28&amp;", True")</f>
        <is>
          <t/>
        </is>
      </c>
      <c r="AF28" s="0" t="inlineStr">
        <f aca="false">IF(ISBLANK(Outputs!AC28),"",", "&amp;Outputs!AC28&amp;", "&amp;Outputs!AF28&amp;", True")</f>
        <is>
          <t/>
        </is>
      </c>
      <c r="AG28" s="0" t="inlineStr">
        <f aca="false">IF(ISBLANK(Outputs!AC28),"",", "&amp;Outputs!AC28&amp;", "&amp;Outputs!AF28&amp;", True")</f>
        <is>
          <t/>
        </is>
      </c>
    </row>
    <row r="29" customFormat="false" ht="15" hidden="false" customHeight="true" outlineLevel="0" collapsed="false">
      <c r="A29" s="0" t="str">
        <f aca="false">B29&amp;C29&amp;D29</f>
        <v/>
      </c>
      <c r="B29" s="4" t="inlineStr">
        <f aca="false">IF(ISBLANK(Outputs!E29),"",IF(Outputs!A29="Distiller","@PART[KA_Distiller_250_01]:AFTER[Karbonite]:NEEDS[RealFuels]",IF(Outputs!A29="DistillerM","@PART[KA_Distiller_250_01M]:AFTER[Karbonite]:NEEDS[RealFuels]",IF(Outputs!A29="ConverterC","@PART[KA_Converter_250_01]:AFTER[Karbonite]:NEEDS[RealFuels]",IF(Outputs!A29="ConverterN","@PART[KA_Converter_250_01N]:AFTER[Karbonite]:NEEDS[RealFuels]",IF(Outputs!A29="ConverterH","@PART[KA_Converter_250_01H]:AFTER[Karbonite]:NEEDS[RealFuels]",IF(Outputs!A29="ConverterO","@PART[KA_Converter_250_01O]:AFTER[Karbonite]:NEEDS[RealFuels]","ERROR!"))))))&amp;"
{
 MODULE
 {
  name = USI_Converter
  converterName = "&amp;$E29&amp;"
  conversionRate = 1
  inputResources = "&amp;$G29&amp;H29&amp;L29&amp;P29&amp;"
  outputResources = "&amp;T29&amp;X29&amp;AB29&amp;AF29&amp;"
 }
}
")</f>
        <is>
          <t/>
        </is>
      </c>
      <c r="C29" s="0" t="inlineStr">
        <f aca="false">IF(ISBLANK(Outputs!E29),"",IF(Outputs!A29="Distiller","@PART[KA_Distiller_125_01]:AFTER[Karbonite]:NEEDS[RealFuels]",IF(Outputs!A29="DistillerM","@PART[KA_Distiller_125_01M]:AFTER[Karbonite]:NEEDS[RealFuels]",IF(Outputs!A29="ConverterC","@PART[KA_Converter_125_01]:AFTER[Karbonite]:NEEDS[RealFuels]",IF(Outputs!A29="ConverterN","@PART[KA_Converter_125_01N]:AFTER[Karbonite]:NEEDS[RealFuels]",IF(Outputs!A29="ConverterH","@PART[KA_Converter_125_01H]:AFTER[Karbonite]:NEEDS[RealFuels]",IF(Outputs!A29="ConverterO","@PART[KA_Converter_125_01O]:AFTER[Karbonite]:NEEDS[RealFuels]","ERROR!"))))))&amp;"
{
 MODULE
 {
  name = USI_Converter
  converterName = "&amp;$E29&amp;"
  conversionRate = 0.5
  inputResources = "&amp;$G29&amp;I29&amp;M29&amp;Q29&amp;"
  outputResources = "&amp;U29&amp;Y29&amp;AC29&amp;AG29&amp;"
 }
}
")</f>
        <is>
          <t/>
        </is>
      </c>
      <c r="E29" s="0" t="inlineStr">
        <f aca="false"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is>
          <t/>
        </is>
      </c>
      <c r="F29" s="0" t="inlineStr">
        <f aca="false"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is>
          <t/>
        </is>
      </c>
      <c r="G29" s="0" t="inlineStr">
        <f aca="false">IF(ISBLANK(Outputs!E29),"","ElectricCharge, "&amp;Outputs!B29)</f>
        <is>
          <t/>
        </is>
      </c>
      <c r="H29" s="0" t="inlineStr">
        <f aca="false">IF(ISBLANK(Outputs!E29),"",", "&amp;Outputs!E29&amp;", "&amp;Outputs!H29)</f>
        <is>
          <t/>
        </is>
      </c>
      <c r="I29" s="0" t="inlineStr">
        <f aca="false">IF(ISBLANK(Outputs!E29),"",", "&amp;Outputs!E29&amp;", "&amp;Outputs!H29)</f>
        <is>
          <t/>
        </is>
      </c>
      <c r="L29" s="0" t="inlineStr">
        <f aca="false">IF(ISBLANK(Outputs!I29),"",", "&amp;Outputs!I29&amp;", "&amp;Outputs!L29)</f>
        <is>
          <t/>
        </is>
      </c>
      <c r="M29" s="0" t="inlineStr">
        <f aca="false">IF(ISBLANK(Outputs!I29),"",", "&amp;Outputs!I29&amp;", "&amp;Outputs!L29)</f>
        <is>
          <t/>
        </is>
      </c>
      <c r="P29" s="0" t="inlineStr">
        <f aca="false">IF(ISBLANK(Outputs!M29),"",", "&amp;Outputs!M29&amp;", "&amp;Outputs!P29)</f>
        <is>
          <t/>
        </is>
      </c>
      <c r="Q29" s="0" t="inlineStr">
        <f aca="false">IF(ISBLANK(Outputs!M29),"",", "&amp;Outputs!M29&amp;", "&amp;Outputs!P29)</f>
        <is>
          <t/>
        </is>
      </c>
      <c r="T29" s="0" t="inlineStr">
        <f aca="false">IF(ISBLANK(Outputs!Q29),"",Outputs!Q29&amp;", "&amp;Outputs!T29&amp;", False")</f>
        <is>
          <t/>
        </is>
      </c>
      <c r="U29" s="0" t="inlineStr">
        <f aca="false">IF(ISBLANK(Outputs!Q29),"",Outputs!Q29&amp;",  "&amp;Outputs!T29&amp;", False")</f>
        <is>
          <t/>
        </is>
      </c>
      <c r="X29" s="0" t="inlineStr">
        <f aca="false">IF(ISBLANK(Outputs!U29),"",", "&amp;Outputs!U29&amp;", "&amp;Outputs!X29&amp;", True")</f>
        <is>
          <t/>
        </is>
      </c>
      <c r="Y29" s="0" t="inlineStr">
        <f aca="false">IF(ISBLANK(Outputs!U29),"",", "&amp;Outputs!U29&amp;", "&amp;Outputs!X29&amp;", True")</f>
        <is>
          <t/>
        </is>
      </c>
      <c r="AB29" s="0" t="inlineStr">
        <f aca="false">IF(ISBLANK(Outputs!Y29),"",", "&amp;Outputs!Y29&amp;", "&amp;Outputs!AB29&amp;", True")</f>
        <is>
          <t/>
        </is>
      </c>
      <c r="AC29" s="0" t="inlineStr">
        <f aca="false">IF(ISBLANK(Outputs!Y29),"",", "&amp;Outputs!Y29&amp;", "&amp;Outputs!AB29&amp;", True")</f>
        <is>
          <t/>
        </is>
      </c>
      <c r="AF29" s="0" t="inlineStr">
        <f aca="false">IF(ISBLANK(Outputs!AC29),"",", "&amp;Outputs!AC29&amp;", "&amp;Outputs!AF29&amp;", True")</f>
        <is>
          <t/>
        </is>
      </c>
      <c r="AG29" s="0" t="inlineStr">
        <f aca="false">IF(ISBLANK(Outputs!AC29),"",", "&amp;Outputs!AC29&amp;", "&amp;Outputs!AF29&amp;", True")</f>
        <is>
          <t/>
        </is>
      </c>
    </row>
    <row r="30" customFormat="false" ht="15" hidden="false" customHeight="true" outlineLevel="0" collapsed="false">
      <c r="A30" s="0" t="str">
        <f aca="false">B30&amp;C30&amp;D30</f>
        <v/>
      </c>
      <c r="B30" s="4" t="inlineStr">
        <f aca="false">IF(ISBLANK(Outputs!E30),"",IF(Outputs!A30="Distiller","@PART[KA_Distiller_250_01]:AFTER[Karbonite]:NEEDS[RealFuels]",IF(Outputs!A30="DistillerM","@PART[KA_Distiller_250_01M]:AFTER[Karbonite]:NEEDS[RealFuels]",IF(Outputs!A30="ConverterC","@PART[KA_Converter_250_01]:AFTER[Karbonite]:NEEDS[RealFuels]",IF(Outputs!A30="ConverterN","@PART[KA_Converter_250_01N]:AFTER[Karbonite]:NEEDS[RealFuels]",IF(Outputs!A30="ConverterH","@PART[KA_Converter_250_01H]:AFTER[Karbonite]:NEEDS[RealFuels]",IF(Outputs!A30="ConverterO","@PART[KA_Converter_250_01O]:AFTER[Karbonite]:NEEDS[RealFuels]","ERROR!"))))))&amp;"
{
 MODULE
 {
  name = USI_Converter
  converterName = "&amp;$E30&amp;"
  conversionRate = 1
  inputResources = "&amp;$G30&amp;H30&amp;L30&amp;P30&amp;"
  outputResources = "&amp;T30&amp;X30&amp;AB30&amp;AF30&amp;"
 }
}
")</f>
        <is>
          <t/>
        </is>
      </c>
      <c r="C30" s="0" t="inlineStr">
        <f aca="false">IF(ISBLANK(Outputs!E30),"",IF(Outputs!A30="Distiller","@PART[KA_Distiller_125_01]:AFTER[Karbonite]:NEEDS[RealFuels]",IF(Outputs!A30="DistillerM","@PART[KA_Distiller_125_01M]:AFTER[Karbonite]:NEEDS[RealFuels]",IF(Outputs!A30="ConverterC","@PART[KA_Converter_125_01]:AFTER[Karbonite]:NEEDS[RealFuels]",IF(Outputs!A30="ConverterN","@PART[KA_Converter_125_01N]:AFTER[Karbonite]:NEEDS[RealFuels]",IF(Outputs!A30="ConverterH","@PART[KA_Converter_125_01H]:AFTER[Karbonite]:NEEDS[RealFuels]",IF(Outputs!A30="ConverterO","@PART[KA_Converter_125_01O]:AFTER[Karbonite]:NEEDS[RealFuels]","ERROR!"))))))&amp;"
{
 MODULE
 {
  name = USI_Converter
  converterName = "&amp;$E30&amp;"
  conversionRate = 0.5
  inputResources = "&amp;$G30&amp;I30&amp;M30&amp;Q30&amp;"
  outputResources = "&amp;U30&amp;Y30&amp;AC30&amp;AG30&amp;"
 }
}
")</f>
        <is>
          <t/>
        </is>
      </c>
      <c r="E30" s="0" t="inlineStr">
        <f aca="false"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is>
          <t/>
        </is>
      </c>
      <c r="F30" s="0" t="inlineStr">
        <f aca="false"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is>
          <t/>
        </is>
      </c>
      <c r="G30" s="0" t="inlineStr">
        <f aca="false">IF(ISBLANK(Outputs!E30),"","ElectricCharge, "&amp;Outputs!B30)</f>
        <is>
          <t/>
        </is>
      </c>
      <c r="H30" s="0" t="inlineStr">
        <f aca="false">IF(ISBLANK(Outputs!E30),"",", "&amp;Outputs!E30&amp;", "&amp;Outputs!H30)</f>
        <is>
          <t/>
        </is>
      </c>
      <c r="I30" s="0" t="inlineStr">
        <f aca="false">IF(ISBLANK(Outputs!E30),"",", "&amp;Outputs!E30&amp;", "&amp;Outputs!H30)</f>
        <is>
          <t/>
        </is>
      </c>
      <c r="L30" s="0" t="inlineStr">
        <f aca="false">IF(ISBLANK(Outputs!I30),"",", "&amp;Outputs!I30&amp;", "&amp;Outputs!L30)</f>
        <is>
          <t/>
        </is>
      </c>
      <c r="M30" s="0" t="inlineStr">
        <f aca="false">IF(ISBLANK(Outputs!I30),"",", "&amp;Outputs!I30&amp;", "&amp;Outputs!L30)</f>
        <is>
          <t/>
        </is>
      </c>
      <c r="P30" s="0" t="inlineStr">
        <f aca="false">IF(ISBLANK(Outputs!M30),"",", "&amp;Outputs!M30&amp;", "&amp;Outputs!P30)</f>
        <is>
          <t/>
        </is>
      </c>
      <c r="Q30" s="0" t="inlineStr">
        <f aca="false">IF(ISBLANK(Outputs!M30),"",", "&amp;Outputs!M30&amp;", "&amp;Outputs!P30)</f>
        <is>
          <t/>
        </is>
      </c>
      <c r="T30" s="0" t="inlineStr">
        <f aca="false">IF(ISBLANK(Outputs!Q30),"",Outputs!Q30&amp;", "&amp;Outputs!T30&amp;", False")</f>
        <is>
          <t/>
        </is>
      </c>
      <c r="U30" s="0" t="inlineStr">
        <f aca="false">IF(ISBLANK(Outputs!Q30),"",Outputs!Q30&amp;",  "&amp;Outputs!T30&amp;", False")</f>
        <is>
          <t/>
        </is>
      </c>
      <c r="X30" s="0" t="inlineStr">
        <f aca="false">IF(ISBLANK(Outputs!U30),"",", "&amp;Outputs!U30&amp;", "&amp;Outputs!X30&amp;", True")</f>
        <is>
          <t/>
        </is>
      </c>
      <c r="Y30" s="0" t="inlineStr">
        <f aca="false">IF(ISBLANK(Outputs!U30),"",", "&amp;Outputs!U30&amp;", "&amp;Outputs!X30&amp;", True")</f>
        <is>
          <t/>
        </is>
      </c>
      <c r="AB30" s="0" t="inlineStr">
        <f aca="false">IF(ISBLANK(Outputs!Y30),"",", "&amp;Outputs!Y30&amp;", "&amp;Outputs!AB30&amp;", True")</f>
        <is>
          <t/>
        </is>
      </c>
      <c r="AC30" s="0" t="inlineStr">
        <f aca="false">IF(ISBLANK(Outputs!Y30),"",", "&amp;Outputs!Y30&amp;", "&amp;Outputs!AB30&amp;", True")</f>
        <is>
          <t/>
        </is>
      </c>
      <c r="AF30" s="0" t="inlineStr">
        <f aca="false">IF(ISBLANK(Outputs!AC30),"",", "&amp;Outputs!AC30&amp;", "&amp;Outputs!AF30&amp;", True")</f>
        <is>
          <t/>
        </is>
      </c>
      <c r="AG30" s="0" t="inlineStr">
        <f aca="false">IF(ISBLANK(Outputs!AC30),"",", "&amp;Outputs!AC30&amp;", "&amp;Outputs!AF30&amp;", True")</f>
        <is>
          <t/>
        </is>
      </c>
    </row>
    <row r="31" customFormat="false" ht="15" hidden="false" customHeight="true" outlineLevel="0" collapsed="false">
      <c r="A31" s="0" t="str">
        <f aca="false">B31&amp;C31&amp;D31</f>
        <v/>
      </c>
      <c r="B31" s="4" t="inlineStr">
        <f aca="false">IF(ISBLANK(Outputs!E31),"",IF(Outputs!A31="Distiller","@PART[KA_Distiller_250_01]:AFTER[Karbonite]:NEEDS[RealFuels]",IF(Outputs!A31="DistillerM","@PART[KA_Distiller_250_01M]:AFTER[Karbonite]:NEEDS[RealFuels]",IF(Outputs!A31="ConverterC","@PART[KA_Converter_250_01]:AFTER[Karbonite]:NEEDS[RealFuels]",IF(Outputs!A31="ConverterN","@PART[KA_Converter_250_01N]:AFTER[Karbonite]:NEEDS[RealFuels]",IF(Outputs!A31="ConverterH","@PART[KA_Converter_250_01H]:AFTER[Karbonite]:NEEDS[RealFuels]",IF(Outputs!A31="ConverterO","@PART[KA_Converter_250_01O]:AFTER[Karbonite]:NEEDS[RealFuels]","ERROR!"))))))&amp;"
{
 MODULE
 {
  name = USI_Converter
  converterName = "&amp;$E31&amp;"
  conversionRate = 1
  inputResources = "&amp;$G31&amp;H31&amp;L31&amp;P31&amp;"
  outputResources = "&amp;T31&amp;X31&amp;AB31&amp;AF31&amp;"
 }
}
")</f>
        <is>
          <t/>
        </is>
      </c>
      <c r="C31" s="0" t="inlineStr">
        <f aca="false">IF(ISBLANK(Outputs!E31),"",IF(Outputs!A31="Distiller","@PART[KA_Distiller_125_01]:AFTER[Karbonite]:NEEDS[RealFuels]",IF(Outputs!A31="DistillerM","@PART[KA_Distiller_125_01M]:AFTER[Karbonite]:NEEDS[RealFuels]",IF(Outputs!A31="ConverterC","@PART[KA_Converter_125_01]:AFTER[Karbonite]:NEEDS[RealFuels]",IF(Outputs!A31="ConverterN","@PART[KA_Converter_125_01N]:AFTER[Karbonite]:NEEDS[RealFuels]",IF(Outputs!A31="ConverterH","@PART[KA_Converter_125_01H]:AFTER[Karbonite]:NEEDS[RealFuels]",IF(Outputs!A31="ConverterO","@PART[KA_Converter_125_01O]:AFTER[Karbonite]:NEEDS[RealFuels]","ERROR!"))))))&amp;"
{
 MODULE
 {
  name = USI_Converter
  converterName = "&amp;$E31&amp;"
  conversionRate = 0.5
  inputResources = "&amp;$G31&amp;I31&amp;M31&amp;Q31&amp;"
  outputResources = "&amp;U31&amp;Y31&amp;AC31&amp;AG31&amp;"
 }
}
")</f>
        <is>
          <t/>
        </is>
      </c>
      <c r="E31" s="0" t="inlineStr">
        <f aca="false"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is>
          <t/>
        </is>
      </c>
      <c r="F31" s="0" t="inlineStr">
        <f aca="false"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is>
          <t/>
        </is>
      </c>
      <c r="G31" s="0" t="inlineStr">
        <f aca="false">IF(ISBLANK(Outputs!E31),"","ElectricCharge, "&amp;Outputs!B31)</f>
        <is>
          <t/>
        </is>
      </c>
      <c r="H31" s="0" t="inlineStr">
        <f aca="false">IF(ISBLANK(Outputs!E31),"",", "&amp;Outputs!E31&amp;", "&amp;Outputs!H31)</f>
        <is>
          <t/>
        </is>
      </c>
      <c r="I31" s="0" t="inlineStr">
        <f aca="false">IF(ISBLANK(Outputs!E31),"",", "&amp;Outputs!E31&amp;", "&amp;Outputs!H31)</f>
        <is>
          <t/>
        </is>
      </c>
      <c r="L31" s="0" t="inlineStr">
        <f aca="false">IF(ISBLANK(Outputs!I31),"",", "&amp;Outputs!I31&amp;", "&amp;Outputs!L31)</f>
        <is>
          <t/>
        </is>
      </c>
      <c r="M31" s="0" t="inlineStr">
        <f aca="false">IF(ISBLANK(Outputs!I31),"",", "&amp;Outputs!I31&amp;", "&amp;Outputs!L31)</f>
        <is>
          <t/>
        </is>
      </c>
      <c r="P31" s="0" t="inlineStr">
        <f aca="false">IF(ISBLANK(Outputs!M31),"",", "&amp;Outputs!M31&amp;", "&amp;Outputs!P31)</f>
        <is>
          <t/>
        </is>
      </c>
      <c r="Q31" s="0" t="inlineStr">
        <f aca="false">IF(ISBLANK(Outputs!M31),"",", "&amp;Outputs!M31&amp;", "&amp;Outputs!P31)</f>
        <is>
          <t/>
        </is>
      </c>
      <c r="T31" s="0" t="inlineStr">
        <f aca="false">IF(ISBLANK(Outputs!Q31),"",Outputs!Q31&amp;", "&amp;Outputs!T31&amp;", False")</f>
        <is>
          <t/>
        </is>
      </c>
      <c r="U31" s="0" t="inlineStr">
        <f aca="false">IF(ISBLANK(Outputs!Q31),"",Outputs!Q31&amp;",  "&amp;Outputs!T31&amp;", False")</f>
        <is>
          <t/>
        </is>
      </c>
      <c r="X31" s="0" t="inlineStr">
        <f aca="false">IF(ISBLANK(Outputs!U31),"",", "&amp;Outputs!U31&amp;", "&amp;Outputs!X31&amp;", True")</f>
        <is>
          <t/>
        </is>
      </c>
      <c r="Y31" s="0" t="inlineStr">
        <f aca="false">IF(ISBLANK(Outputs!U31),"",", "&amp;Outputs!U31&amp;", "&amp;Outputs!X31&amp;", True")</f>
        <is>
          <t/>
        </is>
      </c>
      <c r="AB31" s="0" t="inlineStr">
        <f aca="false">IF(ISBLANK(Outputs!Y31),"",", "&amp;Outputs!Y31&amp;", "&amp;Outputs!AB31&amp;", True")</f>
        <is>
          <t/>
        </is>
      </c>
      <c r="AC31" s="0" t="inlineStr">
        <f aca="false">IF(ISBLANK(Outputs!Y31),"",", "&amp;Outputs!Y31&amp;", "&amp;Outputs!AB31&amp;", True")</f>
        <is>
          <t/>
        </is>
      </c>
      <c r="AF31" s="0" t="inlineStr">
        <f aca="false">IF(ISBLANK(Outputs!AC31),"",", "&amp;Outputs!AC31&amp;", "&amp;Outputs!AF31&amp;", True")</f>
        <is>
          <t/>
        </is>
      </c>
      <c r="AG31" s="0" t="inlineStr">
        <f aca="false">IF(ISBLANK(Outputs!AC31),"",", "&amp;Outputs!AC31&amp;", "&amp;Outputs!AF31&amp;", True")</f>
        <is>
          <t/>
        </is>
      </c>
    </row>
    <row r="32" customFormat="false" ht="15" hidden="false" customHeight="true" outlineLevel="0" collapsed="false">
      <c r="A32" s="0" t="str">
        <f aca="false">B32&amp;C32&amp;D32</f>
        <v/>
      </c>
      <c r="B32" s="4" t="inlineStr">
        <f aca="false">IF(ISBLANK(Outputs!E32),"",IF(Outputs!A32="Distiller","@PART[KA_Distiller_250_01]:AFTER[Karbonite]:NEEDS[RealFuels]",IF(Outputs!A32="DistillerM","@PART[KA_Distiller_250_01M]:AFTER[Karbonite]:NEEDS[RealFuels]",IF(Outputs!A32="ConverterC","@PART[KA_Converter_250_01]:AFTER[Karbonite]:NEEDS[RealFuels]",IF(Outputs!A32="ConverterN","@PART[KA_Converter_250_01N]:AFTER[Karbonite]:NEEDS[RealFuels]",IF(Outputs!A32="ConverterH","@PART[KA_Converter_250_01H]:AFTER[Karbonite]:NEEDS[RealFuels]",IF(Outputs!A32="ConverterO","@PART[KA_Converter_250_01O]:AFTER[Karbonite]:NEEDS[RealFuels]","ERROR!"))))))&amp;"
{
 MODULE
 {
  name = USI_Converter
  converterName = "&amp;$E32&amp;"
  conversionRate = 1
  inputResources = "&amp;$G32&amp;H32&amp;L32&amp;P32&amp;"
  outputResources = "&amp;T32&amp;X32&amp;AB32&amp;AF32&amp;"
 }
}
")</f>
        <is>
          <t/>
        </is>
      </c>
      <c r="C32" s="0" t="inlineStr">
        <f aca="false">IF(ISBLANK(Outputs!E32),"",IF(Outputs!A32="Distiller","@PART[KA_Distiller_125_01]:AFTER[Karbonite]:NEEDS[RealFuels]",IF(Outputs!A32="DistillerM","@PART[KA_Distiller_125_01M]:AFTER[Karbonite]:NEEDS[RealFuels]",IF(Outputs!A32="ConverterC","@PART[KA_Converter_125_01]:AFTER[Karbonite]:NEEDS[RealFuels]",IF(Outputs!A32="ConverterN","@PART[KA_Converter_125_01N]:AFTER[Karbonite]:NEEDS[RealFuels]",IF(Outputs!A32="ConverterH","@PART[KA_Converter_125_01H]:AFTER[Karbonite]:NEEDS[RealFuels]",IF(Outputs!A32="ConverterO","@PART[KA_Converter_125_01O]:AFTER[Karbonite]:NEEDS[RealFuels]","ERROR!"))))))&amp;"
{
 MODULE
 {
  name = USI_Converter
  converterName = "&amp;$E32&amp;"
  conversionRate = 0.5
  inputResources = "&amp;$G32&amp;I32&amp;M32&amp;Q32&amp;"
  outputResources = "&amp;U32&amp;Y32&amp;AC32&amp;AG32&amp;"
 }
}
")</f>
        <is>
          <t/>
        </is>
      </c>
      <c r="E32" s="0" t="inlineStr">
        <f aca="false"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is>
          <t/>
        </is>
      </c>
      <c r="F32" s="0" t="inlineStr">
        <f aca="false"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is>
          <t/>
        </is>
      </c>
      <c r="G32" s="0" t="inlineStr">
        <f aca="false">IF(ISBLANK(Outputs!E32),"","ElectricCharge, "&amp;Outputs!B32)</f>
        <is>
          <t/>
        </is>
      </c>
      <c r="H32" s="0" t="inlineStr">
        <f aca="false">IF(ISBLANK(Outputs!E32),"",", "&amp;Outputs!E32&amp;", "&amp;Outputs!H32)</f>
        <is>
          <t/>
        </is>
      </c>
      <c r="I32" s="0" t="inlineStr">
        <f aca="false">IF(ISBLANK(Outputs!E32),"",", "&amp;Outputs!E32&amp;", "&amp;Outputs!H32)</f>
        <is>
          <t/>
        </is>
      </c>
      <c r="L32" s="0" t="inlineStr">
        <f aca="false">IF(ISBLANK(Outputs!I32),"",", "&amp;Outputs!I32&amp;", "&amp;Outputs!L32)</f>
        <is>
          <t/>
        </is>
      </c>
      <c r="M32" s="0" t="inlineStr">
        <f aca="false">IF(ISBLANK(Outputs!I32),"",", "&amp;Outputs!I32&amp;", "&amp;Outputs!L32)</f>
        <is>
          <t/>
        </is>
      </c>
      <c r="P32" s="0" t="inlineStr">
        <f aca="false">IF(ISBLANK(Outputs!M32),"",", "&amp;Outputs!M32&amp;", "&amp;Outputs!P32)</f>
        <is>
          <t/>
        </is>
      </c>
      <c r="Q32" s="0" t="inlineStr">
        <f aca="false">IF(ISBLANK(Outputs!M32),"",", "&amp;Outputs!M32&amp;", "&amp;Outputs!P32)</f>
        <is>
          <t/>
        </is>
      </c>
      <c r="T32" s="0" t="inlineStr">
        <f aca="false">IF(ISBLANK(Outputs!Q32),"",Outputs!Q32&amp;", "&amp;Outputs!T32&amp;", False")</f>
        <is>
          <t/>
        </is>
      </c>
      <c r="U32" s="0" t="inlineStr">
        <f aca="false">IF(ISBLANK(Outputs!Q32),"",Outputs!Q32&amp;",  "&amp;Outputs!T32&amp;", False")</f>
        <is>
          <t/>
        </is>
      </c>
      <c r="X32" s="0" t="inlineStr">
        <f aca="false">IF(ISBLANK(Outputs!U32),"",", "&amp;Outputs!U32&amp;", "&amp;Outputs!X32&amp;", True")</f>
        <is>
          <t/>
        </is>
      </c>
      <c r="Y32" s="0" t="inlineStr">
        <f aca="false">IF(ISBLANK(Outputs!U32),"",", "&amp;Outputs!U32&amp;", "&amp;Outputs!X32&amp;", True")</f>
        <is>
          <t/>
        </is>
      </c>
      <c r="AB32" s="0" t="inlineStr">
        <f aca="false">IF(ISBLANK(Outputs!Y32),"",", "&amp;Outputs!Y32&amp;", "&amp;Outputs!AB32&amp;", True")</f>
        <is>
          <t/>
        </is>
      </c>
      <c r="AC32" s="0" t="inlineStr">
        <f aca="false">IF(ISBLANK(Outputs!Y32),"",", "&amp;Outputs!Y32&amp;", "&amp;Outputs!AB32&amp;", True")</f>
        <is>
          <t/>
        </is>
      </c>
      <c r="AF32" s="0" t="inlineStr">
        <f aca="false">IF(ISBLANK(Outputs!AC32),"",", "&amp;Outputs!AC32&amp;", "&amp;Outputs!AF32&amp;", True")</f>
        <is>
          <t/>
        </is>
      </c>
      <c r="AG32" s="0" t="inlineStr">
        <f aca="false">IF(ISBLANK(Outputs!AC32),"",", "&amp;Outputs!AC32&amp;", "&amp;Outputs!AF32&amp;", True")</f>
        <is>
          <t/>
        </is>
      </c>
    </row>
    <row r="33" customFormat="false" ht="15" hidden="false" customHeight="true" outlineLevel="0" collapsed="false">
      <c r="A33" s="0" t="str">
        <f aca="false">B33&amp;C33&amp;D33</f>
        <v/>
      </c>
      <c r="B33" s="4" t="inlineStr">
        <f aca="false">IF(ISBLANK(Outputs!E33),"",IF(Outputs!A33="Distiller","@PART[KA_Distiller_250_01]:AFTER[Karbonite]:NEEDS[RealFuels]",IF(Outputs!A33="DistillerM","@PART[KA_Distiller_250_01M]:AFTER[Karbonite]:NEEDS[RealFuels]",IF(Outputs!A33="ConverterC","@PART[KA_Converter_250_01]:AFTER[Karbonite]:NEEDS[RealFuels]",IF(Outputs!A33="ConverterN","@PART[KA_Converter_250_01N]:AFTER[Karbonite]:NEEDS[RealFuels]",IF(Outputs!A33="ConverterH","@PART[KA_Converter_250_01H]:AFTER[Karbonite]:NEEDS[RealFuels]",IF(Outputs!A33="ConverterO","@PART[KA_Converter_250_01O]:AFTER[Karbonite]:NEEDS[RealFuels]","ERROR!"))))))&amp;"
{
 MODULE
 {
  name = USI_Converter
  converterName = "&amp;$E33&amp;"
  conversionRate = 1
  inputResources = "&amp;$G33&amp;H33&amp;L33&amp;P33&amp;"
  outputResources = "&amp;T33&amp;X33&amp;AB33&amp;AF33&amp;"
 }
}
")</f>
        <is>
          <t/>
        </is>
      </c>
      <c r="C33" s="0" t="inlineStr">
        <f aca="false">IF(ISBLANK(Outputs!E33),"",IF(Outputs!A33="Distiller","@PART[KA_Distiller_125_01]:AFTER[Karbonite]:NEEDS[RealFuels]",IF(Outputs!A33="DistillerM","@PART[KA_Distiller_125_01M]:AFTER[Karbonite]:NEEDS[RealFuels]",IF(Outputs!A33="ConverterC","@PART[KA_Converter_125_01]:AFTER[Karbonite]:NEEDS[RealFuels]",IF(Outputs!A33="ConverterN","@PART[KA_Converter_125_01N]:AFTER[Karbonite]:NEEDS[RealFuels]",IF(Outputs!A33="ConverterH","@PART[KA_Converter_125_01H]:AFTER[Karbonite]:NEEDS[RealFuels]",IF(Outputs!A33="ConverterO","@PART[KA_Converter_125_01O]:AFTER[Karbonite]:NEEDS[RealFuels]","ERROR!"))))))&amp;"
{
 MODULE
 {
  name = USI_Converter
  converterName = "&amp;$E33&amp;"
  conversionRate = 0.5
  inputResources = "&amp;$G33&amp;I33&amp;M33&amp;Q33&amp;"
  outputResources = "&amp;U33&amp;Y33&amp;AC33&amp;AG33&amp;"
 }
}
")</f>
        <is>
          <t/>
        </is>
      </c>
      <c r="E33" s="0" t="inlineStr">
        <f aca="false"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is>
          <t/>
        </is>
      </c>
      <c r="F33" s="0" t="inlineStr">
        <f aca="false"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is>
          <t/>
        </is>
      </c>
      <c r="G33" s="0" t="inlineStr">
        <f aca="false">IF(ISBLANK(Outputs!E33),"","ElectricCharge, "&amp;Outputs!B33)</f>
        <is>
          <t/>
        </is>
      </c>
      <c r="H33" s="0" t="inlineStr">
        <f aca="false">IF(ISBLANK(Outputs!E33),"",", "&amp;Outputs!E33&amp;", "&amp;Outputs!H33)</f>
        <is>
          <t/>
        </is>
      </c>
      <c r="I33" s="0" t="inlineStr">
        <f aca="false">IF(ISBLANK(Outputs!E33),"",", "&amp;Outputs!E33&amp;", "&amp;Outputs!H33)</f>
        <is>
          <t/>
        </is>
      </c>
      <c r="L33" s="0" t="inlineStr">
        <f aca="false">IF(ISBLANK(Outputs!I33),"",", "&amp;Outputs!I33&amp;", "&amp;Outputs!L33)</f>
        <is>
          <t/>
        </is>
      </c>
      <c r="M33" s="0" t="inlineStr">
        <f aca="false">IF(ISBLANK(Outputs!I33),"",", "&amp;Outputs!I33&amp;", "&amp;Outputs!L33)</f>
        <is>
          <t/>
        </is>
      </c>
      <c r="P33" s="0" t="inlineStr">
        <f aca="false">IF(ISBLANK(Outputs!M33),"",", "&amp;Outputs!M33&amp;", "&amp;Outputs!P33)</f>
        <is>
          <t/>
        </is>
      </c>
      <c r="Q33" s="0" t="inlineStr">
        <f aca="false">IF(ISBLANK(Outputs!M33),"",", "&amp;Outputs!M33&amp;", "&amp;Outputs!P33)</f>
        <is>
          <t/>
        </is>
      </c>
      <c r="T33" s="0" t="inlineStr">
        <f aca="false">IF(ISBLANK(Outputs!Q33),"",Outputs!Q33&amp;", "&amp;Outputs!T33&amp;", False")</f>
        <is>
          <t/>
        </is>
      </c>
      <c r="U33" s="0" t="inlineStr">
        <f aca="false">IF(ISBLANK(Outputs!Q33),"",Outputs!Q33&amp;",  "&amp;Outputs!T33&amp;", False")</f>
        <is>
          <t/>
        </is>
      </c>
      <c r="X33" s="0" t="inlineStr">
        <f aca="false">IF(ISBLANK(Outputs!U33),"",", "&amp;Outputs!U33&amp;", "&amp;Outputs!X33&amp;", True")</f>
        <is>
          <t/>
        </is>
      </c>
      <c r="Y33" s="0" t="inlineStr">
        <f aca="false">IF(ISBLANK(Outputs!U33),"",", "&amp;Outputs!U33&amp;", "&amp;Outputs!X33&amp;", True")</f>
        <is>
          <t/>
        </is>
      </c>
      <c r="AB33" s="0" t="inlineStr">
        <f aca="false">IF(ISBLANK(Outputs!Y33),"",", "&amp;Outputs!Y33&amp;", "&amp;Outputs!AB33&amp;", True")</f>
        <is>
          <t/>
        </is>
      </c>
      <c r="AC33" s="0" t="inlineStr">
        <f aca="false">IF(ISBLANK(Outputs!Y33),"",", "&amp;Outputs!Y33&amp;", "&amp;Outputs!AB33&amp;", True")</f>
        <is>
          <t/>
        </is>
      </c>
      <c r="AF33" s="0" t="inlineStr">
        <f aca="false">IF(ISBLANK(Outputs!AC33),"",", "&amp;Outputs!AC33&amp;", "&amp;Outputs!AF33&amp;", True")</f>
        <is>
          <t/>
        </is>
      </c>
      <c r="AG33" s="0" t="inlineStr">
        <f aca="false">IF(ISBLANK(Outputs!AC33),"",", "&amp;Outputs!AC33&amp;", "&amp;Outputs!AF33&amp;", True")</f>
        <is>
          <t/>
        </is>
      </c>
    </row>
    <row r="34" customFormat="false" ht="15" hidden="false" customHeight="true" outlineLevel="0" collapsed="false">
      <c r="A34" s="0" t="str">
        <f aca="false">B34&amp;C34&amp;D34</f>
        <v/>
      </c>
      <c r="B34" s="4" t="inlineStr">
        <f aca="false">IF(ISBLANK(Outputs!E34),"",IF(Outputs!A34="Distiller","@PART[KA_Distiller_250_01]:AFTER[Karbonite]:NEEDS[RealFuels]",IF(Outputs!A34="DistillerM","@PART[KA_Distiller_250_01M]:AFTER[Karbonite]:NEEDS[RealFuels]",IF(Outputs!A34="ConverterC","@PART[KA_Converter_250_01]:AFTER[Karbonite]:NEEDS[RealFuels]",IF(Outputs!A34="ConverterN","@PART[KA_Converter_250_01N]:AFTER[Karbonite]:NEEDS[RealFuels]",IF(Outputs!A34="ConverterH","@PART[KA_Converter_250_01H]:AFTER[Karbonite]:NEEDS[RealFuels]",IF(Outputs!A34="ConverterO","@PART[KA_Converter_250_01O]:AFTER[Karbonite]:NEEDS[RealFuels]","ERROR!"))))))&amp;"
{
 MODULE
 {
  name = USI_Converter
  converterName = "&amp;$E34&amp;"
  conversionRate = 1
  inputResources = "&amp;$G34&amp;H34&amp;L34&amp;P34&amp;"
  outputResources = "&amp;T34&amp;X34&amp;AB34&amp;AF34&amp;"
 }
}
")</f>
        <is>
          <t/>
        </is>
      </c>
      <c r="C34" s="0" t="inlineStr">
        <f aca="false">IF(ISBLANK(Outputs!E34),"",IF(Outputs!A34="Distiller","@PART[KA_Distiller_125_01]:AFTER[Karbonite]:NEEDS[RealFuels]",IF(Outputs!A34="DistillerM","@PART[KA_Distiller_125_01M]:AFTER[Karbonite]:NEEDS[RealFuels]",IF(Outputs!A34="ConverterC","@PART[KA_Converter_125_01]:AFTER[Karbonite]:NEEDS[RealFuels]",IF(Outputs!A34="ConverterN","@PART[KA_Converter_125_01N]:AFTER[Karbonite]:NEEDS[RealFuels]",IF(Outputs!A34="ConverterH","@PART[KA_Converter_125_01H]:AFTER[Karbonite]:NEEDS[RealFuels]",IF(Outputs!A34="ConverterO","@PART[KA_Converter_125_01O]:AFTER[Karbonite]:NEEDS[RealFuels]","ERROR!"))))))&amp;"
{
 MODULE
 {
  name = USI_Converter
  converterName = "&amp;$E34&amp;"
  conversionRate = 0.5
  inputResources = "&amp;$G34&amp;I34&amp;M34&amp;Q34&amp;"
  outputResources = "&amp;U34&amp;Y34&amp;AC34&amp;AG34&amp;"
 }
}
")</f>
        <is>
          <t/>
        </is>
      </c>
      <c r="E34" s="0" t="inlineStr">
        <f aca="false"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is>
          <t/>
        </is>
      </c>
      <c r="F34" s="0" t="inlineStr">
        <f aca="false"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is>
          <t/>
        </is>
      </c>
      <c r="G34" s="0" t="inlineStr">
        <f aca="false">IF(ISBLANK(Outputs!E34),"","ElectricCharge, "&amp;Outputs!B34)</f>
        <is>
          <t/>
        </is>
      </c>
      <c r="H34" s="0" t="inlineStr">
        <f aca="false">IF(ISBLANK(Outputs!E34),"",", "&amp;Outputs!E34&amp;", "&amp;Outputs!H34)</f>
        <is>
          <t/>
        </is>
      </c>
      <c r="I34" s="0" t="inlineStr">
        <f aca="false">IF(ISBLANK(Outputs!E34),"",", "&amp;Outputs!E34&amp;", "&amp;Outputs!H34)</f>
        <is>
          <t/>
        </is>
      </c>
      <c r="L34" s="0" t="inlineStr">
        <f aca="false">IF(ISBLANK(Outputs!I34),"",", "&amp;Outputs!I34&amp;", "&amp;Outputs!L34)</f>
        <is>
          <t/>
        </is>
      </c>
      <c r="M34" s="0" t="inlineStr">
        <f aca="false">IF(ISBLANK(Outputs!I34),"",", "&amp;Outputs!I34&amp;", "&amp;Outputs!L34)</f>
        <is>
          <t/>
        </is>
      </c>
      <c r="P34" s="0" t="inlineStr">
        <f aca="false">IF(ISBLANK(Outputs!M34),"",", "&amp;Outputs!M34&amp;", "&amp;Outputs!P34)</f>
        <is>
          <t/>
        </is>
      </c>
      <c r="Q34" s="0" t="inlineStr">
        <f aca="false">IF(ISBLANK(Outputs!M34),"",", "&amp;Outputs!M34&amp;", "&amp;Outputs!P34)</f>
        <is>
          <t/>
        </is>
      </c>
      <c r="T34" s="0" t="inlineStr">
        <f aca="false">IF(ISBLANK(Outputs!Q34),"",Outputs!Q34&amp;", "&amp;Outputs!T34&amp;", False")</f>
        <is>
          <t/>
        </is>
      </c>
      <c r="U34" s="0" t="inlineStr">
        <f aca="false">IF(ISBLANK(Outputs!Q34),"",Outputs!Q34&amp;",  "&amp;Outputs!T34&amp;", False")</f>
        <is>
          <t/>
        </is>
      </c>
      <c r="X34" s="0" t="inlineStr">
        <f aca="false">IF(ISBLANK(Outputs!U34),"",", "&amp;Outputs!U34&amp;", "&amp;Outputs!X34&amp;", True")</f>
        <is>
          <t/>
        </is>
      </c>
      <c r="Y34" s="0" t="inlineStr">
        <f aca="false">IF(ISBLANK(Outputs!U34),"",", "&amp;Outputs!U34&amp;", "&amp;Outputs!X34&amp;", True")</f>
        <is>
          <t/>
        </is>
      </c>
      <c r="AB34" s="0" t="inlineStr">
        <f aca="false">IF(ISBLANK(Outputs!Y34),"",", "&amp;Outputs!Y34&amp;", "&amp;Outputs!AB34&amp;", True")</f>
        <is>
          <t/>
        </is>
      </c>
      <c r="AC34" s="0" t="inlineStr">
        <f aca="false">IF(ISBLANK(Outputs!Y34),"",", "&amp;Outputs!Y34&amp;", "&amp;Outputs!AB34&amp;", True")</f>
        <is>
          <t/>
        </is>
      </c>
      <c r="AF34" s="0" t="inlineStr">
        <f aca="false">IF(ISBLANK(Outputs!AC34),"",", "&amp;Outputs!AC34&amp;", "&amp;Outputs!AF34&amp;", True")</f>
        <is>
          <t/>
        </is>
      </c>
      <c r="AG34" s="0" t="inlineStr">
        <f aca="false">IF(ISBLANK(Outputs!AC34),"",", "&amp;Outputs!AC34&amp;", "&amp;Outputs!AF34&amp;", True")</f>
        <is>
          <t/>
        </is>
      </c>
    </row>
    <row r="35" customFormat="false" ht="15" hidden="false" customHeight="true" outlineLevel="0" collapsed="false">
      <c r="A35" s="0" t="str">
        <f aca="false">B35&amp;C35&amp;D35</f>
        <v/>
      </c>
      <c r="B35" s="4" t="inlineStr">
        <f aca="false">IF(ISBLANK(Outputs!E35),"",IF(Outputs!A35="Distiller","@PART[KA_Distiller_250_01]:AFTER[Karbonite]:NEEDS[RealFuels]",IF(Outputs!A35="DistillerM","@PART[KA_Distiller_250_01M]:AFTER[Karbonite]:NEEDS[RealFuels]",IF(Outputs!A35="ConverterC","@PART[KA_Converter_250_01]:AFTER[Karbonite]:NEEDS[RealFuels]",IF(Outputs!A35="ConverterN","@PART[KA_Converter_250_01N]:AFTER[Karbonite]:NEEDS[RealFuels]",IF(Outputs!A35="ConverterH","@PART[KA_Converter_250_01H]:AFTER[Karbonite]:NEEDS[RealFuels]",IF(Outputs!A35="ConverterO","@PART[KA_Converter_250_01O]:AFTER[Karbonite]:NEEDS[RealFuels]","ERROR!"))))))&amp;"
{
 MODULE
 {
  name = USI_Converter
  converterName = "&amp;$E35&amp;"
  conversionRate = 1
  inputResources = "&amp;$G35&amp;H35&amp;L35&amp;P35&amp;"
  outputResources = "&amp;T35&amp;X35&amp;AB35&amp;AF35&amp;"
 }
}
")</f>
        <is>
          <t/>
        </is>
      </c>
      <c r="C35" s="0" t="inlineStr">
        <f aca="false">IF(ISBLANK(Outputs!E35),"",IF(Outputs!A35="Distiller","@PART[KA_Distiller_125_01]:AFTER[Karbonite]:NEEDS[RealFuels]",IF(Outputs!A35="DistillerM","@PART[KA_Distiller_125_01M]:AFTER[Karbonite]:NEEDS[RealFuels]",IF(Outputs!A35="ConverterC","@PART[KA_Converter_125_01]:AFTER[Karbonite]:NEEDS[RealFuels]",IF(Outputs!A35="ConverterN","@PART[KA_Converter_125_01N]:AFTER[Karbonite]:NEEDS[RealFuels]",IF(Outputs!A35="ConverterH","@PART[KA_Converter_125_01H]:AFTER[Karbonite]:NEEDS[RealFuels]",IF(Outputs!A35="ConverterO","@PART[KA_Converter_125_01O]:AFTER[Karbonite]:NEEDS[RealFuels]","ERROR!"))))))&amp;"
{
 MODULE
 {
  name = USI_Converter
  converterName = "&amp;$E35&amp;"
  conversionRate = 0.5
  inputResources = "&amp;$G35&amp;I35&amp;M35&amp;Q35&amp;"
  outputResources = "&amp;U35&amp;Y35&amp;AC35&amp;AG35&amp;"
 }
}
")</f>
        <is>
          <t/>
        </is>
      </c>
      <c r="E35" s="0" t="inlineStr">
        <f aca="false"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is>
          <t/>
        </is>
      </c>
      <c r="F35" s="0" t="inlineStr">
        <f aca="false"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is>
          <t/>
        </is>
      </c>
      <c r="G35" s="0" t="inlineStr">
        <f aca="false">IF(ISBLANK(Outputs!E35),"","ElectricCharge, "&amp;Outputs!B35)</f>
        <is>
          <t/>
        </is>
      </c>
      <c r="H35" s="0" t="inlineStr">
        <f aca="false">IF(ISBLANK(Outputs!E35),"",", "&amp;Outputs!E35&amp;", "&amp;Outputs!H35)</f>
        <is>
          <t/>
        </is>
      </c>
      <c r="I35" s="0" t="inlineStr">
        <f aca="false">IF(ISBLANK(Outputs!E35),"",", "&amp;Outputs!E35&amp;", "&amp;Outputs!H35)</f>
        <is>
          <t/>
        </is>
      </c>
      <c r="L35" s="0" t="inlineStr">
        <f aca="false">IF(ISBLANK(Outputs!I35),"",", "&amp;Outputs!I35&amp;", "&amp;Outputs!L35)</f>
        <is>
          <t/>
        </is>
      </c>
      <c r="M35" s="0" t="inlineStr">
        <f aca="false">IF(ISBLANK(Outputs!I35),"",", "&amp;Outputs!I35&amp;", "&amp;Outputs!L35)</f>
        <is>
          <t/>
        </is>
      </c>
      <c r="P35" s="0" t="inlineStr">
        <f aca="false">IF(ISBLANK(Outputs!M35),"",", "&amp;Outputs!M35&amp;", "&amp;Outputs!P35)</f>
        <is>
          <t/>
        </is>
      </c>
      <c r="Q35" s="0" t="inlineStr">
        <f aca="false">IF(ISBLANK(Outputs!M35),"",", "&amp;Outputs!M35&amp;", "&amp;Outputs!P35)</f>
        <is>
          <t/>
        </is>
      </c>
      <c r="T35" s="0" t="inlineStr">
        <f aca="false">IF(ISBLANK(Outputs!Q35),"",Outputs!Q35&amp;", "&amp;Outputs!T35&amp;", False")</f>
        <is>
          <t/>
        </is>
      </c>
      <c r="U35" s="0" t="inlineStr">
        <f aca="false">IF(ISBLANK(Outputs!Q35),"",Outputs!Q35&amp;",  "&amp;Outputs!T35&amp;", False")</f>
        <is>
          <t/>
        </is>
      </c>
      <c r="X35" s="0" t="inlineStr">
        <f aca="false">IF(ISBLANK(Outputs!U35),"",", "&amp;Outputs!U35&amp;", "&amp;Outputs!X35&amp;", True")</f>
        <is>
          <t/>
        </is>
      </c>
      <c r="Y35" s="0" t="inlineStr">
        <f aca="false">IF(ISBLANK(Outputs!U35),"",", "&amp;Outputs!U35&amp;", "&amp;Outputs!X35&amp;", True")</f>
        <is>
          <t/>
        </is>
      </c>
      <c r="AB35" s="0" t="inlineStr">
        <f aca="false">IF(ISBLANK(Outputs!Y35),"",", "&amp;Outputs!Y35&amp;", "&amp;Outputs!AB35&amp;", True")</f>
        <is>
          <t/>
        </is>
      </c>
      <c r="AC35" s="0" t="inlineStr">
        <f aca="false">IF(ISBLANK(Outputs!Y35),"",", "&amp;Outputs!Y35&amp;", "&amp;Outputs!AB35&amp;", True")</f>
        <is>
          <t/>
        </is>
      </c>
      <c r="AF35" s="0" t="inlineStr">
        <f aca="false">IF(ISBLANK(Outputs!AC35),"",", "&amp;Outputs!AC35&amp;", "&amp;Outputs!AF35&amp;", True")</f>
        <is>
          <t/>
        </is>
      </c>
      <c r="AG35" s="0" t="inlineStr">
        <f aca="false">IF(ISBLANK(Outputs!AC35),"",", "&amp;Outputs!AC35&amp;", "&amp;Outputs!AF35&amp;", True")</f>
        <is>
          <t/>
        </is>
      </c>
    </row>
    <row r="36" customFormat="false" ht="15" hidden="false" customHeight="true" outlineLevel="0" collapsed="false">
      <c r="A36" s="0" t="str">
        <f aca="false">B36&amp;C36&amp;D36</f>
        <v/>
      </c>
      <c r="B36" s="4" t="inlineStr">
        <f aca="false">IF(ISBLANK(Outputs!E36),"",IF(Outputs!A36="Distiller","@PART[KA_Distiller_250_01]:AFTER[Karbonite]:NEEDS[RealFuels]",IF(Outputs!A36="DistillerM","@PART[KA_Distiller_250_01M]:AFTER[Karbonite]:NEEDS[RealFuels]",IF(Outputs!A36="ConverterC","@PART[KA_Converter_250_01]:AFTER[Karbonite]:NEEDS[RealFuels]",IF(Outputs!A36="ConverterN","@PART[KA_Converter_250_01N]:AFTER[Karbonite]:NEEDS[RealFuels]",IF(Outputs!A36="ConverterH","@PART[KA_Converter_250_01H]:AFTER[Karbonite]:NEEDS[RealFuels]",IF(Outputs!A36="ConverterO","@PART[KA_Converter_250_01O]:AFTER[Karbonite]:NEEDS[RealFuels]","ERROR!"))))))&amp;"
{
 MODULE
 {
  name = USI_Converter
  converterName = "&amp;$E36&amp;"
  conversionRate = 1
  inputResources = "&amp;$G36&amp;H36&amp;L36&amp;P36&amp;"
  outputResources = "&amp;T36&amp;X36&amp;AB36&amp;AF36&amp;"
 }
}
")</f>
        <is>
          <t/>
        </is>
      </c>
      <c r="C36" s="0" t="inlineStr">
        <f aca="false">IF(ISBLANK(Outputs!E36),"",IF(Outputs!A36="Distiller","@PART[KA_Distiller_125_01]:AFTER[Karbonite]:NEEDS[RealFuels]",IF(Outputs!A36="DistillerM","@PART[KA_Distiller_125_01M]:AFTER[Karbonite]:NEEDS[RealFuels]",IF(Outputs!A36="ConverterC","@PART[KA_Converter_125_01]:AFTER[Karbonite]:NEEDS[RealFuels]",IF(Outputs!A36="ConverterN","@PART[KA_Converter_125_01N]:AFTER[Karbonite]:NEEDS[RealFuels]",IF(Outputs!A36="ConverterH","@PART[KA_Converter_125_01H]:AFTER[Karbonite]:NEEDS[RealFuels]",IF(Outputs!A36="ConverterO","@PART[KA_Converter_125_01O]:AFTER[Karbonite]:NEEDS[RealFuels]","ERROR!"))))))&amp;"
{
 MODULE
 {
  name = USI_Converter
  converterName = "&amp;$E36&amp;"
  conversionRate = 0.5
  inputResources = "&amp;$G36&amp;I36&amp;M36&amp;Q36&amp;"
  outputResources = "&amp;U36&amp;Y36&amp;AC36&amp;AG36&amp;"
 }
}
")</f>
        <is>
          <t/>
        </is>
      </c>
      <c r="E36" s="0" t="inlineStr">
        <f aca="false"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is>
          <t/>
        </is>
      </c>
      <c r="F36" s="0" t="inlineStr">
        <f aca="false"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is>
          <t/>
        </is>
      </c>
      <c r="G36" s="0" t="inlineStr">
        <f aca="false">IF(ISBLANK(Outputs!E36),"","ElectricCharge, "&amp;Outputs!B36)</f>
        <is>
          <t/>
        </is>
      </c>
      <c r="H36" s="0" t="inlineStr">
        <f aca="false">IF(ISBLANK(Outputs!E36),"",", "&amp;Outputs!E36&amp;", "&amp;Outputs!H36)</f>
        <is>
          <t/>
        </is>
      </c>
      <c r="I36" s="0" t="inlineStr">
        <f aca="false">IF(ISBLANK(Outputs!E36),"",", "&amp;Outputs!E36&amp;", "&amp;Outputs!H36)</f>
        <is>
          <t/>
        </is>
      </c>
      <c r="L36" s="0" t="inlineStr">
        <f aca="false">IF(ISBLANK(Outputs!I36),"",", "&amp;Outputs!I36&amp;", "&amp;Outputs!L36)</f>
        <is>
          <t/>
        </is>
      </c>
      <c r="M36" s="0" t="inlineStr">
        <f aca="false">IF(ISBLANK(Outputs!I36),"",", "&amp;Outputs!I36&amp;", "&amp;Outputs!L36)</f>
        <is>
          <t/>
        </is>
      </c>
      <c r="P36" s="0" t="inlineStr">
        <f aca="false">IF(ISBLANK(Outputs!M36),"",", "&amp;Outputs!M36&amp;", "&amp;Outputs!P36)</f>
        <is>
          <t/>
        </is>
      </c>
      <c r="Q36" s="0" t="inlineStr">
        <f aca="false">IF(ISBLANK(Outputs!M36),"",", "&amp;Outputs!M36&amp;", "&amp;Outputs!P36)</f>
        <is>
          <t/>
        </is>
      </c>
      <c r="T36" s="0" t="inlineStr">
        <f aca="false">IF(ISBLANK(Outputs!Q36),"",Outputs!Q36&amp;", "&amp;Outputs!T36&amp;", False")</f>
        <is>
          <t/>
        </is>
      </c>
      <c r="U36" s="0" t="inlineStr">
        <f aca="false">IF(ISBLANK(Outputs!Q36),"",Outputs!Q36&amp;",  "&amp;Outputs!T36&amp;", False")</f>
        <is>
          <t/>
        </is>
      </c>
      <c r="X36" s="0" t="inlineStr">
        <f aca="false">IF(ISBLANK(Outputs!U36),"",", "&amp;Outputs!U36&amp;", "&amp;Outputs!X36&amp;", True")</f>
        <is>
          <t/>
        </is>
      </c>
      <c r="Y36" s="0" t="inlineStr">
        <f aca="false">IF(ISBLANK(Outputs!U36),"",", "&amp;Outputs!U36&amp;", "&amp;Outputs!X36&amp;", True")</f>
        <is>
          <t/>
        </is>
      </c>
      <c r="AB36" s="0" t="inlineStr">
        <f aca="false">IF(ISBLANK(Outputs!Y36),"",", "&amp;Outputs!Y36&amp;", "&amp;Outputs!AB36&amp;", True")</f>
        <is>
          <t/>
        </is>
      </c>
      <c r="AC36" s="0" t="inlineStr">
        <f aca="false">IF(ISBLANK(Outputs!Y36),"",", "&amp;Outputs!Y36&amp;", "&amp;Outputs!AB36&amp;", True")</f>
        <is>
          <t/>
        </is>
      </c>
      <c r="AF36" s="0" t="inlineStr">
        <f aca="false">IF(ISBLANK(Outputs!AC36),"",", "&amp;Outputs!AC36&amp;", "&amp;Outputs!AF36&amp;", True")</f>
        <is>
          <t/>
        </is>
      </c>
      <c r="AG36" s="0" t="inlineStr">
        <f aca="false">IF(ISBLANK(Outputs!AC36),"",", "&amp;Outputs!AC36&amp;", "&amp;Outputs!AF36&amp;", True")</f>
        <is>
          <t/>
        </is>
      </c>
    </row>
    <row r="37" customFormat="false" ht="15" hidden="false" customHeight="true" outlineLevel="0" collapsed="false">
      <c r="A37" s="0" t="str">
        <f aca="false">B37&amp;C37&amp;D37</f>
        <v/>
      </c>
      <c r="B37" s="4" t="inlineStr">
        <f aca="false">IF(ISBLANK(Outputs!E37),"",IF(Outputs!A37="Distiller","@PART[KA_Distiller_250_01]:AFTER[Karbonite]:NEEDS[RealFuels]",IF(Outputs!A37="DistillerM","@PART[KA_Distiller_250_01M]:AFTER[Karbonite]:NEEDS[RealFuels]",IF(Outputs!A37="ConverterC","@PART[KA_Converter_250_01]:AFTER[Karbonite]:NEEDS[RealFuels]",IF(Outputs!A37="ConverterN","@PART[KA_Converter_250_01N]:AFTER[Karbonite]:NEEDS[RealFuels]",IF(Outputs!A37="ConverterH","@PART[KA_Converter_250_01H]:AFTER[Karbonite]:NEEDS[RealFuels]",IF(Outputs!A37="ConverterO","@PART[KA_Converter_250_01O]:AFTER[Karbonite]:NEEDS[RealFuels]","ERROR!"))))))&amp;"
{
 MODULE
 {
  name = USI_Converter
  converterName = "&amp;$E37&amp;"
  conversionRate = 1
  inputResources = "&amp;$G37&amp;H37&amp;L37&amp;P37&amp;"
  outputResources = "&amp;T37&amp;X37&amp;AB37&amp;AF37&amp;"
 }
}
")</f>
        <is>
          <t/>
        </is>
      </c>
      <c r="C37" s="0" t="inlineStr">
        <f aca="false">IF(ISBLANK(Outputs!E37),"",IF(Outputs!A37="Distiller","@PART[KA_Distiller_125_01]:AFTER[Karbonite]:NEEDS[RealFuels]",IF(Outputs!A37="DistillerM","@PART[KA_Distiller_125_01M]:AFTER[Karbonite]:NEEDS[RealFuels]",IF(Outputs!A37="ConverterC","@PART[KA_Converter_125_01]:AFTER[Karbonite]:NEEDS[RealFuels]",IF(Outputs!A37="ConverterN","@PART[KA_Converter_125_01N]:AFTER[Karbonite]:NEEDS[RealFuels]",IF(Outputs!A37="ConverterH","@PART[KA_Converter_125_01H]:AFTER[Karbonite]:NEEDS[RealFuels]",IF(Outputs!A37="ConverterO","@PART[KA_Converter_125_01O]:AFTER[Karbonite]:NEEDS[RealFuels]","ERROR!"))))))&amp;"
{
 MODULE
 {
  name = USI_Converter
  converterName = "&amp;$E37&amp;"
  conversionRate = 0.5
  inputResources = "&amp;$G37&amp;I37&amp;M37&amp;Q37&amp;"
  outputResources = "&amp;U37&amp;Y37&amp;AC37&amp;AG37&amp;"
 }
}
")</f>
        <is>
          <t/>
        </is>
      </c>
      <c r="E37" s="0" t="inlineStr">
        <f aca="false"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is>
          <t/>
        </is>
      </c>
      <c r="F37" s="0" t="inlineStr">
        <f aca="false"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is>
          <t/>
        </is>
      </c>
      <c r="G37" s="0" t="inlineStr">
        <f aca="false">IF(ISBLANK(Outputs!E37),"","ElectricCharge, "&amp;Outputs!B37)</f>
        <is>
          <t/>
        </is>
      </c>
      <c r="H37" s="0" t="inlineStr">
        <f aca="false">IF(ISBLANK(Outputs!E37),"",", "&amp;Outputs!E37&amp;", "&amp;Outputs!H37)</f>
        <is>
          <t/>
        </is>
      </c>
      <c r="I37" s="0" t="inlineStr">
        <f aca="false">IF(ISBLANK(Outputs!E37),"",", "&amp;Outputs!E37&amp;", "&amp;Outputs!H37)</f>
        <is>
          <t/>
        </is>
      </c>
      <c r="L37" s="0" t="inlineStr">
        <f aca="false">IF(ISBLANK(Outputs!I37),"",", "&amp;Outputs!I37&amp;", "&amp;Outputs!L37)</f>
        <is>
          <t/>
        </is>
      </c>
      <c r="M37" s="0" t="inlineStr">
        <f aca="false">IF(ISBLANK(Outputs!I37),"",", "&amp;Outputs!I37&amp;", "&amp;Outputs!L37)</f>
        <is>
          <t/>
        </is>
      </c>
      <c r="P37" s="0" t="inlineStr">
        <f aca="false">IF(ISBLANK(Outputs!M37),"",", "&amp;Outputs!M37&amp;", "&amp;Outputs!P37)</f>
        <is>
          <t/>
        </is>
      </c>
      <c r="Q37" s="0" t="inlineStr">
        <f aca="false">IF(ISBLANK(Outputs!M37),"",", "&amp;Outputs!M37&amp;", "&amp;Outputs!P37)</f>
        <is>
          <t/>
        </is>
      </c>
      <c r="T37" s="0" t="inlineStr">
        <f aca="false">IF(ISBLANK(Outputs!Q37),"",Outputs!Q37&amp;", "&amp;Outputs!T37&amp;", False")</f>
        <is>
          <t/>
        </is>
      </c>
      <c r="U37" s="0" t="inlineStr">
        <f aca="false">IF(ISBLANK(Outputs!Q37),"",Outputs!Q37&amp;",  "&amp;Outputs!T37&amp;", False")</f>
        <is>
          <t/>
        </is>
      </c>
      <c r="X37" s="0" t="inlineStr">
        <f aca="false">IF(ISBLANK(Outputs!U37),"",", "&amp;Outputs!U37&amp;", "&amp;Outputs!X37&amp;", True")</f>
        <is>
          <t/>
        </is>
      </c>
      <c r="Y37" s="0" t="inlineStr">
        <f aca="false">IF(ISBLANK(Outputs!U37),"",", "&amp;Outputs!U37&amp;", "&amp;Outputs!X37&amp;", True")</f>
        <is>
          <t/>
        </is>
      </c>
      <c r="AB37" s="0" t="inlineStr">
        <f aca="false">IF(ISBLANK(Outputs!Y37),"",", "&amp;Outputs!Y37&amp;", "&amp;Outputs!AB37&amp;", True")</f>
        <is>
          <t/>
        </is>
      </c>
      <c r="AC37" s="0" t="inlineStr">
        <f aca="false">IF(ISBLANK(Outputs!Y37),"",", "&amp;Outputs!Y37&amp;", "&amp;Outputs!AB37&amp;", True")</f>
        <is>
          <t/>
        </is>
      </c>
      <c r="AF37" s="0" t="inlineStr">
        <f aca="false">IF(ISBLANK(Outputs!AC37),"",", "&amp;Outputs!AC37&amp;", "&amp;Outputs!AF37&amp;", True")</f>
        <is>
          <t/>
        </is>
      </c>
      <c r="AG37" s="0" t="inlineStr">
        <f aca="false">IF(ISBLANK(Outputs!AC37),"",", "&amp;Outputs!AC37&amp;", "&amp;Outputs!AF37&amp;", True")</f>
        <is>
          <t/>
        </is>
      </c>
    </row>
    <row r="38" customFormat="false" ht="15" hidden="false" customHeight="true" outlineLevel="0" collapsed="false">
      <c r="A38" s="0" t="str">
        <f aca="false">B38&amp;C38&amp;D38</f>
        <v/>
      </c>
      <c r="B38" s="4" t="inlineStr">
        <f aca="false">IF(ISBLANK(Outputs!E38),"",IF(Outputs!A38="Distiller","@PART[KA_Distiller_250_01]:AFTER[Karbonite]:NEEDS[RealFuels]",IF(Outputs!A38="DistillerM","@PART[KA_Distiller_250_01M]:AFTER[Karbonite]:NEEDS[RealFuels]",IF(Outputs!A38="ConverterC","@PART[KA_Converter_250_01]:AFTER[Karbonite]:NEEDS[RealFuels]",IF(Outputs!A38="ConverterN","@PART[KA_Converter_250_01N]:AFTER[Karbonite]:NEEDS[RealFuels]",IF(Outputs!A38="ConverterH","@PART[KA_Converter_250_01H]:AFTER[Karbonite]:NEEDS[RealFuels]",IF(Outputs!A38="ConverterO","@PART[KA_Converter_250_01O]:AFTER[Karbonite]:NEEDS[RealFuels]","ERROR!"))))))&amp;"
{
 MODULE
 {
  name = USI_Converter
  converterName = "&amp;$E38&amp;"
  conversionRate = 1
  inputResources = "&amp;$G38&amp;H38&amp;L38&amp;P38&amp;"
  outputResources = "&amp;T38&amp;X38&amp;AB38&amp;AF38&amp;"
 }
}
")</f>
        <is>
          <t/>
        </is>
      </c>
      <c r="C38" s="0" t="inlineStr">
        <f aca="false">IF(ISBLANK(Outputs!E38),"",IF(Outputs!A38="Distiller","@PART[KA_Distiller_125_01]:AFTER[Karbonite]:NEEDS[RealFuels]",IF(Outputs!A38="DistillerM","@PART[KA_Distiller_125_01M]:AFTER[Karbonite]:NEEDS[RealFuels]",IF(Outputs!A38="ConverterC","@PART[KA_Converter_125_01]:AFTER[Karbonite]:NEEDS[RealFuels]",IF(Outputs!A38="ConverterN","@PART[KA_Converter_125_01N]:AFTER[Karbonite]:NEEDS[RealFuels]",IF(Outputs!A38="ConverterH","@PART[KA_Converter_125_01H]:AFTER[Karbonite]:NEEDS[RealFuels]",IF(Outputs!A38="ConverterO","@PART[KA_Converter_125_01O]:AFTER[Karbonite]:NEEDS[RealFuels]","ERROR!"))))))&amp;"
{
 MODULE
 {
  name = USI_Converter
  converterName = "&amp;$E38&amp;"
  conversionRate = 0.5
  inputResources = "&amp;$G38&amp;I38&amp;M38&amp;Q38&amp;"
  outputResources = "&amp;U38&amp;Y38&amp;AC38&amp;AG38&amp;"
 }
}
")</f>
        <is>
          <t/>
        </is>
      </c>
      <c r="E38" s="0" t="inlineStr">
        <f aca="false"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is>
          <t/>
        </is>
      </c>
      <c r="F38" s="0" t="inlineStr">
        <f aca="false"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is>
          <t/>
        </is>
      </c>
      <c r="G38" s="0" t="inlineStr">
        <f aca="false">IF(ISBLANK(Outputs!E38),"","ElectricCharge, "&amp;Outputs!B38)</f>
        <is>
          <t/>
        </is>
      </c>
      <c r="H38" s="0" t="inlineStr">
        <f aca="false">IF(ISBLANK(Outputs!E38),"",", "&amp;Outputs!E38&amp;", "&amp;Outputs!H38)</f>
        <is>
          <t/>
        </is>
      </c>
      <c r="I38" s="0" t="inlineStr">
        <f aca="false">IF(ISBLANK(Outputs!E38),"",", "&amp;Outputs!E38&amp;", "&amp;Outputs!H38)</f>
        <is>
          <t/>
        </is>
      </c>
      <c r="L38" s="0" t="inlineStr">
        <f aca="false">IF(ISBLANK(Outputs!I38),"",", "&amp;Outputs!I38&amp;", "&amp;Outputs!L38)</f>
        <is>
          <t/>
        </is>
      </c>
      <c r="M38" s="0" t="inlineStr">
        <f aca="false">IF(ISBLANK(Outputs!I38),"",", "&amp;Outputs!I38&amp;", "&amp;Outputs!L38)</f>
        <is>
          <t/>
        </is>
      </c>
      <c r="P38" s="0" t="inlineStr">
        <f aca="false">IF(ISBLANK(Outputs!M38),"",", "&amp;Outputs!M38&amp;", "&amp;Outputs!P38)</f>
        <is>
          <t/>
        </is>
      </c>
      <c r="Q38" s="0" t="inlineStr">
        <f aca="false">IF(ISBLANK(Outputs!M38),"",", "&amp;Outputs!M38&amp;", "&amp;Outputs!P38)</f>
        <is>
          <t/>
        </is>
      </c>
      <c r="T38" s="0" t="inlineStr">
        <f aca="false">IF(ISBLANK(Outputs!Q38),"",Outputs!Q38&amp;", "&amp;Outputs!T38&amp;", False")</f>
        <is>
          <t/>
        </is>
      </c>
      <c r="U38" s="0" t="inlineStr">
        <f aca="false">IF(ISBLANK(Outputs!Q38),"",Outputs!Q38&amp;",  "&amp;Outputs!T38&amp;", False")</f>
        <is>
          <t/>
        </is>
      </c>
      <c r="X38" s="0" t="inlineStr">
        <f aca="false">IF(ISBLANK(Outputs!U38),"",", "&amp;Outputs!U38&amp;", "&amp;Outputs!X38&amp;", True")</f>
        <is>
          <t/>
        </is>
      </c>
      <c r="Y38" s="0" t="inlineStr">
        <f aca="false">IF(ISBLANK(Outputs!U38),"",", "&amp;Outputs!U38&amp;", "&amp;Outputs!X38&amp;", True")</f>
        <is>
          <t/>
        </is>
      </c>
      <c r="AB38" s="0" t="inlineStr">
        <f aca="false">IF(ISBLANK(Outputs!Y38),"",", "&amp;Outputs!Y38&amp;", "&amp;Outputs!AB38&amp;", True")</f>
        <is>
          <t/>
        </is>
      </c>
      <c r="AC38" s="0" t="inlineStr">
        <f aca="false">IF(ISBLANK(Outputs!Y38),"",", "&amp;Outputs!Y38&amp;", "&amp;Outputs!AB38&amp;", True")</f>
        <is>
          <t/>
        </is>
      </c>
      <c r="AF38" s="0" t="inlineStr">
        <f aca="false">IF(ISBLANK(Outputs!AC38),"",", "&amp;Outputs!AC38&amp;", "&amp;Outputs!AF38&amp;", True")</f>
        <is>
          <t/>
        </is>
      </c>
      <c r="AG38" s="0" t="inlineStr">
        <f aca="false">IF(ISBLANK(Outputs!AC38),"",", "&amp;Outputs!AC38&amp;", "&amp;Outputs!AF38&amp;", True")</f>
        <is>
          <t/>
        </is>
      </c>
    </row>
    <row r="39" customFormat="false" ht="15" hidden="false" customHeight="true" outlineLevel="0" collapsed="false">
      <c r="A39" s="0" t="str">
        <f aca="false">B39&amp;C39&amp;D39</f>
        <v/>
      </c>
      <c r="B39" s="4" t="inlineStr">
        <f aca="false">IF(ISBLANK(Outputs!E39),"",IF(Outputs!A39="Distiller","@PART[KA_Distiller_250_01]:AFTER[Karbonite]:NEEDS[RealFuels]",IF(Outputs!A39="DistillerM","@PART[KA_Distiller_250_01M]:AFTER[Karbonite]:NEEDS[RealFuels]",IF(Outputs!A39="ConverterC","@PART[KA_Converter_250_01]:AFTER[Karbonite]:NEEDS[RealFuels]",IF(Outputs!A39="ConverterN","@PART[KA_Converter_250_01N]:AFTER[Karbonite]:NEEDS[RealFuels]",IF(Outputs!A39="ConverterH","@PART[KA_Converter_250_01H]:AFTER[Karbonite]:NEEDS[RealFuels]",IF(Outputs!A39="ConverterO","@PART[KA_Converter_250_01O]:AFTER[Karbonite]:NEEDS[RealFuels]","ERROR!"))))))&amp;"
{
 MODULE
 {
  name = USI_Converter
  converterName = "&amp;$E39&amp;"
  conversionRate = 1
  inputResources = "&amp;$G39&amp;H39&amp;L39&amp;P39&amp;"
  outputResources = "&amp;T39&amp;X39&amp;AB39&amp;AF39&amp;"
 }
}
")</f>
        <is>
          <t/>
        </is>
      </c>
      <c r="C39" s="0" t="inlineStr">
        <f aca="false">IF(ISBLANK(Outputs!E39),"",IF(Outputs!A39="Distiller","@PART[KA_Distiller_125_01]:AFTER[Karbonite]:NEEDS[RealFuels]",IF(Outputs!A39="DistillerM","@PART[KA_Distiller_125_01M]:AFTER[Karbonite]:NEEDS[RealFuels]",IF(Outputs!A39="ConverterC","@PART[KA_Converter_125_01]:AFTER[Karbonite]:NEEDS[RealFuels]",IF(Outputs!A39="ConverterN","@PART[KA_Converter_125_01N]:AFTER[Karbonite]:NEEDS[RealFuels]",IF(Outputs!A39="ConverterH","@PART[KA_Converter_125_01H]:AFTER[Karbonite]:NEEDS[RealFuels]",IF(Outputs!A39="ConverterO","@PART[KA_Converter_125_01O]:AFTER[Karbonite]:NEEDS[RealFuels]","ERROR!"))))))&amp;"
{
 MODULE
 {
  name = USI_Converter
  converterName = "&amp;$E39&amp;"
  conversionRate = 0.5
  inputResources = "&amp;$G39&amp;I39&amp;M39&amp;Q39&amp;"
  outputResources = "&amp;U39&amp;Y39&amp;AC39&amp;AG39&amp;"
 }
}
")</f>
        <is>
          <t/>
        </is>
      </c>
      <c r="E39" s="0" t="inlineStr">
        <f aca="false"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is>
          <t/>
        </is>
      </c>
      <c r="F39" s="0" t="inlineStr">
        <f aca="false"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is>
          <t/>
        </is>
      </c>
      <c r="G39" s="0" t="inlineStr">
        <f aca="false">IF(ISBLANK(Outputs!E39),"","ElectricCharge, "&amp;Outputs!B39)</f>
        <is>
          <t/>
        </is>
      </c>
      <c r="H39" s="0" t="inlineStr">
        <f aca="false">IF(ISBLANK(Outputs!E39),"",", "&amp;Outputs!E39&amp;", "&amp;Outputs!H39)</f>
        <is>
          <t/>
        </is>
      </c>
      <c r="I39" s="0" t="inlineStr">
        <f aca="false">IF(ISBLANK(Outputs!E39),"",", "&amp;Outputs!E39&amp;", "&amp;Outputs!H39)</f>
        <is>
          <t/>
        </is>
      </c>
      <c r="L39" s="0" t="inlineStr">
        <f aca="false">IF(ISBLANK(Outputs!I39),"",", "&amp;Outputs!I39&amp;", "&amp;Outputs!L39)</f>
        <is>
          <t/>
        </is>
      </c>
      <c r="M39" s="0" t="inlineStr">
        <f aca="false">IF(ISBLANK(Outputs!I39),"",", "&amp;Outputs!I39&amp;", "&amp;Outputs!L39)</f>
        <is>
          <t/>
        </is>
      </c>
      <c r="P39" s="0" t="inlineStr">
        <f aca="false">IF(ISBLANK(Outputs!M39),"",", "&amp;Outputs!M39&amp;", "&amp;Outputs!P39)</f>
        <is>
          <t/>
        </is>
      </c>
      <c r="Q39" s="0" t="inlineStr">
        <f aca="false">IF(ISBLANK(Outputs!M39),"",", "&amp;Outputs!M39&amp;", "&amp;Outputs!P39)</f>
        <is>
          <t/>
        </is>
      </c>
      <c r="T39" s="0" t="inlineStr">
        <f aca="false">IF(ISBLANK(Outputs!Q39),"",Outputs!Q39&amp;", "&amp;Outputs!T39&amp;", False")</f>
        <is>
          <t/>
        </is>
      </c>
      <c r="U39" s="0" t="inlineStr">
        <f aca="false">IF(ISBLANK(Outputs!Q39),"",Outputs!Q39&amp;",  "&amp;Outputs!T39&amp;", False")</f>
        <is>
          <t/>
        </is>
      </c>
      <c r="X39" s="0" t="inlineStr">
        <f aca="false">IF(ISBLANK(Outputs!U39),"",", "&amp;Outputs!U39&amp;", "&amp;Outputs!X39&amp;", True")</f>
        <is>
          <t/>
        </is>
      </c>
      <c r="Y39" s="0" t="inlineStr">
        <f aca="false">IF(ISBLANK(Outputs!U39),"",", "&amp;Outputs!U39&amp;", "&amp;Outputs!X39&amp;", True")</f>
        <is>
          <t/>
        </is>
      </c>
      <c r="AB39" s="0" t="inlineStr">
        <f aca="false">IF(ISBLANK(Outputs!Y39),"",", "&amp;Outputs!Y39&amp;", "&amp;Outputs!AB39&amp;", True")</f>
        <is>
          <t/>
        </is>
      </c>
      <c r="AC39" s="0" t="inlineStr">
        <f aca="false">IF(ISBLANK(Outputs!Y39),"",", "&amp;Outputs!Y39&amp;", "&amp;Outputs!AB39&amp;", True")</f>
        <is>
          <t/>
        </is>
      </c>
      <c r="AF39" s="0" t="inlineStr">
        <f aca="false">IF(ISBLANK(Outputs!AC39),"",", "&amp;Outputs!AC39&amp;", "&amp;Outputs!AF39&amp;", True")</f>
        <is>
          <t/>
        </is>
      </c>
      <c r="AG39" s="0" t="inlineStr">
        <f aca="false">IF(ISBLANK(Outputs!AC39),"",", "&amp;Outputs!AC39&amp;", "&amp;Outputs!AF39&amp;", True")</f>
        <is>
          <t/>
        </is>
      </c>
    </row>
    <row r="40" customFormat="false" ht="15" hidden="false" customHeight="true" outlineLevel="0" collapsed="false">
      <c r="A40" s="0" t="str">
        <f aca="false">B40&amp;C40&amp;D40</f>
        <v/>
      </c>
      <c r="B40" s="4" t="inlineStr">
        <f aca="false">IF(ISBLANK(Outputs!E40),"",IF(Outputs!A40="Distiller","@PART[KA_Distiller_250_01]:AFTER[Karbonite]:NEEDS[RealFuels]",IF(Outputs!A40="DistillerM","@PART[KA_Distiller_250_01M]:AFTER[Karbonite]:NEEDS[RealFuels]",IF(Outputs!A40="ConverterC","@PART[KA_Converter_250_01]:AFTER[Karbonite]:NEEDS[RealFuels]",IF(Outputs!A40="ConverterN","@PART[KA_Converter_250_01N]:AFTER[Karbonite]:NEEDS[RealFuels]",IF(Outputs!A40="ConverterH","@PART[KA_Converter_250_01H]:AFTER[Karbonite]:NEEDS[RealFuels]",IF(Outputs!A40="ConverterO","@PART[KA_Converter_250_01O]:AFTER[Karbonite]:NEEDS[RealFuels]","ERROR!"))))))&amp;"
{
 MODULE
 {
  name = USI_Converter
  converterName = "&amp;$E40&amp;"
  conversionRate = 1
  inputResources = "&amp;$G40&amp;H40&amp;L40&amp;P40&amp;"
  outputResources = "&amp;T40&amp;X40&amp;AB40&amp;AF40&amp;"
 }
}
")</f>
        <is>
          <t/>
        </is>
      </c>
      <c r="C40" s="0" t="inlineStr">
        <f aca="false">IF(ISBLANK(Outputs!E40),"",IF(Outputs!A40="Distiller","@PART[KA_Distiller_125_01]:AFTER[Karbonite]:NEEDS[RealFuels]",IF(Outputs!A40="DistillerM","@PART[KA_Distiller_125_01M]:AFTER[Karbonite]:NEEDS[RealFuels]",IF(Outputs!A40="ConverterC","@PART[KA_Converter_125_01]:AFTER[Karbonite]:NEEDS[RealFuels]",IF(Outputs!A40="ConverterN","@PART[KA_Converter_125_01N]:AFTER[Karbonite]:NEEDS[RealFuels]",IF(Outputs!A40="ConverterH","@PART[KA_Converter_125_01H]:AFTER[Karbonite]:NEEDS[RealFuels]",IF(Outputs!A40="ConverterO","@PART[KA_Converter_125_01O]:AFTER[Karbonite]:NEEDS[RealFuels]","ERROR!"))))))&amp;"
{
 MODULE
 {
  name = USI_Converter
  converterName = "&amp;$E40&amp;"
  conversionRate = 0.5
  inputResources = "&amp;$G40&amp;I40&amp;M40&amp;Q40&amp;"
  outputResources = "&amp;U40&amp;Y40&amp;AC40&amp;AG40&amp;"
 }
}
")</f>
        <is>
          <t/>
        </is>
      </c>
      <c r="E40" s="0" t="inlineStr">
        <f aca="false"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is>
          <t/>
        </is>
      </c>
      <c r="F40" s="0" t="inlineStr">
        <f aca="false"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is>
          <t/>
        </is>
      </c>
      <c r="G40" s="0" t="inlineStr">
        <f aca="false">IF(ISBLANK(Outputs!E40),"","ElectricCharge, "&amp;Outputs!B40)</f>
        <is>
          <t/>
        </is>
      </c>
      <c r="H40" s="0" t="inlineStr">
        <f aca="false">IF(ISBLANK(Outputs!E40),"",", "&amp;Outputs!E40&amp;", "&amp;Outputs!H40)</f>
        <is>
          <t/>
        </is>
      </c>
      <c r="I40" s="0" t="inlineStr">
        <f aca="false">IF(ISBLANK(Outputs!E40),"",", "&amp;Outputs!E40&amp;", "&amp;Outputs!H40)</f>
        <is>
          <t/>
        </is>
      </c>
      <c r="L40" s="0" t="inlineStr">
        <f aca="false">IF(ISBLANK(Outputs!I40),"",", "&amp;Outputs!I40&amp;", "&amp;Outputs!L40)</f>
        <is>
          <t/>
        </is>
      </c>
      <c r="M40" s="0" t="inlineStr">
        <f aca="false">IF(ISBLANK(Outputs!I40),"",", "&amp;Outputs!I40&amp;", "&amp;Outputs!L40)</f>
        <is>
          <t/>
        </is>
      </c>
      <c r="P40" s="0" t="inlineStr">
        <f aca="false">IF(ISBLANK(Outputs!M40),"",", "&amp;Outputs!M40&amp;", "&amp;Outputs!P40)</f>
        <is>
          <t/>
        </is>
      </c>
      <c r="Q40" s="0" t="inlineStr">
        <f aca="false">IF(ISBLANK(Outputs!M40),"",", "&amp;Outputs!M40&amp;", "&amp;Outputs!P40)</f>
        <is>
          <t/>
        </is>
      </c>
      <c r="T40" s="0" t="inlineStr">
        <f aca="false">IF(ISBLANK(Outputs!Q40),"",Outputs!Q40&amp;", "&amp;Outputs!T40&amp;", False")</f>
        <is>
          <t/>
        </is>
      </c>
      <c r="U40" s="0" t="inlineStr">
        <f aca="false">IF(ISBLANK(Outputs!Q40),"",Outputs!Q40&amp;",  "&amp;Outputs!T40&amp;", False")</f>
        <is>
          <t/>
        </is>
      </c>
      <c r="X40" s="0" t="inlineStr">
        <f aca="false">IF(ISBLANK(Outputs!U40),"",", "&amp;Outputs!U40&amp;", "&amp;Outputs!X40&amp;", True")</f>
        <is>
          <t/>
        </is>
      </c>
      <c r="Y40" s="0" t="inlineStr">
        <f aca="false">IF(ISBLANK(Outputs!U40),"",", "&amp;Outputs!U40&amp;", "&amp;Outputs!X40&amp;", True")</f>
        <is>
          <t/>
        </is>
      </c>
      <c r="AB40" s="0" t="inlineStr">
        <f aca="false">IF(ISBLANK(Outputs!Y40),"",", "&amp;Outputs!Y40&amp;", "&amp;Outputs!AB40&amp;", True")</f>
        <is>
          <t/>
        </is>
      </c>
      <c r="AC40" s="0" t="inlineStr">
        <f aca="false">IF(ISBLANK(Outputs!Y40),"",", "&amp;Outputs!Y40&amp;", "&amp;Outputs!AB40&amp;", True")</f>
        <is>
          <t/>
        </is>
      </c>
      <c r="AF40" s="0" t="inlineStr">
        <f aca="false">IF(ISBLANK(Outputs!AC40),"",", "&amp;Outputs!AC40&amp;", "&amp;Outputs!AF40&amp;", True")</f>
        <is>
          <t/>
        </is>
      </c>
      <c r="AG40" s="0" t="inlineStr">
        <f aca="false">IF(ISBLANK(Outputs!AC40),"",", "&amp;Outputs!AC40&amp;", "&amp;Outputs!AF40&amp;", True")</f>
        <is>
          <t/>
        </is>
      </c>
    </row>
    <row r="41" customFormat="false" ht="15" hidden="false" customHeight="true" outlineLevel="0" collapsed="false">
      <c r="A41" s="0" t="str">
        <f aca="false">B41&amp;C41&amp;D41</f>
        <v/>
      </c>
      <c r="B41" s="4" t="inlineStr">
        <f aca="false">IF(ISBLANK(Outputs!E41),"",IF(Outputs!A41="Distiller","@PART[KA_Distiller_250_01]:AFTER[Karbonite]:NEEDS[RealFuels]",IF(Outputs!A41="DistillerM","@PART[KA_Distiller_250_01M]:AFTER[Karbonite]:NEEDS[RealFuels]",IF(Outputs!A41="ConverterC","@PART[KA_Converter_250_01]:AFTER[Karbonite]:NEEDS[RealFuels]",IF(Outputs!A41="ConverterN","@PART[KA_Converter_250_01N]:AFTER[Karbonite]:NEEDS[RealFuels]",IF(Outputs!A41="ConverterH","@PART[KA_Converter_250_01H]:AFTER[Karbonite]:NEEDS[RealFuels]",IF(Outputs!A41="ConverterO","@PART[KA_Converter_250_01O]:AFTER[Karbonite]:NEEDS[RealFuels]","ERROR!"))))))&amp;"
{
 MODULE
 {
  name = USI_Converter
  converterName = "&amp;$E41&amp;"
  conversionRate = 1
  inputResources = "&amp;$G41&amp;H41&amp;L41&amp;P41&amp;"
  outputResources = "&amp;T41&amp;X41&amp;AB41&amp;AF41&amp;"
 }
}
")</f>
        <is>
          <t/>
        </is>
      </c>
      <c r="C41" s="0" t="inlineStr">
        <f aca="false">IF(ISBLANK(Outputs!E41),"",IF(Outputs!A41="Distiller","@PART[KA_Distiller_125_01]:AFTER[Karbonite]:NEEDS[RealFuels]",IF(Outputs!A41="DistillerM","@PART[KA_Distiller_125_01M]:AFTER[Karbonite]:NEEDS[RealFuels]",IF(Outputs!A41="ConverterC","@PART[KA_Converter_125_01]:AFTER[Karbonite]:NEEDS[RealFuels]",IF(Outputs!A41="ConverterN","@PART[KA_Converter_125_01N]:AFTER[Karbonite]:NEEDS[RealFuels]",IF(Outputs!A41="ConverterH","@PART[KA_Converter_125_01H]:AFTER[Karbonite]:NEEDS[RealFuels]",IF(Outputs!A41="ConverterO","@PART[KA_Converter_125_01O]:AFTER[Karbonite]:NEEDS[RealFuels]","ERROR!"))))))&amp;"
{
 MODULE
 {
  name = USI_Converter
  converterName = "&amp;$E41&amp;"
  conversionRate = 0.5
  inputResources = "&amp;$G41&amp;I41&amp;M41&amp;Q41&amp;"
  outputResources = "&amp;U41&amp;Y41&amp;AC41&amp;AG41&amp;"
 }
}
")</f>
        <is>
          <t/>
        </is>
      </c>
      <c r="E41" s="0" t="inlineStr">
        <f aca="false"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is>
          <t/>
        </is>
      </c>
      <c r="F41" s="0" t="inlineStr">
        <f aca="false"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is>
          <t/>
        </is>
      </c>
      <c r="G41" s="0" t="inlineStr">
        <f aca="false">IF(ISBLANK(Outputs!E41),"","ElectricCharge, "&amp;Outputs!B41)</f>
        <is>
          <t/>
        </is>
      </c>
      <c r="H41" s="0" t="inlineStr">
        <f aca="false">IF(ISBLANK(Outputs!E41),"",", "&amp;Outputs!E41&amp;", "&amp;Outputs!H41)</f>
        <is>
          <t/>
        </is>
      </c>
      <c r="I41" s="0" t="inlineStr">
        <f aca="false">IF(ISBLANK(Outputs!E41),"",", "&amp;Outputs!E41&amp;", "&amp;Outputs!H41)</f>
        <is>
          <t/>
        </is>
      </c>
      <c r="L41" s="0" t="inlineStr">
        <f aca="false">IF(ISBLANK(Outputs!I41),"",", "&amp;Outputs!I41&amp;", "&amp;Outputs!L41)</f>
        <is>
          <t/>
        </is>
      </c>
      <c r="M41" s="0" t="inlineStr">
        <f aca="false">IF(ISBLANK(Outputs!I41),"",", "&amp;Outputs!I41&amp;", "&amp;Outputs!L41)</f>
        <is>
          <t/>
        </is>
      </c>
      <c r="P41" s="0" t="inlineStr">
        <f aca="false">IF(ISBLANK(Outputs!M41),"",", "&amp;Outputs!M41&amp;", "&amp;Outputs!P41)</f>
        <is>
          <t/>
        </is>
      </c>
      <c r="Q41" s="0" t="inlineStr">
        <f aca="false">IF(ISBLANK(Outputs!M41),"",", "&amp;Outputs!M41&amp;", "&amp;Outputs!P41)</f>
        <is>
          <t/>
        </is>
      </c>
      <c r="T41" s="0" t="inlineStr">
        <f aca="false">IF(ISBLANK(Outputs!Q41),"",Outputs!Q41&amp;", "&amp;Outputs!T41&amp;", False")</f>
        <is>
          <t/>
        </is>
      </c>
      <c r="U41" s="0" t="inlineStr">
        <f aca="false">IF(ISBLANK(Outputs!Q41),"",Outputs!Q41&amp;",  "&amp;Outputs!T41&amp;", False")</f>
        <is>
          <t/>
        </is>
      </c>
      <c r="X41" s="0" t="inlineStr">
        <f aca="false">IF(ISBLANK(Outputs!U41),"",", "&amp;Outputs!U41&amp;", "&amp;Outputs!X41&amp;", True")</f>
        <is>
          <t/>
        </is>
      </c>
      <c r="Y41" s="0" t="inlineStr">
        <f aca="false">IF(ISBLANK(Outputs!U41),"",", "&amp;Outputs!U41&amp;", "&amp;Outputs!X41&amp;", True")</f>
        <is>
          <t/>
        </is>
      </c>
      <c r="AB41" s="0" t="inlineStr">
        <f aca="false">IF(ISBLANK(Outputs!Y41),"",", "&amp;Outputs!Y41&amp;", "&amp;Outputs!AB41&amp;", True")</f>
        <is>
          <t/>
        </is>
      </c>
      <c r="AC41" s="0" t="inlineStr">
        <f aca="false">IF(ISBLANK(Outputs!Y41),"",", "&amp;Outputs!Y41&amp;", "&amp;Outputs!AB41&amp;", True")</f>
        <is>
          <t/>
        </is>
      </c>
      <c r="AF41" s="0" t="inlineStr">
        <f aca="false">IF(ISBLANK(Outputs!AC41),"",", "&amp;Outputs!AC41&amp;", "&amp;Outputs!AF41&amp;", True")</f>
        <is>
          <t/>
        </is>
      </c>
      <c r="AG41" s="0" t="inlineStr">
        <f aca="false">IF(ISBLANK(Outputs!AC41),"",", "&amp;Outputs!AC41&amp;", "&amp;Outputs!AF41&amp;", True")</f>
        <is>
          <t/>
        </is>
      </c>
    </row>
    <row r="42" customFormat="false" ht="15" hidden="false" customHeight="true" outlineLevel="0" collapsed="false">
      <c r="A42" s="0" t="str">
        <f aca="false">B42&amp;C42&amp;D42</f>
        <v/>
      </c>
      <c r="B42" s="4" t="inlineStr">
        <f aca="false">IF(ISBLANK(Outputs!E42),"",IF(Outputs!A42="Distiller","@PART[KA_Distiller_250_01]:AFTER[Karbonite]:NEEDS[RealFuels]",IF(Outputs!A42="DistillerM","@PART[KA_Distiller_250_01M]:AFTER[Karbonite]:NEEDS[RealFuels]",IF(Outputs!A42="ConverterC","@PART[KA_Converter_250_01]:AFTER[Karbonite]:NEEDS[RealFuels]",IF(Outputs!A42="ConverterN","@PART[KA_Converter_250_01N]:AFTER[Karbonite]:NEEDS[RealFuels]",IF(Outputs!A42="ConverterH","@PART[KA_Converter_250_01H]:AFTER[Karbonite]:NEEDS[RealFuels]",IF(Outputs!A42="ConverterO","@PART[KA_Converter_250_01O]:AFTER[Karbonite]:NEEDS[RealFuels]","ERROR!"))))))&amp;"
{
 MODULE
 {
  name = USI_Converter
  converterName = "&amp;$E42&amp;"
  conversionRate = 1
  inputResources = "&amp;$G42&amp;H42&amp;L42&amp;P42&amp;"
  outputResources = "&amp;T42&amp;X42&amp;AB42&amp;AF42&amp;"
 }
}
")</f>
        <is>
          <t/>
        </is>
      </c>
      <c r="C42" s="0" t="inlineStr">
        <f aca="false">IF(ISBLANK(Outputs!E42),"",IF(Outputs!A42="Distiller","@PART[KA_Distiller_125_01]:AFTER[Karbonite]:NEEDS[RealFuels]",IF(Outputs!A42="DistillerM","@PART[KA_Distiller_125_01M]:AFTER[Karbonite]:NEEDS[RealFuels]",IF(Outputs!A42="ConverterC","@PART[KA_Converter_125_01]:AFTER[Karbonite]:NEEDS[RealFuels]",IF(Outputs!A42="ConverterN","@PART[KA_Converter_125_01N]:AFTER[Karbonite]:NEEDS[RealFuels]",IF(Outputs!A42="ConverterH","@PART[KA_Converter_125_01H]:AFTER[Karbonite]:NEEDS[RealFuels]",IF(Outputs!A42="ConverterO","@PART[KA_Converter_125_01O]:AFTER[Karbonite]:NEEDS[RealFuels]","ERROR!"))))))&amp;"
{
 MODULE
 {
  name = USI_Converter
  converterName = "&amp;$E42&amp;"
  conversionRate = 0.5
  inputResources = "&amp;$G42&amp;I42&amp;M42&amp;Q42&amp;"
  outputResources = "&amp;U42&amp;Y42&amp;AC42&amp;AG42&amp;"
 }
}
")</f>
        <is>
          <t/>
        </is>
      </c>
      <c r="E42" s="0" t="inlineStr">
        <f aca="false"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is>
          <t/>
        </is>
      </c>
      <c r="F42" s="0" t="inlineStr">
        <f aca="false"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is>
          <t/>
        </is>
      </c>
      <c r="G42" s="0" t="inlineStr">
        <f aca="false">IF(ISBLANK(Outputs!E42),"","ElectricCharge, "&amp;Outputs!B42)</f>
        <is>
          <t/>
        </is>
      </c>
      <c r="H42" s="0" t="inlineStr">
        <f aca="false">IF(ISBLANK(Outputs!E42),"",", "&amp;Outputs!E42&amp;", "&amp;Outputs!H42)</f>
        <is>
          <t/>
        </is>
      </c>
      <c r="I42" s="0" t="inlineStr">
        <f aca="false">IF(ISBLANK(Outputs!E42),"",", "&amp;Outputs!E42&amp;", "&amp;Outputs!H42)</f>
        <is>
          <t/>
        </is>
      </c>
      <c r="L42" s="0" t="inlineStr">
        <f aca="false">IF(ISBLANK(Outputs!I42),"",", "&amp;Outputs!I42&amp;", "&amp;Outputs!L42)</f>
        <is>
          <t/>
        </is>
      </c>
      <c r="M42" s="0" t="inlineStr">
        <f aca="false">IF(ISBLANK(Outputs!I42),"",", "&amp;Outputs!I42&amp;", "&amp;Outputs!L42)</f>
        <is>
          <t/>
        </is>
      </c>
      <c r="P42" s="0" t="inlineStr">
        <f aca="false">IF(ISBLANK(Outputs!M42),"",", "&amp;Outputs!M42&amp;", "&amp;Outputs!P42)</f>
        <is>
          <t/>
        </is>
      </c>
      <c r="Q42" s="0" t="inlineStr">
        <f aca="false">IF(ISBLANK(Outputs!M42),"",", "&amp;Outputs!M42&amp;", "&amp;Outputs!P42)</f>
        <is>
          <t/>
        </is>
      </c>
      <c r="T42" s="0" t="inlineStr">
        <f aca="false">IF(ISBLANK(Outputs!Q42),"",Outputs!Q42&amp;", "&amp;Outputs!T42&amp;", False")</f>
        <is>
          <t/>
        </is>
      </c>
      <c r="U42" s="0" t="inlineStr">
        <f aca="false">IF(ISBLANK(Outputs!Q42),"",Outputs!Q42&amp;",  "&amp;Outputs!T42&amp;", False")</f>
        <is>
          <t/>
        </is>
      </c>
      <c r="X42" s="0" t="inlineStr">
        <f aca="false">IF(ISBLANK(Outputs!U42),"",", "&amp;Outputs!U42&amp;", "&amp;Outputs!X42&amp;", True")</f>
        <is>
          <t/>
        </is>
      </c>
      <c r="Y42" s="0" t="inlineStr">
        <f aca="false">IF(ISBLANK(Outputs!U42),"",", "&amp;Outputs!U42&amp;", "&amp;Outputs!X42&amp;", True")</f>
        <is>
          <t/>
        </is>
      </c>
      <c r="AB42" s="0" t="inlineStr">
        <f aca="false">IF(ISBLANK(Outputs!Y42),"",", "&amp;Outputs!Y42&amp;", "&amp;Outputs!AB42&amp;", True")</f>
        <is>
          <t/>
        </is>
      </c>
      <c r="AC42" s="0" t="inlineStr">
        <f aca="false">IF(ISBLANK(Outputs!Y42),"",", "&amp;Outputs!Y42&amp;", "&amp;Outputs!AB42&amp;", True")</f>
        <is>
          <t/>
        </is>
      </c>
      <c r="AF42" s="0" t="inlineStr">
        <f aca="false">IF(ISBLANK(Outputs!AC42),"",", "&amp;Outputs!AC42&amp;", "&amp;Outputs!AF42&amp;", True")</f>
        <is>
          <t/>
        </is>
      </c>
      <c r="AG42" s="0" t="inlineStr">
        <f aca="false">IF(ISBLANK(Outputs!AC42),"",", "&amp;Outputs!AC42&amp;", "&amp;Outputs!AF42&amp;", True")</f>
        <is>
          <t/>
        </is>
      </c>
    </row>
    <row r="43" customFormat="false" ht="15" hidden="false" customHeight="true" outlineLevel="0" collapsed="false">
      <c r="A43" s="0" t="str">
        <f aca="false">B43&amp;C43&amp;D43</f>
        <v/>
      </c>
      <c r="B43" s="4" t="inlineStr">
        <f aca="false">IF(ISBLANK(Outputs!E43),"",IF(Outputs!A43="Distiller","@PART[KA_Distiller_250_01]:AFTER[Karbonite]:NEEDS[RealFuels]",IF(Outputs!A43="DistillerM","@PART[KA_Distiller_250_01M]:AFTER[Karbonite]:NEEDS[RealFuels]",IF(Outputs!A43="ConverterC","@PART[KA_Converter_250_01]:AFTER[Karbonite]:NEEDS[RealFuels]",IF(Outputs!A43="ConverterN","@PART[KA_Converter_250_01N]:AFTER[Karbonite]:NEEDS[RealFuels]",IF(Outputs!A43="ConverterH","@PART[KA_Converter_250_01H]:AFTER[Karbonite]:NEEDS[RealFuels]",IF(Outputs!A43="ConverterO","@PART[KA_Converter_250_01O]:AFTER[Karbonite]:NEEDS[RealFuels]","ERROR!"))))))&amp;"
{
 MODULE
 {
  name = USI_Converter
  converterName = "&amp;$E43&amp;"
  conversionRate = 1
  inputResources = "&amp;$G43&amp;H43&amp;L43&amp;P43&amp;"
  outputResources = "&amp;T43&amp;X43&amp;AB43&amp;AF43&amp;"
 }
}
")</f>
        <is>
          <t/>
        </is>
      </c>
      <c r="C43" s="0" t="inlineStr">
        <f aca="false">IF(ISBLANK(Outputs!E43),"",IF(Outputs!A43="Distiller","@PART[KA_Distiller_125_01]:AFTER[Karbonite]:NEEDS[RealFuels]",IF(Outputs!A43="DistillerM","@PART[KA_Distiller_125_01M]:AFTER[Karbonite]:NEEDS[RealFuels]",IF(Outputs!A43="ConverterC","@PART[KA_Converter_125_01]:AFTER[Karbonite]:NEEDS[RealFuels]",IF(Outputs!A43="ConverterN","@PART[KA_Converter_125_01N]:AFTER[Karbonite]:NEEDS[RealFuels]",IF(Outputs!A43="ConverterH","@PART[KA_Converter_125_01H]:AFTER[Karbonite]:NEEDS[RealFuels]",IF(Outputs!A43="ConverterO","@PART[KA_Converter_125_01O]:AFTER[Karbonite]:NEEDS[RealFuels]","ERROR!"))))))&amp;"
{
 MODULE
 {
  name = USI_Converter
  converterName = "&amp;$E43&amp;"
  conversionRate = 0.5
  inputResources = "&amp;$G43&amp;I43&amp;M43&amp;Q43&amp;"
  outputResources = "&amp;U43&amp;Y43&amp;AC43&amp;AG43&amp;"
 }
}
")</f>
        <is>
          <t/>
        </is>
      </c>
      <c r="E43" s="0" t="inlineStr">
        <f aca="false"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is>
          <t/>
        </is>
      </c>
      <c r="F43" s="0" t="inlineStr">
        <f aca="false"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is>
          <t/>
        </is>
      </c>
      <c r="G43" s="0" t="inlineStr">
        <f aca="false">IF(ISBLANK(Outputs!E43),"","ElectricCharge, "&amp;Outputs!B43)</f>
        <is>
          <t/>
        </is>
      </c>
      <c r="H43" s="0" t="inlineStr">
        <f aca="false">IF(ISBLANK(Outputs!E43),"",", "&amp;Outputs!E43&amp;", "&amp;Outputs!H43)</f>
        <is>
          <t/>
        </is>
      </c>
      <c r="I43" s="0" t="inlineStr">
        <f aca="false">IF(ISBLANK(Outputs!E43),"",", "&amp;Outputs!E43&amp;", "&amp;Outputs!H43)</f>
        <is>
          <t/>
        </is>
      </c>
      <c r="L43" s="0" t="inlineStr">
        <f aca="false">IF(ISBLANK(Outputs!I43),"",", "&amp;Outputs!I43&amp;", "&amp;Outputs!L43)</f>
        <is>
          <t/>
        </is>
      </c>
      <c r="M43" s="0" t="inlineStr">
        <f aca="false">IF(ISBLANK(Outputs!I43),"",", "&amp;Outputs!I43&amp;", "&amp;Outputs!L43)</f>
        <is>
          <t/>
        </is>
      </c>
      <c r="P43" s="0" t="inlineStr">
        <f aca="false">IF(ISBLANK(Outputs!M43),"",", "&amp;Outputs!M43&amp;", "&amp;Outputs!P43)</f>
        <is>
          <t/>
        </is>
      </c>
      <c r="Q43" s="0" t="inlineStr">
        <f aca="false">IF(ISBLANK(Outputs!M43),"",", "&amp;Outputs!M43&amp;", "&amp;Outputs!P43)</f>
        <is>
          <t/>
        </is>
      </c>
      <c r="T43" s="0" t="inlineStr">
        <f aca="false">IF(ISBLANK(Outputs!Q43),"",Outputs!Q43&amp;", "&amp;Outputs!T43&amp;", False")</f>
        <is>
          <t/>
        </is>
      </c>
      <c r="U43" s="0" t="inlineStr">
        <f aca="false">IF(ISBLANK(Outputs!Q43),"",Outputs!Q43&amp;",  "&amp;Outputs!T43&amp;", False")</f>
        <is>
          <t/>
        </is>
      </c>
      <c r="X43" s="0" t="inlineStr">
        <f aca="false">IF(ISBLANK(Outputs!U43),"",", "&amp;Outputs!U43&amp;", "&amp;Outputs!X43&amp;", True")</f>
        <is>
          <t/>
        </is>
      </c>
      <c r="Y43" s="0" t="inlineStr">
        <f aca="false">IF(ISBLANK(Outputs!U43),"",", "&amp;Outputs!U43&amp;", "&amp;Outputs!X43&amp;", True")</f>
        <is>
          <t/>
        </is>
      </c>
      <c r="AB43" s="0" t="inlineStr">
        <f aca="false">IF(ISBLANK(Outputs!Y43),"",", "&amp;Outputs!Y43&amp;", "&amp;Outputs!AB43&amp;", True")</f>
        <is>
          <t/>
        </is>
      </c>
      <c r="AC43" s="0" t="inlineStr">
        <f aca="false">IF(ISBLANK(Outputs!Y43),"",", "&amp;Outputs!Y43&amp;", "&amp;Outputs!AB43&amp;", True")</f>
        <is>
          <t/>
        </is>
      </c>
      <c r="AF43" s="0" t="inlineStr">
        <f aca="false">IF(ISBLANK(Outputs!AC43),"",", "&amp;Outputs!AC43&amp;", "&amp;Outputs!AF43&amp;", True")</f>
        <is>
          <t/>
        </is>
      </c>
      <c r="AG43" s="0" t="inlineStr">
        <f aca="false">IF(ISBLANK(Outputs!AC43),"",", "&amp;Outputs!AC43&amp;", "&amp;Outputs!AF43&amp;", True")</f>
        <is>
          <t/>
        </is>
      </c>
    </row>
    <row r="44" customFormat="false" ht="15" hidden="false" customHeight="true" outlineLevel="0" collapsed="false">
      <c r="A44" s="0" t="str">
        <f aca="false">B44&amp;C44&amp;D44</f>
        <v/>
      </c>
      <c r="B44" s="4" t="inlineStr">
        <f aca="false">IF(ISBLANK(Outputs!E44),"",IF(Outputs!A44="Distiller","@PART[KA_Distiller_250_01]:AFTER[Karbonite]:NEEDS[RealFuels]",IF(Outputs!A44="DistillerM","@PART[KA_Distiller_250_01M]:AFTER[Karbonite]:NEEDS[RealFuels]",IF(Outputs!A44="ConverterC","@PART[KA_Converter_250_01]:AFTER[Karbonite]:NEEDS[RealFuels]",IF(Outputs!A44="ConverterN","@PART[KA_Converter_250_01N]:AFTER[Karbonite]:NEEDS[RealFuels]",IF(Outputs!A44="ConverterH","@PART[KA_Converter_250_01H]:AFTER[Karbonite]:NEEDS[RealFuels]",IF(Outputs!A44="ConverterO","@PART[KA_Converter_250_01O]:AFTER[Karbonite]:NEEDS[RealFuels]","ERROR!"))))))&amp;"
{
 MODULE
 {
  name = USI_Converter
  converterName = "&amp;$E44&amp;"
  conversionRate = 1
  inputResources = "&amp;$G44&amp;H44&amp;L44&amp;P44&amp;"
  outputResources = "&amp;T44&amp;X44&amp;AB44&amp;AF44&amp;"
 }
}
")</f>
        <is>
          <t/>
        </is>
      </c>
      <c r="C44" s="0" t="inlineStr">
        <f aca="false">IF(ISBLANK(Outputs!E44),"",IF(Outputs!A44="Distiller","@PART[KA_Distiller_125_01]:AFTER[Karbonite]:NEEDS[RealFuels]",IF(Outputs!A44="DistillerM","@PART[KA_Distiller_125_01M]:AFTER[Karbonite]:NEEDS[RealFuels]",IF(Outputs!A44="ConverterC","@PART[KA_Converter_125_01]:AFTER[Karbonite]:NEEDS[RealFuels]",IF(Outputs!A44="ConverterN","@PART[KA_Converter_125_01N]:AFTER[Karbonite]:NEEDS[RealFuels]",IF(Outputs!A44="ConverterH","@PART[KA_Converter_125_01H]:AFTER[Karbonite]:NEEDS[RealFuels]",IF(Outputs!A44="ConverterO","@PART[KA_Converter_125_01O]:AFTER[Karbonite]:NEEDS[RealFuels]","ERROR!"))))))&amp;"
{
 MODULE
 {
  name = USI_Converter
  converterName = "&amp;$E44&amp;"
  conversionRate = 0.5
  inputResources = "&amp;$G44&amp;I44&amp;M44&amp;Q44&amp;"
  outputResources = "&amp;U44&amp;Y44&amp;AC44&amp;AG44&amp;"
 }
}
")</f>
        <is>
          <t/>
        </is>
      </c>
      <c r="E44" s="0" t="inlineStr">
        <f aca="false"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is>
          <t/>
        </is>
      </c>
      <c r="F44" s="0" t="inlineStr">
        <f aca="false"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is>
          <t/>
        </is>
      </c>
      <c r="G44" s="0" t="inlineStr">
        <f aca="false">IF(ISBLANK(Outputs!E44),"","ElectricCharge, "&amp;Outputs!B44)</f>
        <is>
          <t/>
        </is>
      </c>
      <c r="H44" s="0" t="inlineStr">
        <f aca="false">IF(ISBLANK(Outputs!E44),"",", "&amp;Outputs!E44&amp;", "&amp;Outputs!H44)</f>
        <is>
          <t/>
        </is>
      </c>
      <c r="I44" s="0" t="inlineStr">
        <f aca="false">IF(ISBLANK(Outputs!E44),"",", "&amp;Outputs!E44&amp;", "&amp;Outputs!H44)</f>
        <is>
          <t/>
        </is>
      </c>
      <c r="L44" s="0" t="inlineStr">
        <f aca="false">IF(ISBLANK(Outputs!I44),"",", "&amp;Outputs!I44&amp;", "&amp;Outputs!L44)</f>
        <is>
          <t/>
        </is>
      </c>
      <c r="M44" s="0" t="inlineStr">
        <f aca="false">IF(ISBLANK(Outputs!I44),"",", "&amp;Outputs!I44&amp;", "&amp;Outputs!L44)</f>
        <is>
          <t/>
        </is>
      </c>
      <c r="P44" s="0" t="inlineStr">
        <f aca="false">IF(ISBLANK(Outputs!M44),"",", "&amp;Outputs!M44&amp;", "&amp;Outputs!P44)</f>
        <is>
          <t/>
        </is>
      </c>
      <c r="Q44" s="0" t="inlineStr">
        <f aca="false">IF(ISBLANK(Outputs!M44),"",", "&amp;Outputs!M44&amp;", "&amp;Outputs!P44)</f>
        <is>
          <t/>
        </is>
      </c>
      <c r="T44" s="0" t="inlineStr">
        <f aca="false">IF(ISBLANK(Outputs!Q44),"",Outputs!Q44&amp;", "&amp;Outputs!T44&amp;", False")</f>
        <is>
          <t/>
        </is>
      </c>
      <c r="U44" s="0" t="inlineStr">
        <f aca="false">IF(ISBLANK(Outputs!Q44),"",Outputs!Q44&amp;",  "&amp;Outputs!T44&amp;", False")</f>
        <is>
          <t/>
        </is>
      </c>
      <c r="X44" s="0" t="inlineStr">
        <f aca="false">IF(ISBLANK(Outputs!U44),"",", "&amp;Outputs!U44&amp;", "&amp;Outputs!X44&amp;", True")</f>
        <is>
          <t/>
        </is>
      </c>
      <c r="Y44" s="0" t="inlineStr">
        <f aca="false">IF(ISBLANK(Outputs!U44),"",", "&amp;Outputs!U44&amp;", "&amp;Outputs!X44&amp;", True")</f>
        <is>
          <t/>
        </is>
      </c>
      <c r="AB44" s="0" t="inlineStr">
        <f aca="false">IF(ISBLANK(Outputs!Y44),"",", "&amp;Outputs!Y44&amp;", "&amp;Outputs!AB44&amp;", True")</f>
        <is>
          <t/>
        </is>
      </c>
      <c r="AC44" s="0" t="inlineStr">
        <f aca="false">IF(ISBLANK(Outputs!Y44),"",", "&amp;Outputs!Y44&amp;", "&amp;Outputs!AB44&amp;", True")</f>
        <is>
          <t/>
        </is>
      </c>
      <c r="AF44" s="0" t="inlineStr">
        <f aca="false">IF(ISBLANK(Outputs!AC44),"",", "&amp;Outputs!AC44&amp;", "&amp;Outputs!AF44&amp;", True")</f>
        <is>
          <t/>
        </is>
      </c>
      <c r="AG44" s="0" t="inlineStr">
        <f aca="false">IF(ISBLANK(Outputs!AC44),"",", "&amp;Outputs!AC44&amp;", "&amp;Outputs!AF44&amp;", True")</f>
        <is>
          <t/>
        </is>
      </c>
    </row>
    <row r="45" customFormat="false" ht="409" hidden="false" customHeight="false" outlineLevel="0" collapsed="false">
      <c r="A45" s="0" t="str">
        <f aca="false">B45&amp;C45&amp;D45</f>
        <v/>
      </c>
      <c r="B45" s="4" t="inlineStr">
        <f aca="false">IF(ISBLANK(Outputs!E45),"",IF(Outputs!A45="Distiller","@PART[KA_Distiller_250_01]:AFTER[Karbonite]:NEEDS[RealFuels]",IF(Outputs!A45="DistillerM","@PART[KA_Distiller_250_01M]:AFTER[Karbonite]:NEEDS[RealFuels]",IF(Outputs!A45="ConverterC","@PART[KA_Converter_250_01]:AFTER[Karbonite]:NEEDS[RealFuels]",IF(Outputs!A45="ConverterN","@PART[KA_Converter_250_01N]:AFTER[Karbonite]:NEEDS[RealFuels]",IF(Outputs!A45="ConverterH","@PART[KA_Converter_250_01H]:AFTER[Karbonite]:NEEDS[RealFuels]",IF(Outputs!A45="ConverterO","@PART[KA_Converter_250_01O]:AFTER[Karbonite]:NEEDS[RealFuels]","ERROR!"))))))&amp;"
{
 MODULE
 {
  name = USI_Converter
  converterName = "&amp;$E45&amp;"
  conversionRate = 1
  inputResources = "&amp;$G45&amp;H45&amp;L45&amp;P45&amp;"
  outputResources = "&amp;T45&amp;X45&amp;AB45&amp;AF45&amp;"
 }
}
")</f>
        <is>
          <t/>
        </is>
      </c>
      <c r="C45" s="0" t="inlineStr">
        <f aca="false">IF(ISBLANK(Outputs!E45),"",IF(Outputs!A45="Distiller","@PART[KA_Distiller_125_01]:AFTER[Karbonite]:NEEDS[RealFuels]",IF(Outputs!A45="DistillerM","@PART[KA_Distiller_125_01M]:AFTER[Karbonite]:NEEDS[RealFuels]",IF(Outputs!A45="ConverterC","@PART[KA_Converter_125_01]:AFTER[Karbonite]:NEEDS[RealFuels]",IF(Outputs!A45="ConverterN","@PART[KA_Converter_125_01N]:AFTER[Karbonite]:NEEDS[RealFuels]",IF(Outputs!A45="ConverterH","@PART[KA_Converter_125_01H]:AFTER[Karbonite]:NEEDS[RealFuels]",IF(Outputs!A45="ConverterO","@PART[KA_Converter_125_01O]:AFTER[Karbonite]:NEEDS[RealFuels]","ERROR!"))))))&amp;"
{
 MODULE
 {
  name = USI_Converter
  converterName = "&amp;$E45&amp;"
  conversionRate = 0.5
  inputResources = "&amp;$G45&amp;I45&amp;M45&amp;Q45&amp;"
  outputResources = "&amp;U45&amp;Y45&amp;AC45&amp;AG45&amp;"
 }
}
")</f>
        <is>
          <t/>
        </is>
      </c>
      <c r="E45" s="0" t="inlineStr">
        <f aca="false"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is>
          <t/>
        </is>
      </c>
      <c r="F45" s="0" t="inlineStr">
        <f aca="false"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is>
          <t/>
        </is>
      </c>
      <c r="G45" s="0" t="inlineStr">
        <f aca="false">IF(ISBLANK(Outputs!E45),"","ElectricCharge, "&amp;Outputs!B45)</f>
        <is>
          <t/>
        </is>
      </c>
      <c r="H45" s="0" t="inlineStr">
        <f aca="false">IF(ISBLANK(Outputs!E45),"",", "&amp;Outputs!E45&amp;", "&amp;Outputs!H45)</f>
        <is>
          <t/>
        </is>
      </c>
      <c r="I45" s="0" t="inlineStr">
        <f aca="false">IF(ISBLANK(Outputs!E45),"",", "&amp;Outputs!E45&amp;", "&amp;Outputs!H45)</f>
        <is>
          <t/>
        </is>
      </c>
      <c r="L45" s="0" t="inlineStr">
        <f aca="false">IF(ISBLANK(Outputs!I45),"",", "&amp;Outputs!I45&amp;", "&amp;Outputs!L45)</f>
        <is>
          <t/>
        </is>
      </c>
      <c r="M45" s="0" t="inlineStr">
        <f aca="false">IF(ISBLANK(Outputs!I45),"",", "&amp;Outputs!I45&amp;", "&amp;Outputs!L45)</f>
        <is>
          <t/>
        </is>
      </c>
      <c r="P45" s="0" t="inlineStr">
        <f aca="false">IF(ISBLANK(Outputs!M45),"",", "&amp;Outputs!M45&amp;", "&amp;Outputs!P45)</f>
        <is>
          <t/>
        </is>
      </c>
      <c r="Q45" s="0" t="inlineStr">
        <f aca="false">IF(ISBLANK(Outputs!M45),"",", "&amp;Outputs!M45&amp;", "&amp;Outputs!P45)</f>
        <is>
          <t/>
        </is>
      </c>
      <c r="T45" s="0" t="inlineStr">
        <f aca="false">IF(ISBLANK(Outputs!Q45),"",Outputs!Q45&amp;", "&amp;Outputs!T45&amp;", False")</f>
        <is>
          <t/>
        </is>
      </c>
      <c r="U45" s="0" t="inlineStr">
        <f aca="false">IF(ISBLANK(Outputs!Q45),"",Outputs!Q45&amp;",  "&amp;Outputs!T45&amp;", False")</f>
        <is>
          <t/>
        </is>
      </c>
      <c r="X45" s="0" t="inlineStr">
        <f aca="false">IF(ISBLANK(Outputs!U45),"",", "&amp;Outputs!U45&amp;", "&amp;Outputs!X45&amp;", True")</f>
        <is>
          <t/>
        </is>
      </c>
      <c r="Y45" s="0" t="inlineStr">
        <f aca="false">IF(ISBLANK(Outputs!U45),"",", "&amp;Outputs!U45&amp;", "&amp;Outputs!X45&amp;", True")</f>
        <is>
          <t/>
        </is>
      </c>
      <c r="AB45" s="0" t="inlineStr">
        <f aca="false">IF(ISBLANK(Outputs!Y45),"",", "&amp;Outputs!Y45&amp;", "&amp;Outputs!AB45&amp;", True")</f>
        <is>
          <t/>
        </is>
      </c>
      <c r="AC45" s="0" t="inlineStr">
        <f aca="false">IF(ISBLANK(Outputs!Y45),"",", "&amp;Outputs!Y45&amp;", "&amp;Outputs!AB45&amp;", True")</f>
        <is>
          <t/>
        </is>
      </c>
      <c r="AF45" s="0" t="inlineStr">
        <f aca="false">IF(ISBLANK(Outputs!AC45),"",", "&amp;Outputs!AC45&amp;", "&amp;Outputs!AF45&amp;", True")</f>
        <is>
          <t/>
        </is>
      </c>
      <c r="AG45" s="0" t="inlineStr">
        <f aca="false">IF(ISBLANK(Outputs!AC45),"",", "&amp;Outputs!AC45&amp;", "&amp;Outputs!AF45&amp;", True")</f>
        <is>
          <t/>
        </is>
      </c>
    </row>
    <row r="46" customFormat="false" ht="409" hidden="false" customHeight="false" outlineLevel="0" collapsed="false">
      <c r="A46" s="0" t="str">
        <f aca="false">B46&amp;C46&amp;D46</f>
        <v/>
      </c>
      <c r="B46" s="4" t="inlineStr">
        <f aca="false">IF(ISBLANK(Outputs!E46),"",IF(Outputs!A46="Distiller","@PART[KA_Distiller_250_01]:AFTER[Karbonite]:NEEDS[RealFuels]",IF(Outputs!A46="DistillerM","@PART[KA_Distiller_250_01M]:AFTER[Karbonite]:NEEDS[RealFuels]",IF(Outputs!A46="ConverterC","@PART[KA_Converter_250_01]:AFTER[Karbonite]:NEEDS[RealFuels]",IF(Outputs!A46="ConverterN","@PART[KA_Converter_250_01N]:AFTER[Karbonite]:NEEDS[RealFuels]",IF(Outputs!A46="ConverterH","@PART[KA_Converter_250_01H]:AFTER[Karbonite]:NEEDS[RealFuels]",IF(Outputs!A46="ConverterO","@PART[KA_Converter_250_01O]:AFTER[Karbonite]:NEEDS[RealFuels]","ERROR!"))))))&amp;"
{
 MODULE
 {
  name = USI_Converter
  converterName = "&amp;$E46&amp;"
  conversionRate = 1
  inputResources = "&amp;$G46&amp;H46&amp;L46&amp;P46&amp;"
  outputResources = "&amp;T46&amp;X46&amp;AB46&amp;AF46&amp;"
 }
}
")</f>
        <is>
          <t/>
        </is>
      </c>
      <c r="C46" s="0" t="inlineStr">
        <f aca="false">IF(ISBLANK(Outputs!E46),"",IF(Outputs!A46="Distiller","@PART[KA_Distiller_125_01]:AFTER[Karbonite]:NEEDS[RealFuels]",IF(Outputs!A46="DistillerM","@PART[KA_Distiller_125_01M]:AFTER[Karbonite]:NEEDS[RealFuels]",IF(Outputs!A46="ConverterC","@PART[KA_Converter_125_01]:AFTER[Karbonite]:NEEDS[RealFuels]",IF(Outputs!A46="ConverterN","@PART[KA_Converter_125_01N]:AFTER[Karbonite]:NEEDS[RealFuels]",IF(Outputs!A46="ConverterH","@PART[KA_Converter_125_01H]:AFTER[Karbonite]:NEEDS[RealFuels]",IF(Outputs!A46="ConverterO","@PART[KA_Converter_125_01O]:AFTER[Karbonite]:NEEDS[RealFuels]","ERROR!"))))))&amp;"
{
 MODULE
 {
  name = USI_Converter
  converterName = "&amp;$E46&amp;"
  conversionRate = 0.5
  inputResources = "&amp;$G46&amp;I46&amp;M46&amp;Q46&amp;"
  outputResources = "&amp;U46&amp;Y46&amp;AC46&amp;AG46&amp;"
 }
}
")</f>
        <is>
          <t/>
        </is>
      </c>
      <c r="E46" s="0" t="inlineStr">
        <f aca="false"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is>
          <t/>
        </is>
      </c>
      <c r="F46" s="0" t="inlineStr">
        <f aca="false"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is>
          <t/>
        </is>
      </c>
      <c r="G46" s="0" t="inlineStr">
        <f aca="false">IF(ISBLANK(Outputs!E46),"","ElectricCharge, "&amp;Outputs!B46)</f>
        <is>
          <t/>
        </is>
      </c>
      <c r="H46" s="0" t="inlineStr">
        <f aca="false">IF(ISBLANK(Outputs!E46),"",", "&amp;Outputs!E46&amp;", "&amp;Outputs!H46)</f>
        <is>
          <t/>
        </is>
      </c>
      <c r="I46" s="0" t="inlineStr">
        <f aca="false">IF(ISBLANK(Outputs!E46),"",", "&amp;Outputs!E46&amp;", "&amp;Outputs!H46)</f>
        <is>
          <t/>
        </is>
      </c>
      <c r="L46" s="0" t="inlineStr">
        <f aca="false">IF(ISBLANK(Outputs!I46),"",", "&amp;Outputs!I46&amp;", "&amp;Outputs!L46)</f>
        <is>
          <t/>
        </is>
      </c>
      <c r="M46" s="0" t="inlineStr">
        <f aca="false">IF(ISBLANK(Outputs!I46),"",", "&amp;Outputs!I46&amp;", "&amp;Outputs!L46)</f>
        <is>
          <t/>
        </is>
      </c>
      <c r="P46" s="0" t="inlineStr">
        <f aca="false">IF(ISBLANK(Outputs!M46),"",", "&amp;Outputs!M46&amp;", "&amp;Outputs!P46)</f>
        <is>
          <t/>
        </is>
      </c>
      <c r="Q46" s="0" t="inlineStr">
        <f aca="false">IF(ISBLANK(Outputs!M46),"",", "&amp;Outputs!M46&amp;", "&amp;Outputs!P46)</f>
        <is>
          <t/>
        </is>
      </c>
      <c r="T46" s="0" t="inlineStr">
        <f aca="false">IF(ISBLANK(Outputs!Q46),"",Outputs!Q46&amp;", "&amp;Outputs!T46&amp;", False")</f>
        <is>
          <t/>
        </is>
      </c>
      <c r="U46" s="0" t="inlineStr">
        <f aca="false">IF(ISBLANK(Outputs!Q46),"",Outputs!Q46&amp;",  "&amp;Outputs!T46&amp;", False")</f>
        <is>
          <t/>
        </is>
      </c>
      <c r="X46" s="0" t="inlineStr">
        <f aca="false">IF(ISBLANK(Outputs!U46),"",", "&amp;Outputs!U46&amp;", "&amp;Outputs!X46&amp;", True")</f>
        <is>
          <t/>
        </is>
      </c>
      <c r="Y46" s="0" t="inlineStr">
        <f aca="false">IF(ISBLANK(Outputs!U46),"",", "&amp;Outputs!U46&amp;", "&amp;Outputs!X46&amp;", True")</f>
        <is>
          <t/>
        </is>
      </c>
      <c r="AB46" s="0" t="inlineStr">
        <f aca="false">IF(ISBLANK(Outputs!Y46),"",", "&amp;Outputs!Y46&amp;", "&amp;Outputs!AB46&amp;", True")</f>
        <is>
          <t/>
        </is>
      </c>
      <c r="AC46" s="0" t="inlineStr">
        <f aca="false">IF(ISBLANK(Outputs!Y46),"",", "&amp;Outputs!Y46&amp;", "&amp;Outputs!AB46&amp;", True")</f>
        <is>
          <t/>
        </is>
      </c>
      <c r="AF46" s="0" t="inlineStr">
        <f aca="false">IF(ISBLANK(Outputs!AC46),"",", "&amp;Outputs!AC46&amp;", "&amp;Outputs!AF46&amp;", True")</f>
        <is>
          <t/>
        </is>
      </c>
      <c r="AG46" s="0" t="inlineStr">
        <f aca="false">IF(ISBLANK(Outputs!AC46),"",", "&amp;Outputs!AC46&amp;", "&amp;Outputs!AF46&amp;", True")</f>
        <is>
          <t/>
        </is>
      </c>
    </row>
    <row r="47" customFormat="false" ht="409" hidden="false" customHeight="false" outlineLevel="0" collapsed="false">
      <c r="A47" s="0" t="str">
        <f aca="false">B47&amp;C47&amp;D47</f>
        <v/>
      </c>
      <c r="B47" s="4" t="inlineStr">
        <f aca="false">IF(ISBLANK(Outputs!E47),"",IF(Outputs!A47="Distiller","@PART[KA_Distiller_250_01]:AFTER[Karbonite]:NEEDS[RealFuels]",IF(Outputs!A47="DistillerM","@PART[KA_Distiller_250_01M]:AFTER[Karbonite]:NEEDS[RealFuels]",IF(Outputs!A47="ConverterC","@PART[KA_Converter_250_01]:AFTER[Karbonite]:NEEDS[RealFuels]",IF(Outputs!A47="ConverterN","@PART[KA_Converter_250_01N]:AFTER[Karbonite]:NEEDS[RealFuels]",IF(Outputs!A47="ConverterH","@PART[KA_Converter_250_01H]:AFTER[Karbonite]:NEEDS[RealFuels]",IF(Outputs!A47="ConverterO","@PART[KA_Converter_250_01O]:AFTER[Karbonite]:NEEDS[RealFuels]","ERROR!"))))))&amp;"
{
 MODULE
 {
  name = USI_Converter
  converterName = "&amp;$E47&amp;"
  conversionRate = 1
  inputResources = "&amp;$G47&amp;H47&amp;L47&amp;P47&amp;"
  outputResources = "&amp;T47&amp;X47&amp;AB47&amp;AF47&amp;"
 }
}
")</f>
        <is>
          <t/>
        </is>
      </c>
      <c r="C47" s="0" t="inlineStr">
        <f aca="false">IF(ISBLANK(Outputs!E47),"",IF(Outputs!A47="Distiller","@PART[KA_Distiller_125_01]:AFTER[Karbonite]:NEEDS[RealFuels]",IF(Outputs!A47="DistillerM","@PART[KA_Distiller_125_01M]:AFTER[Karbonite]:NEEDS[RealFuels]",IF(Outputs!A47="ConverterC","@PART[KA_Converter_125_01]:AFTER[Karbonite]:NEEDS[RealFuels]",IF(Outputs!A47="ConverterN","@PART[KA_Converter_125_01N]:AFTER[Karbonite]:NEEDS[RealFuels]",IF(Outputs!A47="ConverterH","@PART[KA_Converter_125_01H]:AFTER[Karbonite]:NEEDS[RealFuels]",IF(Outputs!A47="ConverterO","@PART[KA_Converter_125_01O]:AFTER[Karbonite]:NEEDS[RealFuels]","ERROR!"))))))&amp;"
{
 MODULE
 {
  name = USI_Converter
  converterName = "&amp;$E47&amp;"
  conversionRate = 0.5
  inputResources = "&amp;$G47&amp;I47&amp;M47&amp;Q47&amp;"
  outputResources = "&amp;U47&amp;Y47&amp;AC47&amp;AG47&amp;"
 }
}
")</f>
        <is>
          <t/>
        </is>
      </c>
      <c r="E47" s="0" t="inlineStr">
        <f aca="false"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is>
          <t/>
        </is>
      </c>
      <c r="F47" s="0" t="inlineStr">
        <f aca="false"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is>
          <t/>
        </is>
      </c>
      <c r="G47" s="0" t="inlineStr">
        <f aca="false">IF(ISBLANK(Outputs!E47),"","ElectricCharge, "&amp;Outputs!B47)</f>
        <is>
          <t/>
        </is>
      </c>
      <c r="H47" s="0" t="inlineStr">
        <f aca="false">IF(ISBLANK(Outputs!E47),"",", "&amp;Outputs!E47&amp;", "&amp;Outputs!H47)</f>
        <is>
          <t/>
        </is>
      </c>
      <c r="I47" s="0" t="inlineStr">
        <f aca="false">IF(ISBLANK(Outputs!E47),"",", "&amp;Outputs!E47&amp;", "&amp;Outputs!H47)</f>
        <is>
          <t/>
        </is>
      </c>
      <c r="L47" s="0" t="inlineStr">
        <f aca="false">IF(ISBLANK(Outputs!I47),"",", "&amp;Outputs!I47&amp;", "&amp;Outputs!L47)</f>
        <is>
          <t/>
        </is>
      </c>
      <c r="M47" s="0" t="inlineStr">
        <f aca="false">IF(ISBLANK(Outputs!I47),"",", "&amp;Outputs!I47&amp;", "&amp;Outputs!L47)</f>
        <is>
          <t/>
        </is>
      </c>
      <c r="P47" s="0" t="inlineStr">
        <f aca="false">IF(ISBLANK(Outputs!M47),"",", "&amp;Outputs!M47&amp;", "&amp;Outputs!P47)</f>
        <is>
          <t/>
        </is>
      </c>
      <c r="Q47" s="0" t="inlineStr">
        <f aca="false">IF(ISBLANK(Outputs!M47),"",", "&amp;Outputs!M47&amp;", "&amp;Outputs!P47)</f>
        <is>
          <t/>
        </is>
      </c>
      <c r="T47" s="0" t="inlineStr">
        <f aca="false">IF(ISBLANK(Outputs!Q47),"",Outputs!Q47&amp;", "&amp;Outputs!T47&amp;", False")</f>
        <is>
          <t/>
        </is>
      </c>
      <c r="U47" s="0" t="inlineStr">
        <f aca="false">IF(ISBLANK(Outputs!Q47),"",Outputs!Q47&amp;",  "&amp;Outputs!T47&amp;", False")</f>
        <is>
          <t/>
        </is>
      </c>
      <c r="X47" s="0" t="inlineStr">
        <f aca="false">IF(ISBLANK(Outputs!U47),"",", "&amp;Outputs!U47&amp;", "&amp;Outputs!X47&amp;", True")</f>
        <is>
          <t/>
        </is>
      </c>
      <c r="Y47" s="0" t="inlineStr">
        <f aca="false">IF(ISBLANK(Outputs!U47),"",", "&amp;Outputs!U47&amp;", "&amp;Outputs!X47&amp;", True")</f>
        <is>
          <t/>
        </is>
      </c>
      <c r="AB47" s="0" t="inlineStr">
        <f aca="false">IF(ISBLANK(Outputs!Y47),"",", "&amp;Outputs!Y47&amp;", "&amp;Outputs!AB47&amp;", True")</f>
        <is>
          <t/>
        </is>
      </c>
      <c r="AC47" s="0" t="inlineStr">
        <f aca="false">IF(ISBLANK(Outputs!Y47),"",", "&amp;Outputs!Y47&amp;", "&amp;Outputs!AB47&amp;", True")</f>
        <is>
          <t/>
        </is>
      </c>
      <c r="AF47" s="0" t="inlineStr">
        <f aca="false">IF(ISBLANK(Outputs!AC47),"",", "&amp;Outputs!AC47&amp;", "&amp;Outputs!AF47&amp;", True")</f>
        <is>
          <t/>
        </is>
      </c>
      <c r="AG47" s="0" t="inlineStr">
        <f aca="false">IF(ISBLANK(Outputs!AC47),"",", "&amp;Outputs!AC47&amp;", "&amp;Outputs!AF47&amp;", True")</f>
        <is>
          <t/>
        </is>
      </c>
    </row>
    <row r="48" customFormat="false" ht="409" hidden="false" customHeight="false" outlineLevel="0" collapsed="false">
      <c r="A48" s="0" t="str">
        <f aca="false">B48&amp;C48&amp;D48</f>
        <v/>
      </c>
      <c r="B48" s="4" t="inlineStr">
        <f aca="false">IF(ISBLANK(Outputs!E48),"",IF(Outputs!A48="Distiller","@PART[KA_Distiller_250_01]:AFTER[Karbonite]:NEEDS[RealFuels]",IF(Outputs!A48="DistillerM","@PART[KA_Distiller_250_01M]:AFTER[Karbonite]:NEEDS[RealFuels]",IF(Outputs!A48="ConverterC","@PART[KA_Converter_250_01]:AFTER[Karbonite]:NEEDS[RealFuels]",IF(Outputs!A48="ConverterN","@PART[KA_Converter_250_01N]:AFTER[Karbonite]:NEEDS[RealFuels]",IF(Outputs!A48="ConverterH","@PART[KA_Converter_250_01H]:AFTER[Karbonite]:NEEDS[RealFuels]",IF(Outputs!A48="ConverterO","@PART[KA_Converter_250_01O]:AFTER[Karbonite]:NEEDS[RealFuels]","ERROR!"))))))&amp;"
{
 MODULE
 {
  name = USI_Converter
  converterName = "&amp;$E48&amp;"
  conversionRate = 1
  inputResources = "&amp;$G48&amp;H48&amp;L48&amp;P48&amp;"
  outputResources = "&amp;T48&amp;X48&amp;AB48&amp;AF48&amp;"
 }
}
")</f>
        <is>
          <t/>
        </is>
      </c>
      <c r="C48" s="0" t="inlineStr">
        <f aca="false">IF(ISBLANK(Outputs!E48),"",IF(Outputs!A48="Distiller","@PART[KA_Distiller_125_01]:AFTER[Karbonite]:NEEDS[RealFuels]",IF(Outputs!A48="DistillerM","@PART[KA_Distiller_125_01M]:AFTER[Karbonite]:NEEDS[RealFuels]",IF(Outputs!A48="ConverterC","@PART[KA_Converter_125_01]:AFTER[Karbonite]:NEEDS[RealFuels]",IF(Outputs!A48="ConverterN","@PART[KA_Converter_125_01N]:AFTER[Karbonite]:NEEDS[RealFuels]",IF(Outputs!A48="ConverterH","@PART[KA_Converter_125_01H]:AFTER[Karbonite]:NEEDS[RealFuels]",IF(Outputs!A48="ConverterO","@PART[KA_Converter_125_01O]:AFTER[Karbonite]:NEEDS[RealFuels]","ERROR!"))))))&amp;"
{
 MODULE
 {
  name = USI_Converter
  converterName = "&amp;$E48&amp;"
  conversionRate = 0.5
  inputResources = "&amp;$G48&amp;I48&amp;M48&amp;Q48&amp;"
  outputResources = "&amp;U48&amp;Y48&amp;AC48&amp;AG48&amp;"
 }
}
")</f>
        <is>
          <t/>
        </is>
      </c>
      <c r="E48" s="0" t="inlineStr">
        <f aca="false"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is>
          <t/>
        </is>
      </c>
      <c r="F48" s="0" t="inlineStr">
        <f aca="false"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is>
          <t/>
        </is>
      </c>
      <c r="G48" s="0" t="inlineStr">
        <f aca="false">IF(ISBLANK(Outputs!E48),"","ElectricCharge, "&amp;Outputs!B48)</f>
        <is>
          <t/>
        </is>
      </c>
      <c r="H48" s="0" t="inlineStr">
        <f aca="false">IF(ISBLANK(Outputs!E48),"",", "&amp;Outputs!E48&amp;", "&amp;Outputs!H48)</f>
        <is>
          <t/>
        </is>
      </c>
      <c r="I48" s="0" t="inlineStr">
        <f aca="false">IF(ISBLANK(Outputs!E48),"",", "&amp;Outputs!E48&amp;", "&amp;Outputs!H48)</f>
        <is>
          <t/>
        </is>
      </c>
      <c r="L48" s="0" t="inlineStr">
        <f aca="false">IF(ISBLANK(Outputs!I48),"",", "&amp;Outputs!I48&amp;", "&amp;Outputs!L48)</f>
        <is>
          <t/>
        </is>
      </c>
      <c r="M48" s="0" t="inlineStr">
        <f aca="false">IF(ISBLANK(Outputs!I48),"",", "&amp;Outputs!I48&amp;", "&amp;Outputs!L48)</f>
        <is>
          <t/>
        </is>
      </c>
      <c r="P48" s="0" t="inlineStr">
        <f aca="false">IF(ISBLANK(Outputs!M48),"",", "&amp;Outputs!M48&amp;", "&amp;Outputs!P48)</f>
        <is>
          <t/>
        </is>
      </c>
      <c r="Q48" s="0" t="inlineStr">
        <f aca="false">IF(ISBLANK(Outputs!M48),"",", "&amp;Outputs!M48&amp;", "&amp;Outputs!P48)</f>
        <is>
          <t/>
        </is>
      </c>
      <c r="T48" s="0" t="inlineStr">
        <f aca="false">IF(ISBLANK(Outputs!Q48),"",Outputs!Q48&amp;", "&amp;Outputs!T48&amp;", False")</f>
        <is>
          <t/>
        </is>
      </c>
      <c r="U48" s="0" t="inlineStr">
        <f aca="false">IF(ISBLANK(Outputs!Q48),"",Outputs!Q48&amp;",  "&amp;Outputs!T48&amp;", False")</f>
        <is>
          <t/>
        </is>
      </c>
      <c r="X48" s="0" t="inlineStr">
        <f aca="false">IF(ISBLANK(Outputs!U48),"",", "&amp;Outputs!U48&amp;", "&amp;Outputs!X48&amp;", True")</f>
        <is>
          <t/>
        </is>
      </c>
      <c r="Y48" s="0" t="inlineStr">
        <f aca="false">IF(ISBLANK(Outputs!U48),"",", "&amp;Outputs!U48&amp;", "&amp;Outputs!X48&amp;", True")</f>
        <is>
          <t/>
        </is>
      </c>
      <c r="AB48" s="0" t="inlineStr">
        <f aca="false">IF(ISBLANK(Outputs!Y48),"",", "&amp;Outputs!Y48&amp;", "&amp;Outputs!AB48&amp;", True")</f>
        <is>
          <t/>
        </is>
      </c>
      <c r="AC48" s="0" t="inlineStr">
        <f aca="false">IF(ISBLANK(Outputs!Y48),"",", "&amp;Outputs!Y48&amp;", "&amp;Outputs!AB48&amp;", True")</f>
        <is>
          <t/>
        </is>
      </c>
      <c r="AF48" s="0" t="inlineStr">
        <f aca="false">IF(ISBLANK(Outputs!AC48),"",", "&amp;Outputs!AC48&amp;", "&amp;Outputs!AF48&amp;", True")</f>
        <is>
          <t/>
        </is>
      </c>
      <c r="AG48" s="0" t="inlineStr">
        <f aca="false">IF(ISBLANK(Outputs!AC48),"",", "&amp;Outputs!AC48&amp;", "&amp;Outputs!AF48&amp;", True")</f>
        <is>
          <t/>
        </is>
      </c>
    </row>
    <row r="49" customFormat="false" ht="409" hidden="false" customHeight="false" outlineLevel="0" collapsed="false">
      <c r="A49" s="0" t="str">
        <f aca="false">B49&amp;C49&amp;D49</f>
        <v/>
      </c>
      <c r="B49" s="4" t="inlineStr">
        <f aca="false">IF(ISBLANK(Outputs!E49),"",IF(Outputs!A49="Distiller","@PART[KA_Distiller_250_01]:AFTER[Karbonite]:NEEDS[RealFuels]",IF(Outputs!A49="DistillerM","@PART[KA_Distiller_250_01M]:AFTER[Karbonite]:NEEDS[RealFuels]",IF(Outputs!A49="ConverterC","@PART[KA_Converter_250_01]:AFTER[Karbonite]:NEEDS[RealFuels]",IF(Outputs!A49="ConverterN","@PART[KA_Converter_250_01N]:AFTER[Karbonite]:NEEDS[RealFuels]",IF(Outputs!A49="ConverterH","@PART[KA_Converter_250_01H]:AFTER[Karbonite]:NEEDS[RealFuels]",IF(Outputs!A49="ConverterO","@PART[KA_Converter_250_01O]:AFTER[Karbonite]:NEEDS[RealFuels]","ERROR!"))))))&amp;"
{
 MODULE
 {
  name = USI_Converter
  converterName = "&amp;$E49&amp;"
  conversionRate = 1
  inputResources = "&amp;$G49&amp;H49&amp;L49&amp;P49&amp;"
  outputResources = "&amp;T49&amp;X49&amp;AB49&amp;AF49&amp;"
 }
}
")</f>
        <is>
          <t/>
        </is>
      </c>
      <c r="C49" s="0" t="inlineStr">
        <f aca="false">IF(ISBLANK(Outputs!E49),"",IF(Outputs!A49="Distiller","@PART[KA_Distiller_125_01]:AFTER[Karbonite]:NEEDS[RealFuels]",IF(Outputs!A49="DistillerM","@PART[KA_Distiller_125_01M]:AFTER[Karbonite]:NEEDS[RealFuels]",IF(Outputs!A49="ConverterC","@PART[KA_Converter_125_01]:AFTER[Karbonite]:NEEDS[RealFuels]",IF(Outputs!A49="ConverterN","@PART[KA_Converter_125_01N]:AFTER[Karbonite]:NEEDS[RealFuels]",IF(Outputs!A49="ConverterH","@PART[KA_Converter_125_01H]:AFTER[Karbonite]:NEEDS[RealFuels]",IF(Outputs!A49="ConverterO","@PART[KA_Converter_125_01O]:AFTER[Karbonite]:NEEDS[RealFuels]","ERROR!"))))))&amp;"
{
 MODULE
 {
  name = USI_Converter
  converterName = "&amp;$E49&amp;"
  conversionRate = 0.5
  inputResources = "&amp;$G49&amp;I49&amp;M49&amp;Q49&amp;"
  outputResources = "&amp;U49&amp;Y49&amp;AC49&amp;AG49&amp;"
 }
}
")</f>
        <is>
          <t/>
        </is>
      </c>
      <c r="E49" s="0" t="inlineStr">
        <f aca="false"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is>
          <t/>
        </is>
      </c>
      <c r="F49" s="0" t="inlineStr">
        <f aca="false"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is>
          <t/>
        </is>
      </c>
      <c r="G49" s="0" t="inlineStr">
        <f aca="false">IF(ISBLANK(Outputs!E49),"","ElectricCharge, "&amp;Outputs!B49)</f>
        <is>
          <t/>
        </is>
      </c>
      <c r="H49" s="0" t="inlineStr">
        <f aca="false">IF(ISBLANK(Outputs!E49),"",", "&amp;Outputs!E49&amp;", "&amp;Outputs!H49)</f>
        <is>
          <t/>
        </is>
      </c>
      <c r="I49" s="0" t="inlineStr">
        <f aca="false">IF(ISBLANK(Outputs!E49),"",", "&amp;Outputs!E49&amp;", "&amp;Outputs!H49)</f>
        <is>
          <t/>
        </is>
      </c>
      <c r="L49" s="0" t="inlineStr">
        <f aca="false">IF(ISBLANK(Outputs!I49),"",", "&amp;Outputs!I49&amp;", "&amp;Outputs!L49)</f>
        <is>
          <t/>
        </is>
      </c>
      <c r="M49" s="0" t="inlineStr">
        <f aca="false">IF(ISBLANK(Outputs!I49),"",", "&amp;Outputs!I49&amp;", "&amp;Outputs!L49)</f>
        <is>
          <t/>
        </is>
      </c>
      <c r="P49" s="0" t="inlineStr">
        <f aca="false">IF(ISBLANK(Outputs!M49),"",", "&amp;Outputs!M49&amp;", "&amp;Outputs!P49)</f>
        <is>
          <t/>
        </is>
      </c>
      <c r="Q49" s="0" t="inlineStr">
        <f aca="false">IF(ISBLANK(Outputs!M49),"",", "&amp;Outputs!M49&amp;", "&amp;Outputs!P49)</f>
        <is>
          <t/>
        </is>
      </c>
      <c r="T49" s="0" t="inlineStr">
        <f aca="false">IF(ISBLANK(Outputs!Q49),"",Outputs!Q49&amp;", "&amp;Outputs!T49&amp;", False")</f>
        <is>
          <t/>
        </is>
      </c>
      <c r="U49" s="0" t="inlineStr">
        <f aca="false">IF(ISBLANK(Outputs!Q49),"",Outputs!Q49&amp;",  "&amp;Outputs!T49&amp;", False")</f>
        <is>
          <t/>
        </is>
      </c>
      <c r="X49" s="0" t="inlineStr">
        <f aca="false">IF(ISBLANK(Outputs!U49),"",", "&amp;Outputs!U49&amp;", "&amp;Outputs!X49&amp;", True")</f>
        <is>
          <t/>
        </is>
      </c>
      <c r="Y49" s="0" t="inlineStr">
        <f aca="false">IF(ISBLANK(Outputs!U49),"",", "&amp;Outputs!U49&amp;", "&amp;Outputs!X49&amp;", True")</f>
        <is>
          <t/>
        </is>
      </c>
      <c r="AB49" s="0" t="inlineStr">
        <f aca="false">IF(ISBLANK(Outputs!Y49),"",", "&amp;Outputs!Y49&amp;", "&amp;Outputs!AB49&amp;", True")</f>
        <is>
          <t/>
        </is>
      </c>
      <c r="AC49" s="0" t="inlineStr">
        <f aca="false">IF(ISBLANK(Outputs!Y49),"",", "&amp;Outputs!Y49&amp;", "&amp;Outputs!AB49&amp;", True")</f>
        <is>
          <t/>
        </is>
      </c>
      <c r="AF49" s="0" t="inlineStr">
        <f aca="false">IF(ISBLANK(Outputs!AC49),"",", "&amp;Outputs!AC49&amp;", "&amp;Outputs!AF49&amp;", True")</f>
        <is>
          <t/>
        </is>
      </c>
      <c r="AG49" s="0" t="inlineStr">
        <f aca="false">IF(ISBLANK(Outputs!AC49),"",", "&amp;Outputs!AC49&amp;", "&amp;Outputs!AF49&amp;", True")</f>
        <is>
          <t/>
        </is>
      </c>
    </row>
    <row r="50" customFormat="false" ht="409" hidden="false" customHeight="false" outlineLevel="0" collapsed="false">
      <c r="A50" s="0" t="str">
        <f aca="false">B50&amp;C50&amp;D50</f>
        <v/>
      </c>
      <c r="B50" s="4" t="inlineStr">
        <f aca="false">IF(ISBLANK(Outputs!E50),"",IF(Outputs!A50="Distiller","@PART[KA_Distiller_250_01]:AFTER[Karbonite]:NEEDS[RealFuels]",IF(Outputs!A50="DistillerM","@PART[KA_Distiller_250_01M]:AFTER[Karbonite]:NEEDS[RealFuels]",IF(Outputs!A50="ConverterC","@PART[KA_Converter_250_01]:AFTER[Karbonite]:NEEDS[RealFuels]",IF(Outputs!A50="ConverterN","@PART[KA_Converter_250_01N]:AFTER[Karbonite]:NEEDS[RealFuels]",IF(Outputs!A50="ConverterH","@PART[KA_Converter_250_01H]:AFTER[Karbonite]:NEEDS[RealFuels]",IF(Outputs!A50="ConverterO","@PART[KA_Converter_250_01O]:AFTER[Karbonite]:NEEDS[RealFuels]","ERROR!"))))))&amp;"
{
 MODULE
 {
  name = USI_Converter
  converterName = "&amp;$E50&amp;"
  conversionRate = 1
  inputResources = "&amp;$G50&amp;H50&amp;L50&amp;P50&amp;"
  outputResources = "&amp;T50&amp;X50&amp;AB50&amp;AF50&amp;"
 }
}
")</f>
        <is>
          <t/>
        </is>
      </c>
      <c r="C50" s="0" t="inlineStr">
        <f aca="false">IF(ISBLANK(Outputs!E50),"",IF(Outputs!A50="Distiller","@PART[KA_Distiller_125_01]:AFTER[Karbonite]:NEEDS[RealFuels]",IF(Outputs!A50="DistillerM","@PART[KA_Distiller_125_01M]:AFTER[Karbonite]:NEEDS[RealFuels]",IF(Outputs!A50="ConverterC","@PART[KA_Converter_125_01]:AFTER[Karbonite]:NEEDS[RealFuels]",IF(Outputs!A50="ConverterN","@PART[KA_Converter_125_01N]:AFTER[Karbonite]:NEEDS[RealFuels]",IF(Outputs!A50="ConverterH","@PART[KA_Converter_125_01H]:AFTER[Karbonite]:NEEDS[RealFuels]",IF(Outputs!A50="ConverterO","@PART[KA_Converter_125_01O]:AFTER[Karbonite]:NEEDS[RealFuels]","ERROR!"))))))&amp;"
{
 MODULE
 {
  name = USI_Converter
  converterName = "&amp;$E50&amp;"
  conversionRate = 0.5
  inputResources = "&amp;$G50&amp;I50&amp;M50&amp;Q50&amp;"
  outputResources = "&amp;U50&amp;Y50&amp;AC50&amp;AG50&amp;"
 }
}
")</f>
        <is>
          <t/>
        </is>
      </c>
      <c r="E50" s="0" t="inlineStr">
        <f aca="false"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is>
          <t/>
        </is>
      </c>
      <c r="F50" s="0" t="inlineStr">
        <f aca="false"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is>
          <t/>
        </is>
      </c>
      <c r="G50" s="0" t="inlineStr">
        <f aca="false">IF(ISBLANK(Outputs!E50),"","ElectricCharge, "&amp;Outputs!B50)</f>
        <is>
          <t/>
        </is>
      </c>
      <c r="H50" s="0" t="inlineStr">
        <f aca="false">IF(ISBLANK(Outputs!E50),"",", "&amp;Outputs!E50&amp;", "&amp;Outputs!H50)</f>
        <is>
          <t/>
        </is>
      </c>
      <c r="I50" s="0" t="inlineStr">
        <f aca="false">IF(ISBLANK(Outputs!E50),"",", "&amp;Outputs!E50&amp;", "&amp;Outputs!H50)</f>
        <is>
          <t/>
        </is>
      </c>
      <c r="L50" s="0" t="inlineStr">
        <f aca="false">IF(ISBLANK(Outputs!I50),"",", "&amp;Outputs!I50&amp;", "&amp;Outputs!L50)</f>
        <is>
          <t/>
        </is>
      </c>
      <c r="M50" s="0" t="inlineStr">
        <f aca="false">IF(ISBLANK(Outputs!I50),"",", "&amp;Outputs!I50&amp;", "&amp;Outputs!L50)</f>
        <is>
          <t/>
        </is>
      </c>
      <c r="P50" s="0" t="inlineStr">
        <f aca="false">IF(ISBLANK(Outputs!M50),"",", "&amp;Outputs!M50&amp;", "&amp;Outputs!P50)</f>
        <is>
          <t/>
        </is>
      </c>
      <c r="Q50" s="0" t="inlineStr">
        <f aca="false">IF(ISBLANK(Outputs!M50),"",", "&amp;Outputs!M50&amp;", "&amp;Outputs!P50)</f>
        <is>
          <t/>
        </is>
      </c>
      <c r="T50" s="0" t="inlineStr">
        <f aca="false">IF(ISBLANK(Outputs!Q50),"",Outputs!Q50&amp;", "&amp;Outputs!T50&amp;", False")</f>
        <is>
          <t/>
        </is>
      </c>
      <c r="U50" s="0" t="inlineStr">
        <f aca="false">IF(ISBLANK(Outputs!Q50),"",Outputs!Q50&amp;",  "&amp;Outputs!T50&amp;", False")</f>
        <is>
          <t/>
        </is>
      </c>
      <c r="X50" s="0" t="inlineStr">
        <f aca="false">IF(ISBLANK(Outputs!U50),"",", "&amp;Outputs!U50&amp;", "&amp;Outputs!X50&amp;", True")</f>
        <is>
          <t/>
        </is>
      </c>
      <c r="Y50" s="0" t="inlineStr">
        <f aca="false">IF(ISBLANK(Outputs!U50),"",", "&amp;Outputs!U50&amp;", "&amp;Outputs!X50&amp;", True")</f>
        <is>
          <t/>
        </is>
      </c>
      <c r="AB50" s="0" t="inlineStr">
        <f aca="false">IF(ISBLANK(Outputs!Y50),"",", "&amp;Outputs!Y50&amp;", "&amp;Outputs!AB50&amp;", True")</f>
        <is>
          <t/>
        </is>
      </c>
      <c r="AC50" s="0" t="inlineStr">
        <f aca="false">IF(ISBLANK(Outputs!Y50),"",", "&amp;Outputs!Y50&amp;", "&amp;Outputs!AB50&amp;", True")</f>
        <is>
          <t/>
        </is>
      </c>
      <c r="AF50" s="0" t="inlineStr">
        <f aca="false">IF(ISBLANK(Outputs!AC50),"",", "&amp;Outputs!AC50&amp;", "&amp;Outputs!AF50&amp;", True")</f>
        <is>
          <t/>
        </is>
      </c>
      <c r="AG50" s="0" t="inlineStr">
        <f aca="false">IF(ISBLANK(Outputs!AC50),"",", "&amp;Outputs!AC50&amp;", "&amp;Outputs!AF50&amp;", True")</f>
        <is>
          <t/>
        </is>
      </c>
    </row>
    <row r="51" customFormat="false" ht="409" hidden="false" customHeight="false" outlineLevel="0" collapsed="false">
      <c r="A51" s="0" t="str">
        <f aca="false">B51&amp;C51&amp;D51</f>
        <v/>
      </c>
      <c r="B51" s="4" t="inlineStr">
        <f aca="false">IF(ISBLANK(Outputs!E51),"",IF(Outputs!A51="Distiller","@PART[KA_Distiller_250_01]:AFTER[Karbonite]:NEEDS[RealFuels]",IF(Outputs!A51="DistillerM","@PART[KA_Distiller_250_01M]:AFTER[Karbonite]:NEEDS[RealFuels]",IF(Outputs!A51="ConverterC","@PART[KA_Converter_250_01]:AFTER[Karbonite]:NEEDS[RealFuels]",IF(Outputs!A51="ConverterN","@PART[KA_Converter_250_01N]:AFTER[Karbonite]:NEEDS[RealFuels]",IF(Outputs!A51="ConverterH","@PART[KA_Converter_250_01H]:AFTER[Karbonite]:NEEDS[RealFuels]",IF(Outputs!A51="ConverterO","@PART[KA_Converter_250_01O]:AFTER[Karbonite]:NEEDS[RealFuels]","ERROR!"))))))&amp;"
{
 MODULE
 {
  name = USI_Converter
  converterName = "&amp;$E51&amp;"
  conversionRate = 1
  inputResources = "&amp;$G51&amp;H51&amp;L51&amp;P51&amp;"
  outputResources = "&amp;T51&amp;X51&amp;AB51&amp;AF51&amp;"
 }
}
")</f>
        <is>
          <t/>
        </is>
      </c>
      <c r="C51" s="0" t="inlineStr">
        <f aca="false">IF(ISBLANK(Outputs!E51),"",IF(Outputs!A51="Distiller","@PART[KA_Distiller_125_01]:AFTER[Karbonite]:NEEDS[RealFuels]",IF(Outputs!A51="DistillerM","@PART[KA_Distiller_125_01M]:AFTER[Karbonite]:NEEDS[RealFuels]",IF(Outputs!A51="ConverterC","@PART[KA_Converter_125_01]:AFTER[Karbonite]:NEEDS[RealFuels]",IF(Outputs!A51="ConverterN","@PART[KA_Converter_125_01N]:AFTER[Karbonite]:NEEDS[RealFuels]",IF(Outputs!A51="ConverterH","@PART[KA_Converter_125_01H]:AFTER[Karbonite]:NEEDS[RealFuels]",IF(Outputs!A51="ConverterO","@PART[KA_Converter_125_01O]:AFTER[Karbonite]:NEEDS[RealFuels]","ERROR!"))))))&amp;"
{
 MODULE
 {
  name = USI_Converter
  converterName = "&amp;$E51&amp;"
  conversionRate = 0.5
  inputResources = "&amp;$G51&amp;I51&amp;M51&amp;Q51&amp;"
  outputResources = "&amp;U51&amp;Y51&amp;AC51&amp;AG51&amp;"
 }
}
")</f>
        <is>
          <t/>
        </is>
      </c>
      <c r="E51" s="0" t="inlineStr">
        <f aca="false"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is>
          <t/>
        </is>
      </c>
      <c r="F51" s="0" t="inlineStr">
        <f aca="false"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is>
          <t/>
        </is>
      </c>
      <c r="G51" s="0" t="inlineStr">
        <f aca="false">IF(ISBLANK(Outputs!E51),"","ElectricCharge, "&amp;Outputs!B51)</f>
        <is>
          <t/>
        </is>
      </c>
      <c r="H51" s="0" t="inlineStr">
        <f aca="false">IF(ISBLANK(Outputs!E51),"",", "&amp;Outputs!E51&amp;", "&amp;Outputs!H51)</f>
        <is>
          <t/>
        </is>
      </c>
      <c r="I51" s="0" t="inlineStr">
        <f aca="false">IF(ISBLANK(Outputs!E51),"",", "&amp;Outputs!E51&amp;", "&amp;Outputs!H51)</f>
        <is>
          <t/>
        </is>
      </c>
      <c r="L51" s="0" t="inlineStr">
        <f aca="false">IF(ISBLANK(Outputs!I51),"",", "&amp;Outputs!I51&amp;", "&amp;Outputs!L51)</f>
        <is>
          <t/>
        </is>
      </c>
      <c r="M51" s="0" t="inlineStr">
        <f aca="false">IF(ISBLANK(Outputs!I51),"",", "&amp;Outputs!I51&amp;", "&amp;Outputs!L51)</f>
        <is>
          <t/>
        </is>
      </c>
      <c r="P51" s="0" t="inlineStr">
        <f aca="false">IF(ISBLANK(Outputs!M51),"",", "&amp;Outputs!M51&amp;", "&amp;Outputs!P51)</f>
        <is>
          <t/>
        </is>
      </c>
      <c r="Q51" s="0" t="inlineStr">
        <f aca="false">IF(ISBLANK(Outputs!M51),"",", "&amp;Outputs!M51&amp;", "&amp;Outputs!P51)</f>
        <is>
          <t/>
        </is>
      </c>
      <c r="T51" s="0" t="inlineStr">
        <f aca="false">IF(ISBLANK(Outputs!Q51),"",Outputs!Q51&amp;", "&amp;Outputs!T51&amp;", False")</f>
        <is>
          <t/>
        </is>
      </c>
      <c r="U51" s="0" t="inlineStr">
        <f aca="false">IF(ISBLANK(Outputs!Q51),"",Outputs!Q51&amp;",  "&amp;Outputs!T51&amp;", False")</f>
        <is>
          <t/>
        </is>
      </c>
      <c r="X51" s="0" t="inlineStr">
        <f aca="false">IF(ISBLANK(Outputs!U51),"",", "&amp;Outputs!U51&amp;", "&amp;Outputs!X51&amp;", True")</f>
        <is>
          <t/>
        </is>
      </c>
      <c r="Y51" s="0" t="inlineStr">
        <f aca="false">IF(ISBLANK(Outputs!U51),"",", "&amp;Outputs!U51&amp;", "&amp;Outputs!X51&amp;", True")</f>
        <is>
          <t/>
        </is>
      </c>
      <c r="AB51" s="0" t="inlineStr">
        <f aca="false">IF(ISBLANK(Outputs!Y51),"",", "&amp;Outputs!Y51&amp;", "&amp;Outputs!AB51&amp;", True")</f>
        <is>
          <t/>
        </is>
      </c>
      <c r="AC51" s="0" t="inlineStr">
        <f aca="false">IF(ISBLANK(Outputs!Y51),"",", "&amp;Outputs!Y51&amp;", "&amp;Outputs!AB51&amp;", True")</f>
        <is>
          <t/>
        </is>
      </c>
      <c r="AF51" s="0" t="inlineStr">
        <f aca="false">IF(ISBLANK(Outputs!AC51),"",", "&amp;Outputs!AC51&amp;", "&amp;Outputs!AF51&amp;", True")</f>
        <is>
          <t/>
        </is>
      </c>
      <c r="AG51" s="0" t="inlineStr">
        <f aca="false">IF(ISBLANK(Outputs!AC51),"",", "&amp;Outputs!AC51&amp;", "&amp;Outputs!AF51&amp;", True")</f>
        <is>
          <t/>
        </is>
      </c>
    </row>
    <row r="52" customFormat="false" ht="409" hidden="false" customHeight="false" outlineLevel="0" collapsed="false">
      <c r="A52" s="0" t="str">
        <f aca="false">B52&amp;C52&amp;D52</f>
        <v/>
      </c>
      <c r="B52" s="4" t="inlineStr">
        <f aca="false">IF(ISBLANK(Outputs!E52),"",IF(Outputs!A52="Distiller","@PART[KA_Distiller_250_01]:AFTER[Karbonite]:NEEDS[RealFuels]",IF(Outputs!A52="DistillerM","@PART[KA_Distiller_250_01M]:AFTER[Karbonite]:NEEDS[RealFuels]",IF(Outputs!A52="ConverterC","@PART[KA_Converter_250_01]:AFTER[Karbonite]:NEEDS[RealFuels]",IF(Outputs!A52="ConverterN","@PART[KA_Converter_250_01N]:AFTER[Karbonite]:NEEDS[RealFuels]",IF(Outputs!A52="ConverterH","@PART[KA_Converter_250_01H]:AFTER[Karbonite]:NEEDS[RealFuels]",IF(Outputs!A52="ConverterO","@PART[KA_Converter_250_01O]:AFTER[Karbonite]:NEEDS[RealFuels]","ERROR!"))))))&amp;"
{
 MODULE
 {
  name = USI_Converter
  converterName = "&amp;$E52&amp;"
  conversionRate = 1
  inputResources = "&amp;$G52&amp;H52&amp;L52&amp;P52&amp;"
  outputResources = "&amp;T52&amp;X52&amp;AB52&amp;AF52&amp;"
 }
}
")</f>
        <is>
          <t/>
        </is>
      </c>
      <c r="C52" s="0" t="inlineStr">
        <f aca="false">IF(ISBLANK(Outputs!E52),"",IF(Outputs!A52="Distiller","@PART[KA_Distiller_125_01]:AFTER[Karbonite]:NEEDS[RealFuels]",IF(Outputs!A52="DistillerM","@PART[KA_Distiller_125_01M]:AFTER[Karbonite]:NEEDS[RealFuels]",IF(Outputs!A52="ConverterC","@PART[KA_Converter_125_01]:AFTER[Karbonite]:NEEDS[RealFuels]",IF(Outputs!A52="ConverterN","@PART[KA_Converter_125_01N]:AFTER[Karbonite]:NEEDS[RealFuels]",IF(Outputs!A52="ConverterH","@PART[KA_Converter_125_01H]:AFTER[Karbonite]:NEEDS[RealFuels]",IF(Outputs!A52="ConverterO","@PART[KA_Converter_125_01O]:AFTER[Karbonite]:NEEDS[RealFuels]","ERROR!"))))))&amp;"
{
 MODULE
 {
  name = USI_Converter
  converterName = "&amp;$E52&amp;"
  conversionRate = 0.5
  inputResources = "&amp;$G52&amp;I52&amp;M52&amp;Q52&amp;"
  outputResources = "&amp;U52&amp;Y52&amp;AC52&amp;AG52&amp;"
 }
}
")</f>
        <is>
          <t/>
        </is>
      </c>
      <c r="E52" s="0" t="inlineStr">
        <f aca="false"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is>
          <t/>
        </is>
      </c>
      <c r="F52" s="0" t="inlineStr">
        <f aca="false"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is>
          <t/>
        </is>
      </c>
      <c r="G52" s="0" t="inlineStr">
        <f aca="false">IF(ISBLANK(Outputs!E52),"","ElectricCharge, "&amp;Outputs!B52)</f>
        <is>
          <t/>
        </is>
      </c>
      <c r="H52" s="0" t="inlineStr">
        <f aca="false">IF(ISBLANK(Outputs!E52),"",", "&amp;Outputs!E52&amp;", "&amp;Outputs!H52)</f>
        <is>
          <t/>
        </is>
      </c>
      <c r="I52" s="0" t="inlineStr">
        <f aca="false">IF(ISBLANK(Outputs!E52),"",", "&amp;Outputs!E52&amp;", "&amp;Outputs!H52)</f>
        <is>
          <t/>
        </is>
      </c>
      <c r="L52" s="0" t="inlineStr">
        <f aca="false">IF(ISBLANK(Outputs!I52),"",", "&amp;Outputs!I52&amp;", "&amp;Outputs!L52)</f>
        <is>
          <t/>
        </is>
      </c>
      <c r="M52" s="0" t="inlineStr">
        <f aca="false">IF(ISBLANK(Outputs!I52),"",", "&amp;Outputs!I52&amp;", "&amp;Outputs!L52)</f>
        <is>
          <t/>
        </is>
      </c>
      <c r="P52" s="0" t="inlineStr">
        <f aca="false">IF(ISBLANK(Outputs!M52),"",", "&amp;Outputs!M52&amp;", "&amp;Outputs!P52)</f>
        <is>
          <t/>
        </is>
      </c>
      <c r="Q52" s="0" t="inlineStr">
        <f aca="false">IF(ISBLANK(Outputs!M52),"",", "&amp;Outputs!M52&amp;", "&amp;Outputs!P52)</f>
        <is>
          <t/>
        </is>
      </c>
      <c r="T52" s="0" t="inlineStr">
        <f aca="false">IF(ISBLANK(Outputs!Q52),"",Outputs!Q52&amp;", "&amp;Outputs!T52&amp;", False")</f>
        <is>
          <t/>
        </is>
      </c>
      <c r="U52" s="0" t="inlineStr">
        <f aca="false">IF(ISBLANK(Outputs!Q52),"",Outputs!Q52&amp;",  "&amp;Outputs!T52&amp;", False")</f>
        <is>
          <t/>
        </is>
      </c>
      <c r="X52" s="0" t="inlineStr">
        <f aca="false">IF(ISBLANK(Outputs!U52),"",", "&amp;Outputs!U52&amp;", "&amp;Outputs!X52&amp;", True")</f>
        <is>
          <t/>
        </is>
      </c>
      <c r="Y52" s="0" t="inlineStr">
        <f aca="false">IF(ISBLANK(Outputs!U52),"",", "&amp;Outputs!U52&amp;", "&amp;Outputs!X52&amp;", True")</f>
        <is>
          <t/>
        </is>
      </c>
      <c r="AB52" s="0" t="inlineStr">
        <f aca="false">IF(ISBLANK(Outputs!Y52),"",", "&amp;Outputs!Y52&amp;", "&amp;Outputs!AB52&amp;", True")</f>
        <is>
          <t/>
        </is>
      </c>
      <c r="AC52" s="0" t="inlineStr">
        <f aca="false">IF(ISBLANK(Outputs!Y52),"",", "&amp;Outputs!Y52&amp;", "&amp;Outputs!AB52&amp;", True")</f>
        <is>
          <t/>
        </is>
      </c>
      <c r="AF52" s="0" t="inlineStr">
        <f aca="false">IF(ISBLANK(Outputs!AC52),"",", "&amp;Outputs!AC52&amp;", "&amp;Outputs!AF52&amp;", True")</f>
        <is>
          <t/>
        </is>
      </c>
      <c r="AG52" s="0" t="inlineStr">
        <f aca="false">IF(ISBLANK(Outputs!AC52),"",", "&amp;Outputs!AC52&amp;", "&amp;Outputs!AF52&amp;", True")</f>
        <is>
          <t/>
        </is>
      </c>
    </row>
    <row r="53" customFormat="false" ht="409" hidden="false" customHeight="false" outlineLevel="0" collapsed="false">
      <c r="A53" s="0" t="str">
        <f aca="false">B53&amp;C53&amp;D53</f>
        <v/>
      </c>
      <c r="B53" s="4" t="inlineStr">
        <f aca="false">IF(ISBLANK(Outputs!E53),"",IF(Outputs!A53="Distiller","@PART[KA_Distiller_250_01]:AFTER[Karbonite]:NEEDS[RealFuels]",IF(Outputs!A53="DistillerM","@PART[KA_Distiller_250_01M]:AFTER[Karbonite]:NEEDS[RealFuels]",IF(Outputs!A53="ConverterC","@PART[KA_Converter_250_01]:AFTER[Karbonite]:NEEDS[RealFuels]",IF(Outputs!A53="ConverterN","@PART[KA_Converter_250_01N]:AFTER[Karbonite]:NEEDS[RealFuels]",IF(Outputs!A53="ConverterH","@PART[KA_Converter_250_01H]:AFTER[Karbonite]:NEEDS[RealFuels]",IF(Outputs!A53="ConverterO","@PART[KA_Converter_250_01O]:AFTER[Karbonite]:NEEDS[RealFuels]","ERROR!"))))))&amp;"
{
 MODULE
 {
  name = USI_Converter
  converterName = "&amp;$E53&amp;"
  conversionRate = 1
  inputResources = "&amp;$G53&amp;H53&amp;L53&amp;P53&amp;"
  outputResources = "&amp;T53&amp;X53&amp;AB53&amp;AF53&amp;"
 }
}
")</f>
        <is>
          <t/>
        </is>
      </c>
      <c r="C53" s="0" t="inlineStr">
        <f aca="false">IF(ISBLANK(Outputs!E53),"",IF(Outputs!A53="Distiller","@PART[KA_Distiller_125_01]:AFTER[Karbonite]:NEEDS[RealFuels]",IF(Outputs!A53="DistillerM","@PART[KA_Distiller_125_01M]:AFTER[Karbonite]:NEEDS[RealFuels]",IF(Outputs!A53="ConverterC","@PART[KA_Converter_125_01]:AFTER[Karbonite]:NEEDS[RealFuels]",IF(Outputs!A53="ConverterN","@PART[KA_Converter_125_01N]:AFTER[Karbonite]:NEEDS[RealFuels]",IF(Outputs!A53="ConverterH","@PART[KA_Converter_125_01H]:AFTER[Karbonite]:NEEDS[RealFuels]",IF(Outputs!A53="ConverterO","@PART[KA_Converter_125_01O]:AFTER[Karbonite]:NEEDS[RealFuels]","ERROR!"))))))&amp;"
{
 MODULE
 {
  name = USI_Converter
  converterName = "&amp;$E53&amp;"
  conversionRate = 0.5
  inputResources = "&amp;$G53&amp;I53&amp;M53&amp;Q53&amp;"
  outputResources = "&amp;U53&amp;Y53&amp;AC53&amp;AG53&amp;"
 }
}
")</f>
        <is>
          <t/>
        </is>
      </c>
      <c r="E53" s="0" t="inlineStr">
        <f aca="false"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is>
          <t/>
        </is>
      </c>
      <c r="F53" s="0" t="inlineStr">
        <f aca="false"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is>
          <t/>
        </is>
      </c>
      <c r="G53" s="0" t="inlineStr">
        <f aca="false">IF(ISBLANK(Outputs!E53),"","ElectricCharge, "&amp;Outputs!B53)</f>
        <is>
          <t/>
        </is>
      </c>
      <c r="H53" s="0" t="inlineStr">
        <f aca="false">IF(ISBLANK(Outputs!E53),"",", "&amp;Outputs!E53&amp;", "&amp;Outputs!H53)</f>
        <is>
          <t/>
        </is>
      </c>
      <c r="I53" s="0" t="inlineStr">
        <f aca="false">IF(ISBLANK(Outputs!E53),"",", "&amp;Outputs!E53&amp;", "&amp;Outputs!H53)</f>
        <is>
          <t/>
        </is>
      </c>
      <c r="L53" s="0" t="inlineStr">
        <f aca="false">IF(ISBLANK(Outputs!I53),"",", "&amp;Outputs!I53&amp;", "&amp;Outputs!L53)</f>
        <is>
          <t/>
        </is>
      </c>
      <c r="M53" s="0" t="inlineStr">
        <f aca="false">IF(ISBLANK(Outputs!I53),"",", "&amp;Outputs!I53&amp;", "&amp;Outputs!L53)</f>
        <is>
          <t/>
        </is>
      </c>
      <c r="P53" s="0" t="inlineStr">
        <f aca="false">IF(ISBLANK(Outputs!M53),"",", "&amp;Outputs!M53&amp;", "&amp;Outputs!P53)</f>
        <is>
          <t/>
        </is>
      </c>
      <c r="Q53" s="0" t="inlineStr">
        <f aca="false">IF(ISBLANK(Outputs!M53),"",", "&amp;Outputs!M53&amp;", "&amp;Outputs!P53)</f>
        <is>
          <t/>
        </is>
      </c>
      <c r="T53" s="0" t="inlineStr">
        <f aca="false">IF(ISBLANK(Outputs!Q53),"",Outputs!Q53&amp;", "&amp;Outputs!T53&amp;", False")</f>
        <is>
          <t/>
        </is>
      </c>
      <c r="U53" s="0" t="inlineStr">
        <f aca="false">IF(ISBLANK(Outputs!Q53),"",Outputs!Q53&amp;",  "&amp;Outputs!T53&amp;", False")</f>
        <is>
          <t/>
        </is>
      </c>
      <c r="X53" s="0" t="inlineStr">
        <f aca="false">IF(ISBLANK(Outputs!U53),"",", "&amp;Outputs!U53&amp;", "&amp;Outputs!X53&amp;", True")</f>
        <is>
          <t/>
        </is>
      </c>
      <c r="Y53" s="0" t="inlineStr">
        <f aca="false">IF(ISBLANK(Outputs!U53),"",", "&amp;Outputs!U53&amp;", "&amp;Outputs!X53&amp;", True")</f>
        <is>
          <t/>
        </is>
      </c>
      <c r="AB53" s="0" t="inlineStr">
        <f aca="false">IF(ISBLANK(Outputs!Y53),"",", "&amp;Outputs!Y53&amp;", "&amp;Outputs!AB53&amp;", True")</f>
        <is>
          <t/>
        </is>
      </c>
      <c r="AC53" s="0" t="inlineStr">
        <f aca="false">IF(ISBLANK(Outputs!Y53),"",", "&amp;Outputs!Y53&amp;", "&amp;Outputs!AB53&amp;", True")</f>
        <is>
          <t/>
        </is>
      </c>
      <c r="AF53" s="0" t="inlineStr">
        <f aca="false">IF(ISBLANK(Outputs!AC53),"",", "&amp;Outputs!AC53&amp;", "&amp;Outputs!AF53&amp;", True")</f>
        <is>
          <t/>
        </is>
      </c>
      <c r="AG53" s="0" t="inlineStr">
        <f aca="false">IF(ISBLANK(Outputs!AC53),"",", "&amp;Outputs!AC53&amp;", "&amp;Outputs!AF53&amp;", True")</f>
        <is>
          <t/>
        </is>
      </c>
    </row>
    <row r="54" customFormat="false" ht="409" hidden="false" customHeight="false" outlineLevel="0" collapsed="false">
      <c r="A54" s="0" t="str">
        <f aca="false">B54&amp;C54&amp;D54</f>
        <v/>
      </c>
      <c r="B54" s="4" t="inlineStr">
        <f aca="false">IF(ISBLANK(Outputs!E54),"",IF(Outputs!A54="Distiller","@PART[KA_Distiller_250_01]:AFTER[Karbonite]:NEEDS[RealFuels]",IF(Outputs!A54="DistillerM","@PART[KA_Distiller_250_01M]:AFTER[Karbonite]:NEEDS[RealFuels]",IF(Outputs!A54="ConverterC","@PART[KA_Converter_250_01]:AFTER[Karbonite]:NEEDS[RealFuels]",IF(Outputs!A54="ConverterN","@PART[KA_Converter_250_01N]:AFTER[Karbonite]:NEEDS[RealFuels]",IF(Outputs!A54="ConverterH","@PART[KA_Converter_250_01H]:AFTER[Karbonite]:NEEDS[RealFuels]",IF(Outputs!A54="ConverterO","@PART[KA_Converter_250_01O]:AFTER[Karbonite]:NEEDS[RealFuels]","ERROR!"))))))&amp;"
{
 MODULE
 {
  name = USI_Converter
  converterName = "&amp;$E54&amp;"
  conversionRate = 1
  inputResources = "&amp;$G54&amp;H54&amp;L54&amp;P54&amp;"
  outputResources = "&amp;T54&amp;X54&amp;AB54&amp;AF54&amp;"
 }
}
")</f>
        <is>
          <t/>
        </is>
      </c>
      <c r="C54" s="0" t="inlineStr">
        <f aca="false">IF(ISBLANK(Outputs!E54),"",IF(Outputs!A54="Distiller","@PART[KA_Distiller_125_01]:AFTER[Karbonite]:NEEDS[RealFuels]",IF(Outputs!A54="DistillerM","@PART[KA_Distiller_125_01M]:AFTER[Karbonite]:NEEDS[RealFuels]",IF(Outputs!A54="ConverterC","@PART[KA_Converter_125_01]:AFTER[Karbonite]:NEEDS[RealFuels]",IF(Outputs!A54="ConverterN","@PART[KA_Converter_125_01N]:AFTER[Karbonite]:NEEDS[RealFuels]",IF(Outputs!A54="ConverterH","@PART[KA_Converter_125_01H]:AFTER[Karbonite]:NEEDS[RealFuels]",IF(Outputs!A54="ConverterO","@PART[KA_Converter_125_01O]:AFTER[Karbonite]:NEEDS[RealFuels]","ERROR!"))))))&amp;"
{
 MODULE
 {
  name = USI_Converter
  converterName = "&amp;$E54&amp;"
  conversionRate = 0.5
  inputResources = "&amp;$G54&amp;I54&amp;M54&amp;Q54&amp;"
  outputResources = "&amp;U54&amp;Y54&amp;AC54&amp;AG54&amp;"
 }
}
")</f>
        <is>
          <t/>
        </is>
      </c>
      <c r="E54" s="0" t="inlineStr">
        <f aca="false"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is>
          <t/>
        </is>
      </c>
      <c r="F54" s="0" t="inlineStr">
        <f aca="false"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is>
          <t/>
        </is>
      </c>
      <c r="G54" s="0" t="inlineStr">
        <f aca="false">IF(ISBLANK(Outputs!E54),"","ElectricCharge, "&amp;Outputs!B54)</f>
        <is>
          <t/>
        </is>
      </c>
      <c r="H54" s="0" t="inlineStr">
        <f aca="false">IF(ISBLANK(Outputs!E54),"",", "&amp;Outputs!E54&amp;", "&amp;Outputs!H54)</f>
        <is>
          <t/>
        </is>
      </c>
      <c r="I54" s="0" t="inlineStr">
        <f aca="false">IF(ISBLANK(Outputs!E54),"",", "&amp;Outputs!E54&amp;", "&amp;Outputs!H54)</f>
        <is>
          <t/>
        </is>
      </c>
      <c r="L54" s="0" t="inlineStr">
        <f aca="false">IF(ISBLANK(Outputs!I54),"",", "&amp;Outputs!I54&amp;", "&amp;Outputs!L54)</f>
        <is>
          <t/>
        </is>
      </c>
      <c r="M54" s="0" t="inlineStr">
        <f aca="false">IF(ISBLANK(Outputs!I54),"",", "&amp;Outputs!I54&amp;", "&amp;Outputs!L54)</f>
        <is>
          <t/>
        </is>
      </c>
      <c r="P54" s="0" t="inlineStr">
        <f aca="false">IF(ISBLANK(Outputs!M54),"",", "&amp;Outputs!M54&amp;", "&amp;Outputs!P54)</f>
        <is>
          <t/>
        </is>
      </c>
      <c r="Q54" s="0" t="inlineStr">
        <f aca="false">IF(ISBLANK(Outputs!M54),"",", "&amp;Outputs!M54&amp;", "&amp;Outputs!P54)</f>
        <is>
          <t/>
        </is>
      </c>
      <c r="T54" s="0" t="inlineStr">
        <f aca="false">IF(ISBLANK(Outputs!Q54),"",Outputs!Q54&amp;", "&amp;Outputs!T54&amp;", False")</f>
        <is>
          <t/>
        </is>
      </c>
      <c r="U54" s="0" t="inlineStr">
        <f aca="false">IF(ISBLANK(Outputs!Q54),"",Outputs!Q54&amp;",  "&amp;Outputs!T54&amp;", False")</f>
        <is>
          <t/>
        </is>
      </c>
      <c r="X54" s="0" t="inlineStr">
        <f aca="false">IF(ISBLANK(Outputs!U54),"",", "&amp;Outputs!U54&amp;", "&amp;Outputs!X54&amp;", True")</f>
        <is>
          <t/>
        </is>
      </c>
      <c r="Y54" s="0" t="inlineStr">
        <f aca="false">IF(ISBLANK(Outputs!U54),"",", "&amp;Outputs!U54&amp;", "&amp;Outputs!X54&amp;", True")</f>
        <is>
          <t/>
        </is>
      </c>
      <c r="AB54" s="0" t="inlineStr">
        <f aca="false">IF(ISBLANK(Outputs!Y54),"",", "&amp;Outputs!Y54&amp;", "&amp;Outputs!AB54&amp;", True")</f>
        <is>
          <t/>
        </is>
      </c>
      <c r="AC54" s="0" t="inlineStr">
        <f aca="false">IF(ISBLANK(Outputs!Y54),"",", "&amp;Outputs!Y54&amp;", "&amp;Outputs!AB54&amp;", True")</f>
        <is>
          <t/>
        </is>
      </c>
      <c r="AF54" s="0" t="inlineStr">
        <f aca="false">IF(ISBLANK(Outputs!AC54),"",", "&amp;Outputs!AC54&amp;", "&amp;Outputs!AF54&amp;", True")</f>
        <is>
          <t/>
        </is>
      </c>
      <c r="AG54" s="0" t="inlineStr">
        <f aca="false">IF(ISBLANK(Outputs!AC54),"",", "&amp;Outputs!AC54&amp;", "&amp;Outputs!AF54&amp;", True")</f>
        <is>
          <t/>
        </is>
      </c>
    </row>
    <row r="55" customFormat="false" ht="409" hidden="false" customHeight="false" outlineLevel="0" collapsed="false">
      <c r="A55" s="0" t="str">
        <f aca="false">B55&amp;C55&amp;D55</f>
        <v/>
      </c>
      <c r="B55" s="4" t="inlineStr">
        <f aca="false">IF(ISBLANK(Outputs!E55),"",IF(Outputs!A55="Distiller","@PART[KA_Distiller_250_01]:AFTER[Karbonite]:NEEDS[RealFuels]",IF(Outputs!A55="DistillerM","@PART[KA_Distiller_250_01M]:AFTER[Karbonite]:NEEDS[RealFuels]",IF(Outputs!A55="ConverterC","@PART[KA_Converter_250_01]:AFTER[Karbonite]:NEEDS[RealFuels]",IF(Outputs!A55="ConverterN","@PART[KA_Converter_250_01N]:AFTER[Karbonite]:NEEDS[RealFuels]",IF(Outputs!A55="ConverterH","@PART[KA_Converter_250_01H]:AFTER[Karbonite]:NEEDS[RealFuels]",IF(Outputs!A55="ConverterO","@PART[KA_Converter_250_01O]:AFTER[Karbonite]:NEEDS[RealFuels]","ERROR!"))))))&amp;"
{
 MODULE
 {
  name = USI_Converter
  converterName = "&amp;$E55&amp;"
  conversionRate = 1
  inputResources = "&amp;$G55&amp;H55&amp;L55&amp;P55&amp;"
  outputResources = "&amp;T55&amp;X55&amp;AB55&amp;AF55&amp;"
 }
}
")</f>
        <is>
          <t/>
        </is>
      </c>
      <c r="C55" s="0" t="inlineStr">
        <f aca="false">IF(ISBLANK(Outputs!E55),"",IF(Outputs!A55="Distiller","@PART[KA_Distiller_125_01]:AFTER[Karbonite]:NEEDS[RealFuels]",IF(Outputs!A55="DistillerM","@PART[KA_Distiller_125_01M]:AFTER[Karbonite]:NEEDS[RealFuels]",IF(Outputs!A55="ConverterC","@PART[KA_Converter_125_01]:AFTER[Karbonite]:NEEDS[RealFuels]",IF(Outputs!A55="ConverterN","@PART[KA_Converter_125_01N]:AFTER[Karbonite]:NEEDS[RealFuels]",IF(Outputs!A55="ConverterH","@PART[KA_Converter_125_01H]:AFTER[Karbonite]:NEEDS[RealFuels]",IF(Outputs!A55="ConverterO","@PART[KA_Converter_125_01O]:AFTER[Karbonite]:NEEDS[RealFuels]","ERROR!"))))))&amp;"
{
 MODULE
 {
  name = USI_Converter
  converterName = "&amp;$E55&amp;"
  conversionRate = 0.5
  inputResources = "&amp;$G55&amp;I55&amp;M55&amp;Q55&amp;"
  outputResources = "&amp;U55&amp;Y55&amp;AC55&amp;AG55&amp;"
 }
}
")</f>
        <is>
          <t/>
        </is>
      </c>
      <c r="E55" s="0" t="inlineStr">
        <f aca="false"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is>
          <t/>
        </is>
      </c>
      <c r="F55" s="0" t="inlineStr">
        <f aca="false"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is>
          <t/>
        </is>
      </c>
      <c r="G55" s="0" t="inlineStr">
        <f aca="false">IF(ISBLANK(Outputs!E55),"","ElectricCharge, "&amp;Outputs!B55)</f>
        <is>
          <t/>
        </is>
      </c>
      <c r="H55" s="0" t="inlineStr">
        <f aca="false">IF(ISBLANK(Outputs!E55),"",", "&amp;Outputs!E55&amp;", "&amp;Outputs!H55)</f>
        <is>
          <t/>
        </is>
      </c>
      <c r="I55" s="0" t="inlineStr">
        <f aca="false">IF(ISBLANK(Outputs!E55),"",", "&amp;Outputs!E55&amp;", "&amp;Outputs!H55)</f>
        <is>
          <t/>
        </is>
      </c>
      <c r="L55" s="0" t="inlineStr">
        <f aca="false">IF(ISBLANK(Outputs!I55),"",", "&amp;Outputs!I55&amp;", "&amp;Outputs!L55)</f>
        <is>
          <t/>
        </is>
      </c>
      <c r="M55" s="0" t="inlineStr">
        <f aca="false">IF(ISBLANK(Outputs!I55),"",", "&amp;Outputs!I55&amp;", "&amp;Outputs!L55)</f>
        <is>
          <t/>
        </is>
      </c>
      <c r="P55" s="0" t="inlineStr">
        <f aca="false">IF(ISBLANK(Outputs!M55),"",", "&amp;Outputs!M55&amp;", "&amp;Outputs!P55)</f>
        <is>
          <t/>
        </is>
      </c>
      <c r="Q55" s="0" t="inlineStr">
        <f aca="false">IF(ISBLANK(Outputs!M55),"",", "&amp;Outputs!M55&amp;", "&amp;Outputs!P55)</f>
        <is>
          <t/>
        </is>
      </c>
      <c r="T55" s="0" t="inlineStr">
        <f aca="false">IF(ISBLANK(Outputs!Q55),"",Outputs!Q55&amp;", "&amp;Outputs!T55&amp;", False")</f>
        <is>
          <t/>
        </is>
      </c>
      <c r="U55" s="0" t="inlineStr">
        <f aca="false">IF(ISBLANK(Outputs!Q55),"",Outputs!Q55&amp;",  "&amp;Outputs!T55&amp;", False")</f>
        <is>
          <t/>
        </is>
      </c>
      <c r="X55" s="0" t="inlineStr">
        <f aca="false">IF(ISBLANK(Outputs!U55),"",", "&amp;Outputs!U55&amp;", "&amp;Outputs!X55&amp;", True")</f>
        <is>
          <t/>
        </is>
      </c>
      <c r="Y55" s="0" t="inlineStr">
        <f aca="false">IF(ISBLANK(Outputs!U55),"",", "&amp;Outputs!U55&amp;", "&amp;Outputs!X55&amp;", True")</f>
        <is>
          <t/>
        </is>
      </c>
      <c r="AB55" s="0" t="inlineStr">
        <f aca="false">IF(ISBLANK(Outputs!Y55),"",", "&amp;Outputs!Y55&amp;", "&amp;Outputs!AB55&amp;", True")</f>
        <is>
          <t/>
        </is>
      </c>
      <c r="AC55" s="0" t="inlineStr">
        <f aca="false">IF(ISBLANK(Outputs!Y55),"",", "&amp;Outputs!Y55&amp;", "&amp;Outputs!AB55&amp;", True")</f>
        <is>
          <t/>
        </is>
      </c>
      <c r="AF55" s="0" t="inlineStr">
        <f aca="false">IF(ISBLANK(Outputs!AC55),"",", "&amp;Outputs!AC55&amp;", "&amp;Outputs!AF55&amp;", True")</f>
        <is>
          <t/>
        </is>
      </c>
      <c r="AG55" s="0" t="inlineStr">
        <f aca="false">IF(ISBLANK(Outputs!AC55),"",", "&amp;Outputs!AC55&amp;", "&amp;Outputs!AF55&amp;", True")</f>
        <is>
          <t/>
        </is>
      </c>
    </row>
    <row r="56" customFormat="false" ht="409" hidden="false" customHeight="false" outlineLevel="0" collapsed="false">
      <c r="A56" s="0" t="str">
        <f aca="false">B56&amp;C56&amp;D56</f>
        <v/>
      </c>
      <c r="B56" s="4" t="inlineStr">
        <f aca="false">IF(ISBLANK(Outputs!E56),"",IF(Outputs!A56="Distiller","@PART[KA_Distiller_250_01]:AFTER[Karbonite]:NEEDS[RealFuels]",IF(Outputs!A56="DistillerM","@PART[KA_Distiller_250_01M]:AFTER[Karbonite]:NEEDS[RealFuels]",IF(Outputs!A56="ConverterC","@PART[KA_Converter_250_01]:AFTER[Karbonite]:NEEDS[RealFuels]",IF(Outputs!A56="ConverterN","@PART[KA_Converter_250_01N]:AFTER[Karbonite]:NEEDS[RealFuels]",IF(Outputs!A56="ConverterH","@PART[KA_Converter_250_01H]:AFTER[Karbonite]:NEEDS[RealFuels]",IF(Outputs!A56="ConverterO","@PART[KA_Converter_250_01O]:AFTER[Karbonite]:NEEDS[RealFuels]","ERROR!"))))))&amp;"
{
 MODULE
 {
  name = USI_Converter
  converterName = "&amp;$E56&amp;"
  conversionRate = 1
  inputResources = "&amp;$G56&amp;H56&amp;L56&amp;P56&amp;"
  outputResources = "&amp;T56&amp;X56&amp;AB56&amp;AF56&amp;"
 }
}
")</f>
        <is>
          <t/>
        </is>
      </c>
      <c r="C56" s="0" t="inlineStr">
        <f aca="false">IF(ISBLANK(Outputs!E56),"",IF(Outputs!A56="Distiller","@PART[KA_Distiller_125_01]:AFTER[Karbonite]:NEEDS[RealFuels]",IF(Outputs!A56="DistillerM","@PART[KA_Distiller_125_01M]:AFTER[Karbonite]:NEEDS[RealFuels]",IF(Outputs!A56="ConverterC","@PART[KA_Converter_125_01]:AFTER[Karbonite]:NEEDS[RealFuels]",IF(Outputs!A56="ConverterN","@PART[KA_Converter_125_01N]:AFTER[Karbonite]:NEEDS[RealFuels]",IF(Outputs!A56="ConverterH","@PART[KA_Converter_125_01H]:AFTER[Karbonite]:NEEDS[RealFuels]",IF(Outputs!A56="ConverterO","@PART[KA_Converter_125_01O]:AFTER[Karbonite]:NEEDS[RealFuels]","ERROR!"))))))&amp;"
{
 MODULE
 {
  name = USI_Converter
  converterName = "&amp;$E56&amp;"
  conversionRate = 0.5
  inputResources = "&amp;$G56&amp;I56&amp;M56&amp;Q56&amp;"
  outputResources = "&amp;U56&amp;Y56&amp;AC56&amp;AG56&amp;"
 }
}
")</f>
        <is>
          <t/>
        </is>
      </c>
      <c r="E56" s="0" t="inlineStr">
        <f aca="false"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is>
          <t/>
        </is>
      </c>
      <c r="F56" s="0" t="inlineStr">
        <f aca="false"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is>
          <t/>
        </is>
      </c>
      <c r="G56" s="0" t="inlineStr">
        <f aca="false">IF(ISBLANK(Outputs!E56),"","ElectricCharge, "&amp;Outputs!B56)</f>
        <is>
          <t/>
        </is>
      </c>
      <c r="H56" s="0" t="inlineStr">
        <f aca="false">IF(ISBLANK(Outputs!E56),"",", "&amp;Outputs!E56&amp;", "&amp;Outputs!H56)</f>
        <is>
          <t/>
        </is>
      </c>
      <c r="I56" s="0" t="inlineStr">
        <f aca="false">IF(ISBLANK(Outputs!E56),"",", "&amp;Outputs!E56&amp;", "&amp;Outputs!H56)</f>
        <is>
          <t/>
        </is>
      </c>
      <c r="L56" s="0" t="inlineStr">
        <f aca="false">IF(ISBLANK(Outputs!I56),"",", "&amp;Outputs!I56&amp;", "&amp;Outputs!L56)</f>
        <is>
          <t/>
        </is>
      </c>
      <c r="M56" s="0" t="inlineStr">
        <f aca="false">IF(ISBLANK(Outputs!I56),"",", "&amp;Outputs!I56&amp;", "&amp;Outputs!L56)</f>
        <is>
          <t/>
        </is>
      </c>
      <c r="P56" s="0" t="inlineStr">
        <f aca="false">IF(ISBLANK(Outputs!M56),"",", "&amp;Outputs!M56&amp;", "&amp;Outputs!P56)</f>
        <is>
          <t/>
        </is>
      </c>
      <c r="Q56" s="0" t="inlineStr">
        <f aca="false">IF(ISBLANK(Outputs!M56),"",", "&amp;Outputs!M56&amp;", "&amp;Outputs!P56)</f>
        <is>
          <t/>
        </is>
      </c>
      <c r="T56" s="0" t="inlineStr">
        <f aca="false">IF(ISBLANK(Outputs!Q56),"",Outputs!Q56&amp;", "&amp;Outputs!T56&amp;", False")</f>
        <is>
          <t/>
        </is>
      </c>
      <c r="U56" s="0" t="inlineStr">
        <f aca="false">IF(ISBLANK(Outputs!Q56),"",Outputs!Q56&amp;",  "&amp;Outputs!T56&amp;", False")</f>
        <is>
          <t/>
        </is>
      </c>
      <c r="X56" s="0" t="inlineStr">
        <f aca="false">IF(ISBLANK(Outputs!U56),"",", "&amp;Outputs!U56&amp;", "&amp;Outputs!X56&amp;", True")</f>
        <is>
          <t/>
        </is>
      </c>
      <c r="Y56" s="0" t="inlineStr">
        <f aca="false">IF(ISBLANK(Outputs!U56),"",", "&amp;Outputs!U56&amp;", "&amp;Outputs!X56&amp;", True")</f>
        <is>
          <t/>
        </is>
      </c>
      <c r="AB56" s="0" t="inlineStr">
        <f aca="false">IF(ISBLANK(Outputs!Y56),"",", "&amp;Outputs!Y56&amp;", "&amp;Outputs!AB56&amp;", True")</f>
        <is>
          <t/>
        </is>
      </c>
      <c r="AC56" s="0" t="inlineStr">
        <f aca="false">IF(ISBLANK(Outputs!Y56),"",", "&amp;Outputs!Y56&amp;", "&amp;Outputs!AB56&amp;", True")</f>
        <is>
          <t/>
        </is>
      </c>
      <c r="AF56" s="0" t="inlineStr">
        <f aca="false">IF(ISBLANK(Outputs!AC56),"",", "&amp;Outputs!AC56&amp;", "&amp;Outputs!AF56&amp;", True")</f>
        <is>
          <t/>
        </is>
      </c>
      <c r="AG56" s="0" t="inlineStr">
        <f aca="false">IF(ISBLANK(Outputs!AC56),"",", "&amp;Outputs!AC56&amp;", "&amp;Outputs!AF56&amp;", True")</f>
        <is>
          <t/>
        </is>
      </c>
    </row>
    <row r="57" customFormat="false" ht="409" hidden="false" customHeight="false" outlineLevel="0" collapsed="false">
      <c r="A57" s="0" t="str">
        <f aca="false">B57&amp;C57&amp;D57</f>
        <v/>
      </c>
      <c r="B57" s="4" t="inlineStr">
        <f aca="false">IF(ISBLANK(Outputs!E57),"",IF(Outputs!A57="Distiller","@PART[KA_Distiller_250_01]:AFTER[Karbonite]:NEEDS[RealFuels]",IF(Outputs!A57="DistillerM","@PART[KA_Distiller_250_01M]:AFTER[Karbonite]:NEEDS[RealFuels]",IF(Outputs!A57="ConverterC","@PART[KA_Converter_250_01]:AFTER[Karbonite]:NEEDS[RealFuels]",IF(Outputs!A57="ConverterN","@PART[KA_Converter_250_01N]:AFTER[Karbonite]:NEEDS[RealFuels]",IF(Outputs!A57="ConverterH","@PART[KA_Converter_250_01H]:AFTER[Karbonite]:NEEDS[RealFuels]",IF(Outputs!A57="ConverterO","@PART[KA_Converter_250_01O]:AFTER[Karbonite]:NEEDS[RealFuels]","ERROR!"))))))&amp;"
{
 MODULE
 {
  name = USI_Converter
  converterName = "&amp;$E57&amp;"
  conversionRate = 1
  inputResources = "&amp;$G57&amp;H57&amp;L57&amp;P57&amp;"
  outputResources = "&amp;T57&amp;X57&amp;AB57&amp;AF57&amp;"
 }
}
")</f>
        <is>
          <t/>
        </is>
      </c>
      <c r="C57" s="0" t="inlineStr">
        <f aca="false">IF(ISBLANK(Outputs!E57),"",IF(Outputs!A57="Distiller","@PART[KA_Distiller_125_01]:AFTER[Karbonite]:NEEDS[RealFuels]",IF(Outputs!A57="DistillerM","@PART[KA_Distiller_125_01M]:AFTER[Karbonite]:NEEDS[RealFuels]",IF(Outputs!A57="ConverterC","@PART[KA_Converter_125_01]:AFTER[Karbonite]:NEEDS[RealFuels]",IF(Outputs!A57="ConverterN","@PART[KA_Converter_125_01N]:AFTER[Karbonite]:NEEDS[RealFuels]",IF(Outputs!A57="ConverterH","@PART[KA_Converter_125_01H]:AFTER[Karbonite]:NEEDS[RealFuels]",IF(Outputs!A57="ConverterO","@PART[KA_Converter_125_01O]:AFTER[Karbonite]:NEEDS[RealFuels]","ERROR!"))))))&amp;"
{
 MODULE
 {
  name = USI_Converter
  converterName = "&amp;$E57&amp;"
  conversionRate = 0.5
  inputResources = "&amp;$G57&amp;I57&amp;M57&amp;Q57&amp;"
  outputResources = "&amp;U57&amp;Y57&amp;AC57&amp;AG57&amp;"
 }
}
")</f>
        <is>
          <t/>
        </is>
      </c>
      <c r="E57" s="0" t="inlineStr">
        <f aca="false"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is>
          <t/>
        </is>
      </c>
      <c r="F57" s="0" t="inlineStr">
        <f aca="false"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is>
          <t/>
        </is>
      </c>
      <c r="G57" s="0" t="inlineStr">
        <f aca="false">IF(ISBLANK(Outputs!E57),"","ElectricCharge, "&amp;Outputs!B57)</f>
        <is>
          <t/>
        </is>
      </c>
      <c r="H57" s="0" t="inlineStr">
        <f aca="false">IF(ISBLANK(Outputs!E57),"",", "&amp;Outputs!E57&amp;", "&amp;Outputs!H57)</f>
        <is>
          <t/>
        </is>
      </c>
      <c r="I57" s="0" t="inlineStr">
        <f aca="false">IF(ISBLANK(Outputs!E57),"",", "&amp;Outputs!E57&amp;", "&amp;Outputs!H57)</f>
        <is>
          <t/>
        </is>
      </c>
      <c r="L57" s="0" t="inlineStr">
        <f aca="false">IF(ISBLANK(Outputs!I57),"",", "&amp;Outputs!I57&amp;", "&amp;Outputs!L57)</f>
        <is>
          <t/>
        </is>
      </c>
      <c r="M57" s="0" t="inlineStr">
        <f aca="false">IF(ISBLANK(Outputs!I57),"",", "&amp;Outputs!I57&amp;", "&amp;Outputs!L57)</f>
        <is>
          <t/>
        </is>
      </c>
      <c r="P57" s="0" t="inlineStr">
        <f aca="false">IF(ISBLANK(Outputs!M57),"",", "&amp;Outputs!M57&amp;", "&amp;Outputs!P57)</f>
        <is>
          <t/>
        </is>
      </c>
      <c r="Q57" s="0" t="inlineStr">
        <f aca="false">IF(ISBLANK(Outputs!M57),"",", "&amp;Outputs!M57&amp;", "&amp;Outputs!P57)</f>
        <is>
          <t/>
        </is>
      </c>
      <c r="T57" s="0" t="inlineStr">
        <f aca="false">IF(ISBLANK(Outputs!Q57),"",Outputs!Q57&amp;", "&amp;Outputs!T57&amp;", False")</f>
        <is>
          <t/>
        </is>
      </c>
      <c r="U57" s="0" t="inlineStr">
        <f aca="false">IF(ISBLANK(Outputs!Q57),"",Outputs!Q57&amp;",  "&amp;Outputs!T57&amp;", False")</f>
        <is>
          <t/>
        </is>
      </c>
      <c r="X57" s="0" t="inlineStr">
        <f aca="false">IF(ISBLANK(Outputs!U57),"",", "&amp;Outputs!U57&amp;", "&amp;Outputs!X57&amp;", True")</f>
        <is>
          <t/>
        </is>
      </c>
      <c r="Y57" s="0" t="inlineStr">
        <f aca="false">IF(ISBLANK(Outputs!U57),"",", "&amp;Outputs!U57&amp;", "&amp;Outputs!X57&amp;", True")</f>
        <is>
          <t/>
        </is>
      </c>
      <c r="AB57" s="0" t="inlineStr">
        <f aca="false">IF(ISBLANK(Outputs!Y57),"",", "&amp;Outputs!Y57&amp;", "&amp;Outputs!AB57&amp;", True")</f>
        <is>
          <t/>
        </is>
      </c>
      <c r="AC57" s="0" t="inlineStr">
        <f aca="false">IF(ISBLANK(Outputs!Y57),"",", "&amp;Outputs!Y57&amp;", "&amp;Outputs!AB57&amp;", True")</f>
        <is>
          <t/>
        </is>
      </c>
      <c r="AF57" s="0" t="inlineStr">
        <f aca="false">IF(ISBLANK(Outputs!AC57),"",", "&amp;Outputs!AC57&amp;", "&amp;Outputs!AF57&amp;", True")</f>
        <is>
          <t/>
        </is>
      </c>
      <c r="AG57" s="0" t="inlineStr">
        <f aca="false">IF(ISBLANK(Outputs!AC57),"",", "&amp;Outputs!AC57&amp;", "&amp;Outputs!AF57&amp;", True")</f>
        <is>
          <t/>
        </is>
      </c>
    </row>
    <row r="58" customFormat="false" ht="409" hidden="false" customHeight="false" outlineLevel="0" collapsed="false">
      <c r="A58" s="0" t="str">
        <f aca="false">B58&amp;C58&amp;D58</f>
        <v/>
      </c>
      <c r="B58" s="4" t="inlineStr">
        <f aca="false">IF(ISBLANK(Outputs!E58),"",IF(Outputs!A58="Distiller","@PART[KA_Distiller_250_01]:AFTER[Karbonite]:NEEDS[RealFuels]",IF(Outputs!A58="DistillerM","@PART[KA_Distiller_250_01M]:AFTER[Karbonite]:NEEDS[RealFuels]",IF(Outputs!A58="ConverterC","@PART[KA_Converter_250_01]:AFTER[Karbonite]:NEEDS[RealFuels]",IF(Outputs!A58="ConverterN","@PART[KA_Converter_250_01N]:AFTER[Karbonite]:NEEDS[RealFuels]",IF(Outputs!A58="ConverterH","@PART[KA_Converter_250_01H]:AFTER[Karbonite]:NEEDS[RealFuels]",IF(Outputs!A58="ConverterO","@PART[KA_Converter_250_01O]:AFTER[Karbonite]:NEEDS[RealFuels]","ERROR!"))))))&amp;"
{
 MODULE
 {
  name = USI_Converter
  converterName = "&amp;$E58&amp;"
  conversionRate = 1
  inputResources = "&amp;$G58&amp;H58&amp;L58&amp;P58&amp;"
  outputResources = "&amp;T58&amp;X58&amp;AB58&amp;AF58&amp;"
 }
}
")</f>
        <is>
          <t/>
        </is>
      </c>
      <c r="C58" s="0" t="inlineStr">
        <f aca="false">IF(ISBLANK(Outputs!E58),"",IF(Outputs!A58="Distiller","@PART[KA_Distiller_125_01]:AFTER[Karbonite]:NEEDS[RealFuels]",IF(Outputs!A58="DistillerM","@PART[KA_Distiller_125_01M]:AFTER[Karbonite]:NEEDS[RealFuels]",IF(Outputs!A58="ConverterC","@PART[KA_Converter_125_01]:AFTER[Karbonite]:NEEDS[RealFuels]",IF(Outputs!A58="ConverterN","@PART[KA_Converter_125_01N]:AFTER[Karbonite]:NEEDS[RealFuels]",IF(Outputs!A58="ConverterH","@PART[KA_Converter_125_01H]:AFTER[Karbonite]:NEEDS[RealFuels]",IF(Outputs!A58="ConverterO","@PART[KA_Converter_125_01O]:AFTER[Karbonite]:NEEDS[RealFuels]","ERROR!"))))))&amp;"
{
 MODULE
 {
  name = USI_Converter
  converterName = "&amp;$E58&amp;"
  conversionRate = 0.5
  inputResources = "&amp;$G58&amp;I58&amp;M58&amp;Q58&amp;"
  outputResources = "&amp;U58&amp;Y58&amp;AC58&amp;AG58&amp;"
 }
}
")</f>
        <is>
          <t/>
        </is>
      </c>
      <c r="E58" s="0" t="inlineStr">
        <f aca="false"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is>
          <t/>
        </is>
      </c>
      <c r="F58" s="0" t="inlineStr">
        <f aca="false"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is>
          <t/>
        </is>
      </c>
      <c r="G58" s="0" t="inlineStr">
        <f aca="false">IF(ISBLANK(Outputs!E58),"","ElectricCharge, "&amp;Outputs!B58)</f>
        <is>
          <t/>
        </is>
      </c>
      <c r="H58" s="0" t="inlineStr">
        <f aca="false">IF(ISBLANK(Outputs!E58),"",", "&amp;Outputs!E58&amp;", "&amp;Outputs!H58)</f>
        <is>
          <t/>
        </is>
      </c>
      <c r="I58" s="0" t="inlineStr">
        <f aca="false">IF(ISBLANK(Outputs!E58),"",", "&amp;Outputs!E58&amp;", "&amp;Outputs!H58)</f>
        <is>
          <t/>
        </is>
      </c>
      <c r="L58" s="0" t="inlineStr">
        <f aca="false">IF(ISBLANK(Outputs!I58),"",", "&amp;Outputs!I58&amp;", "&amp;Outputs!L58)</f>
        <is>
          <t/>
        </is>
      </c>
      <c r="M58" s="0" t="inlineStr">
        <f aca="false">IF(ISBLANK(Outputs!I58),"",", "&amp;Outputs!I58&amp;", "&amp;Outputs!L58)</f>
        <is>
          <t/>
        </is>
      </c>
      <c r="P58" s="0" t="inlineStr">
        <f aca="false">IF(ISBLANK(Outputs!M58),"",", "&amp;Outputs!M58&amp;", "&amp;Outputs!P58)</f>
        <is>
          <t/>
        </is>
      </c>
      <c r="Q58" s="0" t="inlineStr">
        <f aca="false">IF(ISBLANK(Outputs!M58),"",", "&amp;Outputs!M58&amp;", "&amp;Outputs!P58)</f>
        <is>
          <t/>
        </is>
      </c>
      <c r="T58" s="0" t="inlineStr">
        <f aca="false">IF(ISBLANK(Outputs!Q58),"",Outputs!Q58&amp;", "&amp;Outputs!T58&amp;", False")</f>
        <is>
          <t/>
        </is>
      </c>
      <c r="U58" s="0" t="inlineStr">
        <f aca="false">IF(ISBLANK(Outputs!Q58),"",Outputs!Q58&amp;",  "&amp;Outputs!T58&amp;", False")</f>
        <is>
          <t/>
        </is>
      </c>
      <c r="X58" s="0" t="inlineStr">
        <f aca="false">IF(ISBLANK(Outputs!U58),"",", "&amp;Outputs!U58&amp;", "&amp;Outputs!X58&amp;", True")</f>
        <is>
          <t/>
        </is>
      </c>
      <c r="Y58" s="0" t="inlineStr">
        <f aca="false">IF(ISBLANK(Outputs!U58),"",", "&amp;Outputs!U58&amp;", "&amp;Outputs!X58&amp;", True")</f>
        <is>
          <t/>
        </is>
      </c>
      <c r="AB58" s="0" t="inlineStr">
        <f aca="false">IF(ISBLANK(Outputs!Y58),"",", "&amp;Outputs!Y58&amp;", "&amp;Outputs!AB58&amp;", True")</f>
        <is>
          <t/>
        </is>
      </c>
      <c r="AC58" s="0" t="inlineStr">
        <f aca="false">IF(ISBLANK(Outputs!Y58),"",", "&amp;Outputs!Y58&amp;", "&amp;Outputs!AB58&amp;", True")</f>
        <is>
          <t/>
        </is>
      </c>
      <c r="AF58" s="0" t="inlineStr">
        <f aca="false">IF(ISBLANK(Outputs!AC58),"",", "&amp;Outputs!AC58&amp;", "&amp;Outputs!AF58&amp;", True")</f>
        <is>
          <t/>
        </is>
      </c>
      <c r="AG58" s="0" t="inlineStr">
        <f aca="false">IF(ISBLANK(Outputs!AC58),"",", "&amp;Outputs!AC58&amp;", "&amp;Outputs!AF58&amp;", True")</f>
        <is>
          <t/>
        </is>
      </c>
    </row>
    <row r="59" customFormat="false" ht="409" hidden="false" customHeight="false" outlineLevel="0" collapsed="false">
      <c r="A59" s="0" t="str">
        <f aca="false">B59&amp;C59&amp;D59</f>
        <v/>
      </c>
      <c r="B59" s="4" t="inlineStr">
        <f aca="false">IF(ISBLANK(Outputs!E59),"",IF(Outputs!A59="Distiller","@PART[KA_Distiller_250_01]:AFTER[Karbonite]:NEEDS[RealFuels]",IF(Outputs!A59="DistillerM","@PART[KA_Distiller_250_01M]:AFTER[Karbonite]:NEEDS[RealFuels]",IF(Outputs!A59="ConverterC","@PART[KA_Converter_250_01]:AFTER[Karbonite]:NEEDS[RealFuels]",IF(Outputs!A59="ConverterN","@PART[KA_Converter_250_01N]:AFTER[Karbonite]:NEEDS[RealFuels]",IF(Outputs!A59="ConverterH","@PART[KA_Converter_250_01H]:AFTER[Karbonite]:NEEDS[RealFuels]",IF(Outputs!A59="ConverterO","@PART[KA_Converter_250_01O]:AFTER[Karbonite]:NEEDS[RealFuels]","ERROR!"))))))&amp;"
{
 MODULE
 {
  name = USI_Converter
  converterName = "&amp;$E59&amp;"
  conversionRate = 1
  inputResources = "&amp;$G59&amp;H59&amp;L59&amp;P59&amp;"
  outputResources = "&amp;T59&amp;X59&amp;AB59&amp;AF59&amp;"
 }
}
")</f>
        <is>
          <t/>
        </is>
      </c>
      <c r="C59" s="0" t="inlineStr">
        <f aca="false">IF(ISBLANK(Outputs!E59),"",IF(Outputs!A59="Distiller","@PART[KA_Distiller_125_01]:AFTER[Karbonite]:NEEDS[RealFuels]",IF(Outputs!A59="DistillerM","@PART[KA_Distiller_125_01M]:AFTER[Karbonite]:NEEDS[RealFuels]",IF(Outputs!A59="ConverterC","@PART[KA_Converter_125_01]:AFTER[Karbonite]:NEEDS[RealFuels]",IF(Outputs!A59="ConverterN","@PART[KA_Converter_125_01N]:AFTER[Karbonite]:NEEDS[RealFuels]",IF(Outputs!A59="ConverterH","@PART[KA_Converter_125_01H]:AFTER[Karbonite]:NEEDS[RealFuels]",IF(Outputs!A59="ConverterO","@PART[KA_Converter_125_01O]:AFTER[Karbonite]:NEEDS[RealFuels]","ERROR!"))))))&amp;"
{
 MODULE
 {
  name = USI_Converter
  converterName = "&amp;$E59&amp;"
  conversionRate = 0.5
  inputResources = "&amp;$G59&amp;I59&amp;M59&amp;Q59&amp;"
  outputResources = "&amp;U59&amp;Y59&amp;AC59&amp;AG59&amp;"
 }
}
")</f>
        <is>
          <t/>
        </is>
      </c>
      <c r="E59" s="0" t="inlineStr">
        <f aca="false"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is>
          <t/>
        </is>
      </c>
      <c r="F59" s="0" t="inlineStr">
        <f aca="false"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is>
          <t/>
        </is>
      </c>
      <c r="G59" s="0" t="inlineStr">
        <f aca="false">IF(ISBLANK(Outputs!E59),"","ElectricCharge, "&amp;Outputs!B59)</f>
        <is>
          <t/>
        </is>
      </c>
      <c r="H59" s="0" t="inlineStr">
        <f aca="false">IF(ISBLANK(Outputs!E59),"",", "&amp;Outputs!E59&amp;", "&amp;Outputs!H59)</f>
        <is>
          <t/>
        </is>
      </c>
      <c r="I59" s="0" t="inlineStr">
        <f aca="false">IF(ISBLANK(Outputs!E59),"",", "&amp;Outputs!E59&amp;", "&amp;Outputs!H59)</f>
        <is>
          <t/>
        </is>
      </c>
      <c r="L59" s="0" t="inlineStr">
        <f aca="false">IF(ISBLANK(Outputs!I59),"",", "&amp;Outputs!I59&amp;", "&amp;Outputs!L59)</f>
        <is>
          <t/>
        </is>
      </c>
      <c r="M59" s="0" t="inlineStr">
        <f aca="false">IF(ISBLANK(Outputs!I59),"",", "&amp;Outputs!I59&amp;", "&amp;Outputs!L59)</f>
        <is>
          <t/>
        </is>
      </c>
      <c r="P59" s="0" t="inlineStr">
        <f aca="false">IF(ISBLANK(Outputs!M59),"",", "&amp;Outputs!M59&amp;", "&amp;Outputs!P59)</f>
        <is>
          <t/>
        </is>
      </c>
      <c r="Q59" s="0" t="inlineStr">
        <f aca="false">IF(ISBLANK(Outputs!M59),"",", "&amp;Outputs!M59&amp;", "&amp;Outputs!P59)</f>
        <is>
          <t/>
        </is>
      </c>
      <c r="T59" s="0" t="inlineStr">
        <f aca="false">IF(ISBLANK(Outputs!Q59),"",Outputs!Q59&amp;", "&amp;Outputs!T59&amp;", False")</f>
        <is>
          <t/>
        </is>
      </c>
      <c r="U59" s="0" t="inlineStr">
        <f aca="false">IF(ISBLANK(Outputs!Q59),"",Outputs!Q59&amp;",  "&amp;Outputs!T59&amp;", False")</f>
        <is>
          <t/>
        </is>
      </c>
      <c r="X59" s="0" t="inlineStr">
        <f aca="false">IF(ISBLANK(Outputs!U59),"",", "&amp;Outputs!U59&amp;", "&amp;Outputs!X59&amp;", True")</f>
        <is>
          <t/>
        </is>
      </c>
      <c r="Y59" s="0" t="inlineStr">
        <f aca="false">IF(ISBLANK(Outputs!U59),"",", "&amp;Outputs!U59&amp;", "&amp;Outputs!X59&amp;", True")</f>
        <is>
          <t/>
        </is>
      </c>
      <c r="AB59" s="0" t="inlineStr">
        <f aca="false">IF(ISBLANK(Outputs!Y59),"",", "&amp;Outputs!Y59&amp;", "&amp;Outputs!AB59&amp;", True")</f>
        <is>
          <t/>
        </is>
      </c>
      <c r="AC59" s="0" t="inlineStr">
        <f aca="false">IF(ISBLANK(Outputs!Y59),"",", "&amp;Outputs!Y59&amp;", "&amp;Outputs!AB59&amp;", True")</f>
        <is>
          <t/>
        </is>
      </c>
      <c r="AF59" s="0" t="inlineStr">
        <f aca="false">IF(ISBLANK(Outputs!AC59),"",", "&amp;Outputs!AC59&amp;", "&amp;Outputs!AF59&amp;", True")</f>
        <is>
          <t/>
        </is>
      </c>
      <c r="AG59" s="0" t="inlineStr">
        <f aca="false">IF(ISBLANK(Outputs!AC59),"",", "&amp;Outputs!AC59&amp;", "&amp;Outputs!AF59&amp;", True")</f>
        <is>
          <t/>
        </is>
      </c>
    </row>
    <row r="60" customFormat="false" ht="409" hidden="false" customHeight="false" outlineLevel="0" collapsed="false">
      <c r="A60" s="0" t="str">
        <f aca="false">B60&amp;C60&amp;D60</f>
        <v/>
      </c>
      <c r="B60" s="4" t="inlineStr">
        <f aca="false">IF(ISBLANK(Outputs!E60),"",IF(Outputs!A60="Distiller","@PART[KA_Distiller_250_01]:AFTER[Karbonite]:NEEDS[RealFuels]",IF(Outputs!A60="DistillerM","@PART[KA_Distiller_250_01M]:AFTER[Karbonite]:NEEDS[RealFuels]",IF(Outputs!A60="ConverterC","@PART[KA_Converter_250_01]:AFTER[Karbonite]:NEEDS[RealFuels]",IF(Outputs!A60="ConverterN","@PART[KA_Converter_250_01N]:AFTER[Karbonite]:NEEDS[RealFuels]",IF(Outputs!A60="ConverterH","@PART[KA_Converter_250_01H]:AFTER[Karbonite]:NEEDS[RealFuels]",IF(Outputs!A60="ConverterO","@PART[KA_Converter_250_01O]:AFTER[Karbonite]:NEEDS[RealFuels]","ERROR!"))))))&amp;"
{
 MODULE
 {
  name = USI_Converter
  converterName = "&amp;$E60&amp;"
  conversionRate = 1
  inputResources = "&amp;$G60&amp;H60&amp;L60&amp;P60&amp;"
  outputResources = "&amp;T60&amp;X60&amp;AB60&amp;AF60&amp;"
 }
}
")</f>
        <is>
          <t/>
        </is>
      </c>
      <c r="C60" s="0" t="inlineStr">
        <f aca="false">IF(ISBLANK(Outputs!E60),"",IF(Outputs!A60="Distiller","@PART[KA_Distiller_125_01]:AFTER[Karbonite]:NEEDS[RealFuels]",IF(Outputs!A60="DistillerM","@PART[KA_Distiller_125_01M]:AFTER[Karbonite]:NEEDS[RealFuels]",IF(Outputs!A60="ConverterC","@PART[KA_Converter_125_01]:AFTER[Karbonite]:NEEDS[RealFuels]",IF(Outputs!A60="ConverterN","@PART[KA_Converter_125_01N]:AFTER[Karbonite]:NEEDS[RealFuels]",IF(Outputs!A60="ConverterH","@PART[KA_Converter_125_01H]:AFTER[Karbonite]:NEEDS[RealFuels]",IF(Outputs!A60="ConverterO","@PART[KA_Converter_125_01O]:AFTER[Karbonite]:NEEDS[RealFuels]","ERROR!"))))))&amp;"
{
 MODULE
 {
  name = USI_Converter
  converterName = "&amp;$E60&amp;"
  conversionRate = 0.5
  inputResources = "&amp;$G60&amp;I60&amp;M60&amp;Q60&amp;"
  outputResources = "&amp;U60&amp;Y60&amp;AC60&amp;AG60&amp;"
 }
}
")</f>
        <is>
          <t/>
        </is>
      </c>
      <c r="E60" s="0" t="inlineStr">
        <f aca="false"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is>
          <t/>
        </is>
      </c>
      <c r="F60" s="0" t="inlineStr">
        <f aca="false"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is>
          <t/>
        </is>
      </c>
      <c r="G60" s="0" t="inlineStr">
        <f aca="false">IF(ISBLANK(Outputs!E60),"","ElectricCharge, "&amp;Outputs!B60)</f>
        <is>
          <t/>
        </is>
      </c>
      <c r="H60" s="0" t="inlineStr">
        <f aca="false">IF(ISBLANK(Outputs!E60),"",", "&amp;Outputs!E60&amp;", "&amp;Outputs!H60)</f>
        <is>
          <t/>
        </is>
      </c>
      <c r="I60" s="0" t="inlineStr">
        <f aca="false">IF(ISBLANK(Outputs!E60),"",", "&amp;Outputs!E60&amp;", "&amp;Outputs!H60)</f>
        <is>
          <t/>
        </is>
      </c>
      <c r="L60" s="0" t="inlineStr">
        <f aca="false">IF(ISBLANK(Outputs!I60),"",", "&amp;Outputs!I60&amp;", "&amp;Outputs!L60)</f>
        <is>
          <t/>
        </is>
      </c>
      <c r="M60" s="0" t="inlineStr">
        <f aca="false">IF(ISBLANK(Outputs!I60),"",", "&amp;Outputs!I60&amp;", "&amp;Outputs!L60)</f>
        <is>
          <t/>
        </is>
      </c>
      <c r="P60" s="0" t="inlineStr">
        <f aca="false">IF(ISBLANK(Outputs!M60),"",", "&amp;Outputs!M60&amp;", "&amp;Outputs!P60)</f>
        <is>
          <t/>
        </is>
      </c>
      <c r="Q60" s="0" t="inlineStr">
        <f aca="false">IF(ISBLANK(Outputs!M60),"",", "&amp;Outputs!M60&amp;", "&amp;Outputs!P60)</f>
        <is>
          <t/>
        </is>
      </c>
      <c r="T60" s="0" t="inlineStr">
        <f aca="false">IF(ISBLANK(Outputs!Q60),"",Outputs!Q60&amp;", "&amp;Outputs!T60&amp;", False")</f>
        <is>
          <t/>
        </is>
      </c>
      <c r="U60" s="0" t="inlineStr">
        <f aca="false">IF(ISBLANK(Outputs!Q60),"",Outputs!Q60&amp;",  "&amp;Outputs!T60&amp;", False")</f>
        <is>
          <t/>
        </is>
      </c>
      <c r="X60" s="0" t="inlineStr">
        <f aca="false">IF(ISBLANK(Outputs!U60),"",", "&amp;Outputs!U60&amp;", "&amp;Outputs!X60&amp;", True")</f>
        <is>
          <t/>
        </is>
      </c>
      <c r="Y60" s="0" t="inlineStr">
        <f aca="false">IF(ISBLANK(Outputs!U60),"",", "&amp;Outputs!U60&amp;", "&amp;Outputs!X60&amp;", True")</f>
        <is>
          <t/>
        </is>
      </c>
      <c r="AB60" s="0" t="inlineStr">
        <f aca="false">IF(ISBLANK(Outputs!Y60),"",", "&amp;Outputs!Y60&amp;", "&amp;Outputs!AB60&amp;", True")</f>
        <is>
          <t/>
        </is>
      </c>
      <c r="AC60" s="0" t="inlineStr">
        <f aca="false">IF(ISBLANK(Outputs!Y60),"",", "&amp;Outputs!Y60&amp;", "&amp;Outputs!AB60&amp;", True")</f>
        <is>
          <t/>
        </is>
      </c>
      <c r="AF60" s="0" t="inlineStr">
        <f aca="false">IF(ISBLANK(Outputs!AC60),"",", "&amp;Outputs!AC60&amp;", "&amp;Outputs!AF60&amp;", True")</f>
        <is>
          <t/>
        </is>
      </c>
      <c r="AG60" s="0" t="inlineStr">
        <f aca="false">IF(ISBLANK(Outputs!AC60),"",", "&amp;Outputs!AC60&amp;", "&amp;Outputs!AF60&amp;", True")</f>
        <is>
          <t/>
        </is>
      </c>
    </row>
    <row r="61" customFormat="false" ht="409" hidden="false" customHeight="false" outlineLevel="0" collapsed="false">
      <c r="A61" s="0" t="str">
        <f aca="false">B61&amp;C61&amp;D61</f>
        <v/>
      </c>
      <c r="B61" s="4" t="inlineStr">
        <f aca="false">IF(ISBLANK(Outputs!E61),"",IF(Outputs!A61="Distiller","@PART[KA_Distiller_250_01]:AFTER[Karbonite]:NEEDS[RealFuels]",IF(Outputs!A61="DistillerM","@PART[KA_Distiller_250_01M]:AFTER[Karbonite]:NEEDS[RealFuels]",IF(Outputs!A61="ConverterC","@PART[KA_Converter_250_01]:AFTER[Karbonite]:NEEDS[RealFuels]",IF(Outputs!A61="ConverterN","@PART[KA_Converter_250_01N]:AFTER[Karbonite]:NEEDS[RealFuels]",IF(Outputs!A61="ConverterH","@PART[KA_Converter_250_01H]:AFTER[Karbonite]:NEEDS[RealFuels]",IF(Outputs!A61="ConverterO","@PART[KA_Converter_250_01O]:AFTER[Karbonite]:NEEDS[RealFuels]","ERROR!"))))))&amp;"
{
 MODULE
 {
  name = USI_Converter
  converterName = "&amp;$E61&amp;"
  conversionRate = 1
  inputResources = "&amp;$G61&amp;H61&amp;L61&amp;P61&amp;"
  outputResources = "&amp;T61&amp;X61&amp;AB61&amp;AF61&amp;"
 }
}
")</f>
        <is>
          <t/>
        </is>
      </c>
      <c r="C61" s="0" t="inlineStr">
        <f aca="false">IF(ISBLANK(Outputs!E61),"",IF(Outputs!A61="Distiller","@PART[KA_Distiller_125_01]:AFTER[Karbonite]:NEEDS[RealFuels]",IF(Outputs!A61="DistillerM","@PART[KA_Distiller_125_01M]:AFTER[Karbonite]:NEEDS[RealFuels]",IF(Outputs!A61="ConverterC","@PART[KA_Converter_125_01]:AFTER[Karbonite]:NEEDS[RealFuels]",IF(Outputs!A61="ConverterN","@PART[KA_Converter_125_01N]:AFTER[Karbonite]:NEEDS[RealFuels]",IF(Outputs!A61="ConverterH","@PART[KA_Converter_125_01H]:AFTER[Karbonite]:NEEDS[RealFuels]",IF(Outputs!A61="ConverterO","@PART[KA_Converter_125_01O]:AFTER[Karbonite]:NEEDS[RealFuels]","ERROR!"))))))&amp;"
{
 MODULE
 {
  name = USI_Converter
  converterName = "&amp;$E61&amp;"
  conversionRate = 0.5
  inputResources = "&amp;$G61&amp;I61&amp;M61&amp;Q61&amp;"
  outputResources = "&amp;U61&amp;Y61&amp;AC61&amp;AG61&amp;"
 }
}
")</f>
        <is>
          <t/>
        </is>
      </c>
      <c r="E61" s="0" t="inlineStr">
        <f aca="false"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is>
          <t/>
        </is>
      </c>
      <c r="F61" s="0" t="inlineStr">
        <f aca="false"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is>
          <t/>
        </is>
      </c>
      <c r="G61" s="0" t="inlineStr">
        <f aca="false">IF(ISBLANK(Outputs!E61),"","ElectricCharge, "&amp;Outputs!B61)</f>
        <is>
          <t/>
        </is>
      </c>
      <c r="H61" s="0" t="inlineStr">
        <f aca="false">IF(ISBLANK(Outputs!E61),"",", "&amp;Outputs!E61&amp;", "&amp;Outputs!H61)</f>
        <is>
          <t/>
        </is>
      </c>
      <c r="I61" s="0" t="inlineStr">
        <f aca="false">IF(ISBLANK(Outputs!E61),"",", "&amp;Outputs!E61&amp;", "&amp;Outputs!H61)</f>
        <is>
          <t/>
        </is>
      </c>
      <c r="L61" s="0" t="inlineStr">
        <f aca="false">IF(ISBLANK(Outputs!I61),"",", "&amp;Outputs!I61&amp;", "&amp;Outputs!L61)</f>
        <is>
          <t/>
        </is>
      </c>
      <c r="M61" s="0" t="inlineStr">
        <f aca="false">IF(ISBLANK(Outputs!I61),"",", "&amp;Outputs!I61&amp;", "&amp;Outputs!L61)</f>
        <is>
          <t/>
        </is>
      </c>
      <c r="P61" s="0" t="inlineStr">
        <f aca="false">IF(ISBLANK(Outputs!M61),"",", "&amp;Outputs!M61&amp;", "&amp;Outputs!P61)</f>
        <is>
          <t/>
        </is>
      </c>
      <c r="Q61" s="0" t="inlineStr">
        <f aca="false">IF(ISBLANK(Outputs!M61),"",", "&amp;Outputs!M61&amp;", "&amp;Outputs!P61)</f>
        <is>
          <t/>
        </is>
      </c>
      <c r="T61" s="0" t="inlineStr">
        <f aca="false">IF(ISBLANK(Outputs!Q61),"",Outputs!Q61&amp;", "&amp;Outputs!T61&amp;", False")</f>
        <is>
          <t/>
        </is>
      </c>
      <c r="U61" s="0" t="inlineStr">
        <f aca="false">IF(ISBLANK(Outputs!Q61),"",Outputs!Q61&amp;",  "&amp;Outputs!T61&amp;", False")</f>
        <is>
          <t/>
        </is>
      </c>
      <c r="X61" s="0" t="inlineStr">
        <f aca="false">IF(ISBLANK(Outputs!U61),"",", "&amp;Outputs!U61&amp;", "&amp;Outputs!X61&amp;", True")</f>
        <is>
          <t/>
        </is>
      </c>
      <c r="Y61" s="0" t="inlineStr">
        <f aca="false">IF(ISBLANK(Outputs!U61),"",", "&amp;Outputs!U61&amp;", "&amp;Outputs!X61&amp;", True")</f>
        <is>
          <t/>
        </is>
      </c>
      <c r="AB61" s="0" t="inlineStr">
        <f aca="false">IF(ISBLANK(Outputs!Y61),"",", "&amp;Outputs!Y61&amp;", "&amp;Outputs!AB61&amp;", True")</f>
        <is>
          <t/>
        </is>
      </c>
      <c r="AC61" s="0" t="inlineStr">
        <f aca="false">IF(ISBLANK(Outputs!Y61),"",", "&amp;Outputs!Y61&amp;", "&amp;Outputs!AB61&amp;", True")</f>
        <is>
          <t/>
        </is>
      </c>
      <c r="AF61" s="0" t="inlineStr">
        <f aca="false">IF(ISBLANK(Outputs!AC61),"",", "&amp;Outputs!AC61&amp;", "&amp;Outputs!AF61&amp;", True")</f>
        <is>
          <t/>
        </is>
      </c>
      <c r="AG61" s="0" t="inlineStr">
        <f aca="false">IF(ISBLANK(Outputs!AC61),"",", "&amp;Outputs!AC61&amp;", "&amp;Outputs!AF61&amp;", True")</f>
        <is>
          <t/>
        </is>
      </c>
    </row>
    <row r="62" customFormat="false" ht="409" hidden="false" customHeight="false" outlineLevel="0" collapsed="false">
      <c r="A62" s="0" t="str">
        <f aca="false">B62&amp;C62&amp;D62</f>
        <v/>
      </c>
      <c r="B62" s="4" t="inlineStr">
        <f aca="false">IF(ISBLANK(Outputs!E62),"",IF(Outputs!A62="Distiller","@PART[KA_Distiller_250_01]:AFTER[Karbonite]:NEEDS[RealFuels]",IF(Outputs!A62="DistillerM","@PART[KA_Distiller_250_01M]:AFTER[Karbonite]:NEEDS[RealFuels]",IF(Outputs!A62="ConverterC","@PART[KA_Converter_250_01]:AFTER[Karbonite]:NEEDS[RealFuels]",IF(Outputs!A62="ConverterN","@PART[KA_Converter_250_01N]:AFTER[Karbonite]:NEEDS[RealFuels]",IF(Outputs!A62="ConverterH","@PART[KA_Converter_250_01H]:AFTER[Karbonite]:NEEDS[RealFuels]",IF(Outputs!A62="ConverterO","@PART[KA_Converter_250_01O]:AFTER[Karbonite]:NEEDS[RealFuels]","ERROR!"))))))&amp;"
{
 MODULE
 {
  name = USI_Converter
  converterName = "&amp;$E62&amp;"
  conversionRate = 1
  inputResources = "&amp;$G62&amp;H62&amp;L62&amp;P62&amp;"
  outputResources = "&amp;T62&amp;X62&amp;AB62&amp;AF62&amp;"
 }
}
")</f>
        <is>
          <t/>
        </is>
      </c>
      <c r="C62" s="0" t="inlineStr">
        <f aca="false">IF(ISBLANK(Outputs!E62),"",IF(Outputs!A62="Distiller","@PART[KA_Distiller_125_01]:AFTER[Karbonite]:NEEDS[RealFuels]",IF(Outputs!A62="DistillerM","@PART[KA_Distiller_125_01M]:AFTER[Karbonite]:NEEDS[RealFuels]",IF(Outputs!A62="ConverterC","@PART[KA_Converter_125_01]:AFTER[Karbonite]:NEEDS[RealFuels]",IF(Outputs!A62="ConverterN","@PART[KA_Converter_125_01N]:AFTER[Karbonite]:NEEDS[RealFuels]",IF(Outputs!A62="ConverterH","@PART[KA_Converter_125_01H]:AFTER[Karbonite]:NEEDS[RealFuels]",IF(Outputs!A62="ConverterO","@PART[KA_Converter_125_01O]:AFTER[Karbonite]:NEEDS[RealFuels]","ERROR!"))))))&amp;"
{
 MODULE
 {
  name = USI_Converter
  converterName = "&amp;$E62&amp;"
  conversionRate = 0.5
  inputResources = "&amp;$G62&amp;I62&amp;M62&amp;Q62&amp;"
  outputResources = "&amp;U62&amp;Y62&amp;AC62&amp;AG62&amp;"
 }
}
")</f>
        <is>
          <t/>
        </is>
      </c>
      <c r="E62" s="0" t="inlineStr">
        <f aca="false"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is>
          <t/>
        </is>
      </c>
      <c r="F62" s="0" t="inlineStr">
        <f aca="false"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is>
          <t/>
        </is>
      </c>
      <c r="G62" s="0" t="inlineStr">
        <f aca="false">IF(ISBLANK(Outputs!E62),"","ElectricCharge, "&amp;Outputs!B62)</f>
        <is>
          <t/>
        </is>
      </c>
      <c r="H62" s="0" t="inlineStr">
        <f aca="false">IF(ISBLANK(Outputs!E62),"",", "&amp;Outputs!E62&amp;", "&amp;Outputs!H62)</f>
        <is>
          <t/>
        </is>
      </c>
      <c r="I62" s="0" t="inlineStr">
        <f aca="false">IF(ISBLANK(Outputs!E62),"",", "&amp;Outputs!E62&amp;", "&amp;Outputs!H62)</f>
        <is>
          <t/>
        </is>
      </c>
      <c r="L62" s="0" t="inlineStr">
        <f aca="false">IF(ISBLANK(Outputs!I62),"",", "&amp;Outputs!I62&amp;", "&amp;Outputs!L62)</f>
        <is>
          <t/>
        </is>
      </c>
      <c r="M62" s="0" t="inlineStr">
        <f aca="false">IF(ISBLANK(Outputs!I62),"",", "&amp;Outputs!I62&amp;", "&amp;Outputs!L62)</f>
        <is>
          <t/>
        </is>
      </c>
      <c r="P62" s="0" t="inlineStr">
        <f aca="false">IF(ISBLANK(Outputs!M62),"",", "&amp;Outputs!M62&amp;", "&amp;Outputs!P62)</f>
        <is>
          <t/>
        </is>
      </c>
      <c r="Q62" s="0" t="inlineStr">
        <f aca="false">IF(ISBLANK(Outputs!M62),"",", "&amp;Outputs!M62&amp;", "&amp;Outputs!P62)</f>
        <is>
          <t/>
        </is>
      </c>
      <c r="T62" s="0" t="inlineStr">
        <f aca="false">IF(ISBLANK(Outputs!Q62),"",Outputs!Q62&amp;", "&amp;Outputs!T62&amp;", False")</f>
        <is>
          <t/>
        </is>
      </c>
      <c r="U62" s="0" t="inlineStr">
        <f aca="false">IF(ISBLANK(Outputs!Q62),"",Outputs!Q62&amp;",  "&amp;Outputs!T62&amp;", False")</f>
        <is>
          <t/>
        </is>
      </c>
      <c r="X62" s="0" t="inlineStr">
        <f aca="false">IF(ISBLANK(Outputs!U62),"",", "&amp;Outputs!U62&amp;", "&amp;Outputs!X62&amp;", True")</f>
        <is>
          <t/>
        </is>
      </c>
      <c r="Y62" s="0" t="inlineStr">
        <f aca="false">IF(ISBLANK(Outputs!U62),"",", "&amp;Outputs!U62&amp;", "&amp;Outputs!X62&amp;", True")</f>
        <is>
          <t/>
        </is>
      </c>
      <c r="AB62" s="0" t="inlineStr">
        <f aca="false">IF(ISBLANK(Outputs!Y62),"",", "&amp;Outputs!Y62&amp;", "&amp;Outputs!AB62&amp;", True")</f>
        <is>
          <t/>
        </is>
      </c>
      <c r="AC62" s="0" t="inlineStr">
        <f aca="false">IF(ISBLANK(Outputs!Y62),"",", "&amp;Outputs!Y62&amp;", "&amp;Outputs!AB62&amp;", True")</f>
        <is>
          <t/>
        </is>
      </c>
      <c r="AF62" s="0" t="inlineStr">
        <f aca="false">IF(ISBLANK(Outputs!AC62),"",", "&amp;Outputs!AC62&amp;", "&amp;Outputs!AF62&amp;", True")</f>
        <is>
          <t/>
        </is>
      </c>
      <c r="AG62" s="0" t="inlineStr">
        <f aca="false">IF(ISBLANK(Outputs!AC62),"",", "&amp;Outputs!AC62&amp;", "&amp;Outputs!AF62&amp;", True")</f>
        <is>
          <t/>
        </is>
      </c>
    </row>
    <row r="63" customFormat="false" ht="409" hidden="false" customHeight="false" outlineLevel="0" collapsed="false">
      <c r="A63" s="0" t="str">
        <f aca="false">B63&amp;C63&amp;D63</f>
        <v/>
      </c>
      <c r="B63" s="4" t="inlineStr">
        <f aca="false">IF(ISBLANK(Outputs!E63),"",IF(Outputs!A63="Distiller","@PART[KA_Distiller_250_01]:AFTER[Karbonite]:NEEDS[RealFuels]",IF(Outputs!A63="DistillerM","@PART[KA_Distiller_250_01M]:AFTER[Karbonite]:NEEDS[RealFuels]",IF(Outputs!A63="ConverterC","@PART[KA_Converter_250_01]:AFTER[Karbonite]:NEEDS[RealFuels]",IF(Outputs!A63="ConverterN","@PART[KA_Converter_250_01N]:AFTER[Karbonite]:NEEDS[RealFuels]",IF(Outputs!A63="ConverterH","@PART[KA_Converter_250_01H]:AFTER[Karbonite]:NEEDS[RealFuels]",IF(Outputs!A63="ConverterO","@PART[KA_Converter_250_01O]:AFTER[Karbonite]:NEEDS[RealFuels]","ERROR!"))))))&amp;"
{
 MODULE
 {
  name = USI_Converter
  converterName = "&amp;$E63&amp;"
  conversionRate = 1
  inputResources = "&amp;$G63&amp;H63&amp;L63&amp;P63&amp;"
  outputResources = "&amp;T63&amp;X63&amp;AB63&amp;AF63&amp;"
 }
}
")</f>
        <is>
          <t/>
        </is>
      </c>
      <c r="C63" s="0" t="inlineStr">
        <f aca="false">IF(ISBLANK(Outputs!E63),"",IF(Outputs!A63="Distiller","@PART[KA_Distiller_125_01]:AFTER[Karbonite]:NEEDS[RealFuels]",IF(Outputs!A63="DistillerM","@PART[KA_Distiller_125_01M]:AFTER[Karbonite]:NEEDS[RealFuels]",IF(Outputs!A63="ConverterC","@PART[KA_Converter_125_01]:AFTER[Karbonite]:NEEDS[RealFuels]",IF(Outputs!A63="ConverterN","@PART[KA_Converter_125_01N]:AFTER[Karbonite]:NEEDS[RealFuels]",IF(Outputs!A63="ConverterH","@PART[KA_Converter_125_01H]:AFTER[Karbonite]:NEEDS[RealFuels]",IF(Outputs!A63="ConverterO","@PART[KA_Converter_125_01O]:AFTER[Karbonite]:NEEDS[RealFuels]","ERROR!"))))))&amp;"
{
 MODULE
 {
  name = USI_Converter
  converterName = "&amp;$E63&amp;"
  conversionRate = 0.5
  inputResources = "&amp;$G63&amp;I63&amp;M63&amp;Q63&amp;"
  outputResources = "&amp;U63&amp;Y63&amp;AC63&amp;AG63&amp;"
 }
}
")</f>
        <is>
          <t/>
        </is>
      </c>
      <c r="E63" s="0" t="inlineStr">
        <f aca="false"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is>
          <t/>
        </is>
      </c>
      <c r="F63" s="0" t="inlineStr">
        <f aca="false"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is>
          <t/>
        </is>
      </c>
      <c r="G63" s="0" t="inlineStr">
        <f aca="false">IF(ISBLANK(Outputs!E63),"","ElectricCharge, "&amp;Outputs!B63)</f>
        <is>
          <t/>
        </is>
      </c>
      <c r="H63" s="0" t="inlineStr">
        <f aca="false">IF(ISBLANK(Outputs!E63),"",", "&amp;Outputs!E63&amp;", "&amp;Outputs!H63)</f>
        <is>
          <t/>
        </is>
      </c>
      <c r="I63" s="0" t="inlineStr">
        <f aca="false">IF(ISBLANK(Outputs!E63),"",", "&amp;Outputs!E63&amp;", "&amp;Outputs!H63)</f>
        <is>
          <t/>
        </is>
      </c>
      <c r="L63" s="0" t="inlineStr">
        <f aca="false">IF(ISBLANK(Outputs!I63),"",", "&amp;Outputs!I63&amp;", "&amp;Outputs!L63)</f>
        <is>
          <t/>
        </is>
      </c>
      <c r="M63" s="0" t="inlineStr">
        <f aca="false">IF(ISBLANK(Outputs!I63),"",", "&amp;Outputs!I63&amp;", "&amp;Outputs!L63)</f>
        <is>
          <t/>
        </is>
      </c>
      <c r="P63" s="0" t="inlineStr">
        <f aca="false">IF(ISBLANK(Outputs!M63),"",", "&amp;Outputs!M63&amp;", "&amp;Outputs!P63)</f>
        <is>
          <t/>
        </is>
      </c>
      <c r="Q63" s="0" t="inlineStr">
        <f aca="false">IF(ISBLANK(Outputs!M63),"",", "&amp;Outputs!M63&amp;", "&amp;Outputs!P63)</f>
        <is>
          <t/>
        </is>
      </c>
      <c r="T63" s="0" t="inlineStr">
        <f aca="false">IF(ISBLANK(Outputs!Q63),"",Outputs!Q63&amp;", "&amp;Outputs!T63&amp;", False")</f>
        <is>
          <t/>
        </is>
      </c>
      <c r="U63" s="0" t="inlineStr">
        <f aca="false">IF(ISBLANK(Outputs!Q63),"",Outputs!Q63&amp;",  "&amp;Outputs!T63&amp;", False")</f>
        <is>
          <t/>
        </is>
      </c>
      <c r="X63" s="0" t="inlineStr">
        <f aca="false">IF(ISBLANK(Outputs!U63),"",", "&amp;Outputs!U63&amp;", "&amp;Outputs!X63&amp;", True")</f>
        <is>
          <t/>
        </is>
      </c>
      <c r="Y63" s="0" t="inlineStr">
        <f aca="false">IF(ISBLANK(Outputs!U63),"",", "&amp;Outputs!U63&amp;", "&amp;Outputs!X63&amp;", True")</f>
        <is>
          <t/>
        </is>
      </c>
      <c r="AB63" s="0" t="inlineStr">
        <f aca="false">IF(ISBLANK(Outputs!Y63),"",", "&amp;Outputs!Y63&amp;", "&amp;Outputs!AB63&amp;", True")</f>
        <is>
          <t/>
        </is>
      </c>
      <c r="AC63" s="0" t="inlineStr">
        <f aca="false">IF(ISBLANK(Outputs!Y63),"",", "&amp;Outputs!Y63&amp;", "&amp;Outputs!AB63&amp;", True")</f>
        <is>
          <t/>
        </is>
      </c>
      <c r="AF63" s="0" t="inlineStr">
        <f aca="false">IF(ISBLANK(Outputs!AC63),"",", "&amp;Outputs!AC63&amp;", "&amp;Outputs!AF63&amp;", True")</f>
        <is>
          <t/>
        </is>
      </c>
      <c r="AG63" s="0" t="inlineStr">
        <f aca="false">IF(ISBLANK(Outputs!AC63),"",", "&amp;Outputs!AC63&amp;", "&amp;Outputs!AF63&amp;", True")</f>
        <is>
          <t/>
        </is>
      </c>
    </row>
    <row r="64" customFormat="false" ht="409" hidden="false" customHeight="false" outlineLevel="0" collapsed="false">
      <c r="A64" s="0" t="str">
        <f aca="false">B64&amp;C64&amp;D64</f>
        <v/>
      </c>
      <c r="B64" s="4" t="inlineStr">
        <f aca="false">IF(ISBLANK(Outputs!E64),"",IF(Outputs!A64="Distiller","@PART[KA_Distiller_250_01]:AFTER[Karbonite]:NEEDS[RealFuels]",IF(Outputs!A64="DistillerM","@PART[KA_Distiller_250_01M]:AFTER[Karbonite]:NEEDS[RealFuels]",IF(Outputs!A64="ConverterC","@PART[KA_Converter_250_01]:AFTER[Karbonite]:NEEDS[RealFuels]",IF(Outputs!A64="ConverterN","@PART[KA_Converter_250_01N]:AFTER[Karbonite]:NEEDS[RealFuels]",IF(Outputs!A64="ConverterH","@PART[KA_Converter_250_01H]:AFTER[Karbonite]:NEEDS[RealFuels]",IF(Outputs!A64="ConverterO","@PART[KA_Converter_250_01O]:AFTER[Karbonite]:NEEDS[RealFuels]","ERROR!"))))))&amp;"
{
 MODULE
 {
  name = USI_Converter
  converterName = "&amp;$E64&amp;"
  conversionRate = 1
  inputResources = "&amp;$G64&amp;H64&amp;L64&amp;P64&amp;"
  outputResources = "&amp;T64&amp;X64&amp;AB64&amp;AF64&amp;"
 }
}
")</f>
        <is>
          <t/>
        </is>
      </c>
      <c r="C64" s="0" t="inlineStr">
        <f aca="false">IF(ISBLANK(Outputs!E64),"",IF(Outputs!A64="Distiller","@PART[KA_Distiller_125_01]:AFTER[Karbonite]:NEEDS[RealFuels]",IF(Outputs!A64="DistillerM","@PART[KA_Distiller_125_01M]:AFTER[Karbonite]:NEEDS[RealFuels]",IF(Outputs!A64="ConverterC","@PART[KA_Converter_125_01]:AFTER[Karbonite]:NEEDS[RealFuels]",IF(Outputs!A64="ConverterN","@PART[KA_Converter_125_01N]:AFTER[Karbonite]:NEEDS[RealFuels]",IF(Outputs!A64="ConverterH","@PART[KA_Converter_125_01H]:AFTER[Karbonite]:NEEDS[RealFuels]",IF(Outputs!A64="ConverterO","@PART[KA_Converter_125_01O]:AFTER[Karbonite]:NEEDS[RealFuels]","ERROR!"))))))&amp;"
{
 MODULE
 {
  name = USI_Converter
  converterName = "&amp;$E64&amp;"
  conversionRate = 0.5
  inputResources = "&amp;$G64&amp;I64&amp;M64&amp;Q64&amp;"
  outputResources = "&amp;U64&amp;Y64&amp;AC64&amp;AG64&amp;"
 }
}
")</f>
        <is>
          <t/>
        </is>
      </c>
      <c r="E64" s="0" t="inlineStr">
        <f aca="false"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is>
          <t/>
        </is>
      </c>
      <c r="F64" s="0" t="inlineStr">
        <f aca="false"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is>
          <t/>
        </is>
      </c>
      <c r="G64" s="0" t="inlineStr">
        <f aca="false">IF(ISBLANK(Outputs!E64),"","ElectricCharge, "&amp;Outputs!B64)</f>
        <is>
          <t/>
        </is>
      </c>
      <c r="H64" s="0" t="inlineStr">
        <f aca="false">IF(ISBLANK(Outputs!E64),"",", "&amp;Outputs!E64&amp;", "&amp;Outputs!H64)</f>
        <is>
          <t/>
        </is>
      </c>
      <c r="I64" s="0" t="inlineStr">
        <f aca="false">IF(ISBLANK(Outputs!E64),"",", "&amp;Outputs!E64&amp;", "&amp;Outputs!H64)</f>
        <is>
          <t/>
        </is>
      </c>
      <c r="L64" s="0" t="inlineStr">
        <f aca="false">IF(ISBLANK(Outputs!I64),"",", "&amp;Outputs!I64&amp;", "&amp;Outputs!L64)</f>
        <is>
          <t/>
        </is>
      </c>
      <c r="M64" s="0" t="inlineStr">
        <f aca="false">IF(ISBLANK(Outputs!I64),"",", "&amp;Outputs!I64&amp;", "&amp;Outputs!L64)</f>
        <is>
          <t/>
        </is>
      </c>
      <c r="P64" s="0" t="inlineStr">
        <f aca="false">IF(ISBLANK(Outputs!M64),"",", "&amp;Outputs!M64&amp;", "&amp;Outputs!P64)</f>
        <is>
          <t/>
        </is>
      </c>
      <c r="Q64" s="0" t="inlineStr">
        <f aca="false">IF(ISBLANK(Outputs!M64),"",", "&amp;Outputs!M64&amp;", "&amp;Outputs!P64)</f>
        <is>
          <t/>
        </is>
      </c>
      <c r="T64" s="0" t="inlineStr">
        <f aca="false">IF(ISBLANK(Outputs!Q64),"",Outputs!Q64&amp;", "&amp;Outputs!T64&amp;", False")</f>
        <is>
          <t/>
        </is>
      </c>
      <c r="U64" s="0" t="inlineStr">
        <f aca="false">IF(ISBLANK(Outputs!Q64),"",Outputs!Q64&amp;",  "&amp;Outputs!T64&amp;", False")</f>
        <is>
          <t/>
        </is>
      </c>
      <c r="X64" s="0" t="inlineStr">
        <f aca="false">IF(ISBLANK(Outputs!U64),"",", "&amp;Outputs!U64&amp;", "&amp;Outputs!X64&amp;", True")</f>
        <is>
          <t/>
        </is>
      </c>
      <c r="Y64" s="0" t="inlineStr">
        <f aca="false">IF(ISBLANK(Outputs!U64),"",", "&amp;Outputs!U64&amp;", "&amp;Outputs!X64&amp;", True")</f>
        <is>
          <t/>
        </is>
      </c>
      <c r="AB64" s="0" t="inlineStr">
        <f aca="false">IF(ISBLANK(Outputs!Y64),"",", "&amp;Outputs!Y64&amp;", "&amp;Outputs!AB64&amp;", True")</f>
        <is>
          <t/>
        </is>
      </c>
      <c r="AC64" s="0" t="inlineStr">
        <f aca="false">IF(ISBLANK(Outputs!Y64),"",", "&amp;Outputs!Y64&amp;", "&amp;Outputs!AB64&amp;", True")</f>
        <is>
          <t/>
        </is>
      </c>
      <c r="AF64" s="0" t="inlineStr">
        <f aca="false">IF(ISBLANK(Outputs!AC64),"",", "&amp;Outputs!AC64&amp;", "&amp;Outputs!AF64&amp;", True")</f>
        <is>
          <t/>
        </is>
      </c>
      <c r="AG64" s="0" t="inlineStr">
        <f aca="false">IF(ISBLANK(Outputs!AC64),"",", "&amp;Outputs!AC64&amp;", "&amp;Outputs!AF64&amp;", True")</f>
        <is>
          <t/>
        </is>
      </c>
    </row>
    <row r="65" customFormat="false" ht="409" hidden="false" customHeight="false" outlineLevel="0" collapsed="false">
      <c r="A65" s="0" t="str">
        <f aca="false">B65&amp;C65&amp;D65</f>
        <v/>
      </c>
      <c r="B65" s="4" t="inlineStr">
        <f aca="false">IF(ISBLANK(Outputs!E65),"",IF(Outputs!A65="Distiller","@PART[KA_Distiller_250_01]:AFTER[Karbonite]:NEEDS[RealFuels]",IF(Outputs!A65="DistillerM","@PART[KA_Distiller_250_01M]:AFTER[Karbonite]:NEEDS[RealFuels]",IF(Outputs!A65="ConverterC","@PART[KA_Converter_250_01]:AFTER[Karbonite]:NEEDS[RealFuels]",IF(Outputs!A65="ConverterN","@PART[KA_Converter_250_01N]:AFTER[Karbonite]:NEEDS[RealFuels]",IF(Outputs!A65="ConverterH","@PART[KA_Converter_250_01H]:AFTER[Karbonite]:NEEDS[RealFuels]",IF(Outputs!A65="ConverterO","@PART[KA_Converter_250_01O]:AFTER[Karbonite]:NEEDS[RealFuels]","ERROR!"))))))&amp;"
{
 MODULE
 {
  name = USI_Converter
  converterName = "&amp;$E65&amp;"
  conversionRate = 1
  inputResources = "&amp;$G65&amp;H65&amp;L65&amp;P65&amp;"
  outputResources = "&amp;T65&amp;X65&amp;AB65&amp;AF65&amp;"
 }
}
")</f>
        <is>
          <t/>
        </is>
      </c>
      <c r="C65" s="0" t="inlineStr">
        <f aca="false">IF(ISBLANK(Outputs!E65),"",IF(Outputs!A65="Distiller","@PART[KA_Distiller_125_01]:AFTER[Karbonite]:NEEDS[RealFuels]",IF(Outputs!A65="DistillerM","@PART[KA_Distiller_125_01M]:AFTER[Karbonite]:NEEDS[RealFuels]",IF(Outputs!A65="ConverterC","@PART[KA_Converter_125_01]:AFTER[Karbonite]:NEEDS[RealFuels]",IF(Outputs!A65="ConverterN","@PART[KA_Converter_125_01N]:AFTER[Karbonite]:NEEDS[RealFuels]",IF(Outputs!A65="ConverterH","@PART[KA_Converter_125_01H]:AFTER[Karbonite]:NEEDS[RealFuels]",IF(Outputs!A65="ConverterO","@PART[KA_Converter_125_01O]:AFTER[Karbonite]:NEEDS[RealFuels]","ERROR!"))))))&amp;"
{
 MODULE
 {
  name = USI_Converter
  converterName = "&amp;$E65&amp;"
  conversionRate = 0.5
  inputResources = "&amp;$G65&amp;I65&amp;M65&amp;Q65&amp;"
  outputResources = "&amp;U65&amp;Y65&amp;AC65&amp;AG65&amp;"
 }
}
")</f>
        <is>
          <t/>
        </is>
      </c>
      <c r="E65" s="0" t="inlineStr">
        <f aca="false"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is>
          <t/>
        </is>
      </c>
      <c r="F65" s="0" t="inlineStr">
        <f aca="false"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is>
          <t/>
        </is>
      </c>
      <c r="G65" s="0" t="inlineStr">
        <f aca="false">IF(ISBLANK(Outputs!E65),"","ElectricCharge, "&amp;Outputs!B65)</f>
        <is>
          <t/>
        </is>
      </c>
      <c r="H65" s="0" t="inlineStr">
        <f aca="false">IF(ISBLANK(Outputs!E65),"",", "&amp;Outputs!E65&amp;", "&amp;Outputs!H65)</f>
        <is>
          <t/>
        </is>
      </c>
      <c r="I65" s="0" t="inlineStr">
        <f aca="false">IF(ISBLANK(Outputs!E65),"",", "&amp;Outputs!E65&amp;", "&amp;Outputs!H65)</f>
        <is>
          <t/>
        </is>
      </c>
      <c r="L65" s="0" t="inlineStr">
        <f aca="false">IF(ISBLANK(Outputs!I65),"",", "&amp;Outputs!I65&amp;", "&amp;Outputs!L65)</f>
        <is>
          <t/>
        </is>
      </c>
      <c r="M65" s="0" t="inlineStr">
        <f aca="false">IF(ISBLANK(Outputs!I65),"",", "&amp;Outputs!I65&amp;", "&amp;Outputs!L65)</f>
        <is>
          <t/>
        </is>
      </c>
      <c r="P65" s="0" t="inlineStr">
        <f aca="false">IF(ISBLANK(Outputs!M65),"",", "&amp;Outputs!M65&amp;", "&amp;Outputs!P65)</f>
        <is>
          <t/>
        </is>
      </c>
      <c r="Q65" s="0" t="inlineStr">
        <f aca="false">IF(ISBLANK(Outputs!M65),"",", "&amp;Outputs!M65&amp;", "&amp;Outputs!P65)</f>
        <is>
          <t/>
        </is>
      </c>
      <c r="T65" s="0" t="inlineStr">
        <f aca="false">IF(ISBLANK(Outputs!Q65),"",Outputs!Q65&amp;", "&amp;Outputs!T65&amp;", False")</f>
        <is>
          <t/>
        </is>
      </c>
      <c r="U65" s="0" t="inlineStr">
        <f aca="false">IF(ISBLANK(Outputs!Q65),"",Outputs!Q65&amp;",  "&amp;Outputs!T65&amp;", False")</f>
        <is>
          <t/>
        </is>
      </c>
      <c r="X65" s="0" t="inlineStr">
        <f aca="false">IF(ISBLANK(Outputs!U65),"",", "&amp;Outputs!U65&amp;", "&amp;Outputs!X65&amp;", True")</f>
        <is>
          <t/>
        </is>
      </c>
      <c r="Y65" s="0" t="inlineStr">
        <f aca="false">IF(ISBLANK(Outputs!U65),"",", "&amp;Outputs!U65&amp;", "&amp;Outputs!X65&amp;", True")</f>
        <is>
          <t/>
        </is>
      </c>
      <c r="AB65" s="0" t="inlineStr">
        <f aca="false">IF(ISBLANK(Outputs!Y65),"",", "&amp;Outputs!Y65&amp;", "&amp;Outputs!AB65&amp;", True")</f>
        <is>
          <t/>
        </is>
      </c>
      <c r="AC65" s="0" t="inlineStr">
        <f aca="false">IF(ISBLANK(Outputs!Y65),"",", "&amp;Outputs!Y65&amp;", "&amp;Outputs!AB65&amp;", True")</f>
        <is>
          <t/>
        </is>
      </c>
      <c r="AF65" s="0" t="inlineStr">
        <f aca="false">IF(ISBLANK(Outputs!AC65),"",", "&amp;Outputs!AC65&amp;", "&amp;Outputs!AF65&amp;", True")</f>
        <is>
          <t/>
        </is>
      </c>
      <c r="AG65" s="0" t="inlineStr">
        <f aca="false">IF(ISBLANK(Outputs!AC65),"",", "&amp;Outputs!AC65&amp;", "&amp;Outputs!AF65&amp;", True")</f>
        <is>
          <t/>
        </is>
      </c>
    </row>
    <row r="66" customFormat="false" ht="409" hidden="false" customHeight="false" outlineLevel="0" collapsed="false">
      <c r="A66" s="0" t="str">
        <f aca="false">B66&amp;C66&amp;D66</f>
        <v/>
      </c>
      <c r="B66" s="4" t="inlineStr">
        <f aca="false">IF(ISBLANK(Outputs!E66),"",IF(Outputs!A66="Distiller","@PART[KA_Distiller_250_01]:AFTER[Karbonite]:NEEDS[RealFuels]",IF(Outputs!A66="DistillerM","@PART[KA_Distiller_250_01M]:AFTER[Karbonite]:NEEDS[RealFuels]",IF(Outputs!A66="ConverterC","@PART[KA_Converter_250_01]:AFTER[Karbonite]:NEEDS[RealFuels]",IF(Outputs!A66="ConverterN","@PART[KA_Converter_250_01N]:AFTER[Karbonite]:NEEDS[RealFuels]",IF(Outputs!A66="ConverterH","@PART[KA_Converter_250_01H]:AFTER[Karbonite]:NEEDS[RealFuels]",IF(Outputs!A66="ConverterO","@PART[KA_Converter_250_01O]:AFTER[Karbonite]:NEEDS[RealFuels]","ERROR!"))))))&amp;"
{
 MODULE
 {
  name = USI_Converter
  converterName = "&amp;$E66&amp;"
  conversionRate = 1
  inputResources = "&amp;$G66&amp;H66&amp;L66&amp;P66&amp;"
  outputResources = "&amp;T66&amp;X66&amp;AB66&amp;AF66&amp;"
 }
}
")</f>
        <is>
          <t/>
        </is>
      </c>
      <c r="C66" s="0" t="inlineStr">
        <f aca="false">IF(ISBLANK(Outputs!E66),"",IF(Outputs!A66="Distiller","@PART[KA_Distiller_125_01]:AFTER[Karbonite]:NEEDS[RealFuels]",IF(Outputs!A66="DistillerM","@PART[KA_Distiller_125_01M]:AFTER[Karbonite]:NEEDS[RealFuels]",IF(Outputs!A66="ConverterC","@PART[KA_Converter_125_01]:AFTER[Karbonite]:NEEDS[RealFuels]",IF(Outputs!A66="ConverterN","@PART[KA_Converter_125_01N]:AFTER[Karbonite]:NEEDS[RealFuels]",IF(Outputs!A66="ConverterH","@PART[KA_Converter_125_01H]:AFTER[Karbonite]:NEEDS[RealFuels]",IF(Outputs!A66="ConverterO","@PART[KA_Converter_125_01O]:AFTER[Karbonite]:NEEDS[RealFuels]","ERROR!"))))))&amp;"
{
 MODULE
 {
  name = USI_Converter
  converterName = "&amp;$E66&amp;"
  conversionRate = 0.5
  inputResources = "&amp;$G66&amp;I66&amp;M66&amp;Q66&amp;"
  outputResources = "&amp;U66&amp;Y66&amp;AC66&amp;AG66&amp;"
 }
}
")</f>
        <is>
          <t/>
        </is>
      </c>
      <c r="E66" s="0" t="inlineStr">
        <f aca="false"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is>
          <t/>
        </is>
      </c>
      <c r="F66" s="0" t="inlineStr">
        <f aca="false"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is>
          <t/>
        </is>
      </c>
      <c r="G66" s="0" t="inlineStr">
        <f aca="false">IF(ISBLANK(Outputs!E66),"","ElectricCharge, "&amp;Outputs!B66)</f>
        <is>
          <t/>
        </is>
      </c>
      <c r="H66" s="0" t="inlineStr">
        <f aca="false">IF(ISBLANK(Outputs!E66),"",", "&amp;Outputs!E66&amp;", "&amp;Outputs!H66)</f>
        <is>
          <t/>
        </is>
      </c>
      <c r="I66" s="0" t="inlineStr">
        <f aca="false">IF(ISBLANK(Outputs!E66),"",", "&amp;Outputs!E66&amp;", "&amp;Outputs!H66)</f>
        <is>
          <t/>
        </is>
      </c>
      <c r="L66" s="0" t="inlineStr">
        <f aca="false">IF(ISBLANK(Outputs!I66),"",", "&amp;Outputs!I66&amp;", "&amp;Outputs!L66)</f>
        <is>
          <t/>
        </is>
      </c>
      <c r="M66" s="0" t="inlineStr">
        <f aca="false">IF(ISBLANK(Outputs!I66),"",", "&amp;Outputs!I66&amp;", "&amp;Outputs!L66)</f>
        <is>
          <t/>
        </is>
      </c>
      <c r="P66" s="0" t="inlineStr">
        <f aca="false">IF(ISBLANK(Outputs!M66),"",", "&amp;Outputs!M66&amp;", "&amp;Outputs!P66)</f>
        <is>
          <t/>
        </is>
      </c>
      <c r="Q66" s="0" t="inlineStr">
        <f aca="false">IF(ISBLANK(Outputs!M66),"",", "&amp;Outputs!M66&amp;", "&amp;Outputs!P66)</f>
        <is>
          <t/>
        </is>
      </c>
      <c r="T66" s="0" t="inlineStr">
        <f aca="false">IF(ISBLANK(Outputs!Q66),"",Outputs!Q66&amp;", "&amp;Outputs!T66&amp;", False")</f>
        <is>
          <t/>
        </is>
      </c>
      <c r="U66" s="0" t="inlineStr">
        <f aca="false">IF(ISBLANK(Outputs!Q66),"",Outputs!Q66&amp;",  "&amp;Outputs!T66&amp;", False")</f>
        <is>
          <t/>
        </is>
      </c>
      <c r="X66" s="0" t="inlineStr">
        <f aca="false">IF(ISBLANK(Outputs!U66),"",", "&amp;Outputs!U66&amp;", "&amp;Outputs!X66&amp;", True")</f>
        <is>
          <t/>
        </is>
      </c>
      <c r="Y66" s="0" t="inlineStr">
        <f aca="false">IF(ISBLANK(Outputs!U66),"",", "&amp;Outputs!U66&amp;", "&amp;Outputs!X66&amp;", True")</f>
        <is>
          <t/>
        </is>
      </c>
      <c r="AB66" s="0" t="inlineStr">
        <f aca="false">IF(ISBLANK(Outputs!Y66),"",", "&amp;Outputs!Y66&amp;", "&amp;Outputs!AB66&amp;", True")</f>
        <is>
          <t/>
        </is>
      </c>
      <c r="AC66" s="0" t="inlineStr">
        <f aca="false">IF(ISBLANK(Outputs!Y66),"",", "&amp;Outputs!Y66&amp;", "&amp;Outputs!AB66&amp;", True")</f>
        <is>
          <t/>
        </is>
      </c>
      <c r="AF66" s="0" t="inlineStr">
        <f aca="false">IF(ISBLANK(Outputs!AC66),"",", "&amp;Outputs!AC66&amp;", "&amp;Outputs!AF66&amp;", True")</f>
        <is>
          <t/>
        </is>
      </c>
      <c r="AG66" s="0" t="inlineStr">
        <f aca="false">IF(ISBLANK(Outputs!AC66),"",", "&amp;Outputs!AC66&amp;", "&amp;Outputs!AF66&amp;", True")</f>
        <is>
          <t/>
        </is>
      </c>
    </row>
    <row r="67" customFormat="false" ht="409" hidden="false" customHeight="false" outlineLevel="0" collapsed="false">
      <c r="A67" s="0" t="str">
        <f aca="false">B67&amp;C67&amp;D67</f>
        <v/>
      </c>
      <c r="B67" s="4" t="inlineStr">
        <f aca="false">IF(ISBLANK(Outputs!E67),"",IF(Outputs!A67="Distiller","@PART[KA_Distiller_250_01]:AFTER[Karbonite]:NEEDS[RealFuels]",IF(Outputs!A67="DistillerM","@PART[KA_Distiller_250_01M]:AFTER[Karbonite]:NEEDS[RealFuels]",IF(Outputs!A67="ConverterC","@PART[KA_Converter_250_01]:AFTER[Karbonite]:NEEDS[RealFuels]",IF(Outputs!A67="ConverterN","@PART[KA_Converter_250_01N]:AFTER[Karbonite]:NEEDS[RealFuels]",IF(Outputs!A67="ConverterH","@PART[KA_Converter_250_01H]:AFTER[Karbonite]:NEEDS[RealFuels]",IF(Outputs!A67="ConverterO","@PART[KA_Converter_250_01O]:AFTER[Karbonite]:NEEDS[RealFuels]","ERROR!"))))))&amp;"
{
 MODULE
 {
  name = USI_Converter
  converterName = "&amp;$E67&amp;"
  conversionRate = 1
  inputResources = "&amp;$G67&amp;H67&amp;L67&amp;P67&amp;"
  outputResources = "&amp;T67&amp;X67&amp;AB67&amp;AF67&amp;"
 }
}
")</f>
        <is>
          <t/>
        </is>
      </c>
      <c r="C67" s="0" t="inlineStr">
        <f aca="false">IF(ISBLANK(Outputs!E67),"",IF(Outputs!A67="Distiller","@PART[KA_Distiller_125_01]:AFTER[Karbonite]:NEEDS[RealFuels]",IF(Outputs!A67="DistillerM","@PART[KA_Distiller_125_01M]:AFTER[Karbonite]:NEEDS[RealFuels]",IF(Outputs!A67="ConverterC","@PART[KA_Converter_125_01]:AFTER[Karbonite]:NEEDS[RealFuels]",IF(Outputs!A67="ConverterN","@PART[KA_Converter_125_01N]:AFTER[Karbonite]:NEEDS[RealFuels]",IF(Outputs!A67="ConverterH","@PART[KA_Converter_125_01H]:AFTER[Karbonite]:NEEDS[RealFuels]",IF(Outputs!A67="ConverterO","@PART[KA_Converter_125_01O]:AFTER[Karbonite]:NEEDS[RealFuels]","ERROR!"))))))&amp;"
{
 MODULE
 {
  name = USI_Converter
  converterName = "&amp;$E67&amp;"
  conversionRate = 0.5
  inputResources = "&amp;$G67&amp;I67&amp;M67&amp;Q67&amp;"
  outputResources = "&amp;U67&amp;Y67&amp;AC67&amp;AG67&amp;"
 }
}
")</f>
        <is>
          <t/>
        </is>
      </c>
      <c r="E67" s="0" t="inlineStr">
        <f aca="false"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is>
          <t/>
        </is>
      </c>
      <c r="F67" s="0" t="inlineStr">
        <f aca="false"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is>
          <t/>
        </is>
      </c>
      <c r="G67" s="0" t="inlineStr">
        <f aca="false">IF(ISBLANK(Outputs!E67),"","ElectricCharge, "&amp;Outputs!B67)</f>
        <is>
          <t/>
        </is>
      </c>
      <c r="H67" s="0" t="inlineStr">
        <f aca="false">IF(ISBLANK(Outputs!E67),"",", "&amp;Outputs!E67&amp;", "&amp;Outputs!H67)</f>
        <is>
          <t/>
        </is>
      </c>
      <c r="I67" s="0" t="inlineStr">
        <f aca="false">IF(ISBLANK(Outputs!E67),"",", "&amp;Outputs!E67&amp;", "&amp;Outputs!H67)</f>
        <is>
          <t/>
        </is>
      </c>
      <c r="L67" s="0" t="inlineStr">
        <f aca="false">IF(ISBLANK(Outputs!I67),"",", "&amp;Outputs!I67&amp;", "&amp;Outputs!L67)</f>
        <is>
          <t/>
        </is>
      </c>
      <c r="M67" s="0" t="inlineStr">
        <f aca="false">IF(ISBLANK(Outputs!I67),"",", "&amp;Outputs!I67&amp;", "&amp;Outputs!L67)</f>
        <is>
          <t/>
        </is>
      </c>
      <c r="P67" s="0" t="inlineStr">
        <f aca="false">IF(ISBLANK(Outputs!M67),"",", "&amp;Outputs!M67&amp;", "&amp;Outputs!P67)</f>
        <is>
          <t/>
        </is>
      </c>
      <c r="Q67" s="0" t="inlineStr">
        <f aca="false">IF(ISBLANK(Outputs!M67),"",", "&amp;Outputs!M67&amp;", "&amp;Outputs!P67)</f>
        <is>
          <t/>
        </is>
      </c>
      <c r="T67" s="0" t="inlineStr">
        <f aca="false">IF(ISBLANK(Outputs!Q67),"",Outputs!Q67&amp;", "&amp;Outputs!T67&amp;", False")</f>
        <is>
          <t/>
        </is>
      </c>
      <c r="U67" s="0" t="inlineStr">
        <f aca="false">IF(ISBLANK(Outputs!Q67),"",Outputs!Q67&amp;",  "&amp;Outputs!T67&amp;", False")</f>
        <is>
          <t/>
        </is>
      </c>
      <c r="X67" s="0" t="inlineStr">
        <f aca="false">IF(ISBLANK(Outputs!U67),"",", "&amp;Outputs!U67&amp;", "&amp;Outputs!X67&amp;", True")</f>
        <is>
          <t/>
        </is>
      </c>
      <c r="Y67" s="0" t="inlineStr">
        <f aca="false">IF(ISBLANK(Outputs!U67),"",", "&amp;Outputs!U67&amp;", "&amp;Outputs!X67&amp;", True")</f>
        <is>
          <t/>
        </is>
      </c>
      <c r="AB67" s="0" t="inlineStr">
        <f aca="false">IF(ISBLANK(Outputs!Y67),"",", "&amp;Outputs!Y67&amp;", "&amp;Outputs!AB67&amp;", True")</f>
        <is>
          <t/>
        </is>
      </c>
      <c r="AC67" s="0" t="inlineStr">
        <f aca="false">IF(ISBLANK(Outputs!Y67),"",", "&amp;Outputs!Y67&amp;", "&amp;Outputs!AB67&amp;", True")</f>
        <is>
          <t/>
        </is>
      </c>
      <c r="AF67" s="0" t="inlineStr">
        <f aca="false">IF(ISBLANK(Outputs!AC67),"",", "&amp;Outputs!AC67&amp;", "&amp;Outputs!AF67&amp;", True")</f>
        <is>
          <t/>
        </is>
      </c>
      <c r="AG67" s="0" t="inlineStr">
        <f aca="false">IF(ISBLANK(Outputs!AC67),"",", "&amp;Outputs!AC67&amp;", "&amp;Outputs!AF67&amp;", True")</f>
        <is>
          <t/>
        </is>
      </c>
    </row>
    <row r="68" customFormat="false" ht="409" hidden="false" customHeight="false" outlineLevel="0" collapsed="false">
      <c r="A68" s="0" t="str">
        <f aca="false">B68&amp;C68&amp;D68</f>
        <v/>
      </c>
      <c r="B68" s="4" t="inlineStr">
        <f aca="false">IF(ISBLANK(Outputs!E68),"",IF(Outputs!A68="Distiller","@PART[KA_Distiller_250_01]:AFTER[Karbonite]:NEEDS[RealFuels]",IF(Outputs!A68="DistillerM","@PART[KA_Distiller_250_01M]:AFTER[Karbonite]:NEEDS[RealFuels]",IF(Outputs!A68="ConverterC","@PART[KA_Converter_250_01]:AFTER[Karbonite]:NEEDS[RealFuels]",IF(Outputs!A68="ConverterN","@PART[KA_Converter_250_01N]:AFTER[Karbonite]:NEEDS[RealFuels]",IF(Outputs!A68="ConverterH","@PART[KA_Converter_250_01H]:AFTER[Karbonite]:NEEDS[RealFuels]",IF(Outputs!A68="ConverterO","@PART[KA_Converter_250_01O]:AFTER[Karbonite]:NEEDS[RealFuels]","ERROR!"))))))&amp;"
{
 MODULE
 {
  name = USI_Converter
  converterName = "&amp;$E68&amp;"
  conversionRate = 1
  inputResources = "&amp;$G68&amp;H68&amp;L68&amp;P68&amp;"
  outputResources = "&amp;T68&amp;X68&amp;AB68&amp;AF68&amp;"
 }
}
")</f>
        <is>
          <t/>
        </is>
      </c>
      <c r="C68" s="0" t="inlineStr">
        <f aca="false">IF(ISBLANK(Outputs!E68),"",IF(Outputs!A68="Distiller","@PART[KA_Distiller_125_01]:AFTER[Karbonite]:NEEDS[RealFuels]",IF(Outputs!A68="DistillerM","@PART[KA_Distiller_125_01M]:AFTER[Karbonite]:NEEDS[RealFuels]",IF(Outputs!A68="ConverterC","@PART[KA_Converter_125_01]:AFTER[Karbonite]:NEEDS[RealFuels]",IF(Outputs!A68="ConverterN","@PART[KA_Converter_125_01N]:AFTER[Karbonite]:NEEDS[RealFuels]",IF(Outputs!A68="ConverterH","@PART[KA_Converter_125_01H]:AFTER[Karbonite]:NEEDS[RealFuels]",IF(Outputs!A68="ConverterO","@PART[KA_Converter_125_01O]:AFTER[Karbonite]:NEEDS[RealFuels]","ERROR!"))))))&amp;"
{
 MODULE
 {
  name = USI_Converter
  converterName = "&amp;$E68&amp;"
  conversionRate = 0.5
  inputResources = "&amp;$G68&amp;I68&amp;M68&amp;Q68&amp;"
  outputResources = "&amp;U68&amp;Y68&amp;AC68&amp;AG68&amp;"
 }
}
")</f>
        <is>
          <t/>
        </is>
      </c>
      <c r="E68" s="0" t="inlineStr">
        <f aca="false"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is>
          <t/>
        </is>
      </c>
      <c r="F68" s="0" t="inlineStr">
        <f aca="false"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is>
          <t/>
        </is>
      </c>
      <c r="G68" s="0" t="inlineStr">
        <f aca="false">IF(ISBLANK(Outputs!E68),"","ElectricCharge, "&amp;Outputs!B68)</f>
        <is>
          <t/>
        </is>
      </c>
      <c r="H68" s="0" t="inlineStr">
        <f aca="false">IF(ISBLANK(Outputs!E68),"",", "&amp;Outputs!E68&amp;", "&amp;Outputs!H68)</f>
        <is>
          <t/>
        </is>
      </c>
      <c r="I68" s="0" t="inlineStr">
        <f aca="false">IF(ISBLANK(Outputs!E68),"",", "&amp;Outputs!E68&amp;", "&amp;Outputs!H68)</f>
        <is>
          <t/>
        </is>
      </c>
      <c r="L68" s="0" t="inlineStr">
        <f aca="false">IF(ISBLANK(Outputs!I68),"",", "&amp;Outputs!I68&amp;", "&amp;Outputs!L68)</f>
        <is>
          <t/>
        </is>
      </c>
      <c r="M68" s="0" t="inlineStr">
        <f aca="false">IF(ISBLANK(Outputs!I68),"",", "&amp;Outputs!I68&amp;", "&amp;Outputs!L68)</f>
        <is>
          <t/>
        </is>
      </c>
      <c r="P68" s="0" t="inlineStr">
        <f aca="false">IF(ISBLANK(Outputs!M68),"",", "&amp;Outputs!M68&amp;", "&amp;Outputs!P68)</f>
        <is>
          <t/>
        </is>
      </c>
      <c r="Q68" s="0" t="inlineStr">
        <f aca="false">IF(ISBLANK(Outputs!M68),"",", "&amp;Outputs!M68&amp;", "&amp;Outputs!P68)</f>
        <is>
          <t/>
        </is>
      </c>
      <c r="T68" s="0" t="inlineStr">
        <f aca="false">IF(ISBLANK(Outputs!Q68),"",Outputs!Q68&amp;", "&amp;Outputs!T68&amp;", False")</f>
        <is>
          <t/>
        </is>
      </c>
      <c r="U68" s="0" t="inlineStr">
        <f aca="false">IF(ISBLANK(Outputs!Q68),"",Outputs!Q68&amp;",  "&amp;Outputs!T68&amp;", False")</f>
        <is>
          <t/>
        </is>
      </c>
      <c r="X68" s="0" t="inlineStr">
        <f aca="false">IF(ISBLANK(Outputs!U68),"",", "&amp;Outputs!U68&amp;", "&amp;Outputs!X68&amp;", True")</f>
        <is>
          <t/>
        </is>
      </c>
      <c r="Y68" s="0" t="inlineStr">
        <f aca="false">IF(ISBLANK(Outputs!U68),"",", "&amp;Outputs!U68&amp;", "&amp;Outputs!X68&amp;", True")</f>
        <is>
          <t/>
        </is>
      </c>
      <c r="AB68" s="0" t="inlineStr">
        <f aca="false">IF(ISBLANK(Outputs!Y68),"",", "&amp;Outputs!Y68&amp;", "&amp;Outputs!AB68&amp;", True")</f>
        <is>
          <t/>
        </is>
      </c>
      <c r="AC68" s="0" t="inlineStr">
        <f aca="false">IF(ISBLANK(Outputs!Y68),"",", "&amp;Outputs!Y68&amp;", "&amp;Outputs!AB68&amp;", True")</f>
        <is>
          <t/>
        </is>
      </c>
      <c r="AF68" s="0" t="inlineStr">
        <f aca="false">IF(ISBLANK(Outputs!AC68),"",", "&amp;Outputs!AC68&amp;", "&amp;Outputs!AF68&amp;", True")</f>
        <is>
          <t/>
        </is>
      </c>
      <c r="AG68" s="0" t="inlineStr">
        <f aca="false">IF(ISBLANK(Outputs!AC68),"",", "&amp;Outputs!AC68&amp;", "&amp;Outputs!AF68&amp;", True")</f>
        <is>
          <t/>
        </is>
      </c>
    </row>
    <row r="69" customFormat="false" ht="409" hidden="false" customHeight="false" outlineLevel="0" collapsed="false">
      <c r="A69" s="0" t="str">
        <f aca="false">B69&amp;C69&amp;D69</f>
        <v/>
      </c>
      <c r="B69" s="4" t="inlineStr">
        <f aca="false">IF(ISBLANK(Outputs!E69),"",IF(Outputs!A69="Distiller","@PART[KA_Distiller_250_01]:AFTER[Karbonite]:NEEDS[RealFuels]",IF(Outputs!A69="DistillerM","@PART[KA_Distiller_250_01M]:AFTER[Karbonite]:NEEDS[RealFuels]",IF(Outputs!A69="ConverterC","@PART[KA_Converter_250_01]:AFTER[Karbonite]:NEEDS[RealFuels]",IF(Outputs!A69="ConverterN","@PART[KA_Converter_250_01N]:AFTER[Karbonite]:NEEDS[RealFuels]",IF(Outputs!A69="ConverterH","@PART[KA_Converter_250_01H]:AFTER[Karbonite]:NEEDS[RealFuels]",IF(Outputs!A69="ConverterO","@PART[KA_Converter_250_01O]:AFTER[Karbonite]:NEEDS[RealFuels]","ERROR!"))))))&amp;"
{
 MODULE
 {
  name = USI_Converter
  converterName = "&amp;$E69&amp;"
  conversionRate = 1
  inputResources = "&amp;$G69&amp;H69&amp;L69&amp;P69&amp;"
  outputResources = "&amp;T69&amp;X69&amp;AB69&amp;AF69&amp;"
 }
}
")</f>
        <is>
          <t/>
        </is>
      </c>
      <c r="C69" s="0" t="inlineStr">
        <f aca="false">IF(ISBLANK(Outputs!E69),"",IF(Outputs!A69="Distiller","@PART[KA_Distiller_125_01]:AFTER[Karbonite]:NEEDS[RealFuels]",IF(Outputs!A69="DistillerM","@PART[KA_Distiller_125_01M]:AFTER[Karbonite]:NEEDS[RealFuels]",IF(Outputs!A69="ConverterC","@PART[KA_Converter_125_01]:AFTER[Karbonite]:NEEDS[RealFuels]",IF(Outputs!A69="ConverterN","@PART[KA_Converter_125_01N]:AFTER[Karbonite]:NEEDS[RealFuels]",IF(Outputs!A69="ConverterH","@PART[KA_Converter_125_01H]:AFTER[Karbonite]:NEEDS[RealFuels]",IF(Outputs!A69="ConverterO","@PART[KA_Converter_125_01O]:AFTER[Karbonite]:NEEDS[RealFuels]","ERROR!"))))))&amp;"
{
 MODULE
 {
  name = USI_Converter
  converterName = "&amp;$E69&amp;"
  conversionRate = 0.5
  inputResources = "&amp;$G69&amp;I69&amp;M69&amp;Q69&amp;"
  outputResources = "&amp;U69&amp;Y69&amp;AC69&amp;AG69&amp;"
 }
}
")</f>
        <is>
          <t/>
        </is>
      </c>
      <c r="E69" s="0" t="inlineStr">
        <f aca="false"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is>
          <t/>
        </is>
      </c>
      <c r="F69" s="0" t="inlineStr">
        <f aca="false"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is>
          <t/>
        </is>
      </c>
      <c r="G69" s="0" t="inlineStr">
        <f aca="false">IF(ISBLANK(Outputs!E69),"","ElectricCharge, "&amp;Outputs!B69)</f>
        <is>
          <t/>
        </is>
      </c>
      <c r="H69" s="0" t="inlineStr">
        <f aca="false">IF(ISBLANK(Outputs!E69),"",", "&amp;Outputs!E69&amp;", "&amp;Outputs!H69)</f>
        <is>
          <t/>
        </is>
      </c>
      <c r="I69" s="0" t="inlineStr">
        <f aca="false">IF(ISBLANK(Outputs!E69),"",", "&amp;Outputs!E69&amp;", "&amp;Outputs!H69)</f>
        <is>
          <t/>
        </is>
      </c>
      <c r="L69" s="0" t="inlineStr">
        <f aca="false">IF(ISBLANK(Outputs!I69),"",", "&amp;Outputs!I69&amp;", "&amp;Outputs!L69)</f>
        <is>
          <t/>
        </is>
      </c>
      <c r="M69" s="0" t="inlineStr">
        <f aca="false">IF(ISBLANK(Outputs!I69),"",", "&amp;Outputs!I69&amp;", "&amp;Outputs!L69)</f>
        <is>
          <t/>
        </is>
      </c>
      <c r="P69" s="0" t="inlineStr">
        <f aca="false">IF(ISBLANK(Outputs!M69),"",", "&amp;Outputs!M69&amp;", "&amp;Outputs!P69)</f>
        <is>
          <t/>
        </is>
      </c>
      <c r="Q69" s="0" t="inlineStr">
        <f aca="false">IF(ISBLANK(Outputs!M69),"",", "&amp;Outputs!M69&amp;", "&amp;Outputs!P69)</f>
        <is>
          <t/>
        </is>
      </c>
      <c r="T69" s="0" t="inlineStr">
        <f aca="false">IF(ISBLANK(Outputs!Q69),"",Outputs!Q69&amp;", "&amp;Outputs!T69&amp;", False")</f>
        <is>
          <t/>
        </is>
      </c>
      <c r="U69" s="0" t="inlineStr">
        <f aca="false">IF(ISBLANK(Outputs!Q69),"",Outputs!Q69&amp;",  "&amp;Outputs!T69&amp;", False")</f>
        <is>
          <t/>
        </is>
      </c>
      <c r="X69" s="0" t="inlineStr">
        <f aca="false">IF(ISBLANK(Outputs!U69),"",", "&amp;Outputs!U69&amp;", "&amp;Outputs!X69&amp;", True")</f>
        <is>
          <t/>
        </is>
      </c>
      <c r="Y69" s="0" t="inlineStr">
        <f aca="false">IF(ISBLANK(Outputs!U69),"",", "&amp;Outputs!U69&amp;", "&amp;Outputs!X69&amp;", True")</f>
        <is>
          <t/>
        </is>
      </c>
      <c r="AB69" s="0" t="inlineStr">
        <f aca="false">IF(ISBLANK(Outputs!Y69),"",", "&amp;Outputs!Y69&amp;", "&amp;Outputs!AB69&amp;", True")</f>
        <is>
          <t/>
        </is>
      </c>
      <c r="AC69" s="0" t="inlineStr">
        <f aca="false">IF(ISBLANK(Outputs!Y69),"",", "&amp;Outputs!Y69&amp;", "&amp;Outputs!AB69&amp;", True")</f>
        <is>
          <t/>
        </is>
      </c>
      <c r="AF69" s="0" t="inlineStr">
        <f aca="false">IF(ISBLANK(Outputs!AC69),"",", "&amp;Outputs!AC69&amp;", "&amp;Outputs!AF69&amp;", True")</f>
        <is>
          <t/>
        </is>
      </c>
      <c r="AG69" s="0" t="inlineStr">
        <f aca="false">IF(ISBLANK(Outputs!AC69),"",", "&amp;Outputs!AC69&amp;", "&amp;Outputs!AF69&amp;", True")</f>
        <is>
          <t/>
        </is>
      </c>
    </row>
    <row r="70" customFormat="false" ht="409" hidden="false" customHeight="false" outlineLevel="0" collapsed="false">
      <c r="A70" s="0" t="str">
        <f aca="false">B70&amp;C70&amp;D70</f>
        <v/>
      </c>
      <c r="B70" s="4" t="inlineStr">
        <f aca="false">IF(ISBLANK(Outputs!E70),"",IF(Outputs!A70="Distiller","@PART[KA_Distiller_250_01]:AFTER[Karbonite]:NEEDS[RealFuels]",IF(Outputs!A70="DistillerM","@PART[KA_Distiller_250_01M]:AFTER[Karbonite]:NEEDS[RealFuels]",IF(Outputs!A70="ConverterC","@PART[KA_Converter_250_01]:AFTER[Karbonite]:NEEDS[RealFuels]",IF(Outputs!A70="ConverterN","@PART[KA_Converter_250_01N]:AFTER[Karbonite]:NEEDS[RealFuels]",IF(Outputs!A70="ConverterH","@PART[KA_Converter_250_01H]:AFTER[Karbonite]:NEEDS[RealFuels]",IF(Outputs!A70="ConverterO","@PART[KA_Converter_250_01O]:AFTER[Karbonite]:NEEDS[RealFuels]","ERROR!"))))))&amp;"
{
 MODULE
 {
  name = USI_Converter
  converterName = "&amp;$E70&amp;"
  conversionRate = 1
  inputResources = "&amp;$G70&amp;H70&amp;L70&amp;P70&amp;"
  outputResources = "&amp;T70&amp;X70&amp;AB70&amp;AF70&amp;"
 }
}
")</f>
        <is>
          <t/>
        </is>
      </c>
      <c r="C70" s="0" t="inlineStr">
        <f aca="false">IF(ISBLANK(Outputs!E70),"",IF(Outputs!A70="Distiller","@PART[KA_Distiller_125_01]:AFTER[Karbonite]:NEEDS[RealFuels]",IF(Outputs!A70="DistillerM","@PART[KA_Distiller_125_01M]:AFTER[Karbonite]:NEEDS[RealFuels]",IF(Outputs!A70="ConverterC","@PART[KA_Converter_125_01]:AFTER[Karbonite]:NEEDS[RealFuels]",IF(Outputs!A70="ConverterN","@PART[KA_Converter_125_01N]:AFTER[Karbonite]:NEEDS[RealFuels]",IF(Outputs!A70="ConverterH","@PART[KA_Converter_125_01H]:AFTER[Karbonite]:NEEDS[RealFuels]",IF(Outputs!A70="ConverterO","@PART[KA_Converter_125_01O]:AFTER[Karbonite]:NEEDS[RealFuels]","ERROR!"))))))&amp;"
{
 MODULE
 {
  name = USI_Converter
  converterName = "&amp;$E70&amp;"
  conversionRate = 0.5
  inputResources = "&amp;$G70&amp;I70&amp;M70&amp;Q70&amp;"
  outputResources = "&amp;U70&amp;Y70&amp;AC70&amp;AG70&amp;"
 }
}
")</f>
        <is>
          <t/>
        </is>
      </c>
      <c r="E70" s="0" t="inlineStr">
        <f aca="false"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is>
          <t/>
        </is>
      </c>
      <c r="F70" s="0" t="inlineStr">
        <f aca="false"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is>
          <t/>
        </is>
      </c>
      <c r="G70" s="0" t="inlineStr">
        <f aca="false">IF(ISBLANK(Outputs!E70),"","ElectricCharge, "&amp;Outputs!B70)</f>
        <is>
          <t/>
        </is>
      </c>
      <c r="H70" s="0" t="inlineStr">
        <f aca="false">IF(ISBLANK(Outputs!E70),"",", "&amp;Outputs!E70&amp;", "&amp;Outputs!H70)</f>
        <is>
          <t/>
        </is>
      </c>
      <c r="I70" s="0" t="inlineStr">
        <f aca="false">IF(ISBLANK(Outputs!E70),"",", "&amp;Outputs!E70&amp;", "&amp;Outputs!H70)</f>
        <is>
          <t/>
        </is>
      </c>
      <c r="L70" s="0" t="inlineStr">
        <f aca="false">IF(ISBLANK(Outputs!I70),"",", "&amp;Outputs!I70&amp;", "&amp;Outputs!L70)</f>
        <is>
          <t/>
        </is>
      </c>
      <c r="M70" s="0" t="inlineStr">
        <f aca="false">IF(ISBLANK(Outputs!I70),"",", "&amp;Outputs!I70&amp;", "&amp;Outputs!L70)</f>
        <is>
          <t/>
        </is>
      </c>
      <c r="P70" s="0" t="inlineStr">
        <f aca="false">IF(ISBLANK(Outputs!M70),"",", "&amp;Outputs!M70&amp;", "&amp;Outputs!P70)</f>
        <is>
          <t/>
        </is>
      </c>
      <c r="Q70" s="0" t="inlineStr">
        <f aca="false">IF(ISBLANK(Outputs!M70),"",", "&amp;Outputs!M70&amp;", "&amp;Outputs!P70)</f>
        <is>
          <t/>
        </is>
      </c>
      <c r="T70" s="0" t="inlineStr">
        <f aca="false">IF(ISBLANK(Outputs!Q70),"",Outputs!Q70&amp;", "&amp;Outputs!T70&amp;", False")</f>
        <is>
          <t/>
        </is>
      </c>
      <c r="U70" s="0" t="inlineStr">
        <f aca="false">IF(ISBLANK(Outputs!Q70),"",Outputs!Q70&amp;",  "&amp;Outputs!T70&amp;", False")</f>
        <is>
          <t/>
        </is>
      </c>
      <c r="X70" s="0" t="inlineStr">
        <f aca="false">IF(ISBLANK(Outputs!U70),"",", "&amp;Outputs!U70&amp;", "&amp;Outputs!X70&amp;", True")</f>
        <is>
          <t/>
        </is>
      </c>
      <c r="Y70" s="0" t="inlineStr">
        <f aca="false">IF(ISBLANK(Outputs!U70),"",", "&amp;Outputs!U70&amp;", "&amp;Outputs!X70&amp;", True")</f>
        <is>
          <t/>
        </is>
      </c>
      <c r="AB70" s="0" t="inlineStr">
        <f aca="false">IF(ISBLANK(Outputs!Y70),"",", "&amp;Outputs!Y70&amp;", "&amp;Outputs!AB70&amp;", True")</f>
        <is>
          <t/>
        </is>
      </c>
      <c r="AC70" s="0" t="inlineStr">
        <f aca="false">IF(ISBLANK(Outputs!Y70),"",", "&amp;Outputs!Y70&amp;", "&amp;Outputs!AB70&amp;", True")</f>
        <is>
          <t/>
        </is>
      </c>
      <c r="AF70" s="0" t="inlineStr">
        <f aca="false">IF(ISBLANK(Outputs!AC70),"",", "&amp;Outputs!AC70&amp;", "&amp;Outputs!AF70&amp;", True")</f>
        <is>
          <t/>
        </is>
      </c>
      <c r="AG70" s="0" t="inlineStr">
        <f aca="false">IF(ISBLANK(Outputs!AC70),"",", "&amp;Outputs!AC70&amp;", "&amp;Outputs!AF70&amp;", True")</f>
        <is>
          <t/>
        </is>
      </c>
    </row>
    <row r="71" customFormat="false" ht="409" hidden="false" customHeight="false" outlineLevel="0" collapsed="false">
      <c r="A71" s="0" t="str">
        <f aca="false">B71&amp;C71&amp;D71</f>
        <v/>
      </c>
      <c r="B71" s="4" t="inlineStr">
        <f aca="false">IF(ISBLANK(Outputs!E71),"",IF(Outputs!A71="Distiller","@PART[KA_Distiller_250_01]:AFTER[Karbonite]:NEEDS[RealFuels]",IF(Outputs!A71="DistillerM","@PART[KA_Distiller_250_01M]:AFTER[Karbonite]:NEEDS[RealFuels]",IF(Outputs!A71="ConverterC","@PART[KA_Converter_250_01]:AFTER[Karbonite]:NEEDS[RealFuels]",IF(Outputs!A71="ConverterN","@PART[KA_Converter_250_01N]:AFTER[Karbonite]:NEEDS[RealFuels]",IF(Outputs!A71="ConverterH","@PART[KA_Converter_250_01H]:AFTER[Karbonite]:NEEDS[RealFuels]",IF(Outputs!A71="ConverterO","@PART[KA_Converter_250_01O]:AFTER[Karbonite]:NEEDS[RealFuels]","ERROR!"))))))&amp;"
{
 MODULE
 {
  name = USI_Converter
  converterName = "&amp;$E71&amp;"
  conversionRate = 1
  inputResources = "&amp;$G71&amp;H71&amp;L71&amp;P71&amp;"
  outputResources = "&amp;T71&amp;X71&amp;AB71&amp;AF71&amp;"
 }
}
")</f>
        <is>
          <t/>
        </is>
      </c>
      <c r="C71" s="0" t="inlineStr">
        <f aca="false">IF(ISBLANK(Outputs!E71),"",IF(Outputs!A71="Distiller","@PART[KA_Distiller_125_01]:AFTER[Karbonite]:NEEDS[RealFuels]",IF(Outputs!A71="DistillerM","@PART[KA_Distiller_125_01M]:AFTER[Karbonite]:NEEDS[RealFuels]",IF(Outputs!A71="ConverterC","@PART[KA_Converter_125_01]:AFTER[Karbonite]:NEEDS[RealFuels]",IF(Outputs!A71="ConverterN","@PART[KA_Converter_125_01N]:AFTER[Karbonite]:NEEDS[RealFuels]",IF(Outputs!A71="ConverterH","@PART[KA_Converter_125_01H]:AFTER[Karbonite]:NEEDS[RealFuels]",IF(Outputs!A71="ConverterO","@PART[KA_Converter_125_01O]:AFTER[Karbonite]:NEEDS[RealFuels]","ERROR!"))))))&amp;"
{
 MODULE
 {
  name = USI_Converter
  converterName = "&amp;$E71&amp;"
  conversionRate = 0.5
  inputResources = "&amp;$G71&amp;I71&amp;M71&amp;Q71&amp;"
  outputResources = "&amp;U71&amp;Y71&amp;AC71&amp;AG71&amp;"
 }
}
")</f>
        <is>
          <t/>
        </is>
      </c>
      <c r="E71" s="0" t="inlineStr">
        <f aca="false"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is>
          <t/>
        </is>
      </c>
      <c r="F71" s="0" t="inlineStr">
        <f aca="false"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is>
          <t/>
        </is>
      </c>
      <c r="G71" s="0" t="inlineStr">
        <f aca="false">IF(ISBLANK(Outputs!E71),"","ElectricCharge, "&amp;Outputs!B71)</f>
        <is>
          <t/>
        </is>
      </c>
      <c r="H71" s="0" t="inlineStr">
        <f aca="false">IF(ISBLANK(Outputs!E71),"",", "&amp;Outputs!E71&amp;", "&amp;Outputs!H71)</f>
        <is>
          <t/>
        </is>
      </c>
      <c r="I71" s="0" t="inlineStr">
        <f aca="false">IF(ISBLANK(Outputs!E71),"",", "&amp;Outputs!E71&amp;", "&amp;Outputs!H71)</f>
        <is>
          <t/>
        </is>
      </c>
      <c r="L71" s="0" t="inlineStr">
        <f aca="false">IF(ISBLANK(Outputs!I71),"",", "&amp;Outputs!I71&amp;", "&amp;Outputs!L71)</f>
        <is>
          <t/>
        </is>
      </c>
      <c r="M71" s="0" t="inlineStr">
        <f aca="false">IF(ISBLANK(Outputs!I71),"",", "&amp;Outputs!I71&amp;", "&amp;Outputs!L71)</f>
        <is>
          <t/>
        </is>
      </c>
      <c r="P71" s="0" t="inlineStr">
        <f aca="false">IF(ISBLANK(Outputs!M71),"",", "&amp;Outputs!M71&amp;", "&amp;Outputs!P71)</f>
        <is>
          <t/>
        </is>
      </c>
      <c r="Q71" s="0" t="inlineStr">
        <f aca="false">IF(ISBLANK(Outputs!M71),"",", "&amp;Outputs!M71&amp;", "&amp;Outputs!P71)</f>
        <is>
          <t/>
        </is>
      </c>
      <c r="T71" s="0" t="inlineStr">
        <f aca="false">IF(ISBLANK(Outputs!Q71),"",Outputs!Q71&amp;", "&amp;Outputs!T71&amp;", False")</f>
        <is>
          <t/>
        </is>
      </c>
      <c r="U71" s="0" t="inlineStr">
        <f aca="false">IF(ISBLANK(Outputs!Q71),"",Outputs!Q71&amp;",  "&amp;Outputs!T71&amp;", False")</f>
        <is>
          <t/>
        </is>
      </c>
      <c r="X71" s="0" t="inlineStr">
        <f aca="false">IF(ISBLANK(Outputs!U71),"",", "&amp;Outputs!U71&amp;", "&amp;Outputs!X71&amp;", True")</f>
        <is>
          <t/>
        </is>
      </c>
      <c r="Y71" s="0" t="inlineStr">
        <f aca="false">IF(ISBLANK(Outputs!U71),"",", "&amp;Outputs!U71&amp;", "&amp;Outputs!X71&amp;", True")</f>
        <is>
          <t/>
        </is>
      </c>
      <c r="AB71" s="0" t="inlineStr">
        <f aca="false">IF(ISBLANK(Outputs!Y71),"",", "&amp;Outputs!Y71&amp;", "&amp;Outputs!AB71&amp;", True")</f>
        <is>
          <t/>
        </is>
      </c>
      <c r="AC71" s="0" t="inlineStr">
        <f aca="false">IF(ISBLANK(Outputs!Y71),"",", "&amp;Outputs!Y71&amp;", "&amp;Outputs!AB71&amp;", True")</f>
        <is>
          <t/>
        </is>
      </c>
      <c r="AF71" s="0" t="inlineStr">
        <f aca="false">IF(ISBLANK(Outputs!AC71),"",", "&amp;Outputs!AC71&amp;", "&amp;Outputs!AF71&amp;", True")</f>
        <is>
          <t/>
        </is>
      </c>
      <c r="AG71" s="0" t="inlineStr">
        <f aca="false">IF(ISBLANK(Outputs!AC71),"",", "&amp;Outputs!AC71&amp;", "&amp;Outputs!AF71&amp;", True")</f>
        <is>
          <t/>
        </is>
      </c>
    </row>
    <row r="72" customFormat="false" ht="409" hidden="false" customHeight="false" outlineLevel="0" collapsed="false">
      <c r="A72" s="0" t="str">
        <f aca="false">B72&amp;C72&amp;D72</f>
        <v/>
      </c>
      <c r="B72" s="4" t="inlineStr">
        <f aca="false">IF(ISBLANK(Outputs!E72),"",IF(Outputs!A72="Distiller","@PART[KA_Distiller_250_01]:AFTER[Karbonite]:NEEDS[RealFuels]",IF(Outputs!A72="DistillerM","@PART[KA_Distiller_250_01M]:AFTER[Karbonite]:NEEDS[RealFuels]",IF(Outputs!A72="ConverterC","@PART[KA_Converter_250_01]:AFTER[Karbonite]:NEEDS[RealFuels]",IF(Outputs!A72="ConverterN","@PART[KA_Converter_250_01N]:AFTER[Karbonite]:NEEDS[RealFuels]",IF(Outputs!A72="ConverterH","@PART[KA_Converter_250_01H]:AFTER[Karbonite]:NEEDS[RealFuels]",IF(Outputs!A72="ConverterO","@PART[KA_Converter_250_01O]:AFTER[Karbonite]:NEEDS[RealFuels]","ERROR!"))))))&amp;"
{
 MODULE
 {
  name = USI_Converter
  converterName = "&amp;$E72&amp;"
  conversionRate = 1
  inputResources = "&amp;$G72&amp;H72&amp;L72&amp;P72&amp;"
  outputResources = "&amp;T72&amp;X72&amp;AB72&amp;AF72&amp;"
 }
}
")</f>
        <is>
          <t/>
        </is>
      </c>
      <c r="C72" s="0" t="inlineStr">
        <f aca="false">IF(ISBLANK(Outputs!E72),"",IF(Outputs!A72="Distiller","@PART[KA_Distiller_125_01]:AFTER[Karbonite]:NEEDS[RealFuels]",IF(Outputs!A72="DistillerM","@PART[KA_Distiller_125_01M]:AFTER[Karbonite]:NEEDS[RealFuels]",IF(Outputs!A72="ConverterC","@PART[KA_Converter_125_01]:AFTER[Karbonite]:NEEDS[RealFuels]",IF(Outputs!A72="ConverterN","@PART[KA_Converter_125_01N]:AFTER[Karbonite]:NEEDS[RealFuels]",IF(Outputs!A72="ConverterH","@PART[KA_Converter_125_01H]:AFTER[Karbonite]:NEEDS[RealFuels]",IF(Outputs!A72="ConverterO","@PART[KA_Converter_125_01O]:AFTER[Karbonite]:NEEDS[RealFuels]","ERROR!"))))))&amp;"
{
 MODULE
 {
  name = USI_Converter
  converterName = "&amp;$E72&amp;"
  conversionRate = 0.5
  inputResources = "&amp;$G72&amp;I72&amp;M72&amp;Q72&amp;"
  outputResources = "&amp;U72&amp;Y72&amp;AC72&amp;AG72&amp;"
 }
}
")</f>
        <is>
          <t/>
        </is>
      </c>
      <c r="E72" s="0" t="inlineStr">
        <f aca="false"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is>
          <t/>
        </is>
      </c>
      <c r="F72" s="0" t="inlineStr">
        <f aca="false"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is>
          <t/>
        </is>
      </c>
      <c r="G72" s="0" t="inlineStr">
        <f aca="false">IF(ISBLANK(Outputs!E72),"","ElectricCharge, "&amp;Outputs!B72)</f>
        <is>
          <t/>
        </is>
      </c>
      <c r="H72" s="0" t="inlineStr">
        <f aca="false">IF(ISBLANK(Outputs!E72),"",", "&amp;Outputs!E72&amp;", "&amp;Outputs!H72)</f>
        <is>
          <t/>
        </is>
      </c>
      <c r="I72" s="0" t="inlineStr">
        <f aca="false">IF(ISBLANK(Outputs!E72),"",", "&amp;Outputs!E72&amp;", "&amp;Outputs!H72)</f>
        <is>
          <t/>
        </is>
      </c>
      <c r="L72" s="0" t="inlineStr">
        <f aca="false">IF(ISBLANK(Outputs!I72),"",", "&amp;Outputs!I72&amp;", "&amp;Outputs!L72)</f>
        <is>
          <t/>
        </is>
      </c>
      <c r="M72" s="0" t="inlineStr">
        <f aca="false">IF(ISBLANK(Outputs!I72),"",", "&amp;Outputs!I72&amp;", "&amp;Outputs!L72)</f>
        <is>
          <t/>
        </is>
      </c>
      <c r="P72" s="0" t="inlineStr">
        <f aca="false">IF(ISBLANK(Outputs!M72),"",", "&amp;Outputs!M72&amp;", "&amp;Outputs!P72)</f>
        <is>
          <t/>
        </is>
      </c>
      <c r="Q72" s="0" t="inlineStr">
        <f aca="false">IF(ISBLANK(Outputs!M72),"",", "&amp;Outputs!M72&amp;", "&amp;Outputs!P72)</f>
        <is>
          <t/>
        </is>
      </c>
      <c r="T72" s="0" t="inlineStr">
        <f aca="false">IF(ISBLANK(Outputs!Q72),"",Outputs!Q72&amp;", "&amp;Outputs!T72&amp;", False")</f>
        <is>
          <t/>
        </is>
      </c>
      <c r="U72" s="0" t="inlineStr">
        <f aca="false">IF(ISBLANK(Outputs!Q72),"",Outputs!Q72&amp;",  "&amp;Outputs!T72&amp;", False")</f>
        <is>
          <t/>
        </is>
      </c>
      <c r="X72" s="0" t="inlineStr">
        <f aca="false">IF(ISBLANK(Outputs!U72),"",", "&amp;Outputs!U72&amp;", "&amp;Outputs!X72&amp;", True")</f>
        <is>
          <t/>
        </is>
      </c>
      <c r="Y72" s="0" t="inlineStr">
        <f aca="false">IF(ISBLANK(Outputs!U72),"",", "&amp;Outputs!U72&amp;", "&amp;Outputs!X72&amp;", True")</f>
        <is>
          <t/>
        </is>
      </c>
      <c r="AB72" s="0" t="inlineStr">
        <f aca="false">IF(ISBLANK(Outputs!Y72),"",", "&amp;Outputs!Y72&amp;", "&amp;Outputs!AB72&amp;", True")</f>
        <is>
          <t/>
        </is>
      </c>
      <c r="AC72" s="0" t="inlineStr">
        <f aca="false">IF(ISBLANK(Outputs!Y72),"",", "&amp;Outputs!Y72&amp;", "&amp;Outputs!AB72&amp;", True")</f>
        <is>
          <t/>
        </is>
      </c>
      <c r="AF72" s="0" t="inlineStr">
        <f aca="false">IF(ISBLANK(Outputs!AC72),"",", "&amp;Outputs!AC72&amp;", "&amp;Outputs!AF72&amp;", True")</f>
        <is>
          <t/>
        </is>
      </c>
      <c r="AG72" s="0" t="inlineStr">
        <f aca="false">IF(ISBLANK(Outputs!AC72),"",", "&amp;Outputs!AC72&amp;", "&amp;Outputs!AF72&amp;", True")</f>
        <is>
          <t/>
        </is>
      </c>
    </row>
    <row r="73" customFormat="false" ht="409" hidden="false" customHeight="false" outlineLevel="0" collapsed="false">
      <c r="A73" s="0" t="str">
        <f aca="false">B73&amp;C73&amp;D73</f>
        <v/>
      </c>
      <c r="B73" s="4" t="inlineStr">
        <f aca="false">IF(ISBLANK(Outputs!E73),"",IF(Outputs!A73="Distiller","@PART[KA_Distiller_250_01]:AFTER[Karbonite]:NEEDS[RealFuels]",IF(Outputs!A73="DistillerM","@PART[KA_Distiller_250_01M]:AFTER[Karbonite]:NEEDS[RealFuels]",IF(Outputs!A73="ConverterC","@PART[KA_Converter_250_01]:AFTER[Karbonite]:NEEDS[RealFuels]",IF(Outputs!A73="ConverterN","@PART[KA_Converter_250_01N]:AFTER[Karbonite]:NEEDS[RealFuels]",IF(Outputs!A73="ConverterH","@PART[KA_Converter_250_01H]:AFTER[Karbonite]:NEEDS[RealFuels]",IF(Outputs!A73="ConverterO","@PART[KA_Converter_250_01O]:AFTER[Karbonite]:NEEDS[RealFuels]","ERROR!"))))))&amp;"
{
 MODULE
 {
  name = USI_Converter
  converterName = "&amp;$E73&amp;"
  conversionRate = 1
  inputResources = "&amp;$G73&amp;H73&amp;L73&amp;P73&amp;"
  outputResources = "&amp;T73&amp;X73&amp;AB73&amp;AF73&amp;"
 }
}
")</f>
        <is>
          <t/>
        </is>
      </c>
      <c r="C73" s="0" t="inlineStr">
        <f aca="false">IF(ISBLANK(Outputs!E73),"",IF(Outputs!A73="Distiller","@PART[KA_Distiller_125_01]:AFTER[Karbonite]:NEEDS[RealFuels]",IF(Outputs!A73="DistillerM","@PART[KA_Distiller_125_01M]:AFTER[Karbonite]:NEEDS[RealFuels]",IF(Outputs!A73="ConverterC","@PART[KA_Converter_125_01]:AFTER[Karbonite]:NEEDS[RealFuels]",IF(Outputs!A73="ConverterN","@PART[KA_Converter_125_01N]:AFTER[Karbonite]:NEEDS[RealFuels]",IF(Outputs!A73="ConverterH","@PART[KA_Converter_125_01H]:AFTER[Karbonite]:NEEDS[RealFuels]",IF(Outputs!A73="ConverterO","@PART[KA_Converter_125_01O]:AFTER[Karbonite]:NEEDS[RealFuels]","ERROR!"))))))&amp;"
{
 MODULE
 {
  name = USI_Converter
  converterName = "&amp;$E73&amp;"
  conversionRate = 0.5
  inputResources = "&amp;$G73&amp;I73&amp;M73&amp;Q73&amp;"
  outputResources = "&amp;U73&amp;Y73&amp;AC73&amp;AG73&amp;"
 }
}
")</f>
        <is>
          <t/>
        </is>
      </c>
      <c r="E73" s="0" t="inlineStr">
        <f aca="false"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is>
          <t/>
        </is>
      </c>
      <c r="F73" s="0" t="inlineStr">
        <f aca="false"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is>
          <t/>
        </is>
      </c>
      <c r="G73" s="0" t="inlineStr">
        <f aca="false">IF(ISBLANK(Outputs!E73),"","ElectricCharge, "&amp;Outputs!B73)</f>
        <is>
          <t/>
        </is>
      </c>
      <c r="H73" s="0" t="inlineStr">
        <f aca="false">IF(ISBLANK(Outputs!E73),"",", "&amp;Outputs!E73&amp;", "&amp;Outputs!H73)</f>
        <is>
          <t/>
        </is>
      </c>
      <c r="I73" s="0" t="inlineStr">
        <f aca="false">IF(ISBLANK(Outputs!E73),"",", "&amp;Outputs!E73&amp;", "&amp;Outputs!H73)</f>
        <is>
          <t/>
        </is>
      </c>
      <c r="L73" s="0" t="inlineStr">
        <f aca="false">IF(ISBLANK(Outputs!I73),"",", "&amp;Outputs!I73&amp;", "&amp;Outputs!L73)</f>
        <is>
          <t/>
        </is>
      </c>
      <c r="M73" s="0" t="inlineStr">
        <f aca="false">IF(ISBLANK(Outputs!I73),"",", "&amp;Outputs!I73&amp;", "&amp;Outputs!L73)</f>
        <is>
          <t/>
        </is>
      </c>
      <c r="P73" s="0" t="inlineStr">
        <f aca="false">IF(ISBLANK(Outputs!M73),"",", "&amp;Outputs!M73&amp;", "&amp;Outputs!P73)</f>
        <is>
          <t/>
        </is>
      </c>
      <c r="Q73" s="0" t="inlineStr">
        <f aca="false">IF(ISBLANK(Outputs!M73),"",", "&amp;Outputs!M73&amp;", "&amp;Outputs!P73)</f>
        <is>
          <t/>
        </is>
      </c>
      <c r="T73" s="0" t="inlineStr">
        <f aca="false">IF(ISBLANK(Outputs!Q73),"",Outputs!Q73&amp;", "&amp;Outputs!T73&amp;", False")</f>
        <is>
          <t/>
        </is>
      </c>
      <c r="U73" s="0" t="inlineStr">
        <f aca="false">IF(ISBLANK(Outputs!Q73),"",Outputs!Q73&amp;",  "&amp;Outputs!T73&amp;", False")</f>
        <is>
          <t/>
        </is>
      </c>
      <c r="X73" s="0" t="inlineStr">
        <f aca="false">IF(ISBLANK(Outputs!U73),"",", "&amp;Outputs!U73&amp;", "&amp;Outputs!X73&amp;", True")</f>
        <is>
          <t/>
        </is>
      </c>
      <c r="Y73" s="0" t="inlineStr">
        <f aca="false">IF(ISBLANK(Outputs!U73),"",", "&amp;Outputs!U73&amp;", "&amp;Outputs!X73&amp;", True")</f>
        <is>
          <t/>
        </is>
      </c>
      <c r="AB73" s="0" t="inlineStr">
        <f aca="false">IF(ISBLANK(Outputs!Y73),"",", "&amp;Outputs!Y73&amp;", "&amp;Outputs!AB73&amp;", True")</f>
        <is>
          <t/>
        </is>
      </c>
      <c r="AC73" s="0" t="inlineStr">
        <f aca="false">IF(ISBLANK(Outputs!Y73),"",", "&amp;Outputs!Y73&amp;", "&amp;Outputs!AB73&amp;", True")</f>
        <is>
          <t/>
        </is>
      </c>
      <c r="AF73" s="0" t="inlineStr">
        <f aca="false">IF(ISBLANK(Outputs!AC73),"",", "&amp;Outputs!AC73&amp;", "&amp;Outputs!AF73&amp;", True")</f>
        <is>
          <t/>
        </is>
      </c>
      <c r="AG73" s="0" t="inlineStr">
        <f aca="false">IF(ISBLANK(Outputs!AC73),"",", "&amp;Outputs!AC73&amp;", "&amp;Outputs!AF73&amp;", True")</f>
        <is>
          <t/>
        </is>
      </c>
    </row>
    <row r="74" customFormat="false" ht="409" hidden="false" customHeight="false" outlineLevel="0" collapsed="false">
      <c r="A74" s="0" t="str">
        <f aca="false">B74&amp;C74&amp;D74</f>
        <v/>
      </c>
      <c r="B74" s="4" t="inlineStr">
        <f aca="false">IF(ISBLANK(Outputs!E74),"",IF(Outputs!A74="Distiller","@PART[KA_Distiller_250_01]:AFTER[Karbonite]:NEEDS[RealFuels]",IF(Outputs!A74="DistillerM","@PART[KA_Distiller_250_01M]:AFTER[Karbonite]:NEEDS[RealFuels]",IF(Outputs!A74="ConverterC","@PART[KA_Converter_250_01]:AFTER[Karbonite]:NEEDS[RealFuels]",IF(Outputs!A74="ConverterN","@PART[KA_Converter_250_01N]:AFTER[Karbonite]:NEEDS[RealFuels]",IF(Outputs!A74="ConverterH","@PART[KA_Converter_250_01H]:AFTER[Karbonite]:NEEDS[RealFuels]",IF(Outputs!A74="ConverterO","@PART[KA_Converter_250_01O]:AFTER[Karbonite]:NEEDS[RealFuels]","ERROR!"))))))&amp;"
{
 MODULE
 {
  name = USI_Converter
  converterName = "&amp;$E74&amp;"
  conversionRate = 1
  inputResources = "&amp;$G74&amp;H74&amp;L74&amp;P74&amp;"
  outputResources = "&amp;T74&amp;X74&amp;AB74&amp;AF74&amp;"
 }
}
")</f>
        <is>
          <t/>
        </is>
      </c>
      <c r="C74" s="0" t="inlineStr">
        <f aca="false">IF(ISBLANK(Outputs!E74),"",IF(Outputs!A74="Distiller","@PART[KA_Distiller_125_01]:AFTER[Karbonite]:NEEDS[RealFuels]",IF(Outputs!A74="DistillerM","@PART[KA_Distiller_125_01M]:AFTER[Karbonite]:NEEDS[RealFuels]",IF(Outputs!A74="ConverterC","@PART[KA_Converter_125_01]:AFTER[Karbonite]:NEEDS[RealFuels]",IF(Outputs!A74="ConverterN","@PART[KA_Converter_125_01N]:AFTER[Karbonite]:NEEDS[RealFuels]",IF(Outputs!A74="ConverterH","@PART[KA_Converter_125_01H]:AFTER[Karbonite]:NEEDS[RealFuels]",IF(Outputs!A74="ConverterO","@PART[KA_Converter_125_01O]:AFTER[Karbonite]:NEEDS[RealFuels]","ERROR!"))))))&amp;"
{
 MODULE
 {
  name = USI_Converter
  converterName = "&amp;$E74&amp;"
  conversionRate = 0.5
  inputResources = "&amp;$G74&amp;I74&amp;M74&amp;Q74&amp;"
  outputResources = "&amp;U74&amp;Y74&amp;AC74&amp;AG74&amp;"
 }
}
")</f>
        <is>
          <t/>
        </is>
      </c>
      <c r="E74" s="0" t="inlineStr">
        <f aca="false"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is>
          <t/>
        </is>
      </c>
      <c r="F74" s="0" t="inlineStr">
        <f aca="false"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is>
          <t/>
        </is>
      </c>
      <c r="G74" s="0" t="inlineStr">
        <f aca="false">IF(ISBLANK(Outputs!E74),"","ElectricCharge, "&amp;Outputs!B74)</f>
        <is>
          <t/>
        </is>
      </c>
      <c r="H74" s="0" t="inlineStr">
        <f aca="false">IF(ISBLANK(Outputs!E74),"",", "&amp;Outputs!E74&amp;", "&amp;Outputs!H74)</f>
        <is>
          <t/>
        </is>
      </c>
      <c r="I74" s="0" t="inlineStr">
        <f aca="false">IF(ISBLANK(Outputs!E74),"",", "&amp;Outputs!E74&amp;", "&amp;Outputs!H74)</f>
        <is>
          <t/>
        </is>
      </c>
      <c r="L74" s="0" t="inlineStr">
        <f aca="false">IF(ISBLANK(Outputs!I74),"",", "&amp;Outputs!I74&amp;", "&amp;Outputs!L74)</f>
        <is>
          <t/>
        </is>
      </c>
      <c r="M74" s="0" t="inlineStr">
        <f aca="false">IF(ISBLANK(Outputs!I74),"",", "&amp;Outputs!I74&amp;", "&amp;Outputs!L74)</f>
        <is>
          <t/>
        </is>
      </c>
      <c r="P74" s="0" t="inlineStr">
        <f aca="false">IF(ISBLANK(Outputs!M74),"",", "&amp;Outputs!M74&amp;", "&amp;Outputs!P74)</f>
        <is>
          <t/>
        </is>
      </c>
      <c r="Q74" s="0" t="inlineStr">
        <f aca="false">IF(ISBLANK(Outputs!M74),"",", "&amp;Outputs!M74&amp;", "&amp;Outputs!P74)</f>
        <is>
          <t/>
        </is>
      </c>
      <c r="T74" s="0" t="inlineStr">
        <f aca="false">IF(ISBLANK(Outputs!Q74),"",Outputs!Q74&amp;", "&amp;Outputs!T74&amp;", False")</f>
        <is>
          <t/>
        </is>
      </c>
      <c r="U74" s="0" t="inlineStr">
        <f aca="false">IF(ISBLANK(Outputs!Q74),"",Outputs!Q74&amp;",  "&amp;Outputs!T74&amp;", False")</f>
        <is>
          <t/>
        </is>
      </c>
      <c r="X74" s="0" t="inlineStr">
        <f aca="false">IF(ISBLANK(Outputs!U74),"",", "&amp;Outputs!U74&amp;", "&amp;Outputs!X74&amp;", True")</f>
        <is>
          <t/>
        </is>
      </c>
      <c r="Y74" s="0" t="inlineStr">
        <f aca="false">IF(ISBLANK(Outputs!U74),"",", "&amp;Outputs!U74&amp;", "&amp;Outputs!X74&amp;", True")</f>
        <is>
          <t/>
        </is>
      </c>
      <c r="AB74" s="0" t="inlineStr">
        <f aca="false">IF(ISBLANK(Outputs!Y74),"",", "&amp;Outputs!Y74&amp;", "&amp;Outputs!AB74&amp;", True")</f>
        <is>
          <t/>
        </is>
      </c>
      <c r="AC74" s="0" t="inlineStr">
        <f aca="false">IF(ISBLANK(Outputs!Y74),"",", "&amp;Outputs!Y74&amp;", "&amp;Outputs!AB74&amp;", True")</f>
        <is>
          <t/>
        </is>
      </c>
      <c r="AF74" s="0" t="inlineStr">
        <f aca="false">IF(ISBLANK(Outputs!AC74),"",", "&amp;Outputs!AC74&amp;", "&amp;Outputs!AF74&amp;", True")</f>
        <is>
          <t/>
        </is>
      </c>
      <c r="AG74" s="0" t="inlineStr">
        <f aca="false">IF(ISBLANK(Outputs!AC74),"",", "&amp;Outputs!AC74&amp;", "&amp;Outputs!AF74&amp;", True")</f>
        <is>
          <t/>
        </is>
      </c>
    </row>
    <row r="75" customFormat="false" ht="409" hidden="false" customHeight="false" outlineLevel="0" collapsed="false">
      <c r="A75" s="0" t="str">
        <f aca="false">B75&amp;C75&amp;D75</f>
        <v/>
      </c>
      <c r="B75" s="4" t="inlineStr">
        <f aca="false">IF(ISBLANK(Outputs!E75),"",IF(Outputs!A75="Distiller","@PART[KA_Distiller_250_01]:AFTER[Karbonite]:NEEDS[RealFuels]",IF(Outputs!A75="DistillerM","@PART[KA_Distiller_250_01M]:AFTER[Karbonite]:NEEDS[RealFuels]",IF(Outputs!A75="ConverterC","@PART[KA_Converter_250_01]:AFTER[Karbonite]:NEEDS[RealFuels]",IF(Outputs!A75="ConverterN","@PART[KA_Converter_250_01N]:AFTER[Karbonite]:NEEDS[RealFuels]",IF(Outputs!A75="ConverterH","@PART[KA_Converter_250_01H]:AFTER[Karbonite]:NEEDS[RealFuels]",IF(Outputs!A75="ConverterO","@PART[KA_Converter_250_01O]:AFTER[Karbonite]:NEEDS[RealFuels]","ERROR!"))))))&amp;"
{
 MODULE
 {
  name = USI_Converter
  converterName = "&amp;$E75&amp;"
  conversionRate = 1
  inputResources = "&amp;$G75&amp;H75&amp;L75&amp;P75&amp;"
  outputResources = "&amp;T75&amp;X75&amp;AB75&amp;AF75&amp;"
 }
}
")</f>
        <is>
          <t/>
        </is>
      </c>
      <c r="C75" s="0" t="inlineStr">
        <f aca="false">IF(ISBLANK(Outputs!E75),"",IF(Outputs!A75="Distiller","@PART[KA_Distiller_125_01]:AFTER[Karbonite]:NEEDS[RealFuels]",IF(Outputs!A75="DistillerM","@PART[KA_Distiller_125_01M]:AFTER[Karbonite]:NEEDS[RealFuels]",IF(Outputs!A75="ConverterC","@PART[KA_Converter_125_01]:AFTER[Karbonite]:NEEDS[RealFuels]",IF(Outputs!A75="ConverterN","@PART[KA_Converter_125_01N]:AFTER[Karbonite]:NEEDS[RealFuels]",IF(Outputs!A75="ConverterH","@PART[KA_Converter_125_01H]:AFTER[Karbonite]:NEEDS[RealFuels]",IF(Outputs!A75="ConverterO","@PART[KA_Converter_125_01O]:AFTER[Karbonite]:NEEDS[RealFuels]","ERROR!"))))))&amp;"
{
 MODULE
 {
  name = USI_Converter
  converterName = "&amp;$E75&amp;"
  conversionRate = 0.5
  inputResources = "&amp;$G75&amp;I75&amp;M75&amp;Q75&amp;"
  outputResources = "&amp;U75&amp;Y75&amp;AC75&amp;AG75&amp;"
 }
}
")</f>
        <is>
          <t/>
        </is>
      </c>
      <c r="E75" s="0" t="inlineStr">
        <f aca="false"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is>
          <t/>
        </is>
      </c>
      <c r="F75" s="0" t="inlineStr">
        <f aca="false"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is>
          <t/>
        </is>
      </c>
      <c r="G75" s="0" t="inlineStr">
        <f aca="false">IF(ISBLANK(Outputs!E75),"","ElectricCharge, "&amp;Outputs!B75)</f>
        <is>
          <t/>
        </is>
      </c>
      <c r="H75" s="0" t="inlineStr">
        <f aca="false">IF(ISBLANK(Outputs!E75),"",", "&amp;Outputs!E75&amp;", "&amp;Outputs!H75)</f>
        <is>
          <t/>
        </is>
      </c>
      <c r="I75" s="0" t="inlineStr">
        <f aca="false">IF(ISBLANK(Outputs!E75),"",", "&amp;Outputs!E75&amp;", "&amp;Outputs!H75)</f>
        <is>
          <t/>
        </is>
      </c>
      <c r="L75" s="0" t="inlineStr">
        <f aca="false">IF(ISBLANK(Outputs!I75),"",", "&amp;Outputs!I75&amp;", "&amp;Outputs!L75)</f>
        <is>
          <t/>
        </is>
      </c>
      <c r="M75" s="0" t="inlineStr">
        <f aca="false">IF(ISBLANK(Outputs!I75),"",", "&amp;Outputs!I75&amp;", "&amp;Outputs!L75)</f>
        <is>
          <t/>
        </is>
      </c>
      <c r="P75" s="0" t="inlineStr">
        <f aca="false">IF(ISBLANK(Outputs!M75),"",", "&amp;Outputs!M75&amp;", "&amp;Outputs!P75)</f>
        <is>
          <t/>
        </is>
      </c>
      <c r="Q75" s="0" t="inlineStr">
        <f aca="false">IF(ISBLANK(Outputs!M75),"",", "&amp;Outputs!M75&amp;", "&amp;Outputs!P75)</f>
        <is>
          <t/>
        </is>
      </c>
      <c r="T75" s="0" t="inlineStr">
        <f aca="false">IF(ISBLANK(Outputs!Q75),"",Outputs!Q75&amp;", "&amp;Outputs!T75&amp;", False")</f>
        <is>
          <t/>
        </is>
      </c>
      <c r="U75" s="0" t="inlineStr">
        <f aca="false">IF(ISBLANK(Outputs!Q75),"",Outputs!Q75&amp;",  "&amp;Outputs!T75&amp;", False")</f>
        <is>
          <t/>
        </is>
      </c>
      <c r="X75" s="0" t="inlineStr">
        <f aca="false">IF(ISBLANK(Outputs!U75),"",", "&amp;Outputs!U75&amp;", "&amp;Outputs!X75&amp;", True")</f>
        <is>
          <t/>
        </is>
      </c>
      <c r="Y75" s="0" t="inlineStr">
        <f aca="false">IF(ISBLANK(Outputs!U75),"",", "&amp;Outputs!U75&amp;", "&amp;Outputs!X75&amp;", True")</f>
        <is>
          <t/>
        </is>
      </c>
      <c r="AB75" s="0" t="inlineStr">
        <f aca="false">IF(ISBLANK(Outputs!Y75),"",", "&amp;Outputs!Y75&amp;", "&amp;Outputs!AB75&amp;", True")</f>
        <is>
          <t/>
        </is>
      </c>
      <c r="AC75" s="0" t="inlineStr">
        <f aca="false">IF(ISBLANK(Outputs!Y75),"",", "&amp;Outputs!Y75&amp;", "&amp;Outputs!AB75&amp;", True")</f>
        <is>
          <t/>
        </is>
      </c>
      <c r="AF75" s="0" t="inlineStr">
        <f aca="false">IF(ISBLANK(Outputs!AC75),"",", "&amp;Outputs!AC75&amp;", "&amp;Outputs!AF75&amp;", True")</f>
        <is>
          <t/>
        </is>
      </c>
      <c r="AG75" s="0" t="inlineStr">
        <f aca="false">IF(ISBLANK(Outputs!AC75),"",", "&amp;Outputs!AC75&amp;", "&amp;Outputs!AF75&amp;", True")</f>
        <is>
          <t/>
        </is>
      </c>
    </row>
    <row r="76" customFormat="false" ht="409" hidden="false" customHeight="false" outlineLevel="0" collapsed="false">
      <c r="A76" s="0" t="str">
        <f aca="false">B76&amp;C76&amp;D76</f>
        <v/>
      </c>
      <c r="B76" s="4" t="inlineStr">
        <f aca="false">IF(ISBLANK(Outputs!E76),"",IF(Outputs!A76="Distiller","@PART[KA_Distiller_250_01]:AFTER[Karbonite]:NEEDS[RealFuels]",IF(Outputs!A76="DistillerM","@PART[KA_Distiller_250_01M]:AFTER[Karbonite]:NEEDS[RealFuels]",IF(Outputs!A76="ConverterC","@PART[KA_Converter_250_01]:AFTER[Karbonite]:NEEDS[RealFuels]",IF(Outputs!A76="ConverterN","@PART[KA_Converter_250_01N]:AFTER[Karbonite]:NEEDS[RealFuels]",IF(Outputs!A76="ConverterH","@PART[KA_Converter_250_01H]:AFTER[Karbonite]:NEEDS[RealFuels]",IF(Outputs!A76="ConverterO","@PART[KA_Converter_250_01O]:AFTER[Karbonite]:NEEDS[RealFuels]","ERROR!"))))))&amp;"
{
 MODULE
 {
  name = USI_Converter
  converterName = "&amp;$E76&amp;"
  conversionRate = 1
  inputResources = "&amp;$G76&amp;H76&amp;L76&amp;P76&amp;"
  outputResources = "&amp;T76&amp;X76&amp;AB76&amp;AF76&amp;"
 }
}
")</f>
        <is>
          <t/>
        </is>
      </c>
      <c r="C76" s="0" t="inlineStr">
        <f aca="false">IF(ISBLANK(Outputs!E76),"",IF(Outputs!A76="Distiller","@PART[KA_Distiller_125_01]:AFTER[Karbonite]:NEEDS[RealFuels]",IF(Outputs!A76="DistillerM","@PART[KA_Distiller_125_01M]:AFTER[Karbonite]:NEEDS[RealFuels]",IF(Outputs!A76="ConverterC","@PART[KA_Converter_125_01]:AFTER[Karbonite]:NEEDS[RealFuels]",IF(Outputs!A76="ConverterN","@PART[KA_Converter_125_01N]:AFTER[Karbonite]:NEEDS[RealFuels]",IF(Outputs!A76="ConverterH","@PART[KA_Converter_125_01H]:AFTER[Karbonite]:NEEDS[RealFuels]",IF(Outputs!A76="ConverterO","@PART[KA_Converter_125_01O]:AFTER[Karbonite]:NEEDS[RealFuels]","ERROR!"))))))&amp;"
{
 MODULE
 {
  name = USI_Converter
  converterName = "&amp;$E76&amp;"
  conversionRate = 0.5
  inputResources = "&amp;$G76&amp;I76&amp;M76&amp;Q76&amp;"
  outputResources = "&amp;U76&amp;Y76&amp;AC76&amp;AG76&amp;"
 }
}
")</f>
        <is>
          <t/>
        </is>
      </c>
      <c r="E76" s="0" t="inlineStr">
        <f aca="false"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is>
          <t/>
        </is>
      </c>
      <c r="F76" s="0" t="inlineStr">
        <f aca="false"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is>
          <t/>
        </is>
      </c>
      <c r="G76" s="0" t="inlineStr">
        <f aca="false">IF(ISBLANK(Outputs!E76),"","ElectricCharge, "&amp;Outputs!B76)</f>
        <is>
          <t/>
        </is>
      </c>
      <c r="H76" s="0" t="inlineStr">
        <f aca="false">IF(ISBLANK(Outputs!E76),"",", "&amp;Outputs!E76&amp;", "&amp;Outputs!H76)</f>
        <is>
          <t/>
        </is>
      </c>
      <c r="I76" s="0" t="inlineStr">
        <f aca="false">IF(ISBLANK(Outputs!E76),"",", "&amp;Outputs!E76&amp;", "&amp;Outputs!H76)</f>
        <is>
          <t/>
        </is>
      </c>
      <c r="L76" s="0" t="inlineStr">
        <f aca="false">IF(ISBLANK(Outputs!I76),"",", "&amp;Outputs!I76&amp;", "&amp;Outputs!L76)</f>
        <is>
          <t/>
        </is>
      </c>
      <c r="M76" s="0" t="inlineStr">
        <f aca="false">IF(ISBLANK(Outputs!I76),"",", "&amp;Outputs!I76&amp;", "&amp;Outputs!L76)</f>
        <is>
          <t/>
        </is>
      </c>
      <c r="P76" s="0" t="inlineStr">
        <f aca="false">IF(ISBLANK(Outputs!M76),"",", "&amp;Outputs!M76&amp;", "&amp;Outputs!P76)</f>
        <is>
          <t/>
        </is>
      </c>
      <c r="Q76" s="0" t="inlineStr">
        <f aca="false">IF(ISBLANK(Outputs!M76),"",", "&amp;Outputs!M76&amp;", "&amp;Outputs!P76)</f>
        <is>
          <t/>
        </is>
      </c>
      <c r="T76" s="0" t="inlineStr">
        <f aca="false">IF(ISBLANK(Outputs!Q76),"",Outputs!Q76&amp;", "&amp;Outputs!T76&amp;", False")</f>
        <is>
          <t/>
        </is>
      </c>
      <c r="U76" s="0" t="inlineStr">
        <f aca="false">IF(ISBLANK(Outputs!Q76),"",Outputs!Q76&amp;",  "&amp;Outputs!T76&amp;", False")</f>
        <is>
          <t/>
        </is>
      </c>
      <c r="X76" s="0" t="inlineStr">
        <f aca="false">IF(ISBLANK(Outputs!U76),"",", "&amp;Outputs!U76&amp;", "&amp;Outputs!X76&amp;", True")</f>
        <is>
          <t/>
        </is>
      </c>
      <c r="Y76" s="0" t="inlineStr">
        <f aca="false">IF(ISBLANK(Outputs!U76),"",", "&amp;Outputs!U76&amp;", "&amp;Outputs!X76&amp;", True")</f>
        <is>
          <t/>
        </is>
      </c>
      <c r="AB76" s="0" t="inlineStr">
        <f aca="false">IF(ISBLANK(Outputs!Y76),"",", "&amp;Outputs!Y76&amp;", "&amp;Outputs!AB76&amp;", True")</f>
        <is>
          <t/>
        </is>
      </c>
      <c r="AC76" s="0" t="inlineStr">
        <f aca="false">IF(ISBLANK(Outputs!Y76),"",", "&amp;Outputs!Y76&amp;", "&amp;Outputs!AB76&amp;", True")</f>
        <is>
          <t/>
        </is>
      </c>
      <c r="AF76" s="0" t="inlineStr">
        <f aca="false">IF(ISBLANK(Outputs!AC76),"",", "&amp;Outputs!AC76&amp;", "&amp;Outputs!AF76&amp;", True")</f>
        <is>
          <t/>
        </is>
      </c>
      <c r="AG76" s="0" t="inlineStr">
        <f aca="false">IF(ISBLANK(Outputs!AC76),"",", "&amp;Outputs!AC76&amp;", "&amp;Outputs!AF76&amp;", True")</f>
        <is>
          <t/>
        </is>
      </c>
    </row>
    <row r="77" customFormat="false" ht="409" hidden="false" customHeight="false" outlineLevel="0" collapsed="false">
      <c r="A77" s="0" t="str">
        <f aca="false">B77&amp;C77&amp;D77</f>
        <v/>
      </c>
      <c r="B77" s="4" t="inlineStr">
        <f aca="false">IF(ISBLANK(Outputs!E77),"",IF(Outputs!A77="Distiller","@PART[KA_Distiller_250_01]:AFTER[Karbonite]:NEEDS[RealFuels]",IF(Outputs!A77="DistillerM","@PART[KA_Distiller_250_01M]:AFTER[Karbonite]:NEEDS[RealFuels]",IF(Outputs!A77="ConverterC","@PART[KA_Converter_250_01]:AFTER[Karbonite]:NEEDS[RealFuels]",IF(Outputs!A77="ConverterN","@PART[KA_Converter_250_01N]:AFTER[Karbonite]:NEEDS[RealFuels]",IF(Outputs!A77="ConverterH","@PART[KA_Converter_250_01H]:AFTER[Karbonite]:NEEDS[RealFuels]",IF(Outputs!A77="ConverterO","@PART[KA_Converter_250_01O]:AFTER[Karbonite]:NEEDS[RealFuels]","ERROR!"))))))&amp;"
{
 MODULE
 {
  name = USI_Converter
  converterName = "&amp;$E77&amp;"
  conversionRate = 1
  inputResources = "&amp;$G77&amp;H77&amp;L77&amp;P77&amp;"
  outputResources = "&amp;T77&amp;X77&amp;AB77&amp;AF77&amp;"
 }
}
")</f>
        <is>
          <t/>
        </is>
      </c>
      <c r="C77" s="0" t="inlineStr">
        <f aca="false">IF(ISBLANK(Outputs!E77),"",IF(Outputs!A77="Distiller","@PART[KA_Distiller_125_01]:AFTER[Karbonite]:NEEDS[RealFuels]",IF(Outputs!A77="DistillerM","@PART[KA_Distiller_125_01M]:AFTER[Karbonite]:NEEDS[RealFuels]",IF(Outputs!A77="ConverterC","@PART[KA_Converter_125_01]:AFTER[Karbonite]:NEEDS[RealFuels]",IF(Outputs!A77="ConverterN","@PART[KA_Converter_125_01N]:AFTER[Karbonite]:NEEDS[RealFuels]",IF(Outputs!A77="ConverterH","@PART[KA_Converter_125_01H]:AFTER[Karbonite]:NEEDS[RealFuels]",IF(Outputs!A77="ConverterO","@PART[KA_Converter_125_01O]:AFTER[Karbonite]:NEEDS[RealFuels]","ERROR!"))))))&amp;"
{
 MODULE
 {
  name = USI_Converter
  converterName = "&amp;$E77&amp;"
  conversionRate = 0.5
  inputResources = "&amp;$G77&amp;I77&amp;M77&amp;Q77&amp;"
  outputResources = "&amp;U77&amp;Y77&amp;AC77&amp;AG77&amp;"
 }
}
")</f>
        <is>
          <t/>
        </is>
      </c>
      <c r="E77" s="0" t="inlineStr">
        <f aca="false"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is>
          <t/>
        </is>
      </c>
      <c r="F77" s="0" t="inlineStr">
        <f aca="false"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is>
          <t/>
        </is>
      </c>
      <c r="G77" s="0" t="inlineStr">
        <f aca="false">IF(ISBLANK(Outputs!E77),"","ElectricCharge, "&amp;Outputs!B77)</f>
        <is>
          <t/>
        </is>
      </c>
      <c r="H77" s="0" t="inlineStr">
        <f aca="false">IF(ISBLANK(Outputs!E77),"",", "&amp;Outputs!E77&amp;", "&amp;Outputs!H77)</f>
        <is>
          <t/>
        </is>
      </c>
      <c r="I77" s="0" t="inlineStr">
        <f aca="false">IF(ISBLANK(Outputs!E77),"",", "&amp;Outputs!E77&amp;", "&amp;Outputs!H77)</f>
        <is>
          <t/>
        </is>
      </c>
      <c r="L77" s="0" t="inlineStr">
        <f aca="false">IF(ISBLANK(Outputs!I77),"",", "&amp;Outputs!I77&amp;", "&amp;Outputs!L77)</f>
        <is>
          <t/>
        </is>
      </c>
      <c r="M77" s="0" t="inlineStr">
        <f aca="false">IF(ISBLANK(Outputs!I77),"",", "&amp;Outputs!I77&amp;", "&amp;Outputs!L77)</f>
        <is>
          <t/>
        </is>
      </c>
      <c r="P77" s="0" t="inlineStr">
        <f aca="false">IF(ISBLANK(Outputs!M77),"",", "&amp;Outputs!M77&amp;", "&amp;Outputs!P77)</f>
        <is>
          <t/>
        </is>
      </c>
      <c r="Q77" s="0" t="inlineStr">
        <f aca="false">IF(ISBLANK(Outputs!M77),"",", "&amp;Outputs!M77&amp;", "&amp;Outputs!P77)</f>
        <is>
          <t/>
        </is>
      </c>
      <c r="T77" s="0" t="inlineStr">
        <f aca="false">IF(ISBLANK(Outputs!Q77),"",Outputs!Q77&amp;", "&amp;Outputs!T77&amp;", False")</f>
        <is>
          <t/>
        </is>
      </c>
      <c r="U77" s="0" t="inlineStr">
        <f aca="false">IF(ISBLANK(Outputs!Q77),"",Outputs!Q77&amp;",  "&amp;Outputs!T77&amp;", False")</f>
        <is>
          <t/>
        </is>
      </c>
      <c r="X77" s="0" t="inlineStr">
        <f aca="false">IF(ISBLANK(Outputs!U77),"",", "&amp;Outputs!U77&amp;", "&amp;Outputs!X77&amp;", True")</f>
        <is>
          <t/>
        </is>
      </c>
      <c r="Y77" s="0" t="inlineStr">
        <f aca="false">IF(ISBLANK(Outputs!U77),"",", "&amp;Outputs!U77&amp;", "&amp;Outputs!X77&amp;", True")</f>
        <is>
          <t/>
        </is>
      </c>
      <c r="AB77" s="0" t="inlineStr">
        <f aca="false">IF(ISBLANK(Outputs!Y77),"",", "&amp;Outputs!Y77&amp;", "&amp;Outputs!AB77&amp;", True")</f>
        <is>
          <t/>
        </is>
      </c>
      <c r="AC77" s="0" t="inlineStr">
        <f aca="false">IF(ISBLANK(Outputs!Y77),"",", "&amp;Outputs!Y77&amp;", "&amp;Outputs!AB77&amp;", True")</f>
        <is>
          <t/>
        </is>
      </c>
      <c r="AF77" s="0" t="inlineStr">
        <f aca="false">IF(ISBLANK(Outputs!AC77),"",", "&amp;Outputs!AC77&amp;", "&amp;Outputs!AF77&amp;", True")</f>
        <is>
          <t/>
        </is>
      </c>
      <c r="AG77" s="0" t="inlineStr">
        <f aca="false">IF(ISBLANK(Outputs!AC77),"",", "&amp;Outputs!AC77&amp;", "&amp;Outputs!AF77&amp;", True")</f>
        <is>
          <t/>
        </is>
      </c>
    </row>
    <row r="78" customFormat="false" ht="409" hidden="false" customHeight="false" outlineLevel="0" collapsed="false">
      <c r="A78" s="0" t="str">
        <f aca="false">B78&amp;C78&amp;D78</f>
        <v/>
      </c>
      <c r="B78" s="4" t="inlineStr">
        <f aca="false">IF(ISBLANK(Outputs!E78),"",IF(Outputs!A78="Distiller","@PART[KA_Distiller_250_01]:AFTER[Karbonite]:NEEDS[RealFuels]",IF(Outputs!A78="DistillerM","@PART[KA_Distiller_250_01M]:AFTER[Karbonite]:NEEDS[RealFuels]",IF(Outputs!A78="ConverterC","@PART[KA_Converter_250_01]:AFTER[Karbonite]:NEEDS[RealFuels]",IF(Outputs!A78="ConverterN","@PART[KA_Converter_250_01N]:AFTER[Karbonite]:NEEDS[RealFuels]",IF(Outputs!A78="ConverterH","@PART[KA_Converter_250_01H]:AFTER[Karbonite]:NEEDS[RealFuels]",IF(Outputs!A78="ConverterO","@PART[KA_Converter_250_01O]:AFTER[Karbonite]:NEEDS[RealFuels]","ERROR!"))))))&amp;"
{
 MODULE
 {
  name = USI_Converter
  converterName = "&amp;$E78&amp;"
  conversionRate = 1
  inputResources = "&amp;$G78&amp;H78&amp;L78&amp;P78&amp;"
  outputResources = "&amp;T78&amp;X78&amp;AB78&amp;AF78&amp;"
 }
}
")</f>
        <is>
          <t/>
        </is>
      </c>
      <c r="C78" s="0" t="inlineStr">
        <f aca="false">IF(ISBLANK(Outputs!E78),"",IF(Outputs!A78="Distiller","@PART[KA_Distiller_125_01]:AFTER[Karbonite]:NEEDS[RealFuels]",IF(Outputs!A78="DistillerM","@PART[KA_Distiller_125_01M]:AFTER[Karbonite]:NEEDS[RealFuels]",IF(Outputs!A78="ConverterC","@PART[KA_Converter_125_01]:AFTER[Karbonite]:NEEDS[RealFuels]",IF(Outputs!A78="ConverterN","@PART[KA_Converter_125_01N]:AFTER[Karbonite]:NEEDS[RealFuels]",IF(Outputs!A78="ConverterH","@PART[KA_Converter_125_01H]:AFTER[Karbonite]:NEEDS[RealFuels]",IF(Outputs!A78="ConverterO","@PART[KA_Converter_125_01O]:AFTER[Karbonite]:NEEDS[RealFuels]","ERROR!"))))))&amp;"
{
 MODULE
 {
  name = USI_Converter
  converterName = "&amp;$E78&amp;"
  conversionRate = 0.5
  inputResources = "&amp;$G78&amp;I78&amp;M78&amp;Q78&amp;"
  outputResources = "&amp;U78&amp;Y78&amp;AC78&amp;AG78&amp;"
 }
}
")</f>
        <is>
          <t/>
        </is>
      </c>
      <c r="E78" s="0" t="inlineStr">
        <f aca="false"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is>
          <t/>
        </is>
      </c>
      <c r="F78" s="0" t="inlineStr">
        <f aca="false"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is>
          <t/>
        </is>
      </c>
      <c r="G78" s="0" t="inlineStr">
        <f aca="false">IF(ISBLANK(Outputs!E78),"","ElectricCharge, "&amp;Outputs!B78)</f>
        <is>
          <t/>
        </is>
      </c>
      <c r="H78" s="0" t="inlineStr">
        <f aca="false">IF(ISBLANK(Outputs!E78),"",", "&amp;Outputs!E78&amp;", "&amp;Outputs!H78)</f>
        <is>
          <t/>
        </is>
      </c>
      <c r="I78" s="0" t="inlineStr">
        <f aca="false">IF(ISBLANK(Outputs!E78),"",", "&amp;Outputs!E78&amp;", "&amp;Outputs!H78)</f>
        <is>
          <t/>
        </is>
      </c>
      <c r="L78" s="0" t="inlineStr">
        <f aca="false">IF(ISBLANK(Outputs!I78),"",", "&amp;Outputs!I78&amp;", "&amp;Outputs!L78)</f>
        <is>
          <t/>
        </is>
      </c>
      <c r="M78" s="0" t="inlineStr">
        <f aca="false">IF(ISBLANK(Outputs!I78),"",", "&amp;Outputs!I78&amp;", "&amp;Outputs!L78)</f>
        <is>
          <t/>
        </is>
      </c>
      <c r="P78" s="0" t="inlineStr">
        <f aca="false">IF(ISBLANK(Outputs!M78),"",", "&amp;Outputs!M78&amp;", "&amp;Outputs!P78)</f>
        <is>
          <t/>
        </is>
      </c>
      <c r="Q78" s="0" t="inlineStr">
        <f aca="false">IF(ISBLANK(Outputs!M78),"",", "&amp;Outputs!M78&amp;", "&amp;Outputs!P78)</f>
        <is>
          <t/>
        </is>
      </c>
      <c r="T78" s="0" t="inlineStr">
        <f aca="false">IF(ISBLANK(Outputs!Q78),"",Outputs!Q78&amp;", "&amp;Outputs!T78&amp;", False")</f>
        <is>
          <t/>
        </is>
      </c>
      <c r="U78" s="0" t="inlineStr">
        <f aca="false">IF(ISBLANK(Outputs!Q78),"",Outputs!Q78&amp;",  "&amp;Outputs!T78&amp;", False")</f>
        <is>
          <t/>
        </is>
      </c>
      <c r="X78" s="0" t="inlineStr">
        <f aca="false">IF(ISBLANK(Outputs!U78),"",", "&amp;Outputs!U78&amp;", "&amp;Outputs!X78&amp;", True")</f>
        <is>
          <t/>
        </is>
      </c>
      <c r="Y78" s="0" t="inlineStr">
        <f aca="false">IF(ISBLANK(Outputs!U78),"",", "&amp;Outputs!U78&amp;", "&amp;Outputs!X78&amp;", True")</f>
        <is>
          <t/>
        </is>
      </c>
      <c r="AB78" s="0" t="inlineStr">
        <f aca="false">IF(ISBLANK(Outputs!Y78),"",", "&amp;Outputs!Y78&amp;", "&amp;Outputs!AB78&amp;", True")</f>
        <is>
          <t/>
        </is>
      </c>
      <c r="AC78" s="0" t="inlineStr">
        <f aca="false">IF(ISBLANK(Outputs!Y78),"",", "&amp;Outputs!Y78&amp;", "&amp;Outputs!AB78&amp;", True")</f>
        <is>
          <t/>
        </is>
      </c>
      <c r="AF78" s="0" t="inlineStr">
        <f aca="false">IF(ISBLANK(Outputs!AC78),"",", "&amp;Outputs!AC78&amp;", "&amp;Outputs!AF78&amp;", True")</f>
        <is>
          <t/>
        </is>
      </c>
      <c r="AG78" s="0" t="inlineStr">
        <f aca="false">IF(ISBLANK(Outputs!AC78),"",", "&amp;Outputs!AC78&amp;", "&amp;Outputs!AF78&amp;", True")</f>
        <is>
          <t/>
        </is>
      </c>
    </row>
    <row r="79" customFormat="false" ht="409" hidden="false" customHeight="false" outlineLevel="0" collapsed="false">
      <c r="A79" s="0" t="str">
        <f aca="false">B79&amp;C79&amp;D79</f>
        <v/>
      </c>
      <c r="B79" s="4" t="inlineStr">
        <f aca="false">IF(ISBLANK(Outputs!E79),"",IF(Outputs!A79="Distiller","@PART[KA_Distiller_250_01]:AFTER[Karbonite]:NEEDS[RealFuels]",IF(Outputs!A79="DistillerM","@PART[KA_Distiller_250_01M]:AFTER[Karbonite]:NEEDS[RealFuels]",IF(Outputs!A79="ConverterC","@PART[KA_Converter_250_01]:AFTER[Karbonite]:NEEDS[RealFuels]",IF(Outputs!A79="ConverterN","@PART[KA_Converter_250_01N]:AFTER[Karbonite]:NEEDS[RealFuels]",IF(Outputs!A79="ConverterH","@PART[KA_Converter_250_01H]:AFTER[Karbonite]:NEEDS[RealFuels]",IF(Outputs!A79="ConverterO","@PART[KA_Converter_250_01O]:AFTER[Karbonite]:NEEDS[RealFuels]","ERROR!"))))))&amp;"
{
 MODULE
 {
  name = USI_Converter
  converterName = "&amp;$E79&amp;"
  conversionRate = 1
  inputResources = "&amp;$G79&amp;H79&amp;L79&amp;P79&amp;"
  outputResources = "&amp;T79&amp;X79&amp;AB79&amp;AF79&amp;"
 }
}
")</f>
        <is>
          <t/>
        </is>
      </c>
      <c r="C79" s="0" t="inlineStr">
        <f aca="false">IF(ISBLANK(Outputs!E79),"",IF(Outputs!A79="Distiller","@PART[KA_Distiller_125_01]:AFTER[Karbonite]:NEEDS[RealFuels]",IF(Outputs!A79="DistillerM","@PART[KA_Distiller_125_01M]:AFTER[Karbonite]:NEEDS[RealFuels]",IF(Outputs!A79="ConverterC","@PART[KA_Converter_125_01]:AFTER[Karbonite]:NEEDS[RealFuels]",IF(Outputs!A79="ConverterN","@PART[KA_Converter_125_01N]:AFTER[Karbonite]:NEEDS[RealFuels]",IF(Outputs!A79="ConverterH","@PART[KA_Converter_125_01H]:AFTER[Karbonite]:NEEDS[RealFuels]",IF(Outputs!A79="ConverterO","@PART[KA_Converter_125_01O]:AFTER[Karbonite]:NEEDS[RealFuels]","ERROR!"))))))&amp;"
{
 MODULE
 {
  name = USI_Converter
  converterName = "&amp;$E79&amp;"
  conversionRate = 0.5
  inputResources = "&amp;$G79&amp;I79&amp;M79&amp;Q79&amp;"
  outputResources = "&amp;U79&amp;Y79&amp;AC79&amp;AG79&amp;"
 }
}
")</f>
        <is>
          <t/>
        </is>
      </c>
      <c r="E79" s="0" t="inlineStr">
        <f aca="false">IF(ISBLANK(VLOOKUP(Outputs!Q79,Density,6,0)),Outputs!Q79,VLOOKUP(Outputs!Q79,Density,6,0))&amp;IF(ISBLANK(Outputs!U79),"",", "&amp;IF(ISBLANK(VLOOKUP(Outputs!U79,Density,6,0)),Outputs!U79,VLOOKUP(Outputs!U79,Density,6,0)))&amp;IF(ISBLANK(Outputs!Y79),"",", "&amp;IF(ISBLANK(VLOOKUP(Outputs!Y79,Density,6,0)),Outputs!Y79,VLOOKUP(Outputs!Y79,Density,6,0))&amp;IF(ISBLANK(Outputs!AC79),"",", "&amp;IF(ISBLANK(VLOOKUP(Outputs!AC79,Density,6,0)),Outputs!AC79,VLOOKUP(Outputs!AC79,Density,6,0))))</f>
        <is>
          <t/>
        </is>
      </c>
      <c r="F79" s="0" t="inlineStr">
        <f aca="false">IF(ISBLANK(VLOOKUP(Outputs!E79,Density,6,0)),Outputs!E79,VLOOKUP(Outputs!E79,Density,6,0))&amp;IF(ISBLANK(Outputs!I79),"",", "&amp;IF(ISBLANK(VLOOKUP(Outputs!I79,Density,6,0)),Outputs!I79,VLOOKUP(Outputs!I79,Density,6,0)))&amp;IF(ISBLANK(Outputs!M79),"",", "&amp;IF(ISBLANK(VLOOKUP(Outputs!M79,Density,6,0)),Outputs!M79,VLOOKUP(Outputs!M79,Density,6,0)))</f>
        <is>
          <t/>
        </is>
      </c>
      <c r="G79" s="0" t="inlineStr">
        <f aca="false">IF(ISBLANK(Outputs!E79),"","ElectricCharge, "&amp;Outputs!B79)</f>
        <is>
          <t/>
        </is>
      </c>
      <c r="H79" s="0" t="inlineStr">
        <f aca="false">IF(ISBLANK(Outputs!E79),"",", "&amp;Outputs!E79&amp;", "&amp;Outputs!H79)</f>
        <is>
          <t/>
        </is>
      </c>
      <c r="I79" s="0" t="inlineStr">
        <f aca="false">IF(ISBLANK(Outputs!E79),"",", "&amp;Outputs!E79&amp;", "&amp;Outputs!H79)</f>
        <is>
          <t/>
        </is>
      </c>
      <c r="L79" s="0" t="inlineStr">
        <f aca="false">IF(ISBLANK(Outputs!I79),"",", "&amp;Outputs!I79&amp;", "&amp;Outputs!L79)</f>
        <is>
          <t/>
        </is>
      </c>
      <c r="M79" s="0" t="inlineStr">
        <f aca="false">IF(ISBLANK(Outputs!I79),"",", "&amp;Outputs!I79&amp;", "&amp;Outputs!L79)</f>
        <is>
          <t/>
        </is>
      </c>
      <c r="P79" s="0" t="inlineStr">
        <f aca="false">IF(ISBLANK(Outputs!M79),"",", "&amp;Outputs!M79&amp;", "&amp;Outputs!P79)</f>
        <is>
          <t/>
        </is>
      </c>
      <c r="Q79" s="0" t="inlineStr">
        <f aca="false">IF(ISBLANK(Outputs!M79),"",", "&amp;Outputs!M79&amp;", "&amp;Outputs!P79)</f>
        <is>
          <t/>
        </is>
      </c>
      <c r="T79" s="0" t="inlineStr">
        <f aca="false">IF(ISBLANK(Outputs!Q79),"",Outputs!Q79&amp;", "&amp;Outputs!T79&amp;", False")</f>
        <is>
          <t/>
        </is>
      </c>
      <c r="U79" s="0" t="inlineStr">
        <f aca="false">IF(ISBLANK(Outputs!Q79),"",Outputs!Q79&amp;",  "&amp;Outputs!T79&amp;", False")</f>
        <is>
          <t/>
        </is>
      </c>
      <c r="X79" s="0" t="inlineStr">
        <f aca="false">IF(ISBLANK(Outputs!U79),"",", "&amp;Outputs!U79&amp;", "&amp;Outputs!X79&amp;", True")</f>
        <is>
          <t/>
        </is>
      </c>
      <c r="Y79" s="0" t="inlineStr">
        <f aca="false">IF(ISBLANK(Outputs!U79),"",", "&amp;Outputs!U79&amp;", "&amp;Outputs!X79&amp;", True")</f>
        <is>
          <t/>
        </is>
      </c>
      <c r="AB79" s="0" t="inlineStr">
        <f aca="false">IF(ISBLANK(Outputs!Y79),"",", "&amp;Outputs!Y79&amp;", "&amp;Outputs!AB79&amp;", True")</f>
        <is>
          <t/>
        </is>
      </c>
      <c r="AC79" s="0" t="inlineStr">
        <f aca="false">IF(ISBLANK(Outputs!Y79),"",", "&amp;Outputs!Y79&amp;", "&amp;Outputs!AB79&amp;", True")</f>
        <is>
          <t/>
        </is>
      </c>
      <c r="AF79" s="0" t="inlineStr">
        <f aca="false">IF(ISBLANK(Outputs!AC79),"",", "&amp;Outputs!AC79&amp;", "&amp;Outputs!AF79&amp;", True")</f>
        <is>
          <t/>
        </is>
      </c>
      <c r="AG79" s="0" t="inlineStr">
        <f aca="false">IF(ISBLANK(Outputs!AC79),"",", "&amp;Outputs!AC79&amp;", "&amp;Outputs!AF79&amp;", True")</f>
        <is>
          <t/>
        </is>
      </c>
    </row>
    <row r="80" customFormat="false" ht="409" hidden="false" customHeight="false" outlineLevel="0" collapsed="false">
      <c r="A80" s="0" t="str">
        <f aca="false">B80&amp;C80&amp;D80</f>
        <v/>
      </c>
      <c r="B80" s="4" t="inlineStr">
        <f aca="false">IF(ISBLANK(Outputs!E80),"",IF(Outputs!A80="Distiller","@PART[KA_Distiller_250_01]:AFTER[Karbonite]:NEEDS[RealFuels]",IF(Outputs!A80="DistillerM","@PART[KA_Distiller_250_01M]:AFTER[Karbonite]:NEEDS[RealFuels]",IF(Outputs!A80="ConverterC","@PART[KA_Converter_250_01]:AFTER[Karbonite]:NEEDS[RealFuels]",IF(Outputs!A80="ConverterN","@PART[KA_Converter_250_01N]:AFTER[Karbonite]:NEEDS[RealFuels]",IF(Outputs!A80="ConverterH","@PART[KA_Converter_250_01H]:AFTER[Karbonite]:NEEDS[RealFuels]",IF(Outputs!A80="ConverterO","@PART[KA_Converter_250_01O]:AFTER[Karbonite]:NEEDS[RealFuels]","ERROR!"))))))&amp;"
{
 MODULE
 {
  name = USI_Converter
  converterName = "&amp;$E80&amp;"
  conversionRate = 1
  inputResources = "&amp;$G80&amp;H80&amp;L80&amp;P80&amp;"
  outputResources = "&amp;T80&amp;X80&amp;AB80&amp;AF80&amp;"
 }
}
")</f>
        <is>
          <t/>
        </is>
      </c>
      <c r="C80" s="0" t="inlineStr">
        <f aca="false">IF(ISBLANK(Outputs!E80),"",IF(Outputs!A80="Distiller","@PART[KA_Distiller_125_01]:AFTER[Karbonite]:NEEDS[RealFuels]",IF(Outputs!A80="DistillerM","@PART[KA_Distiller_125_01M]:AFTER[Karbonite]:NEEDS[RealFuels]",IF(Outputs!A80="ConverterC","@PART[KA_Converter_125_01]:AFTER[Karbonite]:NEEDS[RealFuels]",IF(Outputs!A80="ConverterN","@PART[KA_Converter_125_01N]:AFTER[Karbonite]:NEEDS[RealFuels]",IF(Outputs!A80="ConverterH","@PART[KA_Converter_125_01H]:AFTER[Karbonite]:NEEDS[RealFuels]",IF(Outputs!A80="ConverterO","@PART[KA_Converter_125_01O]:AFTER[Karbonite]:NEEDS[RealFuels]","ERROR!"))))))&amp;"
{
 MODULE
 {
  name = USI_Converter
  converterName = "&amp;$E80&amp;"
  conversionRate = 0.5
  inputResources = "&amp;$G80&amp;I80&amp;M80&amp;Q80&amp;"
  outputResources = "&amp;U80&amp;Y80&amp;AC80&amp;AG80&amp;"
 }
}
")</f>
        <is>
          <t/>
        </is>
      </c>
      <c r="E80" s="0" t="inlineStr">
        <f aca="false">IF(ISBLANK(VLOOKUP(Outputs!Q80,Density,6,0)),Outputs!Q80,VLOOKUP(Outputs!Q80,Density,6,0))&amp;IF(ISBLANK(Outputs!U80),"",", "&amp;IF(ISBLANK(VLOOKUP(Outputs!U80,Density,6,0)),Outputs!U80,VLOOKUP(Outputs!U80,Density,6,0)))&amp;IF(ISBLANK(Outputs!Y80),"",", "&amp;IF(ISBLANK(VLOOKUP(Outputs!Y80,Density,6,0)),Outputs!Y80,VLOOKUP(Outputs!Y80,Density,6,0))&amp;IF(ISBLANK(Outputs!AC80),"",", "&amp;IF(ISBLANK(VLOOKUP(Outputs!AC80,Density,6,0)),Outputs!AC80,VLOOKUP(Outputs!AC80,Density,6,0))))</f>
        <is>
          <t/>
        </is>
      </c>
      <c r="F80" s="0" t="inlineStr">
        <f aca="false">IF(ISBLANK(VLOOKUP(Outputs!E80,Density,6,0)),Outputs!E80,VLOOKUP(Outputs!E80,Density,6,0))&amp;IF(ISBLANK(Outputs!I80),"",", "&amp;IF(ISBLANK(VLOOKUP(Outputs!I80,Density,6,0)),Outputs!I80,VLOOKUP(Outputs!I80,Density,6,0)))&amp;IF(ISBLANK(Outputs!M80),"",", "&amp;IF(ISBLANK(VLOOKUP(Outputs!M80,Density,6,0)),Outputs!M80,VLOOKUP(Outputs!M80,Density,6,0)))</f>
        <is>
          <t/>
        </is>
      </c>
      <c r="G80" s="0" t="inlineStr">
        <f aca="false">IF(ISBLANK(Outputs!E80),"","ElectricCharge, "&amp;Outputs!B80)</f>
        <is>
          <t/>
        </is>
      </c>
      <c r="H80" s="0" t="inlineStr">
        <f aca="false">IF(ISBLANK(Outputs!E80),"",", "&amp;Outputs!E80&amp;", "&amp;Outputs!H80)</f>
        <is>
          <t/>
        </is>
      </c>
      <c r="I80" s="0" t="inlineStr">
        <f aca="false">IF(ISBLANK(Outputs!E80),"",", "&amp;Outputs!E80&amp;", "&amp;Outputs!H80)</f>
        <is>
          <t/>
        </is>
      </c>
      <c r="L80" s="0" t="inlineStr">
        <f aca="false">IF(ISBLANK(Outputs!I80),"",", "&amp;Outputs!I80&amp;", "&amp;Outputs!L80)</f>
        <is>
          <t/>
        </is>
      </c>
      <c r="M80" s="0" t="inlineStr">
        <f aca="false">IF(ISBLANK(Outputs!I80),"",", "&amp;Outputs!I80&amp;", "&amp;Outputs!L80)</f>
        <is>
          <t/>
        </is>
      </c>
      <c r="P80" s="0" t="inlineStr">
        <f aca="false">IF(ISBLANK(Outputs!M80),"",", "&amp;Outputs!M80&amp;", "&amp;Outputs!P80)</f>
        <is>
          <t/>
        </is>
      </c>
      <c r="Q80" s="0" t="inlineStr">
        <f aca="false">IF(ISBLANK(Outputs!M80),"",", "&amp;Outputs!M80&amp;", "&amp;Outputs!P80)</f>
        <is>
          <t/>
        </is>
      </c>
      <c r="T80" s="0" t="inlineStr">
        <f aca="false">IF(ISBLANK(Outputs!Q80),"",Outputs!Q80&amp;", "&amp;Outputs!T80&amp;", False")</f>
        <is>
          <t/>
        </is>
      </c>
      <c r="U80" s="0" t="inlineStr">
        <f aca="false">IF(ISBLANK(Outputs!Q80),"",Outputs!Q80&amp;",  "&amp;Outputs!T80&amp;", False")</f>
        <is>
          <t/>
        </is>
      </c>
      <c r="X80" s="0" t="inlineStr">
        <f aca="false">IF(ISBLANK(Outputs!U80),"",", "&amp;Outputs!U80&amp;", "&amp;Outputs!X80&amp;", True")</f>
        <is>
          <t/>
        </is>
      </c>
      <c r="Y80" s="0" t="inlineStr">
        <f aca="false">IF(ISBLANK(Outputs!U80),"",", "&amp;Outputs!U80&amp;", "&amp;Outputs!X80&amp;", True")</f>
        <is>
          <t/>
        </is>
      </c>
      <c r="AB80" s="0" t="inlineStr">
        <f aca="false">IF(ISBLANK(Outputs!Y80),"",", "&amp;Outputs!Y80&amp;", "&amp;Outputs!AB80&amp;", True")</f>
        <is>
          <t/>
        </is>
      </c>
      <c r="AC80" s="0" t="inlineStr">
        <f aca="false">IF(ISBLANK(Outputs!Y80),"",", "&amp;Outputs!Y80&amp;", "&amp;Outputs!AB80&amp;", True")</f>
        <is>
          <t/>
        </is>
      </c>
      <c r="AF80" s="0" t="inlineStr">
        <f aca="false">IF(ISBLANK(Outputs!AC80),"",", "&amp;Outputs!AC80&amp;", "&amp;Outputs!AF80&amp;", True")</f>
        <is>
          <t/>
        </is>
      </c>
      <c r="AG80" s="0" t="inlineStr">
        <f aca="false">IF(ISBLANK(Outputs!AC80),"",", "&amp;Outputs!AC80&amp;", "&amp;Outputs!AF80&amp;", True")</f>
        <is>
          <t/>
        </is>
      </c>
    </row>
    <row r="81" customFormat="false" ht="409" hidden="false" customHeight="false" outlineLevel="0" collapsed="false">
      <c r="A81" s="0" t="str">
        <f aca="false">B81&amp;C81&amp;D81</f>
        <v/>
      </c>
      <c r="B81" s="4" t="inlineStr">
        <f aca="false">IF(ISBLANK(Outputs!E81),"",IF(Outputs!A81="Distiller","@PART[KA_Distiller_250_01]:AFTER[Karbonite]:NEEDS[RealFuels]",IF(Outputs!A81="DistillerM","@PART[KA_Distiller_250_01M]:AFTER[Karbonite]:NEEDS[RealFuels]",IF(Outputs!A81="ConverterC","@PART[KA_Converter_250_01]:AFTER[Karbonite]:NEEDS[RealFuels]",IF(Outputs!A81="ConverterN","@PART[KA_Converter_250_01N]:AFTER[Karbonite]:NEEDS[RealFuels]",IF(Outputs!A81="ConverterH","@PART[KA_Converter_250_01H]:AFTER[Karbonite]:NEEDS[RealFuels]",IF(Outputs!A81="ConverterO","@PART[KA_Converter_250_01O]:AFTER[Karbonite]:NEEDS[RealFuels]","ERROR!"))))))&amp;"
{
 MODULE
 {
  name = USI_Converter
  converterName = "&amp;$E81&amp;"
  conversionRate = 1
  inputResources = "&amp;$G81&amp;H81&amp;L81&amp;P81&amp;"
  outputResources = "&amp;T81&amp;X81&amp;AB81&amp;AF81&amp;"
 }
}
")</f>
        <is>
          <t/>
        </is>
      </c>
      <c r="C81" s="0" t="inlineStr">
        <f aca="false">IF(ISBLANK(Outputs!E81),"",IF(Outputs!A81="Distiller","@PART[KA_Distiller_125_01]:AFTER[Karbonite]:NEEDS[RealFuels]",IF(Outputs!A81="DistillerM","@PART[KA_Distiller_125_01M]:AFTER[Karbonite]:NEEDS[RealFuels]",IF(Outputs!A81="ConverterC","@PART[KA_Converter_125_01]:AFTER[Karbonite]:NEEDS[RealFuels]",IF(Outputs!A81="ConverterN","@PART[KA_Converter_125_01N]:AFTER[Karbonite]:NEEDS[RealFuels]",IF(Outputs!A81="ConverterH","@PART[KA_Converter_125_01H]:AFTER[Karbonite]:NEEDS[RealFuels]",IF(Outputs!A81="ConverterO","@PART[KA_Converter_125_01O]:AFTER[Karbonite]:NEEDS[RealFuels]","ERROR!"))))))&amp;"
{
 MODULE
 {
  name = USI_Converter
  converterName = "&amp;$E81&amp;"
  conversionRate = 0.5
  inputResources = "&amp;$G81&amp;I81&amp;M81&amp;Q81&amp;"
  outputResources = "&amp;U81&amp;Y81&amp;AC81&amp;AG81&amp;"
 }
}
")</f>
        <is>
          <t/>
        </is>
      </c>
      <c r="E81" s="0" t="inlineStr">
        <f aca="false">IF(ISBLANK(VLOOKUP(Outputs!Q81,Density,6,0)),Outputs!Q81,VLOOKUP(Outputs!Q81,Density,6,0))&amp;IF(ISBLANK(Outputs!U81),"",", "&amp;IF(ISBLANK(VLOOKUP(Outputs!U81,Density,6,0)),Outputs!U81,VLOOKUP(Outputs!U81,Density,6,0)))&amp;IF(ISBLANK(Outputs!Y81),"",", "&amp;IF(ISBLANK(VLOOKUP(Outputs!Y81,Density,6,0)),Outputs!Y81,VLOOKUP(Outputs!Y81,Density,6,0))&amp;IF(ISBLANK(Outputs!AC81),"",", "&amp;IF(ISBLANK(VLOOKUP(Outputs!AC81,Density,6,0)),Outputs!AC81,VLOOKUP(Outputs!AC81,Density,6,0))))</f>
        <is>
          <t/>
        </is>
      </c>
      <c r="F81" s="0" t="inlineStr">
        <f aca="false">IF(ISBLANK(VLOOKUP(Outputs!E81,Density,6,0)),Outputs!E81,VLOOKUP(Outputs!E81,Density,6,0))&amp;IF(ISBLANK(Outputs!I81),"",", "&amp;IF(ISBLANK(VLOOKUP(Outputs!I81,Density,6,0)),Outputs!I81,VLOOKUP(Outputs!I81,Density,6,0)))&amp;IF(ISBLANK(Outputs!M81),"",", "&amp;IF(ISBLANK(VLOOKUP(Outputs!M81,Density,6,0)),Outputs!M81,VLOOKUP(Outputs!M81,Density,6,0)))</f>
        <is>
          <t/>
        </is>
      </c>
      <c r="G81" s="0" t="inlineStr">
        <f aca="false">IF(ISBLANK(Outputs!E81),"","ElectricCharge, "&amp;Outputs!B81)</f>
        <is>
          <t/>
        </is>
      </c>
      <c r="H81" s="0" t="inlineStr">
        <f aca="false">IF(ISBLANK(Outputs!E81),"",", "&amp;Outputs!E81&amp;", "&amp;Outputs!H81)</f>
        <is>
          <t/>
        </is>
      </c>
      <c r="I81" s="0" t="inlineStr">
        <f aca="false">IF(ISBLANK(Outputs!E81),"",", "&amp;Outputs!E81&amp;", "&amp;Outputs!H81)</f>
        <is>
          <t/>
        </is>
      </c>
      <c r="L81" s="0" t="inlineStr">
        <f aca="false">IF(ISBLANK(Outputs!I81),"",", "&amp;Outputs!I81&amp;", "&amp;Outputs!L81)</f>
        <is>
          <t/>
        </is>
      </c>
      <c r="M81" s="0" t="inlineStr">
        <f aca="false">IF(ISBLANK(Outputs!I81),"",", "&amp;Outputs!I81&amp;", "&amp;Outputs!L81)</f>
        <is>
          <t/>
        </is>
      </c>
      <c r="P81" s="0" t="inlineStr">
        <f aca="false">IF(ISBLANK(Outputs!M81),"",", "&amp;Outputs!M81&amp;", "&amp;Outputs!P81)</f>
        <is>
          <t/>
        </is>
      </c>
      <c r="Q81" s="0" t="inlineStr">
        <f aca="false">IF(ISBLANK(Outputs!M81),"",", "&amp;Outputs!M81&amp;", "&amp;Outputs!P81)</f>
        <is>
          <t/>
        </is>
      </c>
      <c r="T81" s="0" t="inlineStr">
        <f aca="false">IF(ISBLANK(Outputs!Q81),"",Outputs!Q81&amp;", "&amp;Outputs!T81&amp;", False")</f>
        <is>
          <t/>
        </is>
      </c>
      <c r="U81" s="0" t="inlineStr">
        <f aca="false">IF(ISBLANK(Outputs!Q81),"",Outputs!Q81&amp;",  "&amp;Outputs!T81&amp;", False")</f>
        <is>
          <t/>
        </is>
      </c>
      <c r="X81" s="0" t="inlineStr">
        <f aca="false">IF(ISBLANK(Outputs!U81),"",", "&amp;Outputs!U81&amp;", "&amp;Outputs!X81&amp;", True")</f>
        <is>
          <t/>
        </is>
      </c>
      <c r="Y81" s="0" t="inlineStr">
        <f aca="false">IF(ISBLANK(Outputs!U81),"",", "&amp;Outputs!U81&amp;", "&amp;Outputs!X81&amp;", True")</f>
        <is>
          <t/>
        </is>
      </c>
      <c r="AB81" s="0" t="inlineStr">
        <f aca="false">IF(ISBLANK(Outputs!Y81),"",", "&amp;Outputs!Y81&amp;", "&amp;Outputs!AB81&amp;", True")</f>
        <is>
          <t/>
        </is>
      </c>
      <c r="AC81" s="0" t="inlineStr">
        <f aca="false">IF(ISBLANK(Outputs!Y81),"",", "&amp;Outputs!Y81&amp;", "&amp;Outputs!AB81&amp;", True")</f>
        <is>
          <t/>
        </is>
      </c>
      <c r="AF81" s="0" t="inlineStr">
        <f aca="false">IF(ISBLANK(Outputs!AC81),"",", "&amp;Outputs!AC81&amp;", "&amp;Outputs!AF81&amp;", True")</f>
        <is>
          <t/>
        </is>
      </c>
      <c r="AG81" s="0" t="inlineStr">
        <f aca="false">IF(ISBLANK(Outputs!AC81),"",", "&amp;Outputs!AC81&amp;", "&amp;Outputs!AF81&amp;", True")</f>
        <is>
          <t/>
        </is>
      </c>
    </row>
    <row r="82" customFormat="false" ht="409" hidden="false" customHeight="false" outlineLevel="0" collapsed="false">
      <c r="A82" s="0" t="str">
        <f aca="false">B82&amp;C82&amp;D82</f>
        <v/>
      </c>
      <c r="B82" s="4" t="inlineStr">
        <f aca="false">IF(ISBLANK(Outputs!E82),"",IF(Outputs!A82="Distiller","@PART[KA_Distiller_250_01]:AFTER[Karbonite]:NEEDS[RealFuels]",IF(Outputs!A82="DistillerM","@PART[KA_Distiller_250_01M]:AFTER[Karbonite]:NEEDS[RealFuels]",IF(Outputs!A82="ConverterC","@PART[KA_Converter_250_01]:AFTER[Karbonite]:NEEDS[RealFuels]",IF(Outputs!A82="ConverterN","@PART[KA_Converter_250_01N]:AFTER[Karbonite]:NEEDS[RealFuels]",IF(Outputs!A82="ConverterH","@PART[KA_Converter_250_01H]:AFTER[Karbonite]:NEEDS[RealFuels]",IF(Outputs!A82="ConverterO","@PART[KA_Converter_250_01O]:AFTER[Karbonite]:NEEDS[RealFuels]","ERROR!"))))))&amp;"
{
 MODULE
 {
  name = USI_Converter
  converterName = "&amp;$E82&amp;"
  conversionRate = 1
  inputResources = "&amp;$G82&amp;H82&amp;L82&amp;P82&amp;"
  outputResources = "&amp;T82&amp;X82&amp;AB82&amp;AF82&amp;"
 }
}
")</f>
        <is>
          <t/>
        </is>
      </c>
      <c r="C82" s="0" t="inlineStr">
        <f aca="false">IF(ISBLANK(Outputs!E82),"",IF(Outputs!A82="Distiller","@PART[KA_Distiller_125_01]:AFTER[Karbonite]:NEEDS[RealFuels]",IF(Outputs!A82="DistillerM","@PART[KA_Distiller_125_01M]:AFTER[Karbonite]:NEEDS[RealFuels]",IF(Outputs!A82="ConverterC","@PART[KA_Converter_125_01]:AFTER[Karbonite]:NEEDS[RealFuels]",IF(Outputs!A82="ConverterN","@PART[KA_Converter_125_01N]:AFTER[Karbonite]:NEEDS[RealFuels]",IF(Outputs!A82="ConverterH","@PART[KA_Converter_125_01H]:AFTER[Karbonite]:NEEDS[RealFuels]",IF(Outputs!A82="ConverterO","@PART[KA_Converter_125_01O]:AFTER[Karbonite]:NEEDS[RealFuels]","ERROR!"))))))&amp;"
{
 MODULE
 {
  name = USI_Converter
  converterName = "&amp;$E82&amp;"
  conversionRate = 0.5
  inputResources = "&amp;$G82&amp;I82&amp;M82&amp;Q82&amp;"
  outputResources = "&amp;U82&amp;Y82&amp;AC82&amp;AG82&amp;"
 }
}
")</f>
        <is>
          <t/>
        </is>
      </c>
      <c r="E82" s="0" t="inlineStr">
        <f aca="false">IF(ISBLANK(VLOOKUP(Outputs!Q82,Density,6,0)),Outputs!Q82,VLOOKUP(Outputs!Q82,Density,6,0))&amp;IF(ISBLANK(Outputs!U82),"",", "&amp;IF(ISBLANK(VLOOKUP(Outputs!U82,Density,6,0)),Outputs!U82,VLOOKUP(Outputs!U82,Density,6,0)))&amp;IF(ISBLANK(Outputs!Y82),"",", "&amp;IF(ISBLANK(VLOOKUP(Outputs!Y82,Density,6,0)),Outputs!Y82,VLOOKUP(Outputs!Y82,Density,6,0))&amp;IF(ISBLANK(Outputs!AC82),"",", "&amp;IF(ISBLANK(VLOOKUP(Outputs!AC82,Density,6,0)),Outputs!AC82,VLOOKUP(Outputs!AC82,Density,6,0))))</f>
        <is>
          <t/>
        </is>
      </c>
      <c r="F82" s="0" t="inlineStr">
        <f aca="false">IF(ISBLANK(VLOOKUP(Outputs!E82,Density,6,0)),Outputs!E82,VLOOKUP(Outputs!E82,Density,6,0))&amp;IF(ISBLANK(Outputs!I82),"",", "&amp;IF(ISBLANK(VLOOKUP(Outputs!I82,Density,6,0)),Outputs!I82,VLOOKUP(Outputs!I82,Density,6,0)))&amp;IF(ISBLANK(Outputs!M82),"",", "&amp;IF(ISBLANK(VLOOKUP(Outputs!M82,Density,6,0)),Outputs!M82,VLOOKUP(Outputs!M82,Density,6,0)))</f>
        <is>
          <t/>
        </is>
      </c>
      <c r="G82" s="0" t="inlineStr">
        <f aca="false">IF(ISBLANK(Outputs!E82),"","ElectricCharge, "&amp;Outputs!B82)</f>
        <is>
          <t/>
        </is>
      </c>
      <c r="H82" s="0" t="inlineStr">
        <f aca="false">IF(ISBLANK(Outputs!E82),"",", "&amp;Outputs!E82&amp;", "&amp;Outputs!H82)</f>
        <is>
          <t/>
        </is>
      </c>
      <c r="I82" s="0" t="inlineStr">
        <f aca="false">IF(ISBLANK(Outputs!E82),"",", "&amp;Outputs!E82&amp;", "&amp;Outputs!H82)</f>
        <is>
          <t/>
        </is>
      </c>
      <c r="L82" s="0" t="inlineStr">
        <f aca="false">IF(ISBLANK(Outputs!I82),"",", "&amp;Outputs!I82&amp;", "&amp;Outputs!L82)</f>
        <is>
          <t/>
        </is>
      </c>
      <c r="M82" s="0" t="inlineStr">
        <f aca="false">IF(ISBLANK(Outputs!I82),"",", "&amp;Outputs!I82&amp;", "&amp;Outputs!L82)</f>
        <is>
          <t/>
        </is>
      </c>
      <c r="P82" s="0" t="inlineStr">
        <f aca="false">IF(ISBLANK(Outputs!M82),"",", "&amp;Outputs!M82&amp;", "&amp;Outputs!P82)</f>
        <is>
          <t/>
        </is>
      </c>
      <c r="Q82" s="0" t="inlineStr">
        <f aca="false">IF(ISBLANK(Outputs!M82),"",", "&amp;Outputs!M82&amp;", "&amp;Outputs!P82)</f>
        <is>
          <t/>
        </is>
      </c>
      <c r="T82" s="0" t="inlineStr">
        <f aca="false">IF(ISBLANK(Outputs!Q82),"",Outputs!Q82&amp;", "&amp;Outputs!T82&amp;", False")</f>
        <is>
          <t/>
        </is>
      </c>
      <c r="U82" s="0" t="inlineStr">
        <f aca="false">IF(ISBLANK(Outputs!Q82),"",Outputs!Q82&amp;",  "&amp;Outputs!T82&amp;", False")</f>
        <is>
          <t/>
        </is>
      </c>
      <c r="X82" s="0" t="inlineStr">
        <f aca="false">IF(ISBLANK(Outputs!U82),"",", "&amp;Outputs!U82&amp;", "&amp;Outputs!X82&amp;", True")</f>
        <is>
          <t/>
        </is>
      </c>
      <c r="Y82" s="0" t="inlineStr">
        <f aca="false">IF(ISBLANK(Outputs!U82),"",", "&amp;Outputs!U82&amp;", "&amp;Outputs!X82&amp;", True")</f>
        <is>
          <t/>
        </is>
      </c>
      <c r="AB82" s="0" t="inlineStr">
        <f aca="false">IF(ISBLANK(Outputs!Y82),"",", "&amp;Outputs!Y82&amp;", "&amp;Outputs!AB82&amp;", True")</f>
        <is>
          <t/>
        </is>
      </c>
      <c r="AC82" s="0" t="inlineStr">
        <f aca="false">IF(ISBLANK(Outputs!Y82),"",", "&amp;Outputs!Y82&amp;", "&amp;Outputs!AB82&amp;", True")</f>
        <is>
          <t/>
        </is>
      </c>
      <c r="AF82" s="0" t="inlineStr">
        <f aca="false">IF(ISBLANK(Outputs!AC82),"",", "&amp;Outputs!AC82&amp;", "&amp;Outputs!AF82&amp;", True")</f>
        <is>
          <t/>
        </is>
      </c>
      <c r="AG82" s="0" t="inlineStr">
        <f aca="false">IF(ISBLANK(Outputs!AC82),"",", "&amp;Outputs!AC82&amp;", "&amp;Outputs!AF82&amp;", True")</f>
        <is>
          <t/>
        </is>
      </c>
    </row>
    <row r="83" customFormat="false" ht="409" hidden="false" customHeight="false" outlineLevel="0" collapsed="false">
      <c r="A83" s="0" t="str">
        <f aca="false">B83&amp;C83&amp;D83</f>
        <v/>
      </c>
      <c r="B83" s="4" t="inlineStr">
        <f aca="false">IF(ISBLANK(Outputs!E83),"",IF(Outputs!A83="Distiller","@PART[KA_Distiller_250_01]:AFTER[Karbonite]:NEEDS[RealFuels]",IF(Outputs!A83="DistillerM","@PART[KA_Distiller_250_01M]:AFTER[Karbonite]:NEEDS[RealFuels]",IF(Outputs!A83="ConverterC","@PART[KA_Converter_250_01]:AFTER[Karbonite]:NEEDS[RealFuels]",IF(Outputs!A83="ConverterN","@PART[KA_Converter_250_01N]:AFTER[Karbonite]:NEEDS[RealFuels]",IF(Outputs!A83="ConverterH","@PART[KA_Converter_250_01H]:AFTER[Karbonite]:NEEDS[RealFuels]",IF(Outputs!A83="ConverterO","@PART[KA_Converter_250_01O]:AFTER[Karbonite]:NEEDS[RealFuels]","ERROR!"))))))&amp;"
{
 MODULE
 {
  name = USI_Converter
  converterName = "&amp;$E83&amp;"
  conversionRate = 1
  inputResources = "&amp;$G83&amp;H83&amp;L83&amp;P83&amp;"
  outputResources = "&amp;T83&amp;X83&amp;AB83&amp;AF83&amp;"
 }
}
")</f>
        <is>
          <t/>
        </is>
      </c>
      <c r="C83" s="0" t="inlineStr">
        <f aca="false">IF(ISBLANK(Outputs!E83),"",IF(Outputs!A83="Distiller","@PART[KA_Distiller_125_01]:AFTER[Karbonite]:NEEDS[RealFuels]",IF(Outputs!A83="DistillerM","@PART[KA_Distiller_125_01M]:AFTER[Karbonite]:NEEDS[RealFuels]",IF(Outputs!A83="ConverterC","@PART[KA_Converter_125_01]:AFTER[Karbonite]:NEEDS[RealFuels]",IF(Outputs!A83="ConverterN","@PART[KA_Converter_125_01N]:AFTER[Karbonite]:NEEDS[RealFuels]",IF(Outputs!A83="ConverterH","@PART[KA_Converter_125_01H]:AFTER[Karbonite]:NEEDS[RealFuels]",IF(Outputs!A83="ConverterO","@PART[KA_Converter_125_01O]:AFTER[Karbonite]:NEEDS[RealFuels]","ERROR!"))))))&amp;"
{
 MODULE
 {
  name = USI_Converter
  converterName = "&amp;$E83&amp;"
  conversionRate = 0.5
  inputResources = "&amp;$G83&amp;I83&amp;M83&amp;Q83&amp;"
  outputResources = "&amp;U83&amp;Y83&amp;AC83&amp;AG83&amp;"
 }
}
")</f>
        <is>
          <t/>
        </is>
      </c>
      <c r="E83" s="0" t="inlineStr">
        <f aca="false">IF(ISBLANK(VLOOKUP(Outputs!Q83,Density,6,0)),Outputs!Q83,VLOOKUP(Outputs!Q83,Density,6,0))&amp;IF(ISBLANK(Outputs!U83),"",", "&amp;IF(ISBLANK(VLOOKUP(Outputs!U83,Density,6,0)),Outputs!U83,VLOOKUP(Outputs!U83,Density,6,0)))&amp;IF(ISBLANK(Outputs!Y83),"",", "&amp;IF(ISBLANK(VLOOKUP(Outputs!Y83,Density,6,0)),Outputs!Y83,VLOOKUP(Outputs!Y83,Density,6,0))&amp;IF(ISBLANK(Outputs!AC83),"",", "&amp;IF(ISBLANK(VLOOKUP(Outputs!AC83,Density,6,0)),Outputs!AC83,VLOOKUP(Outputs!AC83,Density,6,0))))</f>
        <is>
          <t/>
        </is>
      </c>
      <c r="F83" s="0" t="inlineStr">
        <f aca="false">IF(ISBLANK(VLOOKUP(Outputs!E83,Density,6,0)),Outputs!E83,VLOOKUP(Outputs!E83,Density,6,0))&amp;IF(ISBLANK(Outputs!I83),"",", "&amp;IF(ISBLANK(VLOOKUP(Outputs!I83,Density,6,0)),Outputs!I83,VLOOKUP(Outputs!I83,Density,6,0)))&amp;IF(ISBLANK(Outputs!M83),"",", "&amp;IF(ISBLANK(VLOOKUP(Outputs!M83,Density,6,0)),Outputs!M83,VLOOKUP(Outputs!M83,Density,6,0)))</f>
        <is>
          <t/>
        </is>
      </c>
      <c r="G83" s="0" t="inlineStr">
        <f aca="false">IF(ISBLANK(Outputs!E83),"","ElectricCharge, "&amp;Outputs!B83)</f>
        <is>
          <t/>
        </is>
      </c>
      <c r="H83" s="0" t="inlineStr">
        <f aca="false">IF(ISBLANK(Outputs!E83),"",", "&amp;Outputs!E83&amp;", "&amp;Outputs!H83)</f>
        <is>
          <t/>
        </is>
      </c>
      <c r="I83" s="0" t="inlineStr">
        <f aca="false">IF(ISBLANK(Outputs!E83),"",", "&amp;Outputs!E83&amp;", "&amp;Outputs!H83)</f>
        <is>
          <t/>
        </is>
      </c>
      <c r="L83" s="0" t="inlineStr">
        <f aca="false">IF(ISBLANK(Outputs!I83),"",", "&amp;Outputs!I83&amp;", "&amp;Outputs!L83)</f>
        <is>
          <t/>
        </is>
      </c>
      <c r="M83" s="0" t="inlineStr">
        <f aca="false">IF(ISBLANK(Outputs!I83),"",", "&amp;Outputs!I83&amp;", "&amp;Outputs!L83)</f>
        <is>
          <t/>
        </is>
      </c>
      <c r="P83" s="0" t="inlineStr">
        <f aca="false">IF(ISBLANK(Outputs!M83),"",", "&amp;Outputs!M83&amp;", "&amp;Outputs!P83)</f>
        <is>
          <t/>
        </is>
      </c>
      <c r="Q83" s="0" t="inlineStr">
        <f aca="false">IF(ISBLANK(Outputs!M83),"",", "&amp;Outputs!M83&amp;", "&amp;Outputs!P83)</f>
        <is>
          <t/>
        </is>
      </c>
      <c r="T83" s="0" t="inlineStr">
        <f aca="false">IF(ISBLANK(Outputs!Q83),"",Outputs!Q83&amp;", "&amp;Outputs!T83&amp;", False")</f>
        <is>
          <t/>
        </is>
      </c>
      <c r="U83" s="0" t="inlineStr">
        <f aca="false">IF(ISBLANK(Outputs!Q83),"",Outputs!Q83&amp;",  "&amp;Outputs!T83&amp;", False")</f>
        <is>
          <t/>
        </is>
      </c>
      <c r="X83" s="0" t="inlineStr">
        <f aca="false">IF(ISBLANK(Outputs!U83),"",", "&amp;Outputs!U83&amp;", "&amp;Outputs!X83&amp;", True")</f>
        <is>
          <t/>
        </is>
      </c>
      <c r="Y83" s="0" t="inlineStr">
        <f aca="false">IF(ISBLANK(Outputs!U83),"",", "&amp;Outputs!U83&amp;", "&amp;Outputs!X83&amp;", True")</f>
        <is>
          <t/>
        </is>
      </c>
      <c r="AB83" s="0" t="inlineStr">
        <f aca="false">IF(ISBLANK(Outputs!Y83),"",", "&amp;Outputs!Y83&amp;", "&amp;Outputs!AB83&amp;", True")</f>
        <is>
          <t/>
        </is>
      </c>
      <c r="AC83" s="0" t="inlineStr">
        <f aca="false">IF(ISBLANK(Outputs!Y83),"",", "&amp;Outputs!Y83&amp;", "&amp;Outputs!AB83&amp;", True")</f>
        <is>
          <t/>
        </is>
      </c>
      <c r="AF83" s="0" t="inlineStr">
        <f aca="false">IF(ISBLANK(Outputs!AC83),"",", "&amp;Outputs!AC83&amp;", "&amp;Outputs!AF83&amp;", True")</f>
        <is>
          <t/>
        </is>
      </c>
      <c r="AG83" s="0" t="inlineStr">
        <f aca="false">IF(ISBLANK(Outputs!AC83),"",", "&amp;Outputs!AC83&amp;", "&amp;Outputs!AF83&amp;", True")</f>
        <is>
          <t/>
        </is>
      </c>
    </row>
    <row r="84" customFormat="false" ht="409" hidden="false" customHeight="false" outlineLevel="0" collapsed="false">
      <c r="A84" s="0" t="str">
        <f aca="false">B84&amp;C84&amp;D84</f>
        <v/>
      </c>
      <c r="B84" s="4" t="inlineStr">
        <f aca="false">IF(ISBLANK(Outputs!E84),"",IF(Outputs!A84="Distiller","@PART[KA_Distiller_250_01]:AFTER[Karbonite]:NEEDS[RealFuels]",IF(Outputs!A84="DistillerM","@PART[KA_Distiller_250_01M]:AFTER[Karbonite]:NEEDS[RealFuels]",IF(Outputs!A84="ConverterC","@PART[KA_Converter_250_01]:AFTER[Karbonite]:NEEDS[RealFuels]",IF(Outputs!A84="ConverterN","@PART[KA_Converter_250_01N]:AFTER[Karbonite]:NEEDS[RealFuels]",IF(Outputs!A84="ConverterH","@PART[KA_Converter_250_01H]:AFTER[Karbonite]:NEEDS[RealFuels]",IF(Outputs!A84="ConverterO","@PART[KA_Converter_250_01O]:AFTER[Karbonite]:NEEDS[RealFuels]","ERROR!"))))))&amp;"
{
 MODULE
 {
  name = USI_Converter
  converterName = "&amp;$E84&amp;"
  conversionRate = 1
  inputResources = "&amp;$G84&amp;H84&amp;L84&amp;P84&amp;"
  outputResources = "&amp;T84&amp;X84&amp;AB84&amp;AF84&amp;"
 }
}
")</f>
        <is>
          <t/>
        </is>
      </c>
      <c r="C84" s="0" t="inlineStr">
        <f aca="false">IF(ISBLANK(Outputs!E84),"",IF(Outputs!A84="Distiller","@PART[KA_Distiller_125_01]:AFTER[Karbonite]:NEEDS[RealFuels]",IF(Outputs!A84="DistillerM","@PART[KA_Distiller_125_01M]:AFTER[Karbonite]:NEEDS[RealFuels]",IF(Outputs!A84="ConverterC","@PART[KA_Converter_125_01]:AFTER[Karbonite]:NEEDS[RealFuels]",IF(Outputs!A84="ConverterN","@PART[KA_Converter_125_01N]:AFTER[Karbonite]:NEEDS[RealFuels]",IF(Outputs!A84="ConverterH","@PART[KA_Converter_125_01H]:AFTER[Karbonite]:NEEDS[RealFuels]",IF(Outputs!A84="ConverterO","@PART[KA_Converter_125_01O]:AFTER[Karbonite]:NEEDS[RealFuels]","ERROR!"))))))&amp;"
{
 MODULE
 {
  name = USI_Converter
  converterName = "&amp;$E84&amp;"
  conversionRate = 0.5
  inputResources = "&amp;$G84&amp;I84&amp;M84&amp;Q84&amp;"
  outputResources = "&amp;U84&amp;Y84&amp;AC84&amp;AG84&amp;"
 }
}
")</f>
        <is>
          <t/>
        </is>
      </c>
      <c r="E84" s="0" t="inlineStr">
        <f aca="false">IF(ISBLANK(VLOOKUP(Outputs!Q84,Density,6,0)),Outputs!Q84,VLOOKUP(Outputs!Q84,Density,6,0))&amp;IF(ISBLANK(Outputs!U84),"",", "&amp;IF(ISBLANK(VLOOKUP(Outputs!U84,Density,6,0)),Outputs!U84,VLOOKUP(Outputs!U84,Density,6,0)))&amp;IF(ISBLANK(Outputs!Y84),"",", "&amp;IF(ISBLANK(VLOOKUP(Outputs!Y84,Density,6,0)),Outputs!Y84,VLOOKUP(Outputs!Y84,Density,6,0))&amp;IF(ISBLANK(Outputs!AC84),"",", "&amp;IF(ISBLANK(VLOOKUP(Outputs!AC84,Density,6,0)),Outputs!AC84,VLOOKUP(Outputs!AC84,Density,6,0))))</f>
        <is>
          <t/>
        </is>
      </c>
      <c r="F84" s="0" t="inlineStr">
        <f aca="false">IF(ISBLANK(VLOOKUP(Outputs!E84,Density,6,0)),Outputs!E84,VLOOKUP(Outputs!E84,Density,6,0))&amp;IF(ISBLANK(Outputs!I84),"",", "&amp;IF(ISBLANK(VLOOKUP(Outputs!I84,Density,6,0)),Outputs!I84,VLOOKUP(Outputs!I84,Density,6,0)))&amp;IF(ISBLANK(Outputs!M84),"",", "&amp;IF(ISBLANK(VLOOKUP(Outputs!M84,Density,6,0)),Outputs!M84,VLOOKUP(Outputs!M84,Density,6,0)))</f>
        <is>
          <t/>
        </is>
      </c>
      <c r="G84" s="0" t="inlineStr">
        <f aca="false">IF(ISBLANK(Outputs!E84),"","ElectricCharge, "&amp;Outputs!B84)</f>
        <is>
          <t/>
        </is>
      </c>
      <c r="H84" s="0" t="inlineStr">
        <f aca="false">IF(ISBLANK(Outputs!E84),"",", "&amp;Outputs!E84&amp;", "&amp;Outputs!H84)</f>
        <is>
          <t/>
        </is>
      </c>
      <c r="I84" s="0" t="inlineStr">
        <f aca="false">IF(ISBLANK(Outputs!E84),"",", "&amp;Outputs!E84&amp;", "&amp;Outputs!H84)</f>
        <is>
          <t/>
        </is>
      </c>
      <c r="L84" s="0" t="inlineStr">
        <f aca="false">IF(ISBLANK(Outputs!I84),"",", "&amp;Outputs!I84&amp;", "&amp;Outputs!L84)</f>
        <is>
          <t/>
        </is>
      </c>
      <c r="M84" s="0" t="inlineStr">
        <f aca="false">IF(ISBLANK(Outputs!I84),"",", "&amp;Outputs!I84&amp;", "&amp;Outputs!L84)</f>
        <is>
          <t/>
        </is>
      </c>
      <c r="P84" s="0" t="inlineStr">
        <f aca="false">IF(ISBLANK(Outputs!M84),"",", "&amp;Outputs!M84&amp;", "&amp;Outputs!P84)</f>
        <is>
          <t/>
        </is>
      </c>
      <c r="Q84" s="0" t="inlineStr">
        <f aca="false">IF(ISBLANK(Outputs!M84),"",", "&amp;Outputs!M84&amp;", "&amp;Outputs!P84)</f>
        <is>
          <t/>
        </is>
      </c>
      <c r="T84" s="0" t="inlineStr">
        <f aca="false">IF(ISBLANK(Outputs!Q84),"",Outputs!Q84&amp;", "&amp;Outputs!T84&amp;", False")</f>
        <is>
          <t/>
        </is>
      </c>
      <c r="U84" s="0" t="inlineStr">
        <f aca="false">IF(ISBLANK(Outputs!Q84),"",Outputs!Q84&amp;",  "&amp;Outputs!T84&amp;", False")</f>
        <is>
          <t/>
        </is>
      </c>
      <c r="X84" s="0" t="inlineStr">
        <f aca="false">IF(ISBLANK(Outputs!U84),"",", "&amp;Outputs!U84&amp;", "&amp;Outputs!X84&amp;", True")</f>
        <is>
          <t/>
        </is>
      </c>
      <c r="Y84" s="0" t="inlineStr">
        <f aca="false">IF(ISBLANK(Outputs!U84),"",", "&amp;Outputs!U84&amp;", "&amp;Outputs!X84&amp;", True")</f>
        <is>
          <t/>
        </is>
      </c>
      <c r="AB84" s="0" t="inlineStr">
        <f aca="false">IF(ISBLANK(Outputs!Y84),"",", "&amp;Outputs!Y84&amp;", "&amp;Outputs!AB84&amp;", True")</f>
        <is>
          <t/>
        </is>
      </c>
      <c r="AC84" s="0" t="inlineStr">
        <f aca="false">IF(ISBLANK(Outputs!Y84),"",", "&amp;Outputs!Y84&amp;", "&amp;Outputs!AB84&amp;", True")</f>
        <is>
          <t/>
        </is>
      </c>
      <c r="AF84" s="0" t="inlineStr">
        <f aca="false">IF(ISBLANK(Outputs!AC84),"",", "&amp;Outputs!AC84&amp;", "&amp;Outputs!AF84&amp;", True")</f>
        <is>
          <t/>
        </is>
      </c>
      <c r="AG84" s="0" t="inlineStr">
        <f aca="false">IF(ISBLANK(Outputs!AC84),"",", "&amp;Outputs!AC84&amp;", "&amp;Outputs!AF84&amp;", True")</f>
        <is>
          <t/>
        </is>
      </c>
    </row>
    <row r="85" customFormat="false" ht="409" hidden="false" customHeight="false" outlineLevel="0" collapsed="false">
      <c r="A85" s="0" t="str">
        <f aca="false">B85&amp;C85&amp;D85</f>
        <v/>
      </c>
      <c r="B85" s="4" t="inlineStr">
        <f aca="false">IF(ISBLANK(Outputs!E85),"",IF(Outputs!A85="Distiller","@PART[KA_Distiller_250_01]:AFTER[Karbonite]:NEEDS[RealFuels]",IF(Outputs!A85="DistillerM","@PART[KA_Distiller_250_01M]:AFTER[Karbonite]:NEEDS[RealFuels]",IF(Outputs!A85="ConverterC","@PART[KA_Converter_250_01]:AFTER[Karbonite]:NEEDS[RealFuels]",IF(Outputs!A85="ConverterN","@PART[KA_Converter_250_01N]:AFTER[Karbonite]:NEEDS[RealFuels]",IF(Outputs!A85="ConverterH","@PART[KA_Converter_250_01H]:AFTER[Karbonite]:NEEDS[RealFuels]",IF(Outputs!A85="ConverterO","@PART[KA_Converter_250_01O]:AFTER[Karbonite]:NEEDS[RealFuels]","ERROR!"))))))&amp;"
{
 MODULE
 {
  name = USI_Converter
  converterName = "&amp;$E85&amp;"
  conversionRate = 1
  inputResources = "&amp;$G85&amp;H85&amp;L85&amp;P85&amp;"
  outputResources = "&amp;T85&amp;X85&amp;AB85&amp;AF85&amp;"
 }
}
")</f>
        <is>
          <t/>
        </is>
      </c>
      <c r="C85" s="0" t="inlineStr">
        <f aca="false">IF(ISBLANK(Outputs!E85),"",IF(Outputs!A85="Distiller","@PART[KA_Distiller_125_01]:AFTER[Karbonite]:NEEDS[RealFuels]",IF(Outputs!A85="DistillerM","@PART[KA_Distiller_125_01M]:AFTER[Karbonite]:NEEDS[RealFuels]",IF(Outputs!A85="ConverterC","@PART[KA_Converter_125_01]:AFTER[Karbonite]:NEEDS[RealFuels]",IF(Outputs!A85="ConverterN","@PART[KA_Converter_125_01N]:AFTER[Karbonite]:NEEDS[RealFuels]",IF(Outputs!A85="ConverterH","@PART[KA_Converter_125_01H]:AFTER[Karbonite]:NEEDS[RealFuels]",IF(Outputs!A85="ConverterO","@PART[KA_Converter_125_01O]:AFTER[Karbonite]:NEEDS[RealFuels]","ERROR!"))))))&amp;"
{
 MODULE
 {
  name = USI_Converter
  converterName = "&amp;$E85&amp;"
  conversionRate = 0.5
  inputResources = "&amp;$G85&amp;I85&amp;M85&amp;Q85&amp;"
  outputResources = "&amp;U85&amp;Y85&amp;AC85&amp;AG85&amp;"
 }
}
")</f>
        <is>
          <t/>
        </is>
      </c>
      <c r="E85" s="0" t="inlineStr">
        <f aca="false">IF(ISBLANK(VLOOKUP(Outputs!Q85,Density,6,0)),Outputs!Q85,VLOOKUP(Outputs!Q85,Density,6,0))&amp;IF(ISBLANK(Outputs!U85),"",", "&amp;IF(ISBLANK(VLOOKUP(Outputs!U85,Density,6,0)),Outputs!U85,VLOOKUP(Outputs!U85,Density,6,0)))&amp;IF(ISBLANK(Outputs!Y85),"",", "&amp;IF(ISBLANK(VLOOKUP(Outputs!Y85,Density,6,0)),Outputs!Y85,VLOOKUP(Outputs!Y85,Density,6,0))&amp;IF(ISBLANK(Outputs!AC85),"",", "&amp;IF(ISBLANK(VLOOKUP(Outputs!AC85,Density,6,0)),Outputs!AC85,VLOOKUP(Outputs!AC85,Density,6,0))))</f>
        <is>
          <t/>
        </is>
      </c>
      <c r="F85" s="0" t="inlineStr">
        <f aca="false">IF(ISBLANK(VLOOKUP(Outputs!E85,Density,6,0)),Outputs!E85,VLOOKUP(Outputs!E85,Density,6,0))&amp;IF(ISBLANK(Outputs!I85),"",", "&amp;IF(ISBLANK(VLOOKUP(Outputs!I85,Density,6,0)),Outputs!I85,VLOOKUP(Outputs!I85,Density,6,0)))&amp;IF(ISBLANK(Outputs!M85),"",", "&amp;IF(ISBLANK(VLOOKUP(Outputs!M85,Density,6,0)),Outputs!M85,VLOOKUP(Outputs!M85,Density,6,0)))</f>
        <is>
          <t/>
        </is>
      </c>
      <c r="G85" s="0" t="inlineStr">
        <f aca="false">IF(ISBLANK(Outputs!E85),"","ElectricCharge, "&amp;Outputs!B85)</f>
        <is>
          <t/>
        </is>
      </c>
      <c r="H85" s="0" t="inlineStr">
        <f aca="false">IF(ISBLANK(Outputs!E85),"",", "&amp;Outputs!E85&amp;", "&amp;Outputs!H85)</f>
        <is>
          <t/>
        </is>
      </c>
      <c r="I85" s="0" t="inlineStr">
        <f aca="false">IF(ISBLANK(Outputs!E85),"",", "&amp;Outputs!E85&amp;", "&amp;Outputs!H85)</f>
        <is>
          <t/>
        </is>
      </c>
      <c r="L85" s="0" t="inlineStr">
        <f aca="false">IF(ISBLANK(Outputs!I85),"",", "&amp;Outputs!I85&amp;", "&amp;Outputs!L85)</f>
        <is>
          <t/>
        </is>
      </c>
      <c r="M85" s="0" t="inlineStr">
        <f aca="false">IF(ISBLANK(Outputs!I85),"",", "&amp;Outputs!I85&amp;", "&amp;Outputs!L85)</f>
        <is>
          <t/>
        </is>
      </c>
      <c r="P85" s="0" t="inlineStr">
        <f aca="false">IF(ISBLANK(Outputs!M85),"",", "&amp;Outputs!M85&amp;", "&amp;Outputs!P85)</f>
        <is>
          <t/>
        </is>
      </c>
      <c r="Q85" s="0" t="inlineStr">
        <f aca="false">IF(ISBLANK(Outputs!M85),"",", "&amp;Outputs!M85&amp;", "&amp;Outputs!P85)</f>
        <is>
          <t/>
        </is>
      </c>
      <c r="T85" s="0" t="inlineStr">
        <f aca="false">IF(ISBLANK(Outputs!Q85),"",Outputs!Q85&amp;", "&amp;Outputs!T85&amp;", False")</f>
        <is>
          <t/>
        </is>
      </c>
      <c r="U85" s="0" t="inlineStr">
        <f aca="false">IF(ISBLANK(Outputs!Q85),"",Outputs!Q85&amp;",  "&amp;Outputs!T85&amp;", False")</f>
        <is>
          <t/>
        </is>
      </c>
      <c r="X85" s="0" t="inlineStr">
        <f aca="false">IF(ISBLANK(Outputs!U85),"",", "&amp;Outputs!U85&amp;", "&amp;Outputs!X85&amp;", True")</f>
        <is>
          <t/>
        </is>
      </c>
      <c r="Y85" s="0" t="inlineStr">
        <f aca="false">IF(ISBLANK(Outputs!U85),"",", "&amp;Outputs!U85&amp;", "&amp;Outputs!X85&amp;", True")</f>
        <is>
          <t/>
        </is>
      </c>
      <c r="AB85" s="0" t="inlineStr">
        <f aca="false">IF(ISBLANK(Outputs!Y85),"",", "&amp;Outputs!Y85&amp;", "&amp;Outputs!AB85&amp;", True")</f>
        <is>
          <t/>
        </is>
      </c>
      <c r="AC85" s="0" t="inlineStr">
        <f aca="false">IF(ISBLANK(Outputs!Y85),"",", "&amp;Outputs!Y85&amp;", "&amp;Outputs!AB85&amp;", True")</f>
        <is>
          <t/>
        </is>
      </c>
      <c r="AF85" s="0" t="inlineStr">
        <f aca="false">IF(ISBLANK(Outputs!AC85),"",", "&amp;Outputs!AC85&amp;", "&amp;Outputs!AF85&amp;", True")</f>
        <is>
          <t/>
        </is>
      </c>
      <c r="AG85" s="0" t="inlineStr">
        <f aca="false">IF(ISBLANK(Outputs!AC85),"",", "&amp;Outputs!AC85&amp;", "&amp;Outputs!AF85&amp;", True")</f>
        <is>
          <t/>
        </is>
      </c>
    </row>
    <row r="86" customFormat="false" ht="409" hidden="false" customHeight="false" outlineLevel="0" collapsed="false">
      <c r="A86" s="0" t="str">
        <f aca="false">B86&amp;C86&amp;D86</f>
        <v/>
      </c>
      <c r="B86" s="4" t="inlineStr">
        <f aca="false">IF(ISBLANK(Outputs!E86),"",IF(Outputs!A86="Distiller","@PART[KA_Distiller_250_01]:AFTER[Karbonite]:NEEDS[RealFuels]",IF(Outputs!A86="DistillerM","@PART[KA_Distiller_250_01M]:AFTER[Karbonite]:NEEDS[RealFuels]",IF(Outputs!A86="ConverterC","@PART[KA_Converter_250_01]:AFTER[Karbonite]:NEEDS[RealFuels]",IF(Outputs!A86="ConverterN","@PART[KA_Converter_250_01N]:AFTER[Karbonite]:NEEDS[RealFuels]",IF(Outputs!A86="ConverterH","@PART[KA_Converter_250_01H]:AFTER[Karbonite]:NEEDS[RealFuels]",IF(Outputs!A86="ConverterO","@PART[KA_Converter_250_01O]:AFTER[Karbonite]:NEEDS[RealFuels]","ERROR!"))))))&amp;"
{
 MODULE
 {
  name = USI_Converter
  converterName = "&amp;$E86&amp;"
  conversionRate = 1
  inputResources = "&amp;$G86&amp;H86&amp;L86&amp;P86&amp;"
  outputResources = "&amp;T86&amp;X86&amp;AB86&amp;AF86&amp;"
 }
}
")</f>
        <is>
          <t/>
        </is>
      </c>
      <c r="C86" s="0" t="inlineStr">
        <f aca="false">IF(ISBLANK(Outputs!E86),"",IF(Outputs!A86="Distiller","@PART[KA_Distiller_125_01]:AFTER[Karbonite]:NEEDS[RealFuels]",IF(Outputs!A86="DistillerM","@PART[KA_Distiller_125_01M]:AFTER[Karbonite]:NEEDS[RealFuels]",IF(Outputs!A86="ConverterC","@PART[KA_Converter_125_01]:AFTER[Karbonite]:NEEDS[RealFuels]",IF(Outputs!A86="ConverterN","@PART[KA_Converter_125_01N]:AFTER[Karbonite]:NEEDS[RealFuels]",IF(Outputs!A86="ConverterH","@PART[KA_Converter_125_01H]:AFTER[Karbonite]:NEEDS[RealFuels]",IF(Outputs!A86="ConverterO","@PART[KA_Converter_125_01O]:AFTER[Karbonite]:NEEDS[RealFuels]","ERROR!"))))))&amp;"
{
 MODULE
 {
  name = USI_Converter
  converterName = "&amp;$E86&amp;"
  conversionRate = 0.5
  inputResources = "&amp;$G86&amp;I86&amp;M86&amp;Q86&amp;"
  outputResources = "&amp;U86&amp;Y86&amp;AC86&amp;AG86&amp;"
 }
}
")</f>
        <is>
          <t/>
        </is>
      </c>
      <c r="E86" s="0" t="inlineStr">
        <f aca="false">IF(ISBLANK(VLOOKUP(Outputs!Q86,Density,6,0)),Outputs!Q86,VLOOKUP(Outputs!Q86,Density,6,0))&amp;IF(ISBLANK(Outputs!U86),"",", "&amp;IF(ISBLANK(VLOOKUP(Outputs!U86,Density,6,0)),Outputs!U86,VLOOKUP(Outputs!U86,Density,6,0)))&amp;IF(ISBLANK(Outputs!Y86),"",", "&amp;IF(ISBLANK(VLOOKUP(Outputs!Y86,Density,6,0)),Outputs!Y86,VLOOKUP(Outputs!Y86,Density,6,0))&amp;IF(ISBLANK(Outputs!AC86),"",", "&amp;IF(ISBLANK(VLOOKUP(Outputs!AC86,Density,6,0)),Outputs!AC86,VLOOKUP(Outputs!AC86,Density,6,0))))</f>
        <is>
          <t/>
        </is>
      </c>
      <c r="F86" s="0" t="inlineStr">
        <f aca="false">IF(ISBLANK(VLOOKUP(Outputs!E86,Density,6,0)),Outputs!E86,VLOOKUP(Outputs!E86,Density,6,0))&amp;IF(ISBLANK(Outputs!I86),"",", "&amp;IF(ISBLANK(VLOOKUP(Outputs!I86,Density,6,0)),Outputs!I86,VLOOKUP(Outputs!I86,Density,6,0)))&amp;IF(ISBLANK(Outputs!M86),"",", "&amp;IF(ISBLANK(VLOOKUP(Outputs!M86,Density,6,0)),Outputs!M86,VLOOKUP(Outputs!M86,Density,6,0)))</f>
        <is>
          <t/>
        </is>
      </c>
      <c r="G86" s="0" t="inlineStr">
        <f aca="false">IF(ISBLANK(Outputs!E86),"","ElectricCharge, "&amp;Outputs!B86)</f>
        <is>
          <t/>
        </is>
      </c>
      <c r="H86" s="0" t="inlineStr">
        <f aca="false">IF(ISBLANK(Outputs!E86),"",", "&amp;Outputs!E86&amp;", "&amp;Outputs!H86)</f>
        <is>
          <t/>
        </is>
      </c>
      <c r="I86" s="0" t="inlineStr">
        <f aca="false">IF(ISBLANK(Outputs!E86),"",", "&amp;Outputs!E86&amp;", "&amp;Outputs!H86)</f>
        <is>
          <t/>
        </is>
      </c>
      <c r="L86" s="0" t="inlineStr">
        <f aca="false">IF(ISBLANK(Outputs!I86),"",", "&amp;Outputs!I86&amp;", "&amp;Outputs!L86)</f>
        <is>
          <t/>
        </is>
      </c>
      <c r="M86" s="0" t="inlineStr">
        <f aca="false">IF(ISBLANK(Outputs!I86),"",", "&amp;Outputs!I86&amp;", "&amp;Outputs!L86)</f>
        <is>
          <t/>
        </is>
      </c>
      <c r="P86" s="0" t="inlineStr">
        <f aca="false">IF(ISBLANK(Outputs!M86),"",", "&amp;Outputs!M86&amp;", "&amp;Outputs!P86)</f>
        <is>
          <t/>
        </is>
      </c>
      <c r="Q86" s="0" t="inlineStr">
        <f aca="false">IF(ISBLANK(Outputs!M86),"",", "&amp;Outputs!M86&amp;", "&amp;Outputs!P86)</f>
        <is>
          <t/>
        </is>
      </c>
      <c r="T86" s="0" t="inlineStr">
        <f aca="false">IF(ISBLANK(Outputs!Q86),"",Outputs!Q86&amp;", "&amp;Outputs!T86&amp;", False")</f>
        <is>
          <t/>
        </is>
      </c>
      <c r="U86" s="0" t="inlineStr">
        <f aca="false">IF(ISBLANK(Outputs!Q86),"",Outputs!Q86&amp;",  "&amp;Outputs!T86&amp;", False")</f>
        <is>
          <t/>
        </is>
      </c>
      <c r="X86" s="0" t="inlineStr">
        <f aca="false">IF(ISBLANK(Outputs!U86),"",", "&amp;Outputs!U86&amp;", "&amp;Outputs!X86&amp;", True")</f>
        <is>
          <t/>
        </is>
      </c>
      <c r="Y86" s="0" t="inlineStr">
        <f aca="false">IF(ISBLANK(Outputs!U86),"",", "&amp;Outputs!U86&amp;", "&amp;Outputs!X86&amp;", True")</f>
        <is>
          <t/>
        </is>
      </c>
      <c r="AB86" s="0" t="inlineStr">
        <f aca="false">IF(ISBLANK(Outputs!Y86),"",", "&amp;Outputs!Y86&amp;", "&amp;Outputs!AB86&amp;", True")</f>
        <is>
          <t/>
        </is>
      </c>
      <c r="AC86" s="0" t="inlineStr">
        <f aca="false">IF(ISBLANK(Outputs!Y86),"",", "&amp;Outputs!Y86&amp;", "&amp;Outputs!AB86&amp;", True")</f>
        <is>
          <t/>
        </is>
      </c>
      <c r="AF86" s="0" t="inlineStr">
        <f aca="false">IF(ISBLANK(Outputs!AC86),"",", "&amp;Outputs!AC86&amp;", "&amp;Outputs!AF86&amp;", True")</f>
        <is>
          <t/>
        </is>
      </c>
      <c r="AG86" s="0" t="inlineStr">
        <f aca="false">IF(ISBLANK(Outputs!AC86),"",", "&amp;Outputs!AC86&amp;", "&amp;Outputs!AF86&amp;", True")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37" activeCellId="0" sqref="A37"/>
    </sheetView>
  </sheetViews>
  <sheetFormatPr defaultRowHeight="15"/>
  <cols>
    <col collapsed="false" hidden="false" max="1025" min="1" style="0" width="8.83333333333333"/>
  </cols>
  <sheetData>
    <row r="1" s="2" customFormat="true" ht="15" hidden="false" customHeight="false" outlineLevel="0" collapsed="false">
      <c r="A1" s="2" t="s">
        <v>97</v>
      </c>
      <c r="B1" s="2" t="s">
        <v>6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</row>
    <row r="2" customFormat="false" ht="15" hidden="false" customHeight="false" outlineLevel="0" collapsed="false">
      <c r="A2" s="0" t="n">
        <v>1.25</v>
      </c>
      <c r="B2" s="0" t="n">
        <v>1.25</v>
      </c>
      <c r="C2" s="0" t="n">
        <v>1.5</v>
      </c>
      <c r="D2" s="0" t="n">
        <v>0.65</v>
      </c>
      <c r="E2" s="0" t="n">
        <v>0.05</v>
      </c>
      <c r="F2" s="0" t="n">
        <v>0.35</v>
      </c>
      <c r="G2" s="0" t="n">
        <f aca="false">D2-F2</f>
        <v>0.3</v>
      </c>
      <c r="H2" s="0" t="n">
        <f aca="false">E2/G2</f>
        <v>0.166666666666667</v>
      </c>
      <c r="I2" s="0" t="n">
        <f aca="false">E2/C2</f>
        <v>0.0333333333333333</v>
      </c>
      <c r="J2" s="0" t="n">
        <f aca="false">B2/E2</f>
        <v>25</v>
      </c>
      <c r="K2" s="0" t="s">
        <v>109</v>
      </c>
      <c r="L2" s="0" t="s">
        <v>109</v>
      </c>
      <c r="M2" s="0" t="s">
        <v>109</v>
      </c>
    </row>
    <row r="3" customFormat="false" ht="15" hidden="false" customHeight="false" outlineLevel="0" collapsed="false">
      <c r="A3" s="0" t="n">
        <v>2.5</v>
      </c>
      <c r="B3" s="0" t="n">
        <v>2.5</v>
      </c>
      <c r="C3" s="0" t="n">
        <v>1.5</v>
      </c>
      <c r="D3" s="0" t="n">
        <v>1</v>
      </c>
      <c r="E3" s="0" t="n">
        <v>0.1</v>
      </c>
      <c r="F3" s="0" t="n">
        <v>0.8</v>
      </c>
      <c r="G3" s="0" t="n">
        <f aca="false">D3-F3</f>
        <v>0.2</v>
      </c>
      <c r="H3" s="0" t="n">
        <f aca="false">E3/G3</f>
        <v>0.5</v>
      </c>
      <c r="I3" s="0" t="n">
        <f aca="false">E3/C3</f>
        <v>0.0666666666666667</v>
      </c>
      <c r="J3" s="0" t="n">
        <f aca="false">B3/E3</f>
        <v>25</v>
      </c>
      <c r="K3" s="0" t="n">
        <f aca="false">H3/H2</f>
        <v>3</v>
      </c>
      <c r="L3" s="0" t="n">
        <f aca="false">I3/I2</f>
        <v>2</v>
      </c>
      <c r="M3" s="0" t="n">
        <f aca="false">J3/J2</f>
        <v>1</v>
      </c>
    </row>
    <row r="4" customFormat="false" ht="15" hidden="false" customHeight="false" outlineLevel="0" collapsed="false">
      <c r="A4" s="0" t="n">
        <v>3.75</v>
      </c>
      <c r="B4" s="0" t="n">
        <v>3.75</v>
      </c>
      <c r="C4" s="0" t="n">
        <v>1.5</v>
      </c>
      <c r="D4" s="0" t="n">
        <v>1.5</v>
      </c>
      <c r="E4" s="0" t="n">
        <v>0.15</v>
      </c>
      <c r="F4" s="0" t="n">
        <v>1.35</v>
      </c>
      <c r="G4" s="0" t="n">
        <f aca="false">D4-F4</f>
        <v>0.15</v>
      </c>
      <c r="H4" s="0" t="n">
        <f aca="false">E4/G4</f>
        <v>1</v>
      </c>
      <c r="I4" s="0" t="n">
        <f aca="false">E4/C4</f>
        <v>0.1</v>
      </c>
      <c r="J4" s="0" t="n">
        <f aca="false">B4/E4</f>
        <v>25</v>
      </c>
      <c r="K4" s="0" t="n">
        <f aca="false">H4/H3</f>
        <v>2</v>
      </c>
      <c r="L4" s="0" t="n">
        <f aca="false">I4/I3</f>
        <v>1.5</v>
      </c>
      <c r="M4" s="0" t="n">
        <f aca="false">J4/J3</f>
        <v>1</v>
      </c>
    </row>
    <row r="12" customFormat="false" ht="15" hidden="false" customHeight="false" outlineLevel="0" collapsed="false">
      <c r="B12" s="0" t="s">
        <v>75</v>
      </c>
      <c r="C12" s="0" t="s">
        <v>81</v>
      </c>
      <c r="D12" s="0" t="s">
        <v>77</v>
      </c>
      <c r="E12" s="0" t="s">
        <v>80</v>
      </c>
    </row>
    <row r="13" customFormat="false" ht="15" hidden="false" customHeight="false" outlineLevel="0" collapsed="false">
      <c r="B13" s="0" t="n">
        <v>1</v>
      </c>
      <c r="C13" s="0" t="n">
        <v>4</v>
      </c>
      <c r="D13" s="0" t="n">
        <v>1</v>
      </c>
      <c r="E13" s="0" t="n">
        <v>2</v>
      </c>
    </row>
    <row r="15" s="2" customFormat="true" ht="15" hidden="false" customHeight="false" outlineLevel="0" collapsed="false">
      <c r="B15" s="2" t="s">
        <v>75</v>
      </c>
      <c r="C15" s="2" t="s">
        <v>81</v>
      </c>
      <c r="D15" s="2" t="s">
        <v>77</v>
      </c>
      <c r="E15" s="2" t="s">
        <v>80</v>
      </c>
      <c r="F15" s="2" t="s">
        <v>110</v>
      </c>
      <c r="G15" s="2" t="s">
        <v>75</v>
      </c>
      <c r="H15" s="2" t="s">
        <v>81</v>
      </c>
      <c r="I15" s="2" t="s">
        <v>77</v>
      </c>
      <c r="J15" s="2" t="s">
        <v>80</v>
      </c>
      <c r="K15" s="2" t="s">
        <v>110</v>
      </c>
      <c r="L15" s="2" t="s">
        <v>111</v>
      </c>
    </row>
    <row r="16" customFormat="false" ht="15" hidden="false" customHeight="false" outlineLevel="0" collapsed="false">
      <c r="A16" s="2" t="s">
        <v>29</v>
      </c>
      <c r="C16" s="0" t="n">
        <v>2</v>
      </c>
      <c r="F16" s="0" t="n">
        <v>4</v>
      </c>
      <c r="G16" s="0" t="n">
        <f aca="false">(B$13*$K16)-(B16*$F16)</f>
        <v>2</v>
      </c>
      <c r="H16" s="0" t="n">
        <f aca="false">(C$13*$K16)-(C16*$F16)</f>
        <v>0</v>
      </c>
      <c r="I16" s="0" t="n">
        <f aca="false">(D$13*$K16)-(D16*$F16)</f>
        <v>2</v>
      </c>
      <c r="J16" s="0" t="n">
        <f aca="false">(E$13*$K16)-(E16*$F16)</f>
        <v>4</v>
      </c>
      <c r="K16" s="0" t="n">
        <v>2</v>
      </c>
      <c r="L16" s="0" t="s">
        <v>112</v>
      </c>
    </row>
    <row r="17" customFormat="false" ht="15" hidden="false" customHeight="false" outlineLevel="0" collapsed="false">
      <c r="A17" s="2" t="s">
        <v>26</v>
      </c>
      <c r="B17" s="0" t="n">
        <v>1</v>
      </c>
      <c r="C17" s="0" t="n">
        <v>4</v>
      </c>
      <c r="F17" s="0" t="n">
        <v>2</v>
      </c>
      <c r="G17" s="0" t="n">
        <f aca="false">(B$13*$K17)-(B17*$F17)</f>
        <v>0</v>
      </c>
      <c r="H17" s="0" t="n">
        <f aca="false">(C$13*$K17)-(C17*$F17)</f>
        <v>0</v>
      </c>
      <c r="I17" s="0" t="n">
        <f aca="false">(D$13*$K17)-(D17*$F17)</f>
        <v>2</v>
      </c>
      <c r="J17" s="0" t="n">
        <f aca="false">(E$13*$K17)-(E17*$F17)</f>
        <v>4</v>
      </c>
      <c r="K17" s="0" t="n">
        <v>2</v>
      </c>
      <c r="L17" s="0" t="s">
        <v>112</v>
      </c>
    </row>
    <row r="18" customFormat="false" ht="15" hidden="false" customHeight="false" outlineLevel="0" collapsed="false">
      <c r="A18" s="2" t="s">
        <v>20</v>
      </c>
      <c r="D18" s="0" t="n">
        <v>2</v>
      </c>
      <c r="E18" s="0" t="n">
        <v>4</v>
      </c>
      <c r="F18" s="0" t="n">
        <v>1</v>
      </c>
      <c r="G18" s="0" t="n">
        <f aca="false">(B$13*$K18)-(B18*$F18)</f>
        <v>2</v>
      </c>
      <c r="H18" s="0" t="n">
        <f aca="false">(C$13*$K18)-(C18*$F18)</f>
        <v>8</v>
      </c>
      <c r="I18" s="0" t="n">
        <f aca="false">(D$13*$K18)-(D18*$F18)</f>
        <v>0</v>
      </c>
      <c r="J18" s="0" t="n">
        <f aca="false">(E$13*$K18)-(E18*$F18)</f>
        <v>0</v>
      </c>
      <c r="K18" s="0" t="n">
        <v>2</v>
      </c>
    </row>
    <row r="19" customFormat="false" ht="15" hidden="false" customHeight="false" outlineLevel="0" collapsed="false">
      <c r="A19" s="2" t="s">
        <v>25</v>
      </c>
      <c r="B19" s="0" t="n">
        <v>12</v>
      </c>
      <c r="C19" s="0" t="n">
        <v>26</v>
      </c>
      <c r="F19" s="0" t="n">
        <v>1</v>
      </c>
      <c r="G19" s="0" t="n">
        <f aca="false">(B$13*$K19)-(B19*$F19)</f>
        <v>0</v>
      </c>
      <c r="H19" s="0" t="n">
        <f aca="false">(C$13*$K19)-(C19*$F19)</f>
        <v>22</v>
      </c>
      <c r="I19" s="0" t="n">
        <f aca="false">(D$13*$K19)-(D19*$F19)</f>
        <v>12</v>
      </c>
      <c r="J19" s="0" t="n">
        <f aca="false">(E$13*$K19)-(E19*$F19)</f>
        <v>24</v>
      </c>
      <c r="K19" s="0" t="n">
        <v>12</v>
      </c>
      <c r="L19" s="0" t="s">
        <v>113</v>
      </c>
    </row>
    <row r="20" customFormat="false" ht="15" hidden="false" customHeight="false" outlineLevel="0" collapsed="false">
      <c r="A20" s="2" t="s">
        <v>15</v>
      </c>
      <c r="E20" s="0" t="n">
        <v>2</v>
      </c>
      <c r="F20" s="0" t="n">
        <v>1</v>
      </c>
      <c r="G20" s="0" t="n">
        <f aca="false">(B$13*$K20)-(B20*$F20)</f>
        <v>1</v>
      </c>
      <c r="H20" s="0" t="n">
        <f aca="false">(C$13*$K20)-(C20*$F20)</f>
        <v>4</v>
      </c>
      <c r="I20" s="0" t="n">
        <f aca="false">(D$13*$K20)-(D20*$F20)</f>
        <v>1</v>
      </c>
      <c r="J20" s="0" t="n">
        <f aca="false">(E$13*$K20)-(E20*$F20)</f>
        <v>0</v>
      </c>
      <c r="K20" s="0" t="n">
        <v>1</v>
      </c>
      <c r="L20" s="0" t="s">
        <v>114</v>
      </c>
    </row>
    <row r="21" customFormat="false" ht="15" hidden="false" customHeight="false" outlineLevel="0" collapsed="false">
      <c r="A21" s="2" t="s">
        <v>24</v>
      </c>
      <c r="D21" s="0" t="n">
        <v>2</v>
      </c>
      <c r="F21" s="0" t="n">
        <v>1</v>
      </c>
      <c r="G21" s="0" t="n">
        <f aca="false">(B$13*$K21)-(B21*$F21)</f>
        <v>2</v>
      </c>
      <c r="H21" s="0" t="n">
        <f aca="false">(C$13*$K21)-(C21*$F21)</f>
        <v>8</v>
      </c>
      <c r="I21" s="0" t="n">
        <f aca="false">(D$13*$K21)-(D21*$F21)</f>
        <v>0</v>
      </c>
      <c r="J21" s="0" t="n">
        <f aca="false">(E$13*$K21)-(E21*$F21)</f>
        <v>4</v>
      </c>
      <c r="K21" s="0" t="n">
        <v>2</v>
      </c>
    </row>
    <row r="22" customFormat="false" ht="15" hidden="false" customHeight="false" outlineLevel="0" collapsed="false">
      <c r="A22" s="2" t="s">
        <v>27</v>
      </c>
      <c r="B22" s="0" t="n">
        <v>10</v>
      </c>
      <c r="C22" s="0" t="n">
        <v>16</v>
      </c>
      <c r="F22" s="0" t="n">
        <v>1</v>
      </c>
      <c r="G22" s="0" t="n">
        <f aca="false">(B$13*$K22)-(B22*$F22)</f>
        <v>0</v>
      </c>
      <c r="H22" s="0" t="n">
        <f aca="false">(C$13*$K22)-(C22*$F22)</f>
        <v>24</v>
      </c>
      <c r="I22" s="0" t="n">
        <f aca="false">(D$13*$K22)-(D22*$F22)</f>
        <v>10</v>
      </c>
      <c r="J22" s="0" t="n">
        <f aca="false">(E$13*$K22)-(E22*$F22)</f>
        <v>20</v>
      </c>
      <c r="K22" s="0" t="n">
        <v>10</v>
      </c>
      <c r="L22" s="0" t="s">
        <v>115</v>
      </c>
    </row>
    <row r="23" customFormat="false" ht="15" hidden="false" customHeight="false" outlineLevel="0" collapsed="false">
      <c r="A23" s="2" t="s">
        <v>17</v>
      </c>
      <c r="C23" s="0" t="n">
        <v>4</v>
      </c>
      <c r="D23" s="0" t="n">
        <v>2</v>
      </c>
      <c r="F23" s="0" t="n">
        <v>1</v>
      </c>
      <c r="G23" s="0" t="n">
        <f aca="false">(B$13*$K23)-(B23*$F23)</f>
        <v>2</v>
      </c>
      <c r="H23" s="0" t="n">
        <f aca="false">(C$13*$K23)-(C23*$F23)</f>
        <v>4</v>
      </c>
      <c r="I23" s="0" t="n">
        <f aca="false">(D$13*$K23)-(D23*$F23)</f>
        <v>0</v>
      </c>
      <c r="J23" s="0" t="n">
        <f aca="false">(E$13*$K23)-(E23*$F23)</f>
        <v>4</v>
      </c>
      <c r="K23" s="0" t="n">
        <v>2</v>
      </c>
    </row>
    <row r="24" customFormat="false" ht="15" hidden="false" customHeight="false" outlineLevel="0" collapsed="false">
      <c r="A24" s="2" t="s">
        <v>21</v>
      </c>
      <c r="B24" s="0" t="n">
        <v>2</v>
      </c>
      <c r="C24" s="0" t="n">
        <v>8</v>
      </c>
      <c r="D24" s="0" t="n">
        <v>2</v>
      </c>
      <c r="F24" s="0" t="n">
        <v>1</v>
      </c>
      <c r="G24" s="0" t="n">
        <f aca="false">(B$13*$K24)-(B24*$F24)</f>
        <v>0</v>
      </c>
      <c r="H24" s="0" t="n">
        <f aca="false">(C$13*$K24)-(C24*$F24)</f>
        <v>0</v>
      </c>
      <c r="I24" s="0" t="n">
        <f aca="false">(D$13*$K24)-(D24*$F24)</f>
        <v>0</v>
      </c>
      <c r="J24" s="0" t="n">
        <f aca="false">(E$13*$K24)-(E24*$F24)</f>
        <v>4</v>
      </c>
      <c r="K24" s="0" t="n">
        <v>2</v>
      </c>
      <c r="L24" s="0" t="s">
        <v>116</v>
      </c>
    </row>
    <row r="25" customFormat="false" ht="15" hidden="false" customHeight="false" outlineLevel="0" collapsed="false">
      <c r="A25" s="2" t="s">
        <v>19</v>
      </c>
      <c r="B25" s="0" t="n">
        <v>1</v>
      </c>
      <c r="C25" s="0" t="n">
        <v>6</v>
      </c>
      <c r="D25" s="0" t="n">
        <v>2</v>
      </c>
      <c r="F25" s="0" t="n">
        <v>1</v>
      </c>
      <c r="G25" s="0" t="n">
        <f aca="false">(B$13*$K25)-(B25*$F25)</f>
        <v>1</v>
      </c>
      <c r="H25" s="0" t="n">
        <f aca="false">(C$13*$K25)-(C25*$F25)</f>
        <v>2</v>
      </c>
      <c r="I25" s="0" t="n">
        <f aca="false">(D$13*$K25)-(D25*$F25)</f>
        <v>0</v>
      </c>
      <c r="J25" s="0" t="n">
        <f aca="false">(E$13*$K25)-(E25*$F25)</f>
        <v>4</v>
      </c>
      <c r="K25" s="0" t="n">
        <v>2</v>
      </c>
      <c r="L25" s="0" t="s">
        <v>116</v>
      </c>
    </row>
    <row r="26" customFormat="false" ht="15" hidden="false" customHeight="false" outlineLevel="0" collapsed="false">
      <c r="A26" s="2" t="s">
        <v>14</v>
      </c>
      <c r="B26" s="0" t="n">
        <v>1.5</v>
      </c>
      <c r="C26" s="0" t="n">
        <v>7</v>
      </c>
      <c r="D26" s="0" t="n">
        <v>2</v>
      </c>
      <c r="F26" s="0" t="n">
        <v>2</v>
      </c>
      <c r="G26" s="0" t="n">
        <f aca="false">(B$13*$K26)-(B26*$F26)</f>
        <v>1</v>
      </c>
      <c r="H26" s="0" t="n">
        <f aca="false">(C$13*$K26)-(C26*$F26)</f>
        <v>2</v>
      </c>
      <c r="I26" s="0" t="n">
        <f aca="false">(D$13*$K26)-(D26*$F26)</f>
        <v>0</v>
      </c>
      <c r="J26" s="0" t="n">
        <f aca="false">(E$13*$K26)-(E26*$F26)</f>
        <v>8</v>
      </c>
      <c r="K26" s="0" t="n">
        <v>4</v>
      </c>
      <c r="L26" s="0" t="s">
        <v>117</v>
      </c>
    </row>
    <row r="27" customFormat="false" ht="15" hidden="false" customHeight="false" outlineLevel="0" collapsed="false">
      <c r="A27" s="2" t="s">
        <v>31</v>
      </c>
      <c r="C27" s="0" t="n">
        <v>2</v>
      </c>
      <c r="E27" s="0" t="n">
        <v>2</v>
      </c>
      <c r="F27" s="0" t="n">
        <v>1</v>
      </c>
      <c r="G27" s="0" t="n">
        <f aca="false">(B$13*$K27)-(B27*$F27)</f>
        <v>1</v>
      </c>
      <c r="H27" s="0" t="n">
        <f aca="false">(C$13*$K27)-(C27*$F27)</f>
        <v>2</v>
      </c>
      <c r="I27" s="0" t="n">
        <f aca="false">(D$13*$K27)-(D27*$F27)</f>
        <v>1</v>
      </c>
      <c r="J27" s="0" t="n">
        <f aca="false">(E$13*$K27)-(E27*$F27)</f>
        <v>0</v>
      </c>
      <c r="K27" s="0" t="n">
        <v>1</v>
      </c>
    </row>
    <row r="28" customFormat="false" ht="15" hidden="false" customHeight="false" outlineLevel="0" collapsed="false">
      <c r="A28" s="2" t="s">
        <v>33</v>
      </c>
      <c r="D28" s="0" t="n">
        <v>2</v>
      </c>
      <c r="E28" s="0" t="n">
        <v>1</v>
      </c>
      <c r="F28" s="0" t="n">
        <v>1</v>
      </c>
      <c r="G28" s="0" t="n">
        <f aca="false">(B$13*$K28)-(B28*$F28)</f>
        <v>2</v>
      </c>
      <c r="H28" s="0" t="n">
        <f aca="false">(C$13*$K28)-(C28*$F28)</f>
        <v>8</v>
      </c>
      <c r="I28" s="0" t="n">
        <f aca="false">(D$13*$K28)-(D28*$F28)</f>
        <v>0</v>
      </c>
      <c r="J28" s="0" t="n">
        <f aca="false">(E$13*$K28)-(E28*$F28)</f>
        <v>3</v>
      </c>
      <c r="K28" s="0" t="n">
        <v>2</v>
      </c>
    </row>
    <row r="29" customFormat="false" ht="15" hidden="false" customHeight="false" outlineLevel="0" collapsed="false">
      <c r="A29" s="2" t="s">
        <v>23</v>
      </c>
      <c r="B29" s="0" t="n">
        <v>2</v>
      </c>
      <c r="C29" s="0" t="n">
        <v>6</v>
      </c>
      <c r="E29" s="0" t="n">
        <v>2</v>
      </c>
      <c r="F29" s="0" t="n">
        <v>1</v>
      </c>
      <c r="G29" s="0" t="n">
        <f aca="false">(B$13*$K29)-(B29*$F29)</f>
        <v>0</v>
      </c>
      <c r="H29" s="0" t="n">
        <f aca="false">(C$13*$K29)-(C29*$F29)</f>
        <v>2</v>
      </c>
      <c r="I29" s="0" t="n">
        <f aca="false">(D$13*$K29)-(D29*$F29)</f>
        <v>2</v>
      </c>
      <c r="J29" s="0" t="n">
        <f aca="false">(E$13*$K29)-(E29*$F29)</f>
        <v>2</v>
      </c>
      <c r="K29" s="0" t="n">
        <v>2</v>
      </c>
      <c r="L29" s="0" t="s">
        <v>118</v>
      </c>
    </row>
    <row r="30" customFormat="false" ht="15" hidden="false" customHeight="false" outlineLevel="0" collapsed="false">
      <c r="A30" s="2" t="s">
        <v>18</v>
      </c>
      <c r="C30" s="0" t="n">
        <v>3</v>
      </c>
      <c r="D30" s="0" t="n">
        <v>1</v>
      </c>
      <c r="F30" s="0" t="n">
        <v>1</v>
      </c>
      <c r="G30" s="0" t="n">
        <f aca="false">(B$13*$K30)-(B30*$F30)</f>
        <v>1</v>
      </c>
      <c r="H30" s="0" t="n">
        <f aca="false">(C$13*$K30)-(C30*$F30)</f>
        <v>1</v>
      </c>
      <c r="I30" s="0" t="n">
        <f aca="false">(D$13*$K30)-(D30*$F30)</f>
        <v>0</v>
      </c>
      <c r="J30" s="0" t="n">
        <f aca="false">(E$13*$K30)-(E30*$F30)</f>
        <v>2</v>
      </c>
      <c r="K30" s="0" t="n">
        <v>1</v>
      </c>
      <c r="L30" s="0" t="s">
        <v>46</v>
      </c>
    </row>
    <row r="31" customFormat="false" ht="15" hidden="false" customHeight="false" outlineLevel="0" collapsed="false">
      <c r="A31" s="2" t="s">
        <v>16</v>
      </c>
      <c r="B31" s="0" t="n">
        <v>2.8</v>
      </c>
      <c r="C31" s="0" t="n">
        <v>10</v>
      </c>
      <c r="D31" s="0" t="n">
        <v>2.4</v>
      </c>
      <c r="F31" s="0" t="n">
        <v>2</v>
      </c>
      <c r="G31" s="0" t="n">
        <f aca="false">(B$13*$K31)-(B31*$F31)</f>
        <v>1.4</v>
      </c>
      <c r="H31" s="0" t="n">
        <f aca="false">(C$13*$K31)-(C31*$F31)</f>
        <v>8</v>
      </c>
      <c r="I31" s="0" t="n">
        <f aca="false">(D$13*$K31)-(D31*$F31)</f>
        <v>2.2</v>
      </c>
      <c r="J31" s="0" t="n">
        <f aca="false">(E$13*$K31)-(E31*$F31)</f>
        <v>14</v>
      </c>
      <c r="K31" s="0" t="n">
        <v>7</v>
      </c>
      <c r="L31" s="0" t="s">
        <v>119</v>
      </c>
    </row>
    <row r="32" customFormat="false" ht="15" hidden="false" customHeight="false" outlineLevel="0" collapsed="false">
      <c r="A32" s="2" t="s">
        <v>32</v>
      </c>
      <c r="C32" s="0" t="n">
        <v>1</v>
      </c>
      <c r="D32" s="0" t="n">
        <v>1</v>
      </c>
      <c r="E32" s="0" t="n">
        <v>3</v>
      </c>
      <c r="F32" s="0" t="n">
        <v>1</v>
      </c>
      <c r="G32" s="0" t="n">
        <f aca="false">(B$13*$K32)-(B32*$F32)</f>
        <v>2</v>
      </c>
      <c r="H32" s="0" t="n">
        <f aca="false">(C$13*$K32)-(C32*$F32)</f>
        <v>7</v>
      </c>
      <c r="I32" s="0" t="n">
        <f aca="false">(D$13*$K32)-(D32*$F32)</f>
        <v>1</v>
      </c>
      <c r="J32" s="0" t="n">
        <f aca="false">(E$13*$K32)-(E32*$F32)</f>
        <v>1</v>
      </c>
      <c r="K32" s="0" t="n">
        <v>2</v>
      </c>
    </row>
    <row r="33" customFormat="false" ht="15" hidden="false" customHeight="false" outlineLevel="0" collapsed="false">
      <c r="A33" s="2" t="s">
        <v>35</v>
      </c>
      <c r="D33" s="0" t="n">
        <v>2</v>
      </c>
      <c r="E33" s="0" t="n">
        <v>4</v>
      </c>
      <c r="F33" s="0" t="n">
        <v>1</v>
      </c>
      <c r="G33" s="0" t="n">
        <f aca="false">(B$13*$K33)-(B33*$F33)</f>
        <v>2</v>
      </c>
      <c r="H33" s="0" t="n">
        <f aca="false">(C$13*$K33)-(C33*$F33)</f>
        <v>8</v>
      </c>
      <c r="I33" s="0" t="n">
        <f aca="false">(D$13*$K33)-(D33*$F33)</f>
        <v>0</v>
      </c>
      <c r="J33" s="0" t="n">
        <f aca="false">(E$13*$K33)-(E33*$F33)</f>
        <v>0</v>
      </c>
      <c r="K33" s="0" t="n">
        <v>2</v>
      </c>
    </row>
    <row r="34" customFormat="false" ht="15" hidden="false" customHeight="false" outlineLevel="0" collapsed="false">
      <c r="A34" s="2" t="s">
        <v>39</v>
      </c>
      <c r="D34" s="0" t="n">
        <v>2</v>
      </c>
      <c r="E34" s="0" t="n">
        <v>4</v>
      </c>
      <c r="F34" s="0" t="n">
        <v>1</v>
      </c>
      <c r="G34" s="0" t="n">
        <f aca="false">(B$13*$K34)-(B34*$F34)</f>
        <v>2</v>
      </c>
      <c r="H34" s="0" t="n">
        <f aca="false">(C$13*$K34)-(C34*$F34)</f>
        <v>8</v>
      </c>
      <c r="I34" s="0" t="n">
        <f aca="false">(D$13*$K34)-(D34*$F34)</f>
        <v>0</v>
      </c>
      <c r="J34" s="0" t="n">
        <f aca="false">(E$13*$K34)-(E34*$F34)</f>
        <v>0</v>
      </c>
      <c r="K34" s="0" t="n">
        <v>2</v>
      </c>
    </row>
    <row r="35" customFormat="false" ht="15" hidden="false" customHeight="false" outlineLevel="0" collapsed="false">
      <c r="A35" s="2" t="s">
        <v>36</v>
      </c>
      <c r="D35" s="0" t="n">
        <v>2</v>
      </c>
      <c r="E35" s="0" t="n">
        <v>4</v>
      </c>
      <c r="F35" s="0" t="n">
        <v>1</v>
      </c>
      <c r="G35" s="0" t="n">
        <f aca="false">(B$13*$K35)-(B35*$F35)</f>
        <v>2</v>
      </c>
      <c r="H35" s="0" t="n">
        <f aca="false">(C$13*$K35)-(C35*$F35)</f>
        <v>8</v>
      </c>
      <c r="I35" s="0" t="n">
        <f aca="false">(D$13*$K35)-(D35*$F35)</f>
        <v>0</v>
      </c>
      <c r="J35" s="0" t="n">
        <f aca="false">(E$13*$K35)-(E35*$F35)</f>
        <v>0</v>
      </c>
      <c r="K35" s="0" t="n">
        <v>2</v>
      </c>
    </row>
    <row r="36" customFormat="false" ht="15" hidden="false" customHeight="false" outlineLevel="0" collapsed="false">
      <c r="A36" s="2" t="s">
        <v>37</v>
      </c>
      <c r="D36" s="0" t="n">
        <v>2</v>
      </c>
      <c r="E36" s="0" t="n">
        <v>4</v>
      </c>
      <c r="F36" s="0" t="n">
        <v>1</v>
      </c>
      <c r="G36" s="0" t="n">
        <f aca="false">(B$13*$K36)-(B36*$F36)</f>
        <v>2</v>
      </c>
      <c r="H36" s="0" t="n">
        <f aca="false">(C$13*$K36)-(C36*$F36)</f>
        <v>8</v>
      </c>
      <c r="I36" s="0" t="n">
        <f aca="false">(D$13*$K36)-(D36*$F36)</f>
        <v>0</v>
      </c>
      <c r="J36" s="0" t="n">
        <f aca="false">(E$13*$K36)-(E36*$F36)</f>
        <v>0</v>
      </c>
      <c r="K36" s="0" t="n">
        <v>2</v>
      </c>
    </row>
    <row r="37" customFormat="false" ht="15" hidden="false" customHeight="false" outlineLevel="0" collapsed="false">
      <c r="A37" s="2" t="s">
        <v>38</v>
      </c>
      <c r="D37" s="0" t="n">
        <v>2</v>
      </c>
      <c r="E37" s="0" t="n">
        <v>4</v>
      </c>
      <c r="F37" s="0" t="n">
        <v>1</v>
      </c>
      <c r="G37" s="0" t="n">
        <f aca="false">(B$13*$K37)-(B37*$F37)</f>
        <v>2</v>
      </c>
      <c r="H37" s="0" t="n">
        <f aca="false">(C$13*$K37)-(C37*$F37)</f>
        <v>8</v>
      </c>
      <c r="I37" s="0" t="n">
        <f aca="false">(D$13*$K37)-(D37*$F37)</f>
        <v>0</v>
      </c>
      <c r="J37" s="0" t="n">
        <f aca="false">(E$13*$K37)-(E37*$F37)</f>
        <v>0</v>
      </c>
      <c r="K37" s="0" t="n">
        <v>2</v>
      </c>
    </row>
  </sheetData>
  <conditionalFormatting sqref="G16:J37">
    <cfRule type="expression" priority="2" aboveAverage="0" equalAverage="0" bottom="0" percent="0" rank="0" text="" dxfId="0">
      <formula>G16&gt;0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6325</TotalTime>
  <Application>LibreOffice/4.3.0.4$Linux_X86_64 LibreOffice_project/430m0$Build-4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2014-07-31T00:49:17Z</dcterms:created>
  <dc:creator>Josh Wagner</dc:creator>
  <dc:language>en-US</dc:language>
  <dcterms:modified xsi:type="dcterms:W3CDTF">2014-08-29T22:33:54Z</dcterms:modified>
  <cp:revision>12</cp:revision>
</cp:coreProperties>
</file>