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256" windowHeight="5928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B14" i="1"/>
  <c r="A14" i="1"/>
  <c r="D13" i="1"/>
  <c r="C13" i="1"/>
  <c r="B13" i="1"/>
  <c r="A13" i="1"/>
  <c r="D12" i="1"/>
  <c r="C12" i="1"/>
  <c r="B12" i="1"/>
  <c r="A12" i="1"/>
  <c r="B11" i="1"/>
  <c r="D11" i="1"/>
  <c r="C11" i="1"/>
  <c r="A11" i="1"/>
  <c r="B10" i="1"/>
  <c r="C10" i="1"/>
  <c r="D10" i="1"/>
  <c r="A10" i="1"/>
  <c r="D9" i="1"/>
  <c r="C9" i="1"/>
  <c r="B9" i="1"/>
  <c r="A9" i="1"/>
  <c r="D6" i="1"/>
  <c r="D5" i="1"/>
  <c r="D4" i="1"/>
  <c r="D3" i="1"/>
  <c r="D2" i="1"/>
  <c r="C6" i="1"/>
  <c r="C5" i="1"/>
  <c r="C4" i="1"/>
  <c r="C3" i="1"/>
  <c r="C2" i="1"/>
  <c r="B7" i="1"/>
  <c r="B6" i="1"/>
  <c r="B5" i="1"/>
  <c r="B4" i="1"/>
  <c r="B3" i="1"/>
  <c r="B2" i="1"/>
  <c r="A7" i="1"/>
  <c r="A6" i="1"/>
  <c r="A5" i="1"/>
  <c r="A4" i="1"/>
  <c r="A3" i="1"/>
  <c r="A2" i="1"/>
  <c r="D7" i="1" l="1"/>
  <c r="C7" i="1"/>
</calcChain>
</file>

<file path=xl/sharedStrings.xml><?xml version="1.0" encoding="utf-8"?>
<sst xmlns="http://schemas.openxmlformats.org/spreadsheetml/2006/main" count="15" uniqueCount="13">
  <si>
    <t>transfer h2d</t>
  </si>
  <si>
    <t>transfer d2h</t>
  </si>
  <si>
    <t>cuda kernel</t>
  </si>
  <si>
    <t>cpu kernel</t>
  </si>
  <si>
    <t>média</t>
  </si>
  <si>
    <t>grid</t>
  </si>
  <si>
    <t>block</t>
  </si>
  <si>
    <t>21-0-0</t>
  </si>
  <si>
    <t>0-0-0</t>
  </si>
  <si>
    <t>20-0-0</t>
  </si>
  <si>
    <t>1-0-0</t>
  </si>
  <si>
    <t>1 thrd</t>
  </si>
  <si>
    <t>2 thrd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</si>
</sst>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18" sqref="H18"/>
    </sheetView>
  </sheetViews>
  <sheetFormatPr defaultRowHeight="14.4" x14ac:dyDescent="0.3"/>
  <cols>
    <col min="1" max="1" width="14.77734375" customWidth="1"/>
    <col min="2" max="2" width="16.21875" customWidth="1"/>
    <col min="3" max="3" width="15.44140625" customWidth="1"/>
    <col min="4" max="4" width="14.44140625" customWidth="1"/>
  </cols>
  <sheetData>
    <row r="1" spans="1:7" x14ac:dyDescent="0.3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6</v>
      </c>
    </row>
    <row r="2" spans="1:7" x14ac:dyDescent="0.3">
      <c r="A2">
        <f>8.872*10^-2</f>
        <v>8.8720000000000007E-2</v>
      </c>
      <c r="B2">
        <f>4.829*10^-2</f>
        <v>4.829E-2</v>
      </c>
      <c r="C2">
        <f>2.856*10^-1</f>
        <v>0.28560000000000002</v>
      </c>
      <c r="D2">
        <f>2.367*10^-1</f>
        <v>0.23670000000000002</v>
      </c>
      <c r="E2" t="s">
        <v>7</v>
      </c>
      <c r="F2" t="s">
        <v>8</v>
      </c>
      <c r="G2" t="s">
        <v>11</v>
      </c>
    </row>
    <row r="3" spans="1:7" x14ac:dyDescent="0.3">
      <c r="A3">
        <f>8.833*10^-2</f>
        <v>8.8330000000000006E-2</v>
      </c>
      <c r="B3">
        <f>4.946*10^-2</f>
        <v>4.9459999999999997E-2</v>
      </c>
      <c r="C3">
        <f>2.872*10^-1</f>
        <v>0.28720000000000001</v>
      </c>
      <c r="D3">
        <f>2.381*10^-1</f>
        <v>0.23809999999999998</v>
      </c>
    </row>
    <row r="4" spans="1:7" x14ac:dyDescent="0.3">
      <c r="A4">
        <f>8.816*10^-2</f>
        <v>8.8160000000000002E-2</v>
      </c>
      <c r="B4">
        <f>5.27*10^-2</f>
        <v>5.2699999999999997E-2</v>
      </c>
      <c r="C4">
        <f>2.771*10^-1</f>
        <v>0.27710000000000001</v>
      </c>
      <c r="D4">
        <f>2.264*10^-1</f>
        <v>0.22639999999999999</v>
      </c>
    </row>
    <row r="5" spans="1:7" x14ac:dyDescent="0.3">
      <c r="A5">
        <f>8.866*10^-2</f>
        <v>8.8660000000000003E-2</v>
      </c>
      <c r="B5">
        <f>4.963*10^-2</f>
        <v>4.9630000000000001E-2</v>
      </c>
      <c r="C5">
        <f>2.845*10^-1</f>
        <v>0.28450000000000003</v>
      </c>
      <c r="D5">
        <f>2.358*10^-1</f>
        <v>0.23580000000000001</v>
      </c>
    </row>
    <row r="6" spans="1:7" x14ac:dyDescent="0.3">
      <c r="A6">
        <f>8.823*10^-2</f>
        <v>8.8230000000000003E-2</v>
      </c>
      <c r="B6">
        <f>4.794*10^-2</f>
        <v>4.7939999999999997E-2</v>
      </c>
      <c r="C6">
        <f>2.749*10^-1</f>
        <v>0.27490000000000003</v>
      </c>
      <c r="D6">
        <f>2.259*10^-1</f>
        <v>0.22589999999999999</v>
      </c>
    </row>
    <row r="7" spans="1:7" x14ac:dyDescent="0.3">
      <c r="A7" s="1">
        <f>SUM(A2:A6)/5</f>
        <v>8.8420000000000012E-2</v>
      </c>
      <c r="B7" s="1">
        <f t="shared" ref="B7:D7" si="0">SUM(B2:B6)/5</f>
        <v>4.9604000000000002E-2</v>
      </c>
      <c r="C7" s="1">
        <f t="shared" si="0"/>
        <v>0.28186</v>
      </c>
      <c r="D7" s="1">
        <f t="shared" si="0"/>
        <v>0.23258000000000001</v>
      </c>
      <c r="E7" t="s">
        <v>4</v>
      </c>
    </row>
    <row r="9" spans="1:7" x14ac:dyDescent="0.3">
      <c r="A9">
        <f>8.844*10^-2</f>
        <v>8.8439999999999991E-2</v>
      </c>
      <c r="B9">
        <f>3.978*10^-2</f>
        <v>3.9780000000000003E-2</v>
      </c>
      <c r="C9">
        <f>2.746*10^-1</f>
        <v>0.27460000000000001</v>
      </c>
      <c r="D9">
        <f>2.249*10^-1</f>
        <v>0.22490000000000002</v>
      </c>
      <c r="E9" t="s">
        <v>9</v>
      </c>
      <c r="F9" t="s">
        <v>10</v>
      </c>
      <c r="G9" t="s">
        <v>12</v>
      </c>
    </row>
    <row r="10" spans="1:7" x14ac:dyDescent="0.3">
      <c r="A10">
        <f>8.839*10^-2</f>
        <v>8.839000000000001E-2</v>
      </c>
      <c r="B10">
        <f>3.951*10^-2</f>
        <v>3.9510000000000003E-2</v>
      </c>
      <c r="C10">
        <f>2.865*10^-1</f>
        <v>0.28650000000000003</v>
      </c>
      <c r="D10">
        <f>2.363*10^-1</f>
        <v>0.23630000000000001</v>
      </c>
    </row>
    <row r="11" spans="1:7" x14ac:dyDescent="0.3">
      <c r="A11">
        <f>8.815*10^-2</f>
        <v>8.8149999999999992E-2</v>
      </c>
      <c r="B11">
        <f>3.027*10^-2</f>
        <v>3.0270000000000002E-2</v>
      </c>
      <c r="C11">
        <f>2.749*10^-1</f>
        <v>0.27490000000000003</v>
      </c>
      <c r="D11">
        <f>2.266*10^-1</f>
        <v>0.22660000000000002</v>
      </c>
    </row>
    <row r="12" spans="1:7" x14ac:dyDescent="0.3">
      <c r="A12">
        <f>8.816*10^-2</f>
        <v>8.8160000000000002E-2</v>
      </c>
      <c r="B12">
        <f>3.621*10^-2</f>
        <v>3.6209999999999999E-2</v>
      </c>
      <c r="C12">
        <f>2.852*10^-1</f>
        <v>0.28520000000000001</v>
      </c>
      <c r="D12">
        <f>2.36*10^-1</f>
        <v>0.23599999999999999</v>
      </c>
    </row>
    <row r="13" spans="1:7" x14ac:dyDescent="0.3">
      <c r="A13">
        <f>8.809*10^-2</f>
        <v>8.8089999999999988E-2</v>
      </c>
      <c r="B13">
        <f>3.987*10^-2</f>
        <v>3.9870000000000003E-2</v>
      </c>
      <c r="C13">
        <f>3.752*10^-1</f>
        <v>0.37519999999999998</v>
      </c>
      <c r="D13">
        <f>2.264*10^-1</f>
        <v>0.22639999999999999</v>
      </c>
    </row>
    <row r="14" spans="1:7" x14ac:dyDescent="0.3">
      <c r="A14" s="1">
        <f>MEDIAN(A9:A13)</f>
        <v>8.8160000000000002E-2</v>
      </c>
      <c r="B14" s="1">
        <f>MEDIAN(B9:B13)</f>
        <v>3.9510000000000003E-2</v>
      </c>
      <c r="C14" s="1">
        <f>MEDIAN(C9:C13)</f>
        <v>0.28520000000000001</v>
      </c>
      <c r="D14" s="1">
        <f>MEDIAN(D9:D13)</f>
        <v>0.22660000000000002</v>
      </c>
      <c r="E14" t="s">
        <v>4</v>
      </c>
    </row>
    <row r="18" spans="1:8" x14ac:dyDescent="0.3">
      <c r="H18" s="2"/>
    </row>
    <row r="21" spans="1:8" x14ac:dyDescent="0.3">
      <c r="A21" s="1"/>
      <c r="B21" s="1"/>
      <c r="C21" s="1"/>
      <c r="D21" s="1"/>
      <c r="E21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2022-01-10T14:22:53Z</dcterms:created>
  <dcterms:modified xsi:type="dcterms:W3CDTF">2022-01-10T15:16:20Z</dcterms:modified>
</cp:coreProperties>
</file>