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slicers/slicer2.xml" ContentType="application/vnd.ms-excel.slicer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c066354\OneDrive - Caixa Economica Federal\Documentos\"/>
    </mc:Choice>
  </mc:AlternateContent>
  <xr:revisionPtr revIDLastSave="0" documentId="13_ncr:1_{4A792C28-CBA8-4B49-BB15-215A55E71F38}" xr6:coauthVersionLast="47" xr6:coauthVersionMax="47" xr10:uidLastSave="{00000000-0000-0000-0000-000000000000}"/>
  <bookViews>
    <workbookView xWindow="-110" yWindow="-110" windowWidth="19420" windowHeight="10300" tabRatio="449" xr2:uid="{049F5A45-4C49-426E-93D3-E472E8857F07}"/>
  </bookViews>
  <sheets>
    <sheet name="Dados" sheetId="1" r:id="rId1"/>
    <sheet name="Controle" sheetId="2" r:id="rId2"/>
    <sheet name="Caixinha" sheetId="4" r:id="rId3"/>
    <sheet name="Dashboard" sheetId="3" r:id="rId4"/>
  </sheets>
  <definedNames>
    <definedName name="SegmentaçãodeDados_Mês">#N/A</definedName>
  </definedNames>
  <calcPr calcId="191029"/>
  <pivotCaches>
    <pivotCache cacheId="43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4" l="1"/>
  <c r="A60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2" i="1"/>
  <c r="A26" i="1"/>
  <c r="A27" i="1"/>
  <c r="A28" i="1"/>
  <c r="A51" i="1" s="1"/>
  <c r="A29" i="1"/>
  <c r="A52" i="1" s="1"/>
  <c r="A30" i="1"/>
  <c r="A53" i="1" s="1"/>
  <c r="A31" i="1"/>
  <c r="A32" i="1"/>
  <c r="A55" i="1" s="1"/>
  <c r="A33" i="1"/>
  <c r="A56" i="1" s="1"/>
  <c r="A34" i="1"/>
  <c r="A57" i="1" s="1"/>
  <c r="A35" i="1"/>
  <c r="A36" i="1"/>
  <c r="A59" i="1" s="1"/>
  <c r="A37" i="1"/>
  <c r="A38" i="1"/>
  <c r="A39" i="1"/>
  <c r="A40" i="1"/>
  <c r="A41" i="1"/>
  <c r="A64" i="1" s="1"/>
  <c r="A42" i="1"/>
  <c r="A65" i="1" s="1"/>
  <c r="A43" i="1"/>
  <c r="A44" i="1"/>
  <c r="A45" i="1"/>
  <c r="A46" i="1"/>
  <c r="A47" i="1"/>
  <c r="A49" i="1"/>
  <c r="A50" i="1"/>
  <c r="A54" i="1"/>
  <c r="A58" i="1"/>
  <c r="A61" i="1"/>
  <c r="A62" i="1"/>
  <c r="A63" i="1"/>
  <c r="A66" i="1"/>
  <c r="A67" i="1"/>
  <c r="A68" i="1"/>
  <c r="A69" i="1"/>
  <c r="A70" i="1"/>
  <c r="A25" i="1"/>
  <c r="A48" i="1" s="1"/>
  <c r="F42" i="1"/>
  <c r="F43" i="1"/>
  <c r="F66" i="1"/>
  <c r="F65" i="1"/>
  <c r="F20" i="1"/>
  <c r="F19" i="1"/>
</calcChain>
</file>

<file path=xl/sharedStrings.xml><?xml version="1.0" encoding="utf-8"?>
<sst xmlns="http://schemas.openxmlformats.org/spreadsheetml/2006/main" count="380" uniqueCount="62">
  <si>
    <t>Data</t>
  </si>
  <si>
    <t>Tipo</t>
  </si>
  <si>
    <t>Categoria</t>
  </si>
  <si>
    <t>Descrição</t>
  </si>
  <si>
    <t>Valor</t>
  </si>
  <si>
    <t>Operação Bancária</t>
  </si>
  <si>
    <t>Status</t>
  </si>
  <si>
    <t>Entrada</t>
  </si>
  <si>
    <t>Renda fixa</t>
  </si>
  <si>
    <t>Salário</t>
  </si>
  <si>
    <t>Transferência</t>
  </si>
  <si>
    <t>Recebido</t>
  </si>
  <si>
    <t>Saída</t>
  </si>
  <si>
    <t>Alimentação</t>
  </si>
  <si>
    <t>Supermercado</t>
  </si>
  <si>
    <t>Cartão de Crédito</t>
  </si>
  <si>
    <t>Pago</t>
  </si>
  <si>
    <t>Serviços</t>
  </si>
  <si>
    <t>Plano Celular</t>
  </si>
  <si>
    <t>Boleto</t>
  </si>
  <si>
    <t>Saúde</t>
  </si>
  <si>
    <t>Natação</t>
  </si>
  <si>
    <t>Pilates</t>
  </si>
  <si>
    <t>Pendente</t>
  </si>
  <si>
    <t>Débito automático</t>
  </si>
  <si>
    <t>Moradia</t>
  </si>
  <si>
    <t>Internet residencial</t>
  </si>
  <si>
    <t xml:space="preserve">Comgás  </t>
  </si>
  <si>
    <t>Investimentos</t>
  </si>
  <si>
    <t>Poupança</t>
  </si>
  <si>
    <t>Investido</t>
  </si>
  <si>
    <t>CPFL</t>
  </si>
  <si>
    <t>Faxina</t>
  </si>
  <si>
    <t>Condomínio</t>
  </si>
  <si>
    <t>Educação</t>
  </si>
  <si>
    <t>Escola</t>
  </si>
  <si>
    <t>Material escolar</t>
  </si>
  <si>
    <t>Transporte</t>
  </si>
  <si>
    <t>Gasolina</t>
  </si>
  <si>
    <t>Taxas</t>
  </si>
  <si>
    <t>IPVA e Licenciamento</t>
  </si>
  <si>
    <t>IPTU</t>
  </si>
  <si>
    <t>Lazer</t>
  </si>
  <si>
    <t>Teatro</t>
  </si>
  <si>
    <t>Cinema</t>
  </si>
  <si>
    <t>Plano de saúde</t>
  </si>
  <si>
    <t>Rótulos de Linha</t>
  </si>
  <si>
    <t>Total Geral</t>
  </si>
  <si>
    <t>Soma de Valor</t>
  </si>
  <si>
    <t>quanto tive de saída por categoria, sumarizado em reais</t>
  </si>
  <si>
    <t>Dividendos ações</t>
  </si>
  <si>
    <t>Renda extra</t>
  </si>
  <si>
    <t>Produtos Natura</t>
  </si>
  <si>
    <t>Depósito</t>
  </si>
  <si>
    <t>Cachepo de croche</t>
  </si>
  <si>
    <t>Aplicação</t>
  </si>
  <si>
    <t>Jantar fora</t>
  </si>
  <si>
    <t>Mês</t>
  </si>
  <si>
    <t>Data de lançamento</t>
  </si>
  <si>
    <t>Depósito Reservado</t>
  </si>
  <si>
    <t>Total Resevado</t>
  </si>
  <si>
    <t>Meta de Reserva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</si>
</sst>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4" formatCode="_-&quot;R$&quot;\ * #,##0.00_-;\-&quot;R$&quot;\ * #,##0.00_-;_-&quot;R$&quot;\ * &quot;-&quot;??_-;_-@_-"/>
    <numFmt numFmtId="164" formatCode="dd/mm/yy"/>
    <numFmt numFmtId="165" formatCode="&quot;R$&quot;\ #,##0.00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rgb="FFFFFAFA"/>
      <name val="Liberation Sans"/>
    </font>
    <font>
      <sz val="11"/>
      <color rgb="FFFFBB66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71585"/>
        <bgColor rgb="FFC71585"/>
      </patternFill>
    </fill>
    <fill>
      <patternFill patternType="solid">
        <fgColor rgb="FFFFFFFF"/>
        <bgColor rgb="FFFFFFFF"/>
      </patternFill>
    </fill>
    <fill>
      <patternFill patternType="solid">
        <fgColor rgb="FFFB6F54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5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8">
    <xf numFmtId="0" fontId="0" fillId="0" borderId="0" xfId="0"/>
    <xf numFmtId="0" fontId="3" fillId="2" borderId="1" xfId="0" applyFon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4" fontId="0" fillId="0" borderId="1" xfId="0" applyNumberFormat="1" applyBorder="1" applyAlignment="1">
      <alignment horizontal="center"/>
    </xf>
    <xf numFmtId="0" fontId="0" fillId="3" borderId="1" xfId="0" applyFill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4" fontId="0" fillId="0" borderId="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3" borderId="3" xfId="0" applyFill="1" applyBorder="1" applyAlignment="1">
      <alignment horizontal="center"/>
    </xf>
    <xf numFmtId="4" fontId="0" fillId="0" borderId="3" xfId="0" applyNumberFormat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  <xf numFmtId="0" fontId="4" fillId="4" borderId="0" xfId="0" applyFont="1" applyFill="1"/>
    <xf numFmtId="0" fontId="0" fillId="5" borderId="0" xfId="0" applyFill="1"/>
    <xf numFmtId="0" fontId="0" fillId="6" borderId="0" xfId="0" applyFill="1"/>
    <xf numFmtId="1" fontId="3" fillId="2" borderId="1" xfId="0" applyNumberFormat="1" applyFont="1" applyFill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0" xfId="0" applyNumberFormat="1"/>
    <xf numFmtId="164" fontId="0" fillId="7" borderId="1" xfId="0" applyNumberFormat="1" applyFill="1" applyBorder="1" applyAlignment="1">
      <alignment horizontal="center"/>
    </xf>
    <xf numFmtId="1" fontId="0" fillId="7" borderId="1" xfId="0" applyNumberForma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4" fontId="0" fillId="7" borderId="1" xfId="0" applyNumberForma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4" fontId="0" fillId="7" borderId="2" xfId="0" applyNumberFormat="1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4" fontId="0" fillId="7" borderId="3" xfId="0" applyNumberFormat="1" applyFill="1" applyBorder="1" applyAlignment="1">
      <alignment horizontal="center"/>
    </xf>
    <xf numFmtId="0" fontId="2" fillId="0" borderId="0" xfId="0" applyFont="1"/>
    <xf numFmtId="44" fontId="0" fillId="0" borderId="0" xfId="1" applyFont="1"/>
    <xf numFmtId="44" fontId="0" fillId="0" borderId="0" xfId="0" applyNumberFormat="1"/>
    <xf numFmtId="14" fontId="0" fillId="0" borderId="0" xfId="0" applyNumberFormat="1" applyFont="1"/>
    <xf numFmtId="44" fontId="0" fillId="0" borderId="0" xfId="0" applyNumberFormat="1" applyFont="1"/>
    <xf numFmtId="0" fontId="0" fillId="9" borderId="0" xfId="0" applyFill="1"/>
  </cellXfs>
  <cellStyles count="2">
    <cellStyle name="Moeda" xfId="1" builtinId="4"/>
    <cellStyle name="Normal" xfId="0" builtinId="0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</dxf>
    <dxf>
      <font>
        <b/>
        <i val="0"/>
        <sz val="18"/>
        <color theme="0"/>
      </font>
      <border>
        <bottom style="thin">
          <color theme="5"/>
        </bottom>
        <vertical/>
        <horizontal/>
      </border>
    </dxf>
    <dxf>
      <font>
        <sz val="24"/>
        <color theme="0"/>
      </font>
      <fill>
        <patternFill>
          <bgColor rgb="FFFB6F54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Meu_estilo" pivot="0" table="0" count="10" xr9:uid="{38B2C570-4D43-47BD-8DFE-DE13943C09B5}">
      <tableStyleElement type="wholeTable" dxfId="7"/>
      <tableStyleElement type="headerRow" dxfId="6"/>
    </tableStyle>
  </tableStyles>
  <colors>
    <mruColors>
      <color rgb="FFFB6F54"/>
      <color rgb="FFFFBB66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5" tint="-0.249977111117893"/>
          </font>
          <fill>
            <patternFill patternType="solid">
              <fgColor theme="0"/>
              <bgColor theme="4" tint="0.79998168889431442"/>
            </patternFill>
          </fill>
          <border>
            <left style="thin">
              <color theme="5" tint="0.59999389629810485"/>
            </left>
            <right style="thin">
              <color theme="5" tint="0.59999389629810485"/>
            </right>
            <top style="thin">
              <color theme="5" tint="0.59999389629810485"/>
            </top>
            <bottom style="thin">
              <color theme="5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5"/>
              <bgColor theme="4" tint="-0.499984740745262"/>
            </patternFill>
          </fill>
          <border>
            <left style="thin">
              <color theme="5"/>
            </left>
            <right style="thin">
              <color theme="5"/>
            </right>
            <top style="thin">
              <color theme="5"/>
            </top>
            <bottom style="thin">
              <color theme="5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theme="0"/>
          </font>
          <fill>
            <patternFill patternType="solid">
              <fgColor rgb="FFC0C0C0"/>
              <bgColor rgb="FF00B0F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Meu_estilo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rgbClr val="FB6F54">
                <a:alpha val="85000"/>
              </a:srgb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Caixinha!$D$3</c:f>
              <c:numCache>
                <c:formatCode>_("R$"* #,##0.00_);_("R$"* \(#,##0.00\);_("R$"* "-"??_);_(@_)</c:formatCode>
                <c:ptCount val="1"/>
                <c:pt idx="0">
                  <c:v>6507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55-4CB1-91A2-F106DFDA14F4}"/>
            </c:ext>
          </c:extLst>
        </c:ser>
        <c:ser>
          <c:idx val="1"/>
          <c:order val="1"/>
          <c:spPr>
            <a:solidFill>
              <a:schemeClr val="bg1">
                <a:lumMod val="85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Caixinha!$D$4</c:f>
              <c:numCache>
                <c:formatCode>_("R$"* #,##0.00_);_("R$"* \(#,##0.00\);_("R$"* "-"??_);_(@_)</c:formatCode>
                <c:ptCount val="1"/>
                <c:pt idx="0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55-4CB1-91A2-F106DFDA14F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1798351"/>
        <c:axId val="2112655536"/>
      </c:barChart>
      <c:catAx>
        <c:axId val="6179835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112655536"/>
        <c:crosses val="autoZero"/>
        <c:auto val="1"/>
        <c:lblAlgn val="ctr"/>
        <c:lblOffset val="100"/>
        <c:noMultiLvlLbl val="0"/>
      </c:catAx>
      <c:valAx>
        <c:axId val="2112655536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61798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[Pasta 1.xlsx]Controle!Tabela dinâmica Saída</c:name>
    <c:fmtId val="2"/>
  </c:pivotSource>
  <c:chart>
    <c:autoTitleDeleted val="1"/>
    <c:pivotFmts>
      <c:pivotFmt>
        <c:idx val="0"/>
        <c:spPr>
          <a:solidFill>
            <a:schemeClr val="tx1">
              <a:lumMod val="75000"/>
              <a:lumOff val="25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tx1">
              <a:lumMod val="75000"/>
              <a:lumOff val="2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B6F5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2.1639879277745168E-2"/>
          <c:y val="7.4074020312456343E-2"/>
          <c:w val="0.97024514106028892"/>
          <c:h val="0.841674686497521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Controle!$D$5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B6F5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Controle!$C$6:$C$15</c:f>
              <c:strCache>
                <c:ptCount val="9"/>
                <c:pt idx="0">
                  <c:v>Alimentação</c:v>
                </c:pt>
                <c:pt idx="1">
                  <c:v>Educação</c:v>
                </c:pt>
                <c:pt idx="2">
                  <c:v>Lazer</c:v>
                </c:pt>
                <c:pt idx="3">
                  <c:v>Moradia</c:v>
                </c:pt>
                <c:pt idx="4">
                  <c:v>Saúde</c:v>
                </c:pt>
                <c:pt idx="5">
                  <c:v>Serviços</c:v>
                </c:pt>
                <c:pt idx="6">
                  <c:v>Taxas</c:v>
                </c:pt>
                <c:pt idx="7">
                  <c:v>Transporte</c:v>
                </c:pt>
                <c:pt idx="8">
                  <c:v>Aplicação</c:v>
                </c:pt>
              </c:strCache>
            </c:strRef>
          </c:cat>
          <c:val>
            <c:numRef>
              <c:f>Controle!$D$6:$D$15</c:f>
              <c:numCache>
                <c:formatCode>"R$"\ #,##0.00</c:formatCode>
                <c:ptCount val="9"/>
                <c:pt idx="0">
                  <c:v>790</c:v>
                </c:pt>
                <c:pt idx="1">
                  <c:v>1617</c:v>
                </c:pt>
                <c:pt idx="2">
                  <c:v>425</c:v>
                </c:pt>
                <c:pt idx="3">
                  <c:v>1085</c:v>
                </c:pt>
                <c:pt idx="4">
                  <c:v>800</c:v>
                </c:pt>
                <c:pt idx="5">
                  <c:v>240</c:v>
                </c:pt>
                <c:pt idx="6">
                  <c:v>215.83333333333331</c:v>
                </c:pt>
                <c:pt idx="7">
                  <c:v>185</c:v>
                </c:pt>
                <c:pt idx="8">
                  <c:v>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E8-4EF0-839F-6C75A275F48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559951472"/>
        <c:axId val="1169649632"/>
      </c:barChart>
      <c:catAx>
        <c:axId val="1559951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69649632"/>
        <c:crosses val="autoZero"/>
        <c:auto val="1"/>
        <c:lblAlgn val="ctr"/>
        <c:lblOffset val="100"/>
        <c:noMultiLvlLbl val="0"/>
      </c:catAx>
      <c:valAx>
        <c:axId val="1169649632"/>
        <c:scaling>
          <c:orientation val="minMax"/>
        </c:scaling>
        <c:delete val="1"/>
        <c:axPos val="l"/>
        <c:numFmt formatCode="&quot;R$&quot;\ #,##0.00" sourceLinked="1"/>
        <c:majorTickMark val="out"/>
        <c:minorTickMark val="none"/>
        <c:tickLblPos val="nextTo"/>
        <c:crossAx val="1559951472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[Pasta 1.xlsx]Controle!Tabela dinâmica entrada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>
            <a:gsLst>
              <a:gs pos="53000">
                <a:srgbClr val="FB6F54"/>
              </a:gs>
              <a:gs pos="100000">
                <a:schemeClr val="bg1"/>
              </a:gs>
            </a:gsLst>
            <a:lin ang="5400000" scaled="1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Controle!$H$5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53000">
                  <a:srgbClr val="FB6F54"/>
                </a:gs>
                <a:gs pos="100000">
                  <a:schemeClr val="bg1"/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Controle!$G$6:$G$9</c:f>
              <c:strCache>
                <c:ptCount val="3"/>
                <c:pt idx="0">
                  <c:v>Investimentos</c:v>
                </c:pt>
                <c:pt idx="1">
                  <c:v>Renda fixa</c:v>
                </c:pt>
                <c:pt idx="2">
                  <c:v>Renda extra</c:v>
                </c:pt>
              </c:strCache>
            </c:strRef>
          </c:cat>
          <c:val>
            <c:numRef>
              <c:f>Controle!$H$6:$H$9</c:f>
              <c:numCache>
                <c:formatCode>"R$"\ #,##0.00</c:formatCode>
                <c:ptCount val="3"/>
                <c:pt idx="0">
                  <c:v>1500</c:v>
                </c:pt>
                <c:pt idx="1">
                  <c:v>5000</c:v>
                </c:pt>
                <c:pt idx="2">
                  <c:v>2050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96-4077-B5F1-62243AAD476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26523232"/>
        <c:axId val="1169604032"/>
      </c:barChart>
      <c:catAx>
        <c:axId val="1626523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69604032"/>
        <c:crosses val="autoZero"/>
        <c:auto val="1"/>
        <c:lblAlgn val="ctr"/>
        <c:lblOffset val="100"/>
        <c:noMultiLvlLbl val="0"/>
      </c:catAx>
      <c:valAx>
        <c:axId val="1169604032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1626523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1"/>
          <c:order val="1"/>
          <c:spPr>
            <a:solidFill>
              <a:schemeClr val="bg1">
                <a:lumMod val="95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elete val="1"/>
          </c:dLbls>
          <c:val>
            <c:numRef>
              <c:f>Caixinha!$D$4</c:f>
              <c:numCache>
                <c:formatCode>_("R$"* #,##0.00_);_("R$"* \(#,##0.00\);_("R$"* "-"??_);_(@_)</c:formatCode>
                <c:ptCount val="1"/>
                <c:pt idx="0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BF-4FCB-A6C8-BEB17115546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1798351"/>
        <c:axId val="2112655536"/>
      </c:barChart>
      <c:barChart>
        <c:barDir val="col"/>
        <c:grouping val="stacked"/>
        <c:varyColors val="0"/>
        <c:ser>
          <c:idx val="0"/>
          <c:order val="0"/>
          <c:spPr>
            <a:gradFill>
              <a:gsLst>
                <a:gs pos="20000">
                  <a:srgbClr val="FB6F54"/>
                </a:gs>
                <a:gs pos="100000">
                  <a:schemeClr val="bg1"/>
                </a:gs>
              </a:gsLst>
              <a:lin ang="5400000" scaled="1"/>
            </a:gra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Caixinha!$D$3</c:f>
              <c:numCache>
                <c:formatCode>_("R$"* #,##0.00_);_("R$"* \(#,##0.00\);_("R$"* "-"??_);_(@_)</c:formatCode>
                <c:ptCount val="1"/>
                <c:pt idx="0">
                  <c:v>6507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BF-4FCB-A6C8-BEB1711554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64347472"/>
        <c:axId val="181976880"/>
      </c:barChart>
      <c:catAx>
        <c:axId val="617983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12655536"/>
        <c:crosses val="autoZero"/>
        <c:auto val="1"/>
        <c:lblAlgn val="ctr"/>
        <c:lblOffset val="100"/>
        <c:noMultiLvlLbl val="0"/>
      </c:catAx>
      <c:valAx>
        <c:axId val="2112655536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out"/>
        <c:minorTickMark val="none"/>
        <c:tickLblPos val="nextTo"/>
        <c:crossAx val="61798351"/>
        <c:crosses val="autoZero"/>
        <c:crossBetween val="between"/>
      </c:valAx>
      <c:valAx>
        <c:axId val="181976880"/>
        <c:scaling>
          <c:orientation val="minMax"/>
        </c:scaling>
        <c:delete val="1"/>
        <c:axPos val="r"/>
        <c:numFmt formatCode="_(&quot;R$&quot;* #,##0.00_);_(&quot;R$&quot;* \(#,##0.00\);_(&quot;R$&quot;* &quot;-&quot;??_);_(@_)" sourceLinked="1"/>
        <c:majorTickMark val="out"/>
        <c:minorTickMark val="none"/>
        <c:tickLblPos val="nextTo"/>
        <c:crossAx val="2064347472"/>
        <c:crosses val="max"/>
        <c:crossBetween val="between"/>
      </c:valAx>
      <c:catAx>
        <c:axId val="2064347472"/>
        <c:scaling>
          <c:orientation val="minMax"/>
        </c:scaling>
        <c:delete val="1"/>
        <c:axPos val="t"/>
        <c:majorTickMark val="out"/>
        <c:minorTickMark val="none"/>
        <c:tickLblPos val="nextTo"/>
        <c:crossAx val="181976880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9.svg"/><Relationship Id="rId3" Type="http://schemas.openxmlformats.org/officeDocument/2006/relationships/image" Target="../media/image2.svg"/><Relationship Id="rId7" Type="http://schemas.openxmlformats.org/officeDocument/2006/relationships/hyperlink" Target="#Dados!A1"/><Relationship Id="rId12" Type="http://schemas.openxmlformats.org/officeDocument/2006/relationships/image" Target="../media/image8.png"/><Relationship Id="rId2" Type="http://schemas.openxmlformats.org/officeDocument/2006/relationships/image" Target="../media/image1.png"/><Relationship Id="rId16" Type="http://schemas.openxmlformats.org/officeDocument/2006/relationships/chart" Target="../charts/chart4.xml"/><Relationship Id="rId1" Type="http://schemas.openxmlformats.org/officeDocument/2006/relationships/chart" Target="../charts/chart2.xml"/><Relationship Id="rId6" Type="http://schemas.openxmlformats.org/officeDocument/2006/relationships/image" Target="../media/image4.svg"/><Relationship Id="rId11" Type="http://schemas.openxmlformats.org/officeDocument/2006/relationships/hyperlink" Target="https://freepngimg.com/png/91271-clover-plant-flora-fourleaf-drawing-free-hd-image" TargetMode="External"/><Relationship Id="rId5" Type="http://schemas.openxmlformats.org/officeDocument/2006/relationships/image" Target="../media/image3.png"/><Relationship Id="rId15" Type="http://schemas.openxmlformats.org/officeDocument/2006/relationships/image" Target="../media/image11.svg"/><Relationship Id="rId10" Type="http://schemas.openxmlformats.org/officeDocument/2006/relationships/image" Target="../media/image7.png"/><Relationship Id="rId4" Type="http://schemas.openxmlformats.org/officeDocument/2006/relationships/chart" Target="../charts/chart3.xml"/><Relationship Id="rId9" Type="http://schemas.openxmlformats.org/officeDocument/2006/relationships/image" Target="../media/image6.svg"/><Relationship Id="rId14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425450</xdr:colOff>
      <xdr:row>1</xdr:row>
      <xdr:rowOff>152400</xdr:rowOff>
    </xdr:from>
    <xdr:to>
      <xdr:col>12</xdr:col>
      <xdr:colOff>425450</xdr:colOff>
      <xdr:row>15</xdr:row>
      <xdr:rowOff>98425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Mês">
              <a:extLst>
                <a:ext uri="{FF2B5EF4-FFF2-40B4-BE49-F238E27FC236}">
                  <a16:creationId xmlns:a16="http://schemas.microsoft.com/office/drawing/2014/main" id="{0B44C4F0-3A54-07AF-831B-FC9942AAEE4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64450" y="336550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1349375</xdr:colOff>
      <xdr:row>2</xdr:row>
      <xdr:rowOff>88900</xdr:rowOff>
    </xdr:from>
    <xdr:to>
      <xdr:col>11</xdr:col>
      <xdr:colOff>288925</xdr:colOff>
      <xdr:row>17</xdr:row>
      <xdr:rowOff>69850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EDB9F89-6CD2-6F37-3F96-E02D80EBB9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207818</xdr:colOff>
      <xdr:row>24</xdr:row>
      <xdr:rowOff>56461</xdr:rowOff>
    </xdr:from>
    <xdr:to>
      <xdr:col>19</xdr:col>
      <xdr:colOff>288636</xdr:colOff>
      <xdr:row>44</xdr:row>
      <xdr:rowOff>173838</xdr:rowOff>
    </xdr:to>
    <xdr:grpSp>
      <xdr:nvGrpSpPr>
        <xdr:cNvPr id="25" name="Agrupar 24">
          <a:extLst>
            <a:ext uri="{FF2B5EF4-FFF2-40B4-BE49-F238E27FC236}">
              <a16:creationId xmlns:a16="http://schemas.microsoft.com/office/drawing/2014/main" id="{7B4558E3-8940-070D-E8B6-01A7BAD68967}"/>
            </a:ext>
          </a:extLst>
        </xdr:cNvPr>
        <xdr:cNvGrpSpPr/>
      </xdr:nvGrpSpPr>
      <xdr:grpSpPr>
        <a:xfrm>
          <a:off x="3625273" y="6510370"/>
          <a:ext cx="11256818" cy="3811923"/>
          <a:chOff x="2366568" y="4605371"/>
          <a:chExt cx="9829030" cy="3811922"/>
        </a:xfrm>
      </xdr:grpSpPr>
      <xdr:grpSp>
        <xdr:nvGrpSpPr>
          <xdr:cNvPr id="16" name="Agrupar 15">
            <a:extLst>
              <a:ext uri="{FF2B5EF4-FFF2-40B4-BE49-F238E27FC236}">
                <a16:creationId xmlns:a16="http://schemas.microsoft.com/office/drawing/2014/main" id="{2682B9C3-6759-03F5-FF20-0D1EC775C4F2}"/>
              </a:ext>
            </a:extLst>
          </xdr:cNvPr>
          <xdr:cNvGrpSpPr/>
        </xdr:nvGrpSpPr>
        <xdr:grpSpPr>
          <a:xfrm>
            <a:off x="2366568" y="4605371"/>
            <a:ext cx="9829030" cy="3811922"/>
            <a:chOff x="2689385" y="5109877"/>
            <a:chExt cx="9797432" cy="3792782"/>
          </a:xfrm>
        </xdr:grpSpPr>
        <xdr:grpSp>
          <xdr:nvGrpSpPr>
            <xdr:cNvPr id="8" name="Agrupar 7">
              <a:extLst>
                <a:ext uri="{FF2B5EF4-FFF2-40B4-BE49-F238E27FC236}">
                  <a16:creationId xmlns:a16="http://schemas.microsoft.com/office/drawing/2014/main" id="{15C6B15A-B4D4-4A63-8CAB-5EC944BE81B9}"/>
                </a:ext>
              </a:extLst>
            </xdr:cNvPr>
            <xdr:cNvGrpSpPr/>
          </xdr:nvGrpSpPr>
          <xdr:grpSpPr>
            <a:xfrm>
              <a:off x="2689385" y="5109877"/>
              <a:ext cx="9797432" cy="3792782"/>
              <a:chOff x="2588106" y="1683712"/>
              <a:chExt cx="6975379" cy="3771515"/>
            </a:xfrm>
          </xdr:grpSpPr>
          <xdr:sp macro="" textlink="">
            <xdr:nvSpPr>
              <xdr:cNvPr id="9" name="Retângulo: Cantos Arredondados 8">
                <a:extLst>
                  <a:ext uri="{FF2B5EF4-FFF2-40B4-BE49-F238E27FC236}">
                    <a16:creationId xmlns:a16="http://schemas.microsoft.com/office/drawing/2014/main" id="{DAB6C236-E448-D427-EA5C-85DBA79B34B8}"/>
                  </a:ext>
                </a:extLst>
              </xdr:cNvPr>
              <xdr:cNvSpPr/>
            </xdr:nvSpPr>
            <xdr:spPr>
              <a:xfrm>
                <a:off x="2607349" y="1695740"/>
                <a:ext cx="6956136" cy="3759487"/>
              </a:xfrm>
              <a:prstGeom prst="roundRect">
                <a:avLst/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  <xdr:sp macro="" textlink="">
            <xdr:nvSpPr>
              <xdr:cNvPr id="10" name="Retângulo: Cantos Superiores Arredondados 9">
                <a:extLst>
                  <a:ext uri="{FF2B5EF4-FFF2-40B4-BE49-F238E27FC236}">
                    <a16:creationId xmlns:a16="http://schemas.microsoft.com/office/drawing/2014/main" id="{8FBF7670-F6B0-07C7-D68C-51E741BC6529}"/>
                  </a:ext>
                </a:extLst>
              </xdr:cNvPr>
              <xdr:cNvSpPr/>
            </xdr:nvSpPr>
            <xdr:spPr>
              <a:xfrm>
                <a:off x="2588106" y="1683712"/>
                <a:ext cx="6956136" cy="769697"/>
              </a:xfrm>
              <a:prstGeom prst="round2SameRect">
                <a:avLst>
                  <a:gd name="adj1" fmla="val 50000"/>
                  <a:gd name="adj2" fmla="val 0"/>
                </a:avLst>
              </a:prstGeom>
              <a:solidFill>
                <a:srgbClr val="FB6F54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</xdr:grpSp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F112032A-45A3-4EA5-94B8-1BA4EF49ACA8}"/>
                </a:ext>
              </a:extLst>
            </xdr:cNvPr>
            <xdr:cNvGraphicFramePr>
              <a:graphicFrameLocks/>
            </xdr:cNvGraphicFramePr>
          </xdr:nvGraphicFramePr>
          <xdr:xfrm>
            <a:off x="2824078" y="5889207"/>
            <a:ext cx="9371263" cy="275564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24" name="Agrupar 23">
            <a:extLst>
              <a:ext uri="{FF2B5EF4-FFF2-40B4-BE49-F238E27FC236}">
                <a16:creationId xmlns:a16="http://schemas.microsoft.com/office/drawing/2014/main" id="{477B2E8B-4F7E-BA59-D30C-C92EFE995B53}"/>
              </a:ext>
            </a:extLst>
          </xdr:cNvPr>
          <xdr:cNvGrpSpPr/>
        </xdr:nvGrpSpPr>
        <xdr:grpSpPr>
          <a:xfrm>
            <a:off x="2770904" y="4728805"/>
            <a:ext cx="7188145" cy="547466"/>
            <a:chOff x="2770904" y="4728805"/>
            <a:chExt cx="7188145" cy="547466"/>
          </a:xfrm>
        </xdr:grpSpPr>
        <xdr:sp macro="" textlink="">
          <xdr:nvSpPr>
            <xdr:cNvPr id="14" name="CaixaDeTexto 13">
              <a:extLst>
                <a:ext uri="{FF2B5EF4-FFF2-40B4-BE49-F238E27FC236}">
                  <a16:creationId xmlns:a16="http://schemas.microsoft.com/office/drawing/2014/main" id="{AC11489C-5086-4764-86B3-E9C3A9A2C72E}"/>
                </a:ext>
              </a:extLst>
            </xdr:cNvPr>
            <xdr:cNvSpPr txBox="1"/>
          </xdr:nvSpPr>
          <xdr:spPr>
            <a:xfrm>
              <a:off x="3514102" y="4728805"/>
              <a:ext cx="6444947" cy="54582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3000" b="1">
                  <a:solidFill>
                    <a:schemeClr val="bg1"/>
                  </a:solidFill>
                  <a:latin typeface="Segoe UI Variable Small Semibol" pitchFamily="2" charset="0"/>
                  <a:ea typeface="Segoe UI Black" panose="020B0A02040204020203" pitchFamily="34" charset="0"/>
                  <a:cs typeface="Segoe UI Light" panose="020B0502040204020203" pitchFamily="34" charset="0"/>
                </a:rPr>
                <a:t>Despesas mensais</a:t>
              </a:r>
            </a:p>
          </xdr:txBody>
        </xdr:sp>
        <xdr:pic>
          <xdr:nvPicPr>
            <xdr:cNvPr id="20" name="Gráfico 19" descr="Dinheiro voador com preenchimento sólido">
              <a:extLst>
                <a:ext uri="{FF2B5EF4-FFF2-40B4-BE49-F238E27FC236}">
                  <a16:creationId xmlns:a16="http://schemas.microsoft.com/office/drawing/2014/main" id="{C8F7E9CB-6F1A-3A22-17B1-F9E5C40DAC89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3"/>
                </a:ext>
              </a:extLst>
            </a:blip>
            <a:stretch>
              <a:fillRect/>
            </a:stretch>
          </xdr:blipFill>
          <xdr:spPr>
            <a:xfrm>
              <a:off x="2770904" y="4779817"/>
              <a:ext cx="611910" cy="496454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1</xdr:col>
      <xdr:colOff>207818</xdr:colOff>
      <xdr:row>2</xdr:row>
      <xdr:rowOff>20509</xdr:rowOff>
    </xdr:from>
    <xdr:to>
      <xdr:col>9</xdr:col>
      <xdr:colOff>404091</xdr:colOff>
      <xdr:row>21</xdr:row>
      <xdr:rowOff>138546</xdr:rowOff>
    </xdr:to>
    <xdr:grpSp>
      <xdr:nvGrpSpPr>
        <xdr:cNvPr id="26" name="Agrupar 25">
          <a:extLst>
            <a:ext uri="{FF2B5EF4-FFF2-40B4-BE49-F238E27FC236}">
              <a16:creationId xmlns:a16="http://schemas.microsoft.com/office/drawing/2014/main" id="{57306C43-16D5-4A5A-6018-175C05BEF4CF}"/>
            </a:ext>
          </a:extLst>
        </xdr:cNvPr>
        <xdr:cNvGrpSpPr/>
      </xdr:nvGrpSpPr>
      <xdr:grpSpPr>
        <a:xfrm>
          <a:off x="3625273" y="2410418"/>
          <a:ext cx="5253182" cy="3627855"/>
          <a:chOff x="2366568" y="389963"/>
          <a:chExt cx="7038879" cy="3809999"/>
        </a:xfrm>
      </xdr:grpSpPr>
      <xdr:grpSp>
        <xdr:nvGrpSpPr>
          <xdr:cNvPr id="11" name="Agrupar 10">
            <a:extLst>
              <a:ext uri="{FF2B5EF4-FFF2-40B4-BE49-F238E27FC236}">
                <a16:creationId xmlns:a16="http://schemas.microsoft.com/office/drawing/2014/main" id="{1B5EE826-4DD6-3BC0-00FC-35A575C98463}"/>
              </a:ext>
            </a:extLst>
          </xdr:cNvPr>
          <xdr:cNvGrpSpPr/>
        </xdr:nvGrpSpPr>
        <xdr:grpSpPr>
          <a:xfrm>
            <a:off x="2366568" y="389963"/>
            <a:ext cx="7038879" cy="3809999"/>
            <a:chOff x="2193637" y="942878"/>
            <a:chExt cx="6975379" cy="3771514"/>
          </a:xfrm>
        </xdr:grpSpPr>
        <xdr:grpSp>
          <xdr:nvGrpSpPr>
            <xdr:cNvPr id="7" name="Agrupar 6">
              <a:extLst>
                <a:ext uri="{FF2B5EF4-FFF2-40B4-BE49-F238E27FC236}">
                  <a16:creationId xmlns:a16="http://schemas.microsoft.com/office/drawing/2014/main" id="{B6266C50-ACC7-D14A-6E29-DCF7C350DAD8}"/>
                </a:ext>
              </a:extLst>
            </xdr:cNvPr>
            <xdr:cNvGrpSpPr/>
          </xdr:nvGrpSpPr>
          <xdr:grpSpPr>
            <a:xfrm>
              <a:off x="2193637" y="942878"/>
              <a:ext cx="6975379" cy="3771514"/>
              <a:chOff x="2588106" y="1683712"/>
              <a:chExt cx="6975379" cy="3771514"/>
            </a:xfrm>
          </xdr:grpSpPr>
          <xdr:sp macro="" textlink="">
            <xdr:nvSpPr>
              <xdr:cNvPr id="4" name="Retângulo: Cantos Arredondados 3">
                <a:extLst>
                  <a:ext uri="{FF2B5EF4-FFF2-40B4-BE49-F238E27FC236}">
                    <a16:creationId xmlns:a16="http://schemas.microsoft.com/office/drawing/2014/main" id="{7AF388A2-E5E2-3EC7-88F7-EB34CDAE841D}"/>
                  </a:ext>
                </a:extLst>
              </xdr:cNvPr>
              <xdr:cNvSpPr/>
            </xdr:nvSpPr>
            <xdr:spPr>
              <a:xfrm>
                <a:off x="2607349" y="1695740"/>
                <a:ext cx="6956136" cy="3759486"/>
              </a:xfrm>
              <a:prstGeom prst="roundRect">
                <a:avLst/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  <xdr:sp macro="" textlink="">
            <xdr:nvSpPr>
              <xdr:cNvPr id="6" name="Retângulo: Cantos Superiores Arredondados 5">
                <a:extLst>
                  <a:ext uri="{FF2B5EF4-FFF2-40B4-BE49-F238E27FC236}">
                    <a16:creationId xmlns:a16="http://schemas.microsoft.com/office/drawing/2014/main" id="{25BAEDFD-384D-FFD5-E52B-F8405E10079A}"/>
                  </a:ext>
                </a:extLst>
              </xdr:cNvPr>
              <xdr:cNvSpPr/>
            </xdr:nvSpPr>
            <xdr:spPr>
              <a:xfrm>
                <a:off x="2588106" y="1683712"/>
                <a:ext cx="6956136" cy="769697"/>
              </a:xfrm>
              <a:prstGeom prst="round2SameRect">
                <a:avLst>
                  <a:gd name="adj1" fmla="val 50000"/>
                  <a:gd name="adj2" fmla="val 0"/>
                </a:avLst>
              </a:prstGeom>
              <a:solidFill>
                <a:srgbClr val="FB6F54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</xdr:grpSp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5B3E4417-0658-4A6A-9D1D-D2EF926CA551}"/>
                </a:ext>
              </a:extLst>
            </xdr:cNvPr>
            <xdr:cNvGraphicFramePr>
              <a:graphicFrameLocks/>
            </xdr:cNvGraphicFramePr>
          </xdr:nvGraphicFramePr>
          <xdr:xfrm>
            <a:off x="3235614" y="1760199"/>
            <a:ext cx="4528704" cy="2746808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4"/>
            </a:graphicData>
          </a:graphic>
        </xdr:graphicFrame>
      </xdr:grpSp>
      <xdr:sp macro="" textlink="">
        <xdr:nvSpPr>
          <xdr:cNvPr id="13" name="CaixaDeTexto 12">
            <a:extLst>
              <a:ext uri="{FF2B5EF4-FFF2-40B4-BE49-F238E27FC236}">
                <a16:creationId xmlns:a16="http://schemas.microsoft.com/office/drawing/2014/main" id="{C9F9BA22-2507-3266-BBCC-B0833B01BDDA}"/>
              </a:ext>
            </a:extLst>
          </xdr:cNvPr>
          <xdr:cNvSpPr txBox="1"/>
        </xdr:nvSpPr>
        <xdr:spPr>
          <a:xfrm>
            <a:off x="3283621" y="525719"/>
            <a:ext cx="5473890" cy="54570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3000" b="1">
                <a:solidFill>
                  <a:schemeClr val="bg1"/>
                </a:solidFill>
                <a:latin typeface="Segoe UI Variable Small Semibol" pitchFamily="2" charset="0"/>
                <a:ea typeface="Segoe UI Black" panose="020B0A02040204020203" pitchFamily="34" charset="0"/>
                <a:cs typeface="Segoe UI Light" panose="020B0502040204020203" pitchFamily="34" charset="0"/>
              </a:rPr>
              <a:t>Entrada mensal </a:t>
            </a:r>
          </a:p>
        </xdr:txBody>
      </xdr:sp>
      <xdr:pic>
        <xdr:nvPicPr>
          <xdr:cNvPr id="22" name="Gráfico 21" descr="Registrar com preenchimento sólido">
            <a:extLst>
              <a:ext uri="{FF2B5EF4-FFF2-40B4-BE49-F238E27FC236}">
                <a16:creationId xmlns:a16="http://schemas.microsoft.com/office/drawing/2014/main" id="{014D5CB6-51F0-B66F-8A34-ADC206F3B3A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2586091" y="565635"/>
            <a:ext cx="565826" cy="508092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253999</xdr:colOff>
      <xdr:row>0</xdr:row>
      <xdr:rowOff>1743365</xdr:rowOff>
    </xdr:from>
    <xdr:to>
      <xdr:col>0</xdr:col>
      <xdr:colOff>3024909</xdr:colOff>
      <xdr:row>14</xdr:row>
      <xdr:rowOff>127001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7" name="Mês 1">
              <a:extLst>
                <a:ext uri="{FF2B5EF4-FFF2-40B4-BE49-F238E27FC236}">
                  <a16:creationId xmlns:a16="http://schemas.microsoft.com/office/drawing/2014/main" id="{0506775D-9E62-4B1B-94DB-CCFC20E212E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53999" y="1743365"/>
              <a:ext cx="2770910" cy="299027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</xdr:col>
      <xdr:colOff>207818</xdr:colOff>
      <xdr:row>0</xdr:row>
      <xdr:rowOff>184727</xdr:rowOff>
    </xdr:from>
    <xdr:to>
      <xdr:col>19</xdr:col>
      <xdr:colOff>277090</xdr:colOff>
      <xdr:row>0</xdr:row>
      <xdr:rowOff>1801091</xdr:rowOff>
    </xdr:to>
    <xdr:grpSp>
      <xdr:nvGrpSpPr>
        <xdr:cNvPr id="50" name="Agrupar 49">
          <a:extLst>
            <a:ext uri="{FF2B5EF4-FFF2-40B4-BE49-F238E27FC236}">
              <a16:creationId xmlns:a16="http://schemas.microsoft.com/office/drawing/2014/main" id="{068BEEF2-DE1D-7FC1-9F7A-7DD718DBD44D}"/>
            </a:ext>
          </a:extLst>
        </xdr:cNvPr>
        <xdr:cNvGrpSpPr/>
      </xdr:nvGrpSpPr>
      <xdr:grpSpPr>
        <a:xfrm>
          <a:off x="3625273" y="184727"/>
          <a:ext cx="11245272" cy="1616364"/>
          <a:chOff x="3624723" y="184727"/>
          <a:chExt cx="11121296" cy="1616364"/>
        </a:xfrm>
      </xdr:grpSpPr>
      <xdr:sp macro="" textlink="">
        <xdr:nvSpPr>
          <xdr:cNvPr id="38" name="Retângulo 37">
            <a:extLst>
              <a:ext uri="{FF2B5EF4-FFF2-40B4-BE49-F238E27FC236}">
                <a16:creationId xmlns:a16="http://schemas.microsoft.com/office/drawing/2014/main" id="{B6312FA2-233C-A1B2-254A-C78B23C482E6}"/>
              </a:ext>
            </a:extLst>
          </xdr:cNvPr>
          <xdr:cNvSpPr/>
        </xdr:nvSpPr>
        <xdr:spPr>
          <a:xfrm>
            <a:off x="3624723" y="184727"/>
            <a:ext cx="11121296" cy="161636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39" name="Retângulo 38">
            <a:extLst>
              <a:ext uri="{FF2B5EF4-FFF2-40B4-BE49-F238E27FC236}">
                <a16:creationId xmlns:a16="http://schemas.microsoft.com/office/drawing/2014/main" id="{2C50E555-979D-4BE9-9ECF-D34652A23DAD}"/>
              </a:ext>
            </a:extLst>
          </xdr:cNvPr>
          <xdr:cNvSpPr/>
        </xdr:nvSpPr>
        <xdr:spPr>
          <a:xfrm>
            <a:off x="3890268" y="415636"/>
            <a:ext cx="1283470" cy="1166092"/>
          </a:xfrm>
          <a:prstGeom prst="rect">
            <a:avLst/>
          </a:prstGeom>
          <a:solidFill>
            <a:srgbClr val="FB6F54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40" name="CaixaDeTexto 39">
            <a:extLst>
              <a:ext uri="{FF2B5EF4-FFF2-40B4-BE49-F238E27FC236}">
                <a16:creationId xmlns:a16="http://schemas.microsoft.com/office/drawing/2014/main" id="{E1B39AE7-6659-0FF8-EBDC-1DC60C263681}"/>
              </a:ext>
            </a:extLst>
          </xdr:cNvPr>
          <xdr:cNvSpPr txBox="1"/>
        </xdr:nvSpPr>
        <xdr:spPr>
          <a:xfrm>
            <a:off x="5443682" y="484909"/>
            <a:ext cx="3882571" cy="11430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2800"/>
              <a:t>Olá, Raquel</a:t>
            </a:r>
          </a:p>
          <a:p>
            <a:endParaRPr lang="pt-BR" sz="500"/>
          </a:p>
          <a:p>
            <a:r>
              <a:rPr lang="pt-BR" sz="2400">
                <a:solidFill>
                  <a:schemeClr val="tx1">
                    <a:lumMod val="50000"/>
                    <a:lumOff val="50000"/>
                  </a:schemeClr>
                </a:solidFill>
              </a:rPr>
              <a:t>Acompanhamento</a:t>
            </a:r>
            <a:r>
              <a:rPr lang="pt-BR" sz="2400" baseline="0">
                <a:solidFill>
                  <a:schemeClr val="tx1">
                    <a:lumMod val="50000"/>
                    <a:lumOff val="50000"/>
                  </a:schemeClr>
                </a:solidFill>
              </a:rPr>
              <a:t> Financeiro</a:t>
            </a:r>
            <a:endParaRPr lang="pt-BR" sz="2400">
              <a:solidFill>
                <a:schemeClr val="tx1">
                  <a:lumMod val="50000"/>
                  <a:lumOff val="50000"/>
                </a:schemeClr>
              </a:solidFill>
            </a:endParaRPr>
          </a:p>
        </xdr:txBody>
      </xdr:sp>
      <xdr:grpSp>
        <xdr:nvGrpSpPr>
          <xdr:cNvPr id="44" name="Agrupar 43">
            <a:extLst>
              <a:ext uri="{FF2B5EF4-FFF2-40B4-BE49-F238E27FC236}">
                <a16:creationId xmlns:a16="http://schemas.microsoft.com/office/drawing/2014/main" id="{5E3D6E5B-7D52-96BC-E115-D4B7994E4EEF}"/>
              </a:ext>
            </a:extLst>
          </xdr:cNvPr>
          <xdr:cNvGrpSpPr/>
        </xdr:nvGrpSpPr>
        <xdr:grpSpPr>
          <a:xfrm>
            <a:off x="9838651" y="854364"/>
            <a:ext cx="4653368" cy="521469"/>
            <a:chOff x="9838651" y="854364"/>
            <a:chExt cx="4653368" cy="521469"/>
          </a:xfrm>
        </xdr:grpSpPr>
        <xdr:sp macro="" textlink="">
          <xdr:nvSpPr>
            <xdr:cNvPr id="41" name="Retângulo 40">
              <a:hlinkClick xmlns:r="http://schemas.openxmlformats.org/officeDocument/2006/relationships" r:id="rId7"/>
              <a:extLst>
                <a:ext uri="{FF2B5EF4-FFF2-40B4-BE49-F238E27FC236}">
                  <a16:creationId xmlns:a16="http://schemas.microsoft.com/office/drawing/2014/main" id="{A0A8B5D7-5939-46BD-878B-685967010D34}"/>
                </a:ext>
              </a:extLst>
            </xdr:cNvPr>
            <xdr:cNvSpPr/>
          </xdr:nvSpPr>
          <xdr:spPr>
            <a:xfrm>
              <a:off x="9838651" y="854364"/>
              <a:ext cx="4653368" cy="521469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pt-BR" sz="2400">
                  <a:solidFill>
                    <a:schemeClr val="tx1"/>
                  </a:solidFill>
                </a:rPr>
                <a:t>Pesquisar dados</a:t>
              </a:r>
            </a:p>
          </xdr:txBody>
        </xdr:sp>
        <xdr:pic>
          <xdr:nvPicPr>
            <xdr:cNvPr id="43" name="Gráfico 42" descr="Lupa com preenchimento sólido">
              <a:extLst>
                <a:ext uri="{FF2B5EF4-FFF2-40B4-BE49-F238E27FC236}">
                  <a16:creationId xmlns:a16="http://schemas.microsoft.com/office/drawing/2014/main" id="{F2BD2EAC-7021-0CFC-BDA8-2FA89F96FAD1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8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9"/>
                </a:ext>
              </a:extLst>
            </a:blip>
            <a:stretch>
              <a:fillRect/>
            </a:stretch>
          </xdr:blipFill>
          <xdr:spPr>
            <a:xfrm>
              <a:off x="13894405" y="922262"/>
              <a:ext cx="423334" cy="423334"/>
            </a:xfrm>
            <a:prstGeom prst="rect">
              <a:avLst/>
            </a:prstGeom>
          </xdr:spPr>
        </xdr:pic>
      </xdr:grpSp>
      <xdr:pic>
        <xdr:nvPicPr>
          <xdr:cNvPr id="48" name="Imagem 47">
            <a:extLst>
              <a:ext uri="{FF2B5EF4-FFF2-40B4-BE49-F238E27FC236}">
                <a16:creationId xmlns:a16="http://schemas.microsoft.com/office/drawing/2014/main" id="{F281D23A-E9E5-7D03-C2E8-FD4BB081D8E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 cstate="print">
            <a:extLst>
              <a:ext uri="{28A0092B-C50C-407E-A947-70E740481C1C}">
                <a14:useLocalDpi xmlns:a14="http://schemas.microsoft.com/office/drawing/2010/main" val="0"/>
              </a:ext>
              <a:ext uri="{837473B0-CC2E-450A-ABE3-18F120FF3D39}">
                <a1611:picAttrSrcUrl xmlns:a1611="http://schemas.microsoft.com/office/drawing/2016/11/main" r:id="rId11"/>
              </a:ext>
            </a:extLst>
          </a:blip>
          <a:stretch>
            <a:fillRect/>
          </a:stretch>
        </xdr:blipFill>
        <xdr:spPr>
          <a:xfrm>
            <a:off x="4067025" y="536554"/>
            <a:ext cx="940206" cy="945112"/>
          </a:xfrm>
          <a:prstGeom prst="rect">
            <a:avLst/>
          </a:prstGeom>
          <a:solidFill>
            <a:srgbClr val="FB6F54"/>
          </a:solidFill>
        </xdr:spPr>
      </xdr:pic>
    </xdr:grpSp>
    <xdr:clientData/>
  </xdr:twoCellAnchor>
  <xdr:twoCellAnchor>
    <xdr:from>
      <xdr:col>0</xdr:col>
      <xdr:colOff>23091</xdr:colOff>
      <xdr:row>0</xdr:row>
      <xdr:rowOff>473365</xdr:rowOff>
    </xdr:from>
    <xdr:to>
      <xdr:col>1</xdr:col>
      <xdr:colOff>11545</xdr:colOff>
      <xdr:row>0</xdr:row>
      <xdr:rowOff>1350819</xdr:rowOff>
    </xdr:to>
    <xdr:sp macro="" textlink="">
      <xdr:nvSpPr>
        <xdr:cNvPr id="51" name="Retângulo 50" descr="fsf">
          <a:extLst>
            <a:ext uri="{FF2B5EF4-FFF2-40B4-BE49-F238E27FC236}">
              <a16:creationId xmlns:a16="http://schemas.microsoft.com/office/drawing/2014/main" id="{990527D7-12EF-3B26-7746-12B0244D853D}"/>
            </a:ext>
          </a:extLst>
        </xdr:cNvPr>
        <xdr:cNvSpPr/>
      </xdr:nvSpPr>
      <xdr:spPr>
        <a:xfrm>
          <a:off x="23091" y="473365"/>
          <a:ext cx="3405909" cy="877454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3200" b="1"/>
            <a:t>Money</a:t>
          </a:r>
          <a:r>
            <a:rPr lang="pt-BR" sz="3200" b="1" baseline="0"/>
            <a:t> APP</a:t>
          </a:r>
          <a:endParaRPr lang="pt-BR" sz="3200" b="1"/>
        </a:p>
      </xdr:txBody>
    </xdr:sp>
    <xdr:clientData/>
  </xdr:twoCellAnchor>
  <xdr:twoCellAnchor editAs="oneCell">
    <xdr:from>
      <xdr:col>0</xdr:col>
      <xdr:colOff>2586181</xdr:colOff>
      <xdr:row>0</xdr:row>
      <xdr:rowOff>565728</xdr:rowOff>
    </xdr:from>
    <xdr:to>
      <xdr:col>0</xdr:col>
      <xdr:colOff>3325090</xdr:colOff>
      <xdr:row>0</xdr:row>
      <xdr:rowOff>1304637</xdr:rowOff>
    </xdr:to>
    <xdr:pic>
      <xdr:nvPicPr>
        <xdr:cNvPr id="55" name="Gráfico 54" descr="Baú de tesouro com preenchimento sólido">
          <a:extLst>
            <a:ext uri="{FF2B5EF4-FFF2-40B4-BE49-F238E27FC236}">
              <a16:creationId xmlns:a16="http://schemas.microsoft.com/office/drawing/2014/main" id="{AAAC5523-D6C1-A3F7-7BCC-03790A479B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2586181" y="565728"/>
          <a:ext cx="738909" cy="738909"/>
        </a:xfrm>
        <a:prstGeom prst="rect">
          <a:avLst/>
        </a:prstGeom>
      </xdr:spPr>
    </xdr:pic>
    <xdr:clientData/>
  </xdr:twoCellAnchor>
  <xdr:twoCellAnchor>
    <xdr:from>
      <xdr:col>10</xdr:col>
      <xdr:colOff>303160</xdr:colOff>
      <xdr:row>2</xdr:row>
      <xdr:rowOff>80648</xdr:rowOff>
    </xdr:from>
    <xdr:to>
      <xdr:col>19</xdr:col>
      <xdr:colOff>54751</xdr:colOff>
      <xdr:row>21</xdr:row>
      <xdr:rowOff>126996</xdr:rowOff>
    </xdr:to>
    <xdr:grpSp>
      <xdr:nvGrpSpPr>
        <xdr:cNvPr id="56" name="Agrupar 55">
          <a:extLst>
            <a:ext uri="{FF2B5EF4-FFF2-40B4-BE49-F238E27FC236}">
              <a16:creationId xmlns:a16="http://schemas.microsoft.com/office/drawing/2014/main" id="{1A4D0828-EF7E-456C-8B09-DE792EFB6E8C}"/>
            </a:ext>
          </a:extLst>
        </xdr:cNvPr>
        <xdr:cNvGrpSpPr/>
      </xdr:nvGrpSpPr>
      <xdr:grpSpPr>
        <a:xfrm>
          <a:off x="9389433" y="2470557"/>
          <a:ext cx="5258773" cy="3556166"/>
          <a:chOff x="2277933" y="537743"/>
          <a:chExt cx="7030918" cy="3797846"/>
        </a:xfrm>
      </xdr:grpSpPr>
      <xdr:grpSp>
        <xdr:nvGrpSpPr>
          <xdr:cNvPr id="60" name="Agrupar 59">
            <a:extLst>
              <a:ext uri="{FF2B5EF4-FFF2-40B4-BE49-F238E27FC236}">
                <a16:creationId xmlns:a16="http://schemas.microsoft.com/office/drawing/2014/main" id="{30CE8DF2-5FFD-3072-A241-9CC6836CA4C1}"/>
              </a:ext>
            </a:extLst>
          </xdr:cNvPr>
          <xdr:cNvGrpSpPr/>
        </xdr:nvGrpSpPr>
        <xdr:grpSpPr>
          <a:xfrm>
            <a:off x="2277933" y="537743"/>
            <a:ext cx="7030918" cy="3797846"/>
            <a:chOff x="2500271" y="1830002"/>
            <a:chExt cx="6967489" cy="3759485"/>
          </a:xfrm>
        </xdr:grpSpPr>
        <xdr:sp macro="" textlink="">
          <xdr:nvSpPr>
            <xdr:cNvPr id="62" name="Retângulo: Cantos Arredondados 61">
              <a:extLst>
                <a:ext uri="{FF2B5EF4-FFF2-40B4-BE49-F238E27FC236}">
                  <a16:creationId xmlns:a16="http://schemas.microsoft.com/office/drawing/2014/main" id="{D386A243-F0C0-0A73-A459-E3364F164EAD}"/>
                </a:ext>
              </a:extLst>
            </xdr:cNvPr>
            <xdr:cNvSpPr/>
          </xdr:nvSpPr>
          <xdr:spPr>
            <a:xfrm>
              <a:off x="2500271" y="1830002"/>
              <a:ext cx="6956136" cy="3759485"/>
            </a:xfrm>
            <a:prstGeom prst="round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63" name="Retângulo: Cantos Superiores Arredondados 62">
              <a:extLst>
                <a:ext uri="{FF2B5EF4-FFF2-40B4-BE49-F238E27FC236}">
                  <a16:creationId xmlns:a16="http://schemas.microsoft.com/office/drawing/2014/main" id="{9696DBDB-8535-CF04-EFFF-BF59A102F42F}"/>
                </a:ext>
              </a:extLst>
            </xdr:cNvPr>
            <xdr:cNvSpPr/>
          </xdr:nvSpPr>
          <xdr:spPr>
            <a:xfrm>
              <a:off x="2511624" y="1842386"/>
              <a:ext cx="6956136" cy="769697"/>
            </a:xfrm>
            <a:prstGeom prst="round2SameRect">
              <a:avLst>
                <a:gd name="adj1" fmla="val 50000"/>
                <a:gd name="adj2" fmla="val 0"/>
              </a:avLst>
            </a:prstGeom>
            <a:solidFill>
              <a:srgbClr val="FB6F54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</xdr:grpSp>
      <xdr:sp macro="" textlink="">
        <xdr:nvSpPr>
          <xdr:cNvPr id="58" name="CaixaDeTexto 57">
            <a:extLst>
              <a:ext uri="{FF2B5EF4-FFF2-40B4-BE49-F238E27FC236}">
                <a16:creationId xmlns:a16="http://schemas.microsoft.com/office/drawing/2014/main" id="{94992C52-B98D-C8A6-2CFC-DD72CCAD909F}"/>
              </a:ext>
            </a:extLst>
          </xdr:cNvPr>
          <xdr:cNvSpPr txBox="1"/>
        </xdr:nvSpPr>
        <xdr:spPr>
          <a:xfrm>
            <a:off x="3468851" y="649020"/>
            <a:ext cx="5473889" cy="54570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3000" b="1">
                <a:solidFill>
                  <a:schemeClr val="bg1"/>
                </a:solidFill>
                <a:latin typeface="Segoe UI Variable Small Semibol" pitchFamily="2" charset="0"/>
                <a:ea typeface="Segoe UI Black" panose="020B0A02040204020203" pitchFamily="34" charset="0"/>
                <a:cs typeface="Segoe UI Light" panose="020B0502040204020203" pitchFamily="34" charset="0"/>
              </a:rPr>
              <a:t>Economias</a:t>
            </a:r>
          </a:p>
        </xdr:txBody>
      </xdr:sp>
    </xdr:grpSp>
    <xdr:clientData/>
  </xdr:twoCellAnchor>
  <xdr:twoCellAnchor editAs="oneCell">
    <xdr:from>
      <xdr:col>10</xdr:col>
      <xdr:colOff>507999</xdr:colOff>
      <xdr:row>3</xdr:row>
      <xdr:rowOff>69184</xdr:rowOff>
    </xdr:from>
    <xdr:to>
      <xdr:col>11</xdr:col>
      <xdr:colOff>565727</xdr:colOff>
      <xdr:row>6</xdr:row>
      <xdr:rowOff>37002</xdr:rowOff>
    </xdr:to>
    <xdr:pic>
      <xdr:nvPicPr>
        <xdr:cNvPr id="67" name="Gráfico 66" descr="Cofrinho com preenchimento sólido">
          <a:extLst>
            <a:ext uri="{FF2B5EF4-FFF2-40B4-BE49-F238E27FC236}">
              <a16:creationId xmlns:a16="http://schemas.microsoft.com/office/drawing/2014/main" id="{EF5A4F19-C243-F549-95B0-523B148305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5"/>
            </a:ext>
          </a:extLst>
        </a:blip>
        <a:stretch>
          <a:fillRect/>
        </a:stretch>
      </xdr:blipFill>
      <xdr:spPr>
        <a:xfrm>
          <a:off x="9594272" y="2643820"/>
          <a:ext cx="669637" cy="522000"/>
        </a:xfrm>
        <a:prstGeom prst="rect">
          <a:avLst/>
        </a:prstGeom>
      </xdr:spPr>
    </xdr:pic>
    <xdr:clientData/>
  </xdr:twoCellAnchor>
  <xdr:twoCellAnchor>
    <xdr:from>
      <xdr:col>11</xdr:col>
      <xdr:colOff>118432</xdr:colOff>
      <xdr:row>5</xdr:row>
      <xdr:rowOff>149920</xdr:rowOff>
    </xdr:from>
    <xdr:to>
      <xdr:col>18</xdr:col>
      <xdr:colOff>407069</xdr:colOff>
      <xdr:row>20</xdr:row>
      <xdr:rowOff>122211</xdr:rowOff>
    </xdr:to>
    <xdr:graphicFrame macro="">
      <xdr:nvGraphicFramePr>
        <xdr:cNvPr id="68" name="Gráfico 67">
          <a:extLst>
            <a:ext uri="{FF2B5EF4-FFF2-40B4-BE49-F238E27FC236}">
              <a16:creationId xmlns:a16="http://schemas.microsoft.com/office/drawing/2014/main" id="{3BBCE3C0-4615-472E-808E-D5C92A3A1A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quel de Paula da Silva Seo" refreshedDate="45673.75314108796" createdVersion="8" refreshedVersion="8" minRefreshableVersion="3" recordCount="69" xr:uid="{35EDCFFE-7D54-44D1-A2DC-80614B0A2C00}">
  <cacheSource type="worksheet">
    <worksheetSource ref="A1:H70" sheet="Dados"/>
  </cacheSource>
  <cacheFields count="8">
    <cacheField name="Data" numFmtId="164">
      <sharedItems containsSemiMixedTypes="0" containsNonDate="0" containsDate="1" containsString="0" minDate="2025-01-03T00:00:00" maxDate="2025-04-04T00:00:00"/>
    </cacheField>
    <cacheField name="Mês" numFmtId="1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Tipo" numFmtId="0">
      <sharedItems count="2">
        <s v="Entrada"/>
        <s v="Saída"/>
      </sharedItems>
    </cacheField>
    <cacheField name="Categoria" numFmtId="0">
      <sharedItems count="12">
        <s v="Renda fixa"/>
        <s v="Alimentação"/>
        <s v="Serviços"/>
        <s v="Investimentos"/>
        <s v="Saúde"/>
        <s v="Renda extra"/>
        <s v="Moradia"/>
        <s v="Aplicação"/>
        <s v="Educação"/>
        <s v="Transporte"/>
        <s v="Taxas"/>
        <s v="Lazer"/>
      </sharedItems>
    </cacheField>
    <cacheField name="Descrição" numFmtId="0">
      <sharedItems/>
    </cacheField>
    <cacheField name="Valor" numFmtId="4">
      <sharedItems containsSemiMixedTypes="0" containsString="0" containsNumber="1" minValue="40" maxValue="5000"/>
    </cacheField>
    <cacheField name="Operação Bancária" numFmtId="0">
      <sharedItems/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 pivotCacheId="49393382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9">
  <r>
    <d v="2025-01-10T00:00:00"/>
    <x v="0"/>
    <x v="0"/>
    <x v="0"/>
    <s v="Salário"/>
    <n v="5000"/>
    <s v="Transferência"/>
    <s v="Recebido"/>
  </r>
  <r>
    <d v="2025-01-15T00:00:00"/>
    <x v="0"/>
    <x v="1"/>
    <x v="1"/>
    <s v="Supermercado"/>
    <n v="790"/>
    <s v="Cartão de Crédito"/>
    <s v="Pago"/>
  </r>
  <r>
    <d v="2025-01-12T00:00:00"/>
    <x v="0"/>
    <x v="1"/>
    <x v="2"/>
    <s v="Plano Celular"/>
    <n v="40"/>
    <s v="Boleto"/>
    <s v="Pago"/>
  </r>
  <r>
    <d v="2025-01-27T00:00:00"/>
    <x v="0"/>
    <x v="0"/>
    <x v="3"/>
    <s v="Dividendos ações"/>
    <n v="1500"/>
    <s v="Transferência"/>
    <s v="Pendente"/>
  </r>
  <r>
    <d v="2025-01-12T00:00:00"/>
    <x v="0"/>
    <x v="1"/>
    <x v="4"/>
    <s v="Natação"/>
    <n v="180"/>
    <s v="Transferência"/>
    <s v="Pago"/>
  </r>
  <r>
    <d v="2025-01-31T00:00:00"/>
    <x v="0"/>
    <x v="0"/>
    <x v="5"/>
    <s v="Cachepo de croche"/>
    <n v="450"/>
    <s v="Depósito"/>
    <s v="Pago"/>
  </r>
  <r>
    <d v="2025-01-20T00:00:00"/>
    <x v="0"/>
    <x v="0"/>
    <x v="5"/>
    <s v="Produtos Natura"/>
    <n v="1600"/>
    <s v="Depósito"/>
    <s v="Pago"/>
  </r>
  <r>
    <d v="2025-01-12T00:00:00"/>
    <x v="0"/>
    <x v="1"/>
    <x v="4"/>
    <s v="Pilates"/>
    <n v="210"/>
    <s v="Transferência"/>
    <s v="Pendente"/>
  </r>
  <r>
    <d v="2025-01-12T00:00:00"/>
    <x v="0"/>
    <x v="1"/>
    <x v="6"/>
    <s v="Internet residencial"/>
    <n v="100"/>
    <s v="Boleto"/>
    <s v="Pago"/>
  </r>
  <r>
    <d v="2025-01-05T00:00:00"/>
    <x v="0"/>
    <x v="1"/>
    <x v="6"/>
    <s v="Comgás  "/>
    <n v="125"/>
    <s v="Boleto"/>
    <s v="Pendente"/>
  </r>
  <r>
    <d v="2025-01-25T00:00:00"/>
    <x v="0"/>
    <x v="1"/>
    <x v="7"/>
    <s v="Poupança"/>
    <n v="450"/>
    <s v="Transferência"/>
    <s v="Investido"/>
  </r>
  <r>
    <d v="2025-01-03T00:00:00"/>
    <x v="0"/>
    <x v="1"/>
    <x v="6"/>
    <s v="CPFL"/>
    <n v="160"/>
    <s v="Boleto"/>
    <s v="Pago"/>
  </r>
  <r>
    <d v="2025-01-30T00:00:00"/>
    <x v="0"/>
    <x v="1"/>
    <x v="2"/>
    <s v="Faxina"/>
    <n v="200"/>
    <s v="Transferência"/>
    <s v="Pago"/>
  </r>
  <r>
    <d v="2025-01-07T00:00:00"/>
    <x v="0"/>
    <x v="1"/>
    <x v="6"/>
    <s v="Condomínio"/>
    <n v="700"/>
    <s v="Boleto"/>
    <s v="Pago"/>
  </r>
  <r>
    <d v="2025-01-20T00:00:00"/>
    <x v="0"/>
    <x v="1"/>
    <x v="8"/>
    <s v="Escola"/>
    <n v="1500"/>
    <s v="Transferência"/>
    <s v="Pendente"/>
  </r>
  <r>
    <d v="2025-01-23T00:00:00"/>
    <x v="0"/>
    <x v="1"/>
    <x v="8"/>
    <s v="Material escolar"/>
    <n v="117"/>
    <s v="Cartão de Crédito"/>
    <s v="Pago"/>
  </r>
  <r>
    <d v="2025-01-27T00:00:00"/>
    <x v="0"/>
    <x v="1"/>
    <x v="9"/>
    <s v="Gasolina"/>
    <n v="185"/>
    <s v="Cartão de Crédito"/>
    <s v="Pago"/>
  </r>
  <r>
    <d v="2025-01-20T00:00:00"/>
    <x v="0"/>
    <x v="1"/>
    <x v="10"/>
    <s v="IPVA e Licenciamento"/>
    <n v="95.833333333333329"/>
    <s v="Boleto"/>
    <s v="Pago"/>
  </r>
  <r>
    <d v="2025-01-20T00:00:00"/>
    <x v="0"/>
    <x v="1"/>
    <x v="10"/>
    <s v="IPTU"/>
    <n v="120"/>
    <s v="Boleto"/>
    <s v="Pago"/>
  </r>
  <r>
    <d v="2025-01-17T00:00:00"/>
    <x v="0"/>
    <x v="1"/>
    <x v="11"/>
    <s v="Teatro"/>
    <n v="85"/>
    <s v="Cartão de Crédito"/>
    <s v="Pago"/>
  </r>
  <r>
    <d v="2025-01-14T00:00:00"/>
    <x v="0"/>
    <x v="1"/>
    <x v="11"/>
    <s v="Cinema"/>
    <n v="40"/>
    <s v="Cartão de Crédito"/>
    <s v="Pago"/>
  </r>
  <r>
    <d v="2025-01-17T00:00:00"/>
    <x v="0"/>
    <x v="1"/>
    <x v="4"/>
    <s v="Plano de saúde"/>
    <n v="410"/>
    <s v="Débito automático"/>
    <s v="Pendente"/>
  </r>
  <r>
    <d v="2025-01-24T00:00:00"/>
    <x v="0"/>
    <x v="1"/>
    <x v="11"/>
    <s v="Jantar fora"/>
    <n v="300"/>
    <s v="Cartão de Crédito"/>
    <s v="Pago"/>
  </r>
  <r>
    <d v="2025-02-10T00:00:00"/>
    <x v="1"/>
    <x v="0"/>
    <x v="0"/>
    <s v="Salário"/>
    <n v="5000"/>
    <s v="Transferência"/>
    <s v="Recebido"/>
  </r>
  <r>
    <d v="2025-02-15T00:00:00"/>
    <x v="1"/>
    <x v="1"/>
    <x v="1"/>
    <s v="Supermercado"/>
    <n v="790"/>
    <s v="Cartão de Crédito"/>
    <s v="Pago"/>
  </r>
  <r>
    <d v="2025-02-12T00:00:00"/>
    <x v="1"/>
    <x v="1"/>
    <x v="2"/>
    <s v="Plano Celular"/>
    <n v="40"/>
    <s v="Boleto"/>
    <s v="Pago"/>
  </r>
  <r>
    <d v="2025-02-27T00:00:00"/>
    <x v="1"/>
    <x v="0"/>
    <x v="3"/>
    <s v="Dividendos ações"/>
    <n v="1500"/>
    <s v="Transferência"/>
    <s v="Pendente"/>
  </r>
  <r>
    <d v="2025-02-12T00:00:00"/>
    <x v="1"/>
    <x v="1"/>
    <x v="4"/>
    <s v="Natação"/>
    <n v="180"/>
    <s v="Transferência"/>
    <s v="Pago"/>
  </r>
  <r>
    <d v="2025-03-03T00:00:00"/>
    <x v="2"/>
    <x v="0"/>
    <x v="5"/>
    <s v="Cachepo de croche"/>
    <n v="450"/>
    <s v="Depósito"/>
    <s v="Pago"/>
  </r>
  <r>
    <d v="2025-02-20T00:00:00"/>
    <x v="1"/>
    <x v="0"/>
    <x v="5"/>
    <s v="Produtos Natura"/>
    <n v="1600"/>
    <s v="Depósito"/>
    <s v="Pago"/>
  </r>
  <r>
    <d v="2025-02-12T00:00:00"/>
    <x v="1"/>
    <x v="1"/>
    <x v="4"/>
    <s v="Pilates"/>
    <n v="210"/>
    <s v="Transferência"/>
    <s v="Pendente"/>
  </r>
  <r>
    <d v="2025-02-12T00:00:00"/>
    <x v="1"/>
    <x v="1"/>
    <x v="6"/>
    <s v="Internet residencial"/>
    <n v="100"/>
    <s v="Boleto"/>
    <s v="Pago"/>
  </r>
  <r>
    <d v="2025-02-05T00:00:00"/>
    <x v="1"/>
    <x v="1"/>
    <x v="6"/>
    <s v="Comgás  "/>
    <n v="125"/>
    <s v="Boleto"/>
    <s v="Pendente"/>
  </r>
  <r>
    <d v="2025-02-25T00:00:00"/>
    <x v="1"/>
    <x v="1"/>
    <x v="7"/>
    <s v="Poupança"/>
    <n v="450"/>
    <s v="Transferência"/>
    <s v="Investido"/>
  </r>
  <r>
    <d v="2025-02-03T00:00:00"/>
    <x v="1"/>
    <x v="1"/>
    <x v="6"/>
    <s v="CPFL"/>
    <n v="160"/>
    <s v="Boleto"/>
    <s v="Pago"/>
  </r>
  <r>
    <d v="2025-03-02T00:00:00"/>
    <x v="2"/>
    <x v="1"/>
    <x v="2"/>
    <s v="Faxina"/>
    <n v="200"/>
    <s v="Transferência"/>
    <s v="Pago"/>
  </r>
  <r>
    <d v="2025-02-07T00:00:00"/>
    <x v="1"/>
    <x v="1"/>
    <x v="6"/>
    <s v="Condomínio"/>
    <n v="700"/>
    <s v="Boleto"/>
    <s v="Pago"/>
  </r>
  <r>
    <d v="2025-02-20T00:00:00"/>
    <x v="1"/>
    <x v="1"/>
    <x v="8"/>
    <s v="Escola"/>
    <n v="1500"/>
    <s v="Transferência"/>
    <s v="Pendente"/>
  </r>
  <r>
    <d v="2025-02-23T00:00:00"/>
    <x v="1"/>
    <x v="1"/>
    <x v="8"/>
    <s v="Material escolar"/>
    <n v="117"/>
    <s v="Cartão de Crédito"/>
    <s v="Pago"/>
  </r>
  <r>
    <d v="2025-02-27T00:00:00"/>
    <x v="1"/>
    <x v="1"/>
    <x v="9"/>
    <s v="Gasolina"/>
    <n v="185"/>
    <s v="Cartão de Crédito"/>
    <s v="Pago"/>
  </r>
  <r>
    <d v="2025-02-20T00:00:00"/>
    <x v="1"/>
    <x v="1"/>
    <x v="10"/>
    <s v="IPVA e Licenciamento"/>
    <n v="95.833333333333329"/>
    <s v="Boleto"/>
    <s v="Pago"/>
  </r>
  <r>
    <d v="2025-02-20T00:00:00"/>
    <x v="1"/>
    <x v="1"/>
    <x v="10"/>
    <s v="IPTU"/>
    <n v="120"/>
    <s v="Boleto"/>
    <s v="Pago"/>
  </r>
  <r>
    <d v="2025-02-17T00:00:00"/>
    <x v="1"/>
    <x v="1"/>
    <x v="11"/>
    <s v="Teatro"/>
    <n v="85"/>
    <s v="Cartão de Crédito"/>
    <s v="Pago"/>
  </r>
  <r>
    <d v="2025-02-14T00:00:00"/>
    <x v="1"/>
    <x v="1"/>
    <x v="11"/>
    <s v="Cinema"/>
    <n v="40"/>
    <s v="Cartão de Crédito"/>
    <s v="Pago"/>
  </r>
  <r>
    <d v="2025-02-17T00:00:00"/>
    <x v="1"/>
    <x v="1"/>
    <x v="4"/>
    <s v="Plano de saúde"/>
    <n v="410"/>
    <s v="Débito automático"/>
    <s v="Pendente"/>
  </r>
  <r>
    <d v="2025-02-24T00:00:00"/>
    <x v="1"/>
    <x v="1"/>
    <x v="11"/>
    <s v="Jantar fora"/>
    <n v="300"/>
    <s v="Cartão de Crédito"/>
    <s v="Pago"/>
  </r>
  <r>
    <d v="2025-03-13T00:00:00"/>
    <x v="2"/>
    <x v="0"/>
    <x v="0"/>
    <s v="Salário"/>
    <n v="5000"/>
    <s v="Transferência"/>
    <s v="Recebido"/>
  </r>
  <r>
    <d v="2025-03-18T00:00:00"/>
    <x v="2"/>
    <x v="1"/>
    <x v="1"/>
    <s v="Supermercado"/>
    <n v="790"/>
    <s v="Cartão de Crédito"/>
    <s v="Pago"/>
  </r>
  <r>
    <d v="2025-03-15T00:00:00"/>
    <x v="2"/>
    <x v="1"/>
    <x v="2"/>
    <s v="Plano Celular"/>
    <n v="40"/>
    <s v="Boleto"/>
    <s v="Pago"/>
  </r>
  <r>
    <d v="2025-03-30T00:00:00"/>
    <x v="2"/>
    <x v="0"/>
    <x v="3"/>
    <s v="Dividendos ações"/>
    <n v="1500"/>
    <s v="Transferência"/>
    <s v="Pendente"/>
  </r>
  <r>
    <d v="2025-03-15T00:00:00"/>
    <x v="2"/>
    <x v="1"/>
    <x v="4"/>
    <s v="Natação"/>
    <n v="180"/>
    <s v="Transferência"/>
    <s v="Pago"/>
  </r>
  <r>
    <d v="2025-04-03T00:00:00"/>
    <x v="3"/>
    <x v="0"/>
    <x v="5"/>
    <s v="Cachepo de croche"/>
    <n v="450"/>
    <s v="Depósito"/>
    <s v="Pago"/>
  </r>
  <r>
    <d v="2025-03-23T00:00:00"/>
    <x v="2"/>
    <x v="0"/>
    <x v="5"/>
    <s v="Produtos Natura"/>
    <n v="1600"/>
    <s v="Depósito"/>
    <s v="Pago"/>
  </r>
  <r>
    <d v="2025-03-15T00:00:00"/>
    <x v="2"/>
    <x v="1"/>
    <x v="4"/>
    <s v="Pilates"/>
    <n v="210"/>
    <s v="Transferência"/>
    <s v="Pendente"/>
  </r>
  <r>
    <d v="2025-03-15T00:00:00"/>
    <x v="2"/>
    <x v="1"/>
    <x v="6"/>
    <s v="Internet residencial"/>
    <n v="100"/>
    <s v="Boleto"/>
    <s v="Pago"/>
  </r>
  <r>
    <d v="2025-03-08T00:00:00"/>
    <x v="2"/>
    <x v="1"/>
    <x v="6"/>
    <s v="Comgás  "/>
    <n v="125"/>
    <s v="Boleto"/>
    <s v="Pendente"/>
  </r>
  <r>
    <d v="2025-03-28T00:00:00"/>
    <x v="2"/>
    <x v="1"/>
    <x v="7"/>
    <s v="Poupança"/>
    <n v="450"/>
    <s v="Transferência"/>
    <s v="Investido"/>
  </r>
  <r>
    <d v="2025-03-06T00:00:00"/>
    <x v="2"/>
    <x v="1"/>
    <x v="6"/>
    <s v="CPFL"/>
    <n v="160"/>
    <s v="Boleto"/>
    <s v="Pago"/>
  </r>
  <r>
    <d v="2025-04-02T00:00:00"/>
    <x v="3"/>
    <x v="1"/>
    <x v="2"/>
    <s v="Faxina"/>
    <n v="200"/>
    <s v="Transferência"/>
    <s v="Pago"/>
  </r>
  <r>
    <d v="2025-03-10T00:00:00"/>
    <x v="2"/>
    <x v="1"/>
    <x v="6"/>
    <s v="Condomínio"/>
    <n v="700"/>
    <s v="Boleto"/>
    <s v="Pago"/>
  </r>
  <r>
    <d v="2025-03-23T00:00:00"/>
    <x v="2"/>
    <x v="1"/>
    <x v="8"/>
    <s v="Escola"/>
    <n v="1500"/>
    <s v="Transferência"/>
    <s v="Pendente"/>
  </r>
  <r>
    <d v="2025-03-26T00:00:00"/>
    <x v="2"/>
    <x v="1"/>
    <x v="8"/>
    <s v="Material escolar"/>
    <n v="117"/>
    <s v="Cartão de Crédito"/>
    <s v="Pago"/>
  </r>
  <r>
    <d v="2025-03-30T00:00:00"/>
    <x v="2"/>
    <x v="1"/>
    <x v="9"/>
    <s v="Gasolina"/>
    <n v="185"/>
    <s v="Cartão de Crédito"/>
    <s v="Pago"/>
  </r>
  <r>
    <d v="2025-03-23T00:00:00"/>
    <x v="2"/>
    <x v="1"/>
    <x v="10"/>
    <s v="IPVA e Licenciamento"/>
    <n v="95.833333333333329"/>
    <s v="Boleto"/>
    <s v="Pago"/>
  </r>
  <r>
    <d v="2025-03-23T00:00:00"/>
    <x v="2"/>
    <x v="1"/>
    <x v="10"/>
    <s v="IPTU"/>
    <n v="120"/>
    <s v="Boleto"/>
    <s v="Pago"/>
  </r>
  <r>
    <d v="2025-03-20T00:00:00"/>
    <x v="2"/>
    <x v="1"/>
    <x v="11"/>
    <s v="Teatro"/>
    <n v="85"/>
    <s v="Cartão de Crédito"/>
    <s v="Pago"/>
  </r>
  <r>
    <d v="2025-03-17T00:00:00"/>
    <x v="2"/>
    <x v="1"/>
    <x v="11"/>
    <s v="Cinema"/>
    <n v="40"/>
    <s v="Cartão de Crédito"/>
    <s v="Pago"/>
  </r>
  <r>
    <d v="2025-03-20T00:00:00"/>
    <x v="2"/>
    <x v="1"/>
    <x v="4"/>
    <s v="Plano de saúde"/>
    <n v="410"/>
    <s v="Débito automático"/>
    <s v="Pendente"/>
  </r>
  <r>
    <d v="2025-03-27T00:00:00"/>
    <x v="2"/>
    <x v="1"/>
    <x v="11"/>
    <s v="Jantar fora"/>
    <n v="300"/>
    <s v="Cartão de Crédito"/>
    <s v="Pago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C0D265-85EE-47BE-AD61-F3F6A4EC64A4}" name="Tabela dinâmica entrada" cacheId="4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G5:H9" firstHeaderRow="1" firstDataRow="1" firstDataCol="1" rowPageCount="1" colPageCount="1"/>
  <pivotFields count="8">
    <pivotField numFmtId="164" showAll="0"/>
    <pivotField numFmtId="1" showAll="0">
      <items count="5">
        <item x="0"/>
        <item h="1" x="1"/>
        <item h="1" x="2"/>
        <item h="1" x="3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13">
        <item x="1"/>
        <item x="8"/>
        <item x="3"/>
        <item x="11"/>
        <item x="6"/>
        <item x="0"/>
        <item x="4"/>
        <item x="2"/>
        <item x="10"/>
        <item x="9"/>
        <item x="5"/>
        <item x="7"/>
        <item t="default"/>
      </items>
    </pivotField>
    <pivotField showAll="0"/>
    <pivotField dataField="1" numFmtId="4" showAll="0"/>
    <pivotField showAll="0"/>
    <pivotField showAll="0"/>
  </pivotFields>
  <rowFields count="1">
    <field x="3"/>
  </rowFields>
  <rowItems count="4">
    <i>
      <x v="2"/>
    </i>
    <i>
      <x v="5"/>
    </i>
    <i>
      <x v="10"/>
    </i>
    <i t="grand">
      <x/>
    </i>
  </rowItems>
  <colItems count="1">
    <i/>
  </colItems>
  <pageFields count="1">
    <pageField fld="2" item="0" hier="-1"/>
  </pageFields>
  <dataFields count="1">
    <dataField name="Soma de Valor" fld="5" baseField="2" baseItem="0" numFmtId="165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A176D6-8B44-41B2-A5DF-FF5BE3DD02F5}" name="Tabela dinâmica Saída" cacheId="4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C5:D15" firstHeaderRow="1" firstDataRow="1" firstDataCol="1" rowPageCount="1" colPageCount="1"/>
  <pivotFields count="8">
    <pivotField numFmtId="164" showAll="0"/>
    <pivotField numFmtId="1" showAll="0">
      <items count="5">
        <item x="0"/>
        <item h="1" x="1"/>
        <item h="1" x="2"/>
        <item h="1" x="3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13">
        <item x="1"/>
        <item x="8"/>
        <item x="3"/>
        <item x="11"/>
        <item x="6"/>
        <item x="0"/>
        <item x="4"/>
        <item x="2"/>
        <item x="10"/>
        <item x="9"/>
        <item x="5"/>
        <item x="7"/>
        <item t="default"/>
      </items>
    </pivotField>
    <pivotField showAll="0"/>
    <pivotField dataField="1" numFmtId="4" showAll="0"/>
    <pivotField showAll="0"/>
    <pivotField showAll="0"/>
  </pivotFields>
  <rowFields count="1">
    <field x="3"/>
  </rowFields>
  <rowItems count="10">
    <i>
      <x/>
    </i>
    <i>
      <x v="1"/>
    </i>
    <i>
      <x v="3"/>
    </i>
    <i>
      <x v="4"/>
    </i>
    <i>
      <x v="6"/>
    </i>
    <i>
      <x v="7"/>
    </i>
    <i>
      <x v="8"/>
    </i>
    <i>
      <x v="9"/>
    </i>
    <i>
      <x v="11"/>
    </i>
    <i t="grand">
      <x/>
    </i>
  </rowItems>
  <colItems count="1">
    <i/>
  </colItems>
  <pageFields count="1">
    <pageField fld="2" item="1" hier="-1"/>
  </pageFields>
  <dataFields count="1">
    <dataField name="Soma de Valor" fld="5" baseField="2" baseItem="0" numFmtId="165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547ECFF0-5D0C-4C07-BD87-3D315ACB0ACA}" sourceName="Mês">
  <pivotTables>
    <pivotTable tabId="2" name="Tabela dinâmica Saída"/>
    <pivotTable tabId="2" name="Tabela dinâmica entrada"/>
  </pivotTables>
  <data>
    <tabular pivotCacheId="493933827">
      <items count="4">
        <i x="0" s="1"/>
        <i x="1"/>
        <i x="2"/>
        <i x="3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" xr10:uid="{738E2063-DB77-4996-8B38-61BDFBB10877}" cache="SegmentaçãodeDados_Mês" caption="Mês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 1" xr10:uid="{2BB48125-A791-4540-A1C8-19EA7F442D5C}" cache="SegmentaçãodeDados_Mês" caption="MÊS" style="Meu_estilo" rowHeight="3600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5C4BD60-836C-4CF3-944F-A64CBA013C7B}" name="Tabela3" displayName="Tabela3" ref="C6:D18" totalsRowShown="0" headerRowDxfId="5" dataDxfId="2">
  <autoFilter ref="C6:D18" xr:uid="{05C4BD60-836C-4CF3-944F-A64CBA013C7B}"/>
  <tableColumns count="2">
    <tableColumn id="1" xr3:uid="{52EEED15-48EC-46F9-9A99-53143A31C503}" name="Data de lançamento" dataDxfId="4" totalsRowDxfId="1"/>
    <tableColumn id="2" xr3:uid="{ABBEC864-3390-4C09-9483-D76E680D305B}" name="Depósito Reservado" dataDxfId="3" totalsRow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microsoft.com/office/2007/relationships/slicer" Target="../slicers/slicer1.xm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BBAE2-8119-476F-9D82-963A3479176C}">
  <sheetPr>
    <tabColor rgb="FF7030A0"/>
  </sheetPr>
  <dimension ref="A1:H70"/>
  <sheetViews>
    <sheetView tabSelected="1" workbookViewId="0"/>
  </sheetViews>
  <sheetFormatPr defaultRowHeight="14.5"/>
  <cols>
    <col min="1" max="1" width="8.453125" bestFit="1" customWidth="1"/>
    <col min="2" max="2" width="8.453125" style="21" customWidth="1"/>
    <col min="3" max="3" width="7.36328125" bestFit="1" customWidth="1"/>
    <col min="4" max="4" width="12.54296875" bestFit="1" customWidth="1"/>
    <col min="5" max="5" width="18.6328125" bestFit="1" customWidth="1"/>
    <col min="6" max="6" width="7.81640625" bestFit="1" customWidth="1"/>
    <col min="7" max="7" width="17.453125" bestFit="1" customWidth="1"/>
  </cols>
  <sheetData>
    <row r="1" spans="1:8">
      <c r="A1" s="1" t="s">
        <v>0</v>
      </c>
      <c r="B1" s="19" t="s">
        <v>57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>
      <c r="A2" s="2">
        <v>45667</v>
      </c>
      <c r="B2" s="20">
        <f>MONTH(A2)</f>
        <v>1</v>
      </c>
      <c r="C2" s="3" t="s">
        <v>7</v>
      </c>
      <c r="D2" s="3" t="s">
        <v>8</v>
      </c>
      <c r="E2" s="3" t="s">
        <v>9</v>
      </c>
      <c r="F2" s="4">
        <v>5000</v>
      </c>
      <c r="G2" s="3" t="s">
        <v>10</v>
      </c>
      <c r="H2" s="3" t="s">
        <v>11</v>
      </c>
    </row>
    <row r="3" spans="1:8">
      <c r="A3" s="2">
        <v>45672</v>
      </c>
      <c r="B3" s="20">
        <f t="shared" ref="B3:B66" si="0">MONTH(A3)</f>
        <v>1</v>
      </c>
      <c r="C3" s="3" t="s">
        <v>12</v>
      </c>
      <c r="D3" s="3" t="s">
        <v>13</v>
      </c>
      <c r="E3" s="5" t="s">
        <v>14</v>
      </c>
      <c r="F3" s="4">
        <v>790</v>
      </c>
      <c r="G3" s="3" t="s">
        <v>15</v>
      </c>
      <c r="H3" s="3" t="s">
        <v>16</v>
      </c>
    </row>
    <row r="4" spans="1:8">
      <c r="A4" s="2">
        <v>45669</v>
      </c>
      <c r="B4" s="20">
        <f t="shared" si="0"/>
        <v>1</v>
      </c>
      <c r="C4" s="3" t="s">
        <v>12</v>
      </c>
      <c r="D4" s="3" t="s">
        <v>17</v>
      </c>
      <c r="E4" s="5" t="s">
        <v>18</v>
      </c>
      <c r="F4" s="4">
        <v>40</v>
      </c>
      <c r="G4" s="3" t="s">
        <v>19</v>
      </c>
      <c r="H4" s="3" t="s">
        <v>16</v>
      </c>
    </row>
    <row r="5" spans="1:8">
      <c r="A5" s="2">
        <v>45684</v>
      </c>
      <c r="B5" s="20">
        <f t="shared" si="0"/>
        <v>1</v>
      </c>
      <c r="C5" s="3" t="s">
        <v>7</v>
      </c>
      <c r="D5" s="3" t="s">
        <v>28</v>
      </c>
      <c r="E5" s="5" t="s">
        <v>50</v>
      </c>
      <c r="F5" s="4">
        <v>1500</v>
      </c>
      <c r="G5" s="3" t="s">
        <v>10</v>
      </c>
      <c r="H5" s="3" t="s">
        <v>23</v>
      </c>
    </row>
    <row r="6" spans="1:8">
      <c r="A6" s="2">
        <v>45669</v>
      </c>
      <c r="B6" s="20">
        <f t="shared" si="0"/>
        <v>1</v>
      </c>
      <c r="C6" s="3" t="s">
        <v>12</v>
      </c>
      <c r="D6" s="3" t="s">
        <v>20</v>
      </c>
      <c r="E6" s="5" t="s">
        <v>21</v>
      </c>
      <c r="F6" s="4">
        <v>180</v>
      </c>
      <c r="G6" s="3" t="s">
        <v>10</v>
      </c>
      <c r="H6" s="3" t="s">
        <v>16</v>
      </c>
    </row>
    <row r="7" spans="1:8">
      <c r="A7" s="2">
        <v>45688</v>
      </c>
      <c r="B7" s="20">
        <f t="shared" si="0"/>
        <v>1</v>
      </c>
      <c r="C7" s="3" t="s">
        <v>7</v>
      </c>
      <c r="D7" s="3" t="s">
        <v>51</v>
      </c>
      <c r="E7" s="5" t="s">
        <v>54</v>
      </c>
      <c r="F7" s="4">
        <v>450</v>
      </c>
      <c r="G7" s="3" t="s">
        <v>53</v>
      </c>
      <c r="H7" s="3" t="s">
        <v>16</v>
      </c>
    </row>
    <row r="8" spans="1:8">
      <c r="A8" s="2">
        <v>45677</v>
      </c>
      <c r="B8" s="20">
        <f t="shared" si="0"/>
        <v>1</v>
      </c>
      <c r="C8" s="3" t="s">
        <v>7</v>
      </c>
      <c r="D8" s="3" t="s">
        <v>51</v>
      </c>
      <c r="E8" s="5" t="s">
        <v>52</v>
      </c>
      <c r="F8" s="4">
        <v>1600</v>
      </c>
      <c r="G8" s="3" t="s">
        <v>53</v>
      </c>
      <c r="H8" s="3" t="s">
        <v>16</v>
      </c>
    </row>
    <row r="9" spans="1:8">
      <c r="A9" s="2">
        <v>45669</v>
      </c>
      <c r="B9" s="20">
        <f t="shared" si="0"/>
        <v>1</v>
      </c>
      <c r="C9" s="3" t="s">
        <v>12</v>
      </c>
      <c r="D9" s="3" t="s">
        <v>20</v>
      </c>
      <c r="E9" s="5" t="s">
        <v>22</v>
      </c>
      <c r="F9" s="4">
        <v>210</v>
      </c>
      <c r="G9" s="3" t="s">
        <v>10</v>
      </c>
      <c r="H9" s="3" t="s">
        <v>23</v>
      </c>
    </row>
    <row r="10" spans="1:8">
      <c r="A10" s="2">
        <v>45669</v>
      </c>
      <c r="B10" s="20">
        <f t="shared" si="0"/>
        <v>1</v>
      </c>
      <c r="C10" s="3" t="s">
        <v>12</v>
      </c>
      <c r="D10" s="3" t="s">
        <v>25</v>
      </c>
      <c r="E10" s="5" t="s">
        <v>26</v>
      </c>
      <c r="F10" s="4">
        <v>100</v>
      </c>
      <c r="G10" s="3" t="s">
        <v>19</v>
      </c>
      <c r="H10" s="3" t="s">
        <v>16</v>
      </c>
    </row>
    <row r="11" spans="1:8">
      <c r="A11" s="2">
        <v>45662</v>
      </c>
      <c r="B11" s="20">
        <f t="shared" si="0"/>
        <v>1</v>
      </c>
      <c r="C11" s="3" t="s">
        <v>12</v>
      </c>
      <c r="D11" s="3" t="s">
        <v>25</v>
      </c>
      <c r="E11" s="5" t="s">
        <v>27</v>
      </c>
      <c r="F11" s="4">
        <v>125</v>
      </c>
      <c r="G11" s="3" t="s">
        <v>19</v>
      </c>
      <c r="H11" s="3" t="s">
        <v>23</v>
      </c>
    </row>
    <row r="12" spans="1:8">
      <c r="A12" s="2">
        <v>45682</v>
      </c>
      <c r="B12" s="20">
        <f t="shared" si="0"/>
        <v>1</v>
      </c>
      <c r="C12" s="3" t="s">
        <v>12</v>
      </c>
      <c r="D12" s="3" t="s">
        <v>55</v>
      </c>
      <c r="E12" s="5" t="s">
        <v>29</v>
      </c>
      <c r="F12" s="4">
        <v>450</v>
      </c>
      <c r="G12" s="3" t="s">
        <v>10</v>
      </c>
      <c r="H12" s="3" t="s">
        <v>30</v>
      </c>
    </row>
    <row r="13" spans="1:8">
      <c r="A13" s="2">
        <v>45660</v>
      </c>
      <c r="B13" s="20">
        <f t="shared" si="0"/>
        <v>1</v>
      </c>
      <c r="C13" s="3" t="s">
        <v>12</v>
      </c>
      <c r="D13" s="3" t="s">
        <v>25</v>
      </c>
      <c r="E13" s="5" t="s">
        <v>31</v>
      </c>
      <c r="F13" s="4">
        <v>160</v>
      </c>
      <c r="G13" s="3" t="s">
        <v>19</v>
      </c>
      <c r="H13" s="3" t="s">
        <v>16</v>
      </c>
    </row>
    <row r="14" spans="1:8">
      <c r="A14" s="2">
        <v>45687</v>
      </c>
      <c r="B14" s="20">
        <f t="shared" si="0"/>
        <v>1</v>
      </c>
      <c r="C14" s="3" t="s">
        <v>12</v>
      </c>
      <c r="D14" s="3" t="s">
        <v>17</v>
      </c>
      <c r="E14" s="5" t="s">
        <v>32</v>
      </c>
      <c r="F14" s="4">
        <v>200</v>
      </c>
      <c r="G14" s="3" t="s">
        <v>10</v>
      </c>
      <c r="H14" s="3" t="s">
        <v>16</v>
      </c>
    </row>
    <row r="15" spans="1:8">
      <c r="A15" s="2">
        <v>45664</v>
      </c>
      <c r="B15" s="20">
        <f t="shared" si="0"/>
        <v>1</v>
      </c>
      <c r="C15" s="3" t="s">
        <v>12</v>
      </c>
      <c r="D15" s="3" t="s">
        <v>25</v>
      </c>
      <c r="E15" s="5" t="s">
        <v>33</v>
      </c>
      <c r="F15" s="4">
        <v>700</v>
      </c>
      <c r="G15" s="3" t="s">
        <v>19</v>
      </c>
      <c r="H15" s="3" t="s">
        <v>16</v>
      </c>
    </row>
    <row r="16" spans="1:8">
      <c r="A16" s="2">
        <v>45677</v>
      </c>
      <c r="B16" s="20">
        <f t="shared" si="0"/>
        <v>1</v>
      </c>
      <c r="C16" s="3" t="s">
        <v>12</v>
      </c>
      <c r="D16" s="3" t="s">
        <v>34</v>
      </c>
      <c r="E16" s="5" t="s">
        <v>35</v>
      </c>
      <c r="F16" s="4">
        <v>1500</v>
      </c>
      <c r="G16" s="3" t="s">
        <v>10</v>
      </c>
      <c r="H16" s="3" t="s">
        <v>23</v>
      </c>
    </row>
    <row r="17" spans="1:8">
      <c r="A17" s="2">
        <v>45680</v>
      </c>
      <c r="B17" s="20">
        <f t="shared" si="0"/>
        <v>1</v>
      </c>
      <c r="C17" s="3" t="s">
        <v>12</v>
      </c>
      <c r="D17" s="3" t="s">
        <v>34</v>
      </c>
      <c r="E17" s="5" t="s">
        <v>36</v>
      </c>
      <c r="F17" s="4">
        <v>117</v>
      </c>
      <c r="G17" s="3" t="s">
        <v>15</v>
      </c>
      <c r="H17" s="3" t="s">
        <v>16</v>
      </c>
    </row>
    <row r="18" spans="1:8">
      <c r="A18" s="2">
        <v>45684</v>
      </c>
      <c r="B18" s="20">
        <f t="shared" si="0"/>
        <v>1</v>
      </c>
      <c r="C18" s="3" t="s">
        <v>12</v>
      </c>
      <c r="D18" s="3" t="s">
        <v>37</v>
      </c>
      <c r="E18" s="5" t="s">
        <v>38</v>
      </c>
      <c r="F18" s="4">
        <v>185</v>
      </c>
      <c r="G18" s="3" t="s">
        <v>15</v>
      </c>
      <c r="H18" s="3" t="s">
        <v>16</v>
      </c>
    </row>
    <row r="19" spans="1:8">
      <c r="A19" s="2">
        <v>45677</v>
      </c>
      <c r="B19" s="20">
        <f t="shared" si="0"/>
        <v>1</v>
      </c>
      <c r="C19" s="3" t="s">
        <v>12</v>
      </c>
      <c r="D19" s="3" t="s">
        <v>39</v>
      </c>
      <c r="E19" s="5" t="s">
        <v>40</v>
      </c>
      <c r="F19" s="4">
        <f>1150/12</f>
        <v>95.833333333333329</v>
      </c>
      <c r="G19" s="3" t="s">
        <v>19</v>
      </c>
      <c r="H19" s="3" t="s">
        <v>16</v>
      </c>
    </row>
    <row r="20" spans="1:8">
      <c r="A20" s="2">
        <v>45677</v>
      </c>
      <c r="B20" s="20">
        <f t="shared" si="0"/>
        <v>1</v>
      </c>
      <c r="C20" s="3" t="s">
        <v>12</v>
      </c>
      <c r="D20" s="3" t="s">
        <v>39</v>
      </c>
      <c r="E20" s="5" t="s">
        <v>41</v>
      </c>
      <c r="F20" s="4">
        <f>1440/12</f>
        <v>120</v>
      </c>
      <c r="G20" s="3" t="s">
        <v>19</v>
      </c>
      <c r="H20" s="3" t="s">
        <v>16</v>
      </c>
    </row>
    <row r="21" spans="1:8">
      <c r="A21" s="2">
        <v>45674</v>
      </c>
      <c r="B21" s="20">
        <f t="shared" si="0"/>
        <v>1</v>
      </c>
      <c r="C21" s="3" t="s">
        <v>12</v>
      </c>
      <c r="D21" s="3" t="s">
        <v>42</v>
      </c>
      <c r="E21" s="3" t="s">
        <v>43</v>
      </c>
      <c r="F21" s="4">
        <v>85</v>
      </c>
      <c r="G21" s="3" t="s">
        <v>15</v>
      </c>
      <c r="H21" s="3" t="s">
        <v>16</v>
      </c>
    </row>
    <row r="22" spans="1:8">
      <c r="A22" s="6">
        <v>45671</v>
      </c>
      <c r="B22" s="20">
        <f t="shared" si="0"/>
        <v>1</v>
      </c>
      <c r="C22" s="7" t="s">
        <v>12</v>
      </c>
      <c r="D22" s="7" t="s">
        <v>42</v>
      </c>
      <c r="E22" s="7" t="s">
        <v>44</v>
      </c>
      <c r="F22" s="8">
        <v>40</v>
      </c>
      <c r="G22" s="7" t="s">
        <v>15</v>
      </c>
      <c r="H22" s="7" t="s">
        <v>16</v>
      </c>
    </row>
    <row r="23" spans="1:8">
      <c r="A23" s="9">
        <v>45674</v>
      </c>
      <c r="B23" s="20">
        <f t="shared" si="0"/>
        <v>1</v>
      </c>
      <c r="C23" s="10" t="s">
        <v>12</v>
      </c>
      <c r="D23" s="10" t="s">
        <v>20</v>
      </c>
      <c r="E23" s="11" t="s">
        <v>45</v>
      </c>
      <c r="F23" s="12">
        <v>410</v>
      </c>
      <c r="G23" s="10" t="s">
        <v>24</v>
      </c>
      <c r="H23" s="10" t="s">
        <v>23</v>
      </c>
    </row>
    <row r="24" spans="1:8">
      <c r="A24" s="9">
        <v>45681</v>
      </c>
      <c r="B24" s="20">
        <f t="shared" si="0"/>
        <v>1</v>
      </c>
      <c r="C24" s="10" t="s">
        <v>12</v>
      </c>
      <c r="D24" s="10" t="s">
        <v>42</v>
      </c>
      <c r="E24" s="11" t="s">
        <v>56</v>
      </c>
      <c r="F24" s="12">
        <v>300</v>
      </c>
      <c r="G24" s="10" t="s">
        <v>15</v>
      </c>
      <c r="H24" s="10" t="s">
        <v>16</v>
      </c>
    </row>
    <row r="25" spans="1:8" s="18" customFormat="1">
      <c r="A25" s="22">
        <f>A2+31</f>
        <v>45698</v>
      </c>
      <c r="B25" s="23">
        <f t="shared" si="0"/>
        <v>2</v>
      </c>
      <c r="C25" s="24" t="s">
        <v>7</v>
      </c>
      <c r="D25" s="24" t="s">
        <v>8</v>
      </c>
      <c r="E25" s="24" t="s">
        <v>9</v>
      </c>
      <c r="F25" s="25">
        <v>5000</v>
      </c>
      <c r="G25" s="24" t="s">
        <v>10</v>
      </c>
      <c r="H25" s="24" t="s">
        <v>11</v>
      </c>
    </row>
    <row r="26" spans="1:8" s="18" customFormat="1">
      <c r="A26" s="22">
        <f t="shared" ref="A26:A70" si="1">A3+31</f>
        <v>45703</v>
      </c>
      <c r="B26" s="23">
        <f t="shared" si="0"/>
        <v>2</v>
      </c>
      <c r="C26" s="24" t="s">
        <v>12</v>
      </c>
      <c r="D26" s="24" t="s">
        <v>13</v>
      </c>
      <c r="E26" s="26" t="s">
        <v>14</v>
      </c>
      <c r="F26" s="25">
        <v>790</v>
      </c>
      <c r="G26" s="24" t="s">
        <v>15</v>
      </c>
      <c r="H26" s="24" t="s">
        <v>16</v>
      </c>
    </row>
    <row r="27" spans="1:8" s="18" customFormat="1">
      <c r="A27" s="22">
        <f t="shared" si="1"/>
        <v>45700</v>
      </c>
      <c r="B27" s="23">
        <f t="shared" si="0"/>
        <v>2</v>
      </c>
      <c r="C27" s="24" t="s">
        <v>12</v>
      </c>
      <c r="D27" s="24" t="s">
        <v>17</v>
      </c>
      <c r="E27" s="26" t="s">
        <v>18</v>
      </c>
      <c r="F27" s="25">
        <v>40</v>
      </c>
      <c r="G27" s="24" t="s">
        <v>19</v>
      </c>
      <c r="H27" s="24" t="s">
        <v>16</v>
      </c>
    </row>
    <row r="28" spans="1:8" s="18" customFormat="1">
      <c r="A28" s="22">
        <f t="shared" si="1"/>
        <v>45715</v>
      </c>
      <c r="B28" s="23">
        <f t="shared" si="0"/>
        <v>2</v>
      </c>
      <c r="C28" s="24" t="s">
        <v>7</v>
      </c>
      <c r="D28" s="24" t="s">
        <v>28</v>
      </c>
      <c r="E28" s="26" t="s">
        <v>50</v>
      </c>
      <c r="F28" s="25">
        <v>1500</v>
      </c>
      <c r="G28" s="24" t="s">
        <v>10</v>
      </c>
      <c r="H28" s="24" t="s">
        <v>23</v>
      </c>
    </row>
    <row r="29" spans="1:8" s="18" customFormat="1">
      <c r="A29" s="22">
        <f t="shared" si="1"/>
        <v>45700</v>
      </c>
      <c r="B29" s="23">
        <f t="shared" si="0"/>
        <v>2</v>
      </c>
      <c r="C29" s="24" t="s">
        <v>12</v>
      </c>
      <c r="D29" s="24" t="s">
        <v>20</v>
      </c>
      <c r="E29" s="26" t="s">
        <v>21</v>
      </c>
      <c r="F29" s="25">
        <v>180</v>
      </c>
      <c r="G29" s="24" t="s">
        <v>10</v>
      </c>
      <c r="H29" s="24" t="s">
        <v>16</v>
      </c>
    </row>
    <row r="30" spans="1:8" s="18" customFormat="1">
      <c r="A30" s="22">
        <f t="shared" si="1"/>
        <v>45719</v>
      </c>
      <c r="B30" s="23">
        <f t="shared" si="0"/>
        <v>3</v>
      </c>
      <c r="C30" s="24" t="s">
        <v>7</v>
      </c>
      <c r="D30" s="24" t="s">
        <v>51</v>
      </c>
      <c r="E30" s="26" t="s">
        <v>54</v>
      </c>
      <c r="F30" s="25">
        <v>450</v>
      </c>
      <c r="G30" s="24" t="s">
        <v>53</v>
      </c>
      <c r="H30" s="24" t="s">
        <v>16</v>
      </c>
    </row>
    <row r="31" spans="1:8" s="18" customFormat="1">
      <c r="A31" s="22">
        <f t="shared" si="1"/>
        <v>45708</v>
      </c>
      <c r="B31" s="23">
        <f t="shared" si="0"/>
        <v>2</v>
      </c>
      <c r="C31" s="24" t="s">
        <v>7</v>
      </c>
      <c r="D31" s="24" t="s">
        <v>51</v>
      </c>
      <c r="E31" s="26" t="s">
        <v>52</v>
      </c>
      <c r="F31" s="25">
        <v>1600</v>
      </c>
      <c r="G31" s="24" t="s">
        <v>53</v>
      </c>
      <c r="H31" s="24" t="s">
        <v>16</v>
      </c>
    </row>
    <row r="32" spans="1:8" s="18" customFormat="1">
      <c r="A32" s="22">
        <f t="shared" si="1"/>
        <v>45700</v>
      </c>
      <c r="B32" s="23">
        <f t="shared" si="0"/>
        <v>2</v>
      </c>
      <c r="C32" s="24" t="s">
        <v>12</v>
      </c>
      <c r="D32" s="24" t="s">
        <v>20</v>
      </c>
      <c r="E32" s="26" t="s">
        <v>22</v>
      </c>
      <c r="F32" s="25">
        <v>210</v>
      </c>
      <c r="G32" s="24" t="s">
        <v>10</v>
      </c>
      <c r="H32" s="24" t="s">
        <v>23</v>
      </c>
    </row>
    <row r="33" spans="1:8" s="18" customFormat="1">
      <c r="A33" s="22">
        <f t="shared" si="1"/>
        <v>45700</v>
      </c>
      <c r="B33" s="23">
        <f t="shared" si="0"/>
        <v>2</v>
      </c>
      <c r="C33" s="24" t="s">
        <v>12</v>
      </c>
      <c r="D33" s="24" t="s">
        <v>25</v>
      </c>
      <c r="E33" s="26" t="s">
        <v>26</v>
      </c>
      <c r="F33" s="25">
        <v>100</v>
      </c>
      <c r="G33" s="24" t="s">
        <v>19</v>
      </c>
      <c r="H33" s="24" t="s">
        <v>16</v>
      </c>
    </row>
    <row r="34" spans="1:8" s="18" customFormat="1">
      <c r="A34" s="22">
        <f t="shared" si="1"/>
        <v>45693</v>
      </c>
      <c r="B34" s="23">
        <f t="shared" si="0"/>
        <v>2</v>
      </c>
      <c r="C34" s="24" t="s">
        <v>12</v>
      </c>
      <c r="D34" s="24" t="s">
        <v>25</v>
      </c>
      <c r="E34" s="26" t="s">
        <v>27</v>
      </c>
      <c r="F34" s="25">
        <v>125</v>
      </c>
      <c r="G34" s="24" t="s">
        <v>19</v>
      </c>
      <c r="H34" s="24" t="s">
        <v>23</v>
      </c>
    </row>
    <row r="35" spans="1:8" s="18" customFormat="1">
      <c r="A35" s="22">
        <f t="shared" si="1"/>
        <v>45713</v>
      </c>
      <c r="B35" s="23">
        <f t="shared" si="0"/>
        <v>2</v>
      </c>
      <c r="C35" s="24" t="s">
        <v>12</v>
      </c>
      <c r="D35" s="24" t="s">
        <v>55</v>
      </c>
      <c r="E35" s="26" t="s">
        <v>29</v>
      </c>
      <c r="F35" s="25">
        <v>450</v>
      </c>
      <c r="G35" s="24" t="s">
        <v>10</v>
      </c>
      <c r="H35" s="24" t="s">
        <v>30</v>
      </c>
    </row>
    <row r="36" spans="1:8" s="18" customFormat="1">
      <c r="A36" s="22">
        <f t="shared" si="1"/>
        <v>45691</v>
      </c>
      <c r="B36" s="23">
        <f t="shared" si="0"/>
        <v>2</v>
      </c>
      <c r="C36" s="24" t="s">
        <v>12</v>
      </c>
      <c r="D36" s="24" t="s">
        <v>25</v>
      </c>
      <c r="E36" s="26" t="s">
        <v>31</v>
      </c>
      <c r="F36" s="25">
        <v>160</v>
      </c>
      <c r="G36" s="24" t="s">
        <v>19</v>
      </c>
      <c r="H36" s="24" t="s">
        <v>16</v>
      </c>
    </row>
    <row r="37" spans="1:8" s="18" customFormat="1">
      <c r="A37" s="22">
        <f t="shared" si="1"/>
        <v>45718</v>
      </c>
      <c r="B37" s="23">
        <f t="shared" si="0"/>
        <v>3</v>
      </c>
      <c r="C37" s="24" t="s">
        <v>12</v>
      </c>
      <c r="D37" s="24" t="s">
        <v>17</v>
      </c>
      <c r="E37" s="26" t="s">
        <v>32</v>
      </c>
      <c r="F37" s="25">
        <v>200</v>
      </c>
      <c r="G37" s="24" t="s">
        <v>10</v>
      </c>
      <c r="H37" s="24" t="s">
        <v>16</v>
      </c>
    </row>
    <row r="38" spans="1:8" s="18" customFormat="1">
      <c r="A38" s="22">
        <f t="shared" si="1"/>
        <v>45695</v>
      </c>
      <c r="B38" s="23">
        <f t="shared" si="0"/>
        <v>2</v>
      </c>
      <c r="C38" s="24" t="s">
        <v>12</v>
      </c>
      <c r="D38" s="24" t="s">
        <v>25</v>
      </c>
      <c r="E38" s="26" t="s">
        <v>33</v>
      </c>
      <c r="F38" s="25">
        <v>700</v>
      </c>
      <c r="G38" s="24" t="s">
        <v>19</v>
      </c>
      <c r="H38" s="24" t="s">
        <v>16</v>
      </c>
    </row>
    <row r="39" spans="1:8" s="18" customFormat="1">
      <c r="A39" s="22">
        <f t="shared" si="1"/>
        <v>45708</v>
      </c>
      <c r="B39" s="23">
        <f t="shared" si="0"/>
        <v>2</v>
      </c>
      <c r="C39" s="24" t="s">
        <v>12</v>
      </c>
      <c r="D39" s="24" t="s">
        <v>34</v>
      </c>
      <c r="E39" s="26" t="s">
        <v>35</v>
      </c>
      <c r="F39" s="25">
        <v>1500</v>
      </c>
      <c r="G39" s="24" t="s">
        <v>10</v>
      </c>
      <c r="H39" s="24" t="s">
        <v>23</v>
      </c>
    </row>
    <row r="40" spans="1:8" s="18" customFormat="1">
      <c r="A40" s="22">
        <f t="shared" si="1"/>
        <v>45711</v>
      </c>
      <c r="B40" s="23">
        <f t="shared" si="0"/>
        <v>2</v>
      </c>
      <c r="C40" s="24" t="s">
        <v>12</v>
      </c>
      <c r="D40" s="24" t="s">
        <v>34</v>
      </c>
      <c r="E40" s="26" t="s">
        <v>36</v>
      </c>
      <c r="F40" s="25">
        <v>117</v>
      </c>
      <c r="G40" s="24" t="s">
        <v>15</v>
      </c>
      <c r="H40" s="24" t="s">
        <v>16</v>
      </c>
    </row>
    <row r="41" spans="1:8" s="18" customFormat="1">
      <c r="A41" s="22">
        <f t="shared" si="1"/>
        <v>45715</v>
      </c>
      <c r="B41" s="23">
        <f t="shared" si="0"/>
        <v>2</v>
      </c>
      <c r="C41" s="24" t="s">
        <v>12</v>
      </c>
      <c r="D41" s="24" t="s">
        <v>37</v>
      </c>
      <c r="E41" s="26" t="s">
        <v>38</v>
      </c>
      <c r="F41" s="25">
        <v>185</v>
      </c>
      <c r="G41" s="24" t="s">
        <v>15</v>
      </c>
      <c r="H41" s="24" t="s">
        <v>16</v>
      </c>
    </row>
    <row r="42" spans="1:8" s="18" customFormat="1">
      <c r="A42" s="22">
        <f t="shared" si="1"/>
        <v>45708</v>
      </c>
      <c r="B42" s="23">
        <f t="shared" si="0"/>
        <v>2</v>
      </c>
      <c r="C42" s="24" t="s">
        <v>12</v>
      </c>
      <c r="D42" s="24" t="s">
        <v>39</v>
      </c>
      <c r="E42" s="26" t="s">
        <v>40</v>
      </c>
      <c r="F42" s="25">
        <f>1150/12</f>
        <v>95.833333333333329</v>
      </c>
      <c r="G42" s="24" t="s">
        <v>19</v>
      </c>
      <c r="H42" s="24" t="s">
        <v>16</v>
      </c>
    </row>
    <row r="43" spans="1:8" s="18" customFormat="1">
      <c r="A43" s="22">
        <f t="shared" si="1"/>
        <v>45708</v>
      </c>
      <c r="B43" s="23">
        <f t="shared" si="0"/>
        <v>2</v>
      </c>
      <c r="C43" s="24" t="s">
        <v>12</v>
      </c>
      <c r="D43" s="24" t="s">
        <v>39</v>
      </c>
      <c r="E43" s="26" t="s">
        <v>41</v>
      </c>
      <c r="F43" s="25">
        <f>1440/12</f>
        <v>120</v>
      </c>
      <c r="G43" s="24" t="s">
        <v>19</v>
      </c>
      <c r="H43" s="24" t="s">
        <v>16</v>
      </c>
    </row>
    <row r="44" spans="1:8" s="18" customFormat="1">
      <c r="A44" s="22">
        <f t="shared" si="1"/>
        <v>45705</v>
      </c>
      <c r="B44" s="23">
        <f t="shared" si="0"/>
        <v>2</v>
      </c>
      <c r="C44" s="24" t="s">
        <v>12</v>
      </c>
      <c r="D44" s="24" t="s">
        <v>42</v>
      </c>
      <c r="E44" s="24" t="s">
        <v>43</v>
      </c>
      <c r="F44" s="25">
        <v>85</v>
      </c>
      <c r="G44" s="24" t="s">
        <v>15</v>
      </c>
      <c r="H44" s="24" t="s">
        <v>16</v>
      </c>
    </row>
    <row r="45" spans="1:8" s="18" customFormat="1">
      <c r="A45" s="22">
        <f t="shared" si="1"/>
        <v>45702</v>
      </c>
      <c r="B45" s="23">
        <f t="shared" si="0"/>
        <v>2</v>
      </c>
      <c r="C45" s="27" t="s">
        <v>12</v>
      </c>
      <c r="D45" s="27" t="s">
        <v>42</v>
      </c>
      <c r="E45" s="27" t="s">
        <v>44</v>
      </c>
      <c r="F45" s="28">
        <v>40</v>
      </c>
      <c r="G45" s="27" t="s">
        <v>15</v>
      </c>
      <c r="H45" s="27" t="s">
        <v>16</v>
      </c>
    </row>
    <row r="46" spans="1:8" s="18" customFormat="1">
      <c r="A46" s="22">
        <f t="shared" si="1"/>
        <v>45705</v>
      </c>
      <c r="B46" s="23">
        <f t="shared" si="0"/>
        <v>2</v>
      </c>
      <c r="C46" s="29" t="s">
        <v>12</v>
      </c>
      <c r="D46" s="29" t="s">
        <v>20</v>
      </c>
      <c r="E46" s="30" t="s">
        <v>45</v>
      </c>
      <c r="F46" s="31">
        <v>410</v>
      </c>
      <c r="G46" s="29" t="s">
        <v>24</v>
      </c>
      <c r="H46" s="29" t="s">
        <v>23</v>
      </c>
    </row>
    <row r="47" spans="1:8" s="18" customFormat="1">
      <c r="A47" s="22">
        <f t="shared" si="1"/>
        <v>45712</v>
      </c>
      <c r="B47" s="23">
        <f t="shared" si="0"/>
        <v>2</v>
      </c>
      <c r="C47" s="29" t="s">
        <v>12</v>
      </c>
      <c r="D47" s="29" t="s">
        <v>42</v>
      </c>
      <c r="E47" s="30" t="s">
        <v>56</v>
      </c>
      <c r="F47" s="31">
        <v>300</v>
      </c>
      <c r="G47" s="29" t="s">
        <v>15</v>
      </c>
      <c r="H47" s="29" t="s">
        <v>16</v>
      </c>
    </row>
    <row r="48" spans="1:8">
      <c r="A48" s="22">
        <f t="shared" si="1"/>
        <v>45729</v>
      </c>
      <c r="B48" s="23">
        <f t="shared" si="0"/>
        <v>3</v>
      </c>
      <c r="C48" s="24" t="s">
        <v>7</v>
      </c>
      <c r="D48" s="24" t="s">
        <v>8</v>
      </c>
      <c r="E48" s="24" t="s">
        <v>9</v>
      </c>
      <c r="F48" s="25">
        <v>5000</v>
      </c>
      <c r="G48" s="24" t="s">
        <v>10</v>
      </c>
      <c r="H48" s="24" t="s">
        <v>11</v>
      </c>
    </row>
    <row r="49" spans="1:8">
      <c r="A49" s="22">
        <f t="shared" si="1"/>
        <v>45734</v>
      </c>
      <c r="B49" s="23">
        <f t="shared" si="0"/>
        <v>3</v>
      </c>
      <c r="C49" s="24" t="s">
        <v>12</v>
      </c>
      <c r="D49" s="24" t="s">
        <v>13</v>
      </c>
      <c r="E49" s="26" t="s">
        <v>14</v>
      </c>
      <c r="F49" s="25">
        <v>790</v>
      </c>
      <c r="G49" s="24" t="s">
        <v>15</v>
      </c>
      <c r="H49" s="24" t="s">
        <v>16</v>
      </c>
    </row>
    <row r="50" spans="1:8">
      <c r="A50" s="22">
        <f t="shared" si="1"/>
        <v>45731</v>
      </c>
      <c r="B50" s="23">
        <f t="shared" si="0"/>
        <v>3</v>
      </c>
      <c r="C50" s="24" t="s">
        <v>12</v>
      </c>
      <c r="D50" s="24" t="s">
        <v>17</v>
      </c>
      <c r="E50" s="26" t="s">
        <v>18</v>
      </c>
      <c r="F50" s="25">
        <v>40</v>
      </c>
      <c r="G50" s="24" t="s">
        <v>19</v>
      </c>
      <c r="H50" s="24" t="s">
        <v>16</v>
      </c>
    </row>
    <row r="51" spans="1:8">
      <c r="A51" s="22">
        <f t="shared" si="1"/>
        <v>45746</v>
      </c>
      <c r="B51" s="23">
        <f t="shared" si="0"/>
        <v>3</v>
      </c>
      <c r="C51" s="24" t="s">
        <v>7</v>
      </c>
      <c r="D51" s="24" t="s">
        <v>28</v>
      </c>
      <c r="E51" s="26" t="s">
        <v>50</v>
      </c>
      <c r="F51" s="25">
        <v>1500</v>
      </c>
      <c r="G51" s="24" t="s">
        <v>10</v>
      </c>
      <c r="H51" s="24" t="s">
        <v>23</v>
      </c>
    </row>
    <row r="52" spans="1:8">
      <c r="A52" s="22">
        <f t="shared" si="1"/>
        <v>45731</v>
      </c>
      <c r="B52" s="23">
        <f t="shared" si="0"/>
        <v>3</v>
      </c>
      <c r="C52" s="24" t="s">
        <v>12</v>
      </c>
      <c r="D52" s="24" t="s">
        <v>20</v>
      </c>
      <c r="E52" s="26" t="s">
        <v>21</v>
      </c>
      <c r="F52" s="25">
        <v>180</v>
      </c>
      <c r="G52" s="24" t="s">
        <v>10</v>
      </c>
      <c r="H52" s="24" t="s">
        <v>16</v>
      </c>
    </row>
    <row r="53" spans="1:8">
      <c r="A53" s="22">
        <f t="shared" si="1"/>
        <v>45750</v>
      </c>
      <c r="B53" s="23">
        <f t="shared" si="0"/>
        <v>4</v>
      </c>
      <c r="C53" s="24" t="s">
        <v>7</v>
      </c>
      <c r="D53" s="24" t="s">
        <v>51</v>
      </c>
      <c r="E53" s="26" t="s">
        <v>54</v>
      </c>
      <c r="F53" s="25">
        <v>450</v>
      </c>
      <c r="G53" s="24" t="s">
        <v>53</v>
      </c>
      <c r="H53" s="24" t="s">
        <v>16</v>
      </c>
    </row>
    <row r="54" spans="1:8">
      <c r="A54" s="22">
        <f t="shared" si="1"/>
        <v>45739</v>
      </c>
      <c r="B54" s="23">
        <f t="shared" si="0"/>
        <v>3</v>
      </c>
      <c r="C54" s="24" t="s">
        <v>7</v>
      </c>
      <c r="D54" s="24" t="s">
        <v>51</v>
      </c>
      <c r="E54" s="26" t="s">
        <v>52</v>
      </c>
      <c r="F54" s="25">
        <v>1600</v>
      </c>
      <c r="G54" s="24" t="s">
        <v>53</v>
      </c>
      <c r="H54" s="24" t="s">
        <v>16</v>
      </c>
    </row>
    <row r="55" spans="1:8">
      <c r="A55" s="22">
        <f t="shared" si="1"/>
        <v>45731</v>
      </c>
      <c r="B55" s="23">
        <f t="shared" si="0"/>
        <v>3</v>
      </c>
      <c r="C55" s="24" t="s">
        <v>12</v>
      </c>
      <c r="D55" s="24" t="s">
        <v>20</v>
      </c>
      <c r="E55" s="26" t="s">
        <v>22</v>
      </c>
      <c r="F55" s="25">
        <v>210</v>
      </c>
      <c r="G55" s="24" t="s">
        <v>10</v>
      </c>
      <c r="H55" s="24" t="s">
        <v>23</v>
      </c>
    </row>
    <row r="56" spans="1:8">
      <c r="A56" s="22">
        <f t="shared" si="1"/>
        <v>45731</v>
      </c>
      <c r="B56" s="23">
        <f t="shared" si="0"/>
        <v>3</v>
      </c>
      <c r="C56" s="24" t="s">
        <v>12</v>
      </c>
      <c r="D56" s="24" t="s">
        <v>25</v>
      </c>
      <c r="E56" s="26" t="s">
        <v>26</v>
      </c>
      <c r="F56" s="25">
        <v>100</v>
      </c>
      <c r="G56" s="24" t="s">
        <v>19</v>
      </c>
      <c r="H56" s="24" t="s">
        <v>16</v>
      </c>
    </row>
    <row r="57" spans="1:8">
      <c r="A57" s="22">
        <f t="shared" si="1"/>
        <v>45724</v>
      </c>
      <c r="B57" s="23">
        <f t="shared" si="0"/>
        <v>3</v>
      </c>
      <c r="C57" s="24" t="s">
        <v>12</v>
      </c>
      <c r="D57" s="24" t="s">
        <v>25</v>
      </c>
      <c r="E57" s="26" t="s">
        <v>27</v>
      </c>
      <c r="F57" s="25">
        <v>125</v>
      </c>
      <c r="G57" s="24" t="s">
        <v>19</v>
      </c>
      <c r="H57" s="24" t="s">
        <v>23</v>
      </c>
    </row>
    <row r="58" spans="1:8">
      <c r="A58" s="22">
        <f t="shared" si="1"/>
        <v>45744</v>
      </c>
      <c r="B58" s="23">
        <f t="shared" si="0"/>
        <v>3</v>
      </c>
      <c r="C58" s="24" t="s">
        <v>12</v>
      </c>
      <c r="D58" s="24" t="s">
        <v>55</v>
      </c>
      <c r="E58" s="26" t="s">
        <v>29</v>
      </c>
      <c r="F58" s="25">
        <v>450</v>
      </c>
      <c r="G58" s="24" t="s">
        <v>10</v>
      </c>
      <c r="H58" s="24" t="s">
        <v>30</v>
      </c>
    </row>
    <row r="59" spans="1:8">
      <c r="A59" s="22">
        <f t="shared" si="1"/>
        <v>45722</v>
      </c>
      <c r="B59" s="23">
        <f t="shared" si="0"/>
        <v>3</v>
      </c>
      <c r="C59" s="24" t="s">
        <v>12</v>
      </c>
      <c r="D59" s="24" t="s">
        <v>25</v>
      </c>
      <c r="E59" s="26" t="s">
        <v>31</v>
      </c>
      <c r="F59" s="25">
        <v>160</v>
      </c>
      <c r="G59" s="24" t="s">
        <v>19</v>
      </c>
      <c r="H59" s="24" t="s">
        <v>16</v>
      </c>
    </row>
    <row r="60" spans="1:8">
      <c r="A60" s="22">
        <f>A37+31</f>
        <v>45749</v>
      </c>
      <c r="B60" s="23">
        <f t="shared" si="0"/>
        <v>4</v>
      </c>
      <c r="C60" s="24" t="s">
        <v>12</v>
      </c>
      <c r="D60" s="24" t="s">
        <v>17</v>
      </c>
      <c r="E60" s="26" t="s">
        <v>32</v>
      </c>
      <c r="F60" s="25">
        <v>200</v>
      </c>
      <c r="G60" s="24" t="s">
        <v>10</v>
      </c>
      <c r="H60" s="24" t="s">
        <v>16</v>
      </c>
    </row>
    <row r="61" spans="1:8">
      <c r="A61" s="22">
        <f t="shared" si="1"/>
        <v>45726</v>
      </c>
      <c r="B61" s="23">
        <f t="shared" si="0"/>
        <v>3</v>
      </c>
      <c r="C61" s="24" t="s">
        <v>12</v>
      </c>
      <c r="D61" s="24" t="s">
        <v>25</v>
      </c>
      <c r="E61" s="26" t="s">
        <v>33</v>
      </c>
      <c r="F61" s="25">
        <v>700</v>
      </c>
      <c r="G61" s="24" t="s">
        <v>19</v>
      </c>
      <c r="H61" s="24" t="s">
        <v>16</v>
      </c>
    </row>
    <row r="62" spans="1:8">
      <c r="A62" s="22">
        <f t="shared" si="1"/>
        <v>45739</v>
      </c>
      <c r="B62" s="23">
        <f t="shared" si="0"/>
        <v>3</v>
      </c>
      <c r="C62" s="24" t="s">
        <v>12</v>
      </c>
      <c r="D62" s="24" t="s">
        <v>34</v>
      </c>
      <c r="E62" s="26" t="s">
        <v>35</v>
      </c>
      <c r="F62" s="25">
        <v>1500</v>
      </c>
      <c r="G62" s="24" t="s">
        <v>10</v>
      </c>
      <c r="H62" s="24" t="s">
        <v>23</v>
      </c>
    </row>
    <row r="63" spans="1:8">
      <c r="A63" s="22">
        <f t="shared" si="1"/>
        <v>45742</v>
      </c>
      <c r="B63" s="23">
        <f t="shared" si="0"/>
        <v>3</v>
      </c>
      <c r="C63" s="24" t="s">
        <v>12</v>
      </c>
      <c r="D63" s="24" t="s">
        <v>34</v>
      </c>
      <c r="E63" s="26" t="s">
        <v>36</v>
      </c>
      <c r="F63" s="25">
        <v>117</v>
      </c>
      <c r="G63" s="24" t="s">
        <v>15</v>
      </c>
      <c r="H63" s="24" t="s">
        <v>16</v>
      </c>
    </row>
    <row r="64" spans="1:8">
      <c r="A64" s="22">
        <f t="shared" si="1"/>
        <v>45746</v>
      </c>
      <c r="B64" s="23">
        <f t="shared" si="0"/>
        <v>3</v>
      </c>
      <c r="C64" s="24" t="s">
        <v>12</v>
      </c>
      <c r="D64" s="24" t="s">
        <v>37</v>
      </c>
      <c r="E64" s="26" t="s">
        <v>38</v>
      </c>
      <c r="F64" s="25">
        <v>185</v>
      </c>
      <c r="G64" s="24" t="s">
        <v>15</v>
      </c>
      <c r="H64" s="24" t="s">
        <v>16</v>
      </c>
    </row>
    <row r="65" spans="1:8">
      <c r="A65" s="22">
        <f t="shared" si="1"/>
        <v>45739</v>
      </c>
      <c r="B65" s="23">
        <f t="shared" si="0"/>
        <v>3</v>
      </c>
      <c r="C65" s="24" t="s">
        <v>12</v>
      </c>
      <c r="D65" s="24" t="s">
        <v>39</v>
      </c>
      <c r="E65" s="26" t="s">
        <v>40</v>
      </c>
      <c r="F65" s="25">
        <f>1150/12</f>
        <v>95.833333333333329</v>
      </c>
      <c r="G65" s="24" t="s">
        <v>19</v>
      </c>
      <c r="H65" s="24" t="s">
        <v>16</v>
      </c>
    </row>
    <row r="66" spans="1:8">
      <c r="A66" s="22">
        <f t="shared" si="1"/>
        <v>45739</v>
      </c>
      <c r="B66" s="23">
        <f t="shared" si="0"/>
        <v>3</v>
      </c>
      <c r="C66" s="24" t="s">
        <v>12</v>
      </c>
      <c r="D66" s="24" t="s">
        <v>39</v>
      </c>
      <c r="E66" s="26" t="s">
        <v>41</v>
      </c>
      <c r="F66" s="25">
        <f>1440/12</f>
        <v>120</v>
      </c>
      <c r="G66" s="24" t="s">
        <v>19</v>
      </c>
      <c r="H66" s="24" t="s">
        <v>16</v>
      </c>
    </row>
    <row r="67" spans="1:8">
      <c r="A67" s="22">
        <f t="shared" si="1"/>
        <v>45736</v>
      </c>
      <c r="B67" s="23">
        <f t="shared" ref="B67:B70" si="2">MONTH(A67)</f>
        <v>3</v>
      </c>
      <c r="C67" s="24" t="s">
        <v>12</v>
      </c>
      <c r="D67" s="24" t="s">
        <v>42</v>
      </c>
      <c r="E67" s="24" t="s">
        <v>43</v>
      </c>
      <c r="F67" s="25">
        <v>85</v>
      </c>
      <c r="G67" s="24" t="s">
        <v>15</v>
      </c>
      <c r="H67" s="24" t="s">
        <v>16</v>
      </c>
    </row>
    <row r="68" spans="1:8">
      <c r="A68" s="22">
        <f t="shared" si="1"/>
        <v>45733</v>
      </c>
      <c r="B68" s="23">
        <f t="shared" si="2"/>
        <v>3</v>
      </c>
      <c r="C68" s="27" t="s">
        <v>12</v>
      </c>
      <c r="D68" s="27" t="s">
        <v>42</v>
      </c>
      <c r="E68" s="27" t="s">
        <v>44</v>
      </c>
      <c r="F68" s="28">
        <v>40</v>
      </c>
      <c r="G68" s="27" t="s">
        <v>15</v>
      </c>
      <c r="H68" s="27" t="s">
        <v>16</v>
      </c>
    </row>
    <row r="69" spans="1:8">
      <c r="A69" s="22">
        <f t="shared" si="1"/>
        <v>45736</v>
      </c>
      <c r="B69" s="23">
        <f t="shared" si="2"/>
        <v>3</v>
      </c>
      <c r="C69" s="29" t="s">
        <v>12</v>
      </c>
      <c r="D69" s="29" t="s">
        <v>20</v>
      </c>
      <c r="E69" s="30" t="s">
        <v>45</v>
      </c>
      <c r="F69" s="31">
        <v>410</v>
      </c>
      <c r="G69" s="29" t="s">
        <v>24</v>
      </c>
      <c r="H69" s="29" t="s">
        <v>23</v>
      </c>
    </row>
    <row r="70" spans="1:8">
      <c r="A70" s="22">
        <f t="shared" si="1"/>
        <v>45743</v>
      </c>
      <c r="B70" s="23">
        <f t="shared" si="2"/>
        <v>3</v>
      </c>
      <c r="C70" s="29" t="s">
        <v>12</v>
      </c>
      <c r="D70" s="29" t="s">
        <v>42</v>
      </c>
      <c r="E70" s="30" t="s">
        <v>56</v>
      </c>
      <c r="F70" s="31">
        <v>300</v>
      </c>
      <c r="G70" s="29" t="s">
        <v>15</v>
      </c>
      <c r="H70" s="29" t="s">
        <v>16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DEE16-2419-430E-A777-4D24997E71E1}">
  <sheetPr>
    <tabColor theme="4" tint="-0.499984740745262"/>
  </sheetPr>
  <dimension ref="C2:H15"/>
  <sheetViews>
    <sheetView workbookViewId="0"/>
  </sheetViews>
  <sheetFormatPr defaultRowHeight="14.5"/>
  <cols>
    <col min="3" max="3" width="17" bestFit="1" customWidth="1"/>
    <col min="4" max="4" width="13" bestFit="1" customWidth="1"/>
    <col min="7" max="7" width="17" bestFit="1" customWidth="1"/>
    <col min="8" max="8" width="13" bestFit="1" customWidth="1"/>
  </cols>
  <sheetData>
    <row r="2" spans="3:8">
      <c r="C2" t="s">
        <v>49</v>
      </c>
    </row>
    <row r="3" spans="3:8">
      <c r="C3" s="13" t="s">
        <v>1</v>
      </c>
      <c r="D3" t="s">
        <v>12</v>
      </c>
      <c r="G3" s="13" t="s">
        <v>1</v>
      </c>
      <c r="H3" t="s">
        <v>7</v>
      </c>
    </row>
    <row r="5" spans="3:8">
      <c r="C5" s="13" t="s">
        <v>46</v>
      </c>
      <c r="D5" t="s">
        <v>48</v>
      </c>
      <c r="G5" s="13" t="s">
        <v>46</v>
      </c>
      <c r="H5" t="s">
        <v>48</v>
      </c>
    </row>
    <row r="6" spans="3:8">
      <c r="C6" s="14" t="s">
        <v>13</v>
      </c>
      <c r="D6" s="15">
        <v>790</v>
      </c>
      <c r="G6" s="14" t="s">
        <v>28</v>
      </c>
      <c r="H6" s="15">
        <v>1500</v>
      </c>
    </row>
    <row r="7" spans="3:8">
      <c r="C7" s="14" t="s">
        <v>34</v>
      </c>
      <c r="D7" s="15">
        <v>1617</v>
      </c>
      <c r="G7" s="14" t="s">
        <v>8</v>
      </c>
      <c r="H7" s="15">
        <v>5000</v>
      </c>
    </row>
    <row r="8" spans="3:8">
      <c r="C8" s="14" t="s">
        <v>42</v>
      </c>
      <c r="D8" s="15">
        <v>425</v>
      </c>
      <c r="G8" s="14" t="s">
        <v>51</v>
      </c>
      <c r="H8" s="15">
        <v>2050</v>
      </c>
    </row>
    <row r="9" spans="3:8">
      <c r="C9" s="14" t="s">
        <v>25</v>
      </c>
      <c r="D9" s="15">
        <v>1085</v>
      </c>
      <c r="G9" s="14" t="s">
        <v>47</v>
      </c>
      <c r="H9" s="15">
        <v>8550</v>
      </c>
    </row>
    <row r="10" spans="3:8">
      <c r="C10" s="14" t="s">
        <v>20</v>
      </c>
      <c r="D10" s="15">
        <v>800</v>
      </c>
    </row>
    <row r="11" spans="3:8">
      <c r="C11" s="14" t="s">
        <v>17</v>
      </c>
      <c r="D11" s="15">
        <v>240</v>
      </c>
    </row>
    <row r="12" spans="3:8">
      <c r="C12" s="14" t="s">
        <v>39</v>
      </c>
      <c r="D12" s="15">
        <v>215.83333333333331</v>
      </c>
    </row>
    <row r="13" spans="3:8">
      <c r="C13" s="14" t="s">
        <v>37</v>
      </c>
      <c r="D13" s="15">
        <v>185</v>
      </c>
    </row>
    <row r="14" spans="3:8">
      <c r="C14" s="14" t="s">
        <v>55</v>
      </c>
      <c r="D14" s="15">
        <v>450</v>
      </c>
    </row>
    <row r="15" spans="3:8">
      <c r="C15" s="14" t="s">
        <v>47</v>
      </c>
      <c r="D15" s="15">
        <v>5807.833333333333</v>
      </c>
    </row>
  </sheetData>
  <pageMargins left="0.511811024" right="0.511811024" top="0.78740157499999996" bottom="0.78740157499999996" header="0.31496062000000002" footer="0.31496062000000002"/>
  <pageSetup paperSize="9" orientation="portrait" r:id="rId3"/>
  <drawing r:id="rId4"/>
  <extLst>
    <ext xmlns:x14="http://schemas.microsoft.com/office/spreadsheetml/2009/9/main" uri="{A8765BA9-456A-4dab-B4F3-ACF838C121DE}">
      <x14:slicerList>
        <x14:slicer r:id="rId5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FEE17-6C95-437C-BF8F-415BB417BCF3}">
  <dimension ref="C3:D18"/>
  <sheetViews>
    <sheetView workbookViewId="0"/>
  </sheetViews>
  <sheetFormatPr defaultRowHeight="14.5"/>
  <cols>
    <col min="3" max="3" width="19.7265625" customWidth="1"/>
    <col min="4" max="4" width="19.54296875" customWidth="1"/>
  </cols>
  <sheetData>
    <row r="3" spans="3:4">
      <c r="C3" s="37" t="s">
        <v>60</v>
      </c>
      <c r="D3" s="34">
        <f>SUM(Tabela3[Depósito Reservado])</f>
        <v>6507</v>
      </c>
    </row>
    <row r="4" spans="3:4">
      <c r="C4" s="37" t="s">
        <v>61</v>
      </c>
      <c r="D4" s="34">
        <v>20000</v>
      </c>
    </row>
    <row r="6" spans="3:4">
      <c r="C6" s="32" t="s">
        <v>58</v>
      </c>
      <c r="D6" s="32" t="s">
        <v>59</v>
      </c>
    </row>
    <row r="7" spans="3:4">
      <c r="C7" s="35">
        <v>45664</v>
      </c>
      <c r="D7" s="33">
        <v>450</v>
      </c>
    </row>
    <row r="8" spans="3:4">
      <c r="C8" s="35">
        <v>45665</v>
      </c>
      <c r="D8" s="33">
        <v>147</v>
      </c>
    </row>
    <row r="9" spans="3:4">
      <c r="C9" s="35">
        <v>45666</v>
      </c>
      <c r="D9" s="36">
        <v>573</v>
      </c>
    </row>
    <row r="10" spans="3:4">
      <c r="C10" s="35">
        <v>45667</v>
      </c>
      <c r="D10" s="36">
        <v>886</v>
      </c>
    </row>
    <row r="11" spans="3:4">
      <c r="C11" s="35">
        <v>45668</v>
      </c>
      <c r="D11" s="36">
        <v>368</v>
      </c>
    </row>
    <row r="12" spans="3:4">
      <c r="C12" s="35">
        <v>45669</v>
      </c>
      <c r="D12" s="36">
        <v>285</v>
      </c>
    </row>
    <row r="13" spans="3:4">
      <c r="C13" s="35">
        <v>45670</v>
      </c>
      <c r="D13" s="36">
        <v>580</v>
      </c>
    </row>
    <row r="14" spans="3:4">
      <c r="C14" s="35">
        <v>45671</v>
      </c>
      <c r="D14" s="36">
        <v>365</v>
      </c>
    </row>
    <row r="15" spans="3:4">
      <c r="C15" s="35">
        <v>45672</v>
      </c>
      <c r="D15" s="36">
        <v>357</v>
      </c>
    </row>
    <row r="16" spans="3:4">
      <c r="C16" s="35">
        <v>45673</v>
      </c>
      <c r="D16" s="36">
        <v>708</v>
      </c>
    </row>
    <row r="17" spans="3:4">
      <c r="C17" s="35">
        <v>45674</v>
      </c>
      <c r="D17" s="36">
        <v>869</v>
      </c>
    </row>
    <row r="18" spans="3:4">
      <c r="C18" s="35">
        <v>45675</v>
      </c>
      <c r="D18" s="36">
        <v>919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09443-452A-4A44-8FB0-708583CE18D1}">
  <dimension ref="A1:U1"/>
  <sheetViews>
    <sheetView zoomScale="55" zoomScaleNormal="55" workbookViewId="0">
      <selection activeCell="N50" sqref="N50"/>
    </sheetView>
  </sheetViews>
  <sheetFormatPr defaultColWidth="0" defaultRowHeight="14.5"/>
  <cols>
    <col min="1" max="1" width="49" style="16" customWidth="1"/>
    <col min="2" max="2" width="11" style="17" customWidth="1"/>
    <col min="3" max="20" width="8.7265625" style="17" customWidth="1"/>
    <col min="22" max="16384" width="8.7265625" hidden="1"/>
  </cols>
  <sheetData>
    <row r="1" ht="173.5" customHeight="1"/>
  </sheetData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Dados</vt:lpstr>
      <vt:lpstr>Controle</vt:lpstr>
      <vt:lpstr>Caixinha</vt:lpstr>
      <vt:lpstr>Dashboard</vt:lpstr>
    </vt:vector>
  </TitlesOfParts>
  <Company>Caixa Economica Federal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Raquel de Paula da Silva Seo</dc:creator>
  <cp:lastModifiedBy>Raquel de Paula da Silva Seo</cp:lastModifiedBy>
  <dcterms:created xsi:type="dcterms:W3CDTF">2025-01-16T16:22:07Z</dcterms:created>
  <dcterms:modified xsi:type="dcterms:W3CDTF">2025-01-16T23:43:30Z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de7aacd-7cc4-4c31-9e6f-7ef306428f09_Enabled">
    <vt:lpwstr>true</vt:lpwstr>
  </property>
  <property fmtid="{D5CDD505-2E9C-101B-9397-08002B2CF9AE}" pid="3" name="MSIP_Label_fde7aacd-7cc4-4c31-9e6f-7ef306428f09_SetDate">
    <vt:lpwstr>2025-01-16T16:22:51Z</vt:lpwstr>
  </property>
  <property fmtid="{D5CDD505-2E9C-101B-9397-08002B2CF9AE}" pid="4" name="MSIP_Label_fde7aacd-7cc4-4c31-9e6f-7ef306428f09_Method">
    <vt:lpwstr>Privileged</vt:lpwstr>
  </property>
  <property fmtid="{D5CDD505-2E9C-101B-9397-08002B2CF9AE}" pid="5" name="MSIP_Label_fde7aacd-7cc4-4c31-9e6f-7ef306428f09_Name">
    <vt:lpwstr>_PUBLICO</vt:lpwstr>
  </property>
  <property fmtid="{D5CDD505-2E9C-101B-9397-08002B2CF9AE}" pid="6" name="MSIP_Label_fde7aacd-7cc4-4c31-9e6f-7ef306428f09_SiteId">
    <vt:lpwstr>ab9bba98-684a-43fb-add8-9c2bebede229</vt:lpwstr>
  </property>
  <property fmtid="{D5CDD505-2E9C-101B-9397-08002B2CF9AE}" pid="7" name="MSIP_Label_fde7aacd-7cc4-4c31-9e6f-7ef306428f09_ActionId">
    <vt:lpwstr>792ed810-6801-4914-9938-bfaac51cbb9a</vt:lpwstr>
  </property>
  <property fmtid="{D5CDD505-2E9C-101B-9397-08002B2CF9AE}" pid="8" name="MSIP_Label_fde7aacd-7cc4-4c31-9e6f-7ef306428f09_ContentBits">
    <vt:lpwstr>1</vt:lpwstr>
  </property>
</Properties>
</file>