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13" i="1" l="1"/>
  <c r="D48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15" i="1"/>
  <c r="E4" i="1"/>
  <c r="E5" i="1"/>
  <c r="E6" i="1"/>
  <c r="E7" i="1"/>
  <c r="E8" i="1"/>
  <c r="E9" i="1"/>
  <c r="E10" i="1"/>
  <c r="E11" i="1"/>
  <c r="E12" i="1"/>
  <c r="E3" i="1"/>
  <c r="P5" i="1" l="1"/>
</calcChain>
</file>

<file path=xl/sharedStrings.xml><?xml version="1.0" encoding="utf-8"?>
<sst xmlns="http://schemas.openxmlformats.org/spreadsheetml/2006/main" count="47" uniqueCount="35">
  <si>
    <t>Periodo</t>
  </si>
  <si>
    <t xml:space="preserve"> Flujo de caja</t>
  </si>
  <si>
    <t>año 0</t>
  </si>
  <si>
    <t>año 1</t>
  </si>
  <si>
    <t>año 2</t>
  </si>
  <si>
    <t>año 3</t>
  </si>
  <si>
    <t>año 4</t>
  </si>
  <si>
    <t>año 5</t>
  </si>
  <si>
    <t>Inversión inicial</t>
  </si>
  <si>
    <t>Precio de venta</t>
  </si>
  <si>
    <t>Gastos en materia prima por producto</t>
  </si>
  <si>
    <t xml:space="preserve"> Resistencia metálica SMD 0805 1k 10  </t>
  </si>
  <si>
    <t xml:space="preserve"> Resistencia metálica SMD 0805 10k 10 </t>
  </si>
  <si>
    <t xml:space="preserve"> Condensador cerámico SMD 0805 0,1uF  </t>
  </si>
  <si>
    <t xml:space="preserve"> Condensador cerámico SMD 0805 10uF   </t>
  </si>
  <si>
    <t xml:space="preserve"> Regulador tensión LDO AMS1117-3.3V   </t>
  </si>
  <si>
    <t xml:space="preserve"> Microcontrolador ESP32-WROOM-32D     </t>
  </si>
  <si>
    <t xml:space="preserve"> Led SMD 0805 verde                   </t>
  </si>
  <si>
    <t xml:space="preserve"> Led SMD 0805 rojo                    </t>
  </si>
  <si>
    <t xml:space="preserve"> Led SMD 0805 naranja                 </t>
  </si>
  <si>
    <t xml:space="preserve"> Pinheader conector para programación </t>
  </si>
  <si>
    <t xml:space="preserve"> UART-TTL herramienta de dasarrollo   </t>
  </si>
  <si>
    <t>Coste PCB emisor</t>
  </si>
  <si>
    <t>Componente</t>
  </si>
  <si>
    <t>Cantidad</t>
  </si>
  <si>
    <t>Precio</t>
  </si>
  <si>
    <t>TOTAL</t>
  </si>
  <si>
    <t>Power Module AC-DC HI-LINK 3.3V</t>
  </si>
  <si>
    <t>Screw terminal P=5.08mm</t>
  </si>
  <si>
    <t>USB - Mini B Female USB 2 5 SMD USB Connectors </t>
  </si>
  <si>
    <t>JST Connector P=2mm</t>
  </si>
  <si>
    <t>Jumper connector</t>
  </si>
  <si>
    <t>TOTAL:</t>
  </si>
  <si>
    <t xml:space="preserve"> Microcontrolador ESP32</t>
  </si>
  <si>
    <t>Batería de Ion Litio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</si>
</sst>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8" formatCode="_-* #,##0.000\ &quot;€&quot;_-;\-* #,##0.000\ &quot;€&quot;_-;_-* &quot;-&quot;??\ &quot;€&quot;_-;_-@_-"/>
    <numFmt numFmtId="170" formatCode="_-* #,##0.000\ &quot;€&quot;_-;\-* #,##0.000\ &quot;€&quot;_-;_-* &quot;-&quot;?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2" borderId="1" xfId="2" applyFont="1" applyBorder="1"/>
    <xf numFmtId="0" fontId="2" fillId="2" borderId="2" xfId="2" applyFont="1" applyBorder="1"/>
    <xf numFmtId="0" fontId="1" fillId="4" borderId="3" xfId="3" applyBorder="1"/>
    <xf numFmtId="0" fontId="1" fillId="4" borderId="5" xfId="3" applyBorder="1"/>
    <xf numFmtId="44" fontId="1" fillId="3" borderId="4" xfId="1" applyFill="1" applyBorder="1"/>
    <xf numFmtId="44" fontId="0" fillId="0" borderId="0" xfId="1" applyFont="1"/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3" fillId="2" borderId="6" xfId="2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168" fontId="1" fillId="4" borderId="6" xfId="3" applyNumberFormat="1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168" fontId="1" fillId="3" borderId="6" xfId="4" applyNumberFormat="1" applyBorder="1" applyAlignment="1">
      <alignment horizontal="center" vertical="center"/>
    </xf>
    <xf numFmtId="0" fontId="1" fillId="3" borderId="7" xfId="4" applyBorder="1" applyAlignment="1">
      <alignment horizontal="center" vertical="center"/>
    </xf>
    <xf numFmtId="168" fontId="1" fillId="3" borderId="7" xfId="4" applyNumberFormat="1" applyBorder="1" applyAlignment="1">
      <alignment horizontal="center" vertical="center"/>
    </xf>
    <xf numFmtId="0" fontId="1" fillId="5" borderId="6" xfId="4" applyFill="1" applyBorder="1" applyAlignment="1">
      <alignment horizontal="center" vertical="center"/>
    </xf>
    <xf numFmtId="0" fontId="1" fillId="5" borderId="8" xfId="4" applyFill="1" applyBorder="1" applyAlignment="1">
      <alignment horizontal="center" vertical="center"/>
    </xf>
    <xf numFmtId="0" fontId="1" fillId="5" borderId="9" xfId="4" applyFill="1" applyBorder="1" applyAlignment="1">
      <alignment horizontal="center" vertical="center"/>
    </xf>
    <xf numFmtId="168" fontId="1" fillId="5" borderId="10" xfId="4" applyNumberFormat="1" applyFill="1" applyBorder="1" applyAlignment="1">
      <alignment horizontal="center" vertical="center"/>
    </xf>
    <xf numFmtId="0" fontId="0" fillId="3" borderId="6" xfId="4" applyFont="1" applyBorder="1" applyAlignment="1">
      <alignment horizontal="center" vertical="center"/>
    </xf>
    <xf numFmtId="170" fontId="1" fillId="5" borderId="6" xfId="4" applyNumberFormat="1" applyFill="1" applyBorder="1" applyAlignment="1">
      <alignment horizontal="center" vertical="center"/>
    </xf>
    <xf numFmtId="170" fontId="0" fillId="0" borderId="0" xfId="0" applyNumberFormat="1"/>
    <xf numFmtId="9" fontId="0" fillId="0" borderId="0" xfId="0" applyNumberFormat="1"/>
  </cellXfs>
  <cellStyles count="5">
    <cellStyle name="20% - Énfasis1" xfId="4" builtinId="30"/>
    <cellStyle name="40% - Énfasis1" xfId="3" builtinId="31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tabSelected="1" topLeftCell="G1" zoomScale="130" zoomScaleNormal="130" workbookViewId="0">
      <selection activeCell="P14" sqref="P14"/>
    </sheetView>
  </sheetViews>
  <sheetFormatPr baseColWidth="10" defaultColWidth="8.88671875" defaultRowHeight="14.4" x14ac:dyDescent="0.3"/>
  <cols>
    <col min="2" max="2" width="43.44140625" style="7" bestFit="1" customWidth="1"/>
    <col min="3" max="3" width="8.88671875" style="7"/>
    <col min="4" max="4" width="9.21875" style="8" bestFit="1" customWidth="1"/>
    <col min="5" max="5" width="10.6640625" customWidth="1"/>
    <col min="6" max="6" width="10.77734375" bestFit="1" customWidth="1"/>
    <col min="7" max="7" width="7.33203125" bestFit="1" customWidth="1"/>
    <col min="8" max="8" width="14.21875" customWidth="1"/>
    <col min="13" max="13" width="33.21875" bestFit="1" customWidth="1"/>
    <col min="14" max="14" width="10.77734375" bestFit="1" customWidth="1"/>
    <col min="16" max="16" width="12" bestFit="1" customWidth="1"/>
  </cols>
  <sheetData>
    <row r="1" spans="2:16" x14ac:dyDescent="0.3">
      <c r="B1" s="9" t="s">
        <v>22</v>
      </c>
      <c r="C1" s="9"/>
      <c r="D1" s="9"/>
    </row>
    <row r="2" spans="2:16" x14ac:dyDescent="0.3">
      <c r="B2" s="10" t="s">
        <v>23</v>
      </c>
      <c r="C2" s="10" t="s">
        <v>24</v>
      </c>
      <c r="D2" s="11" t="s">
        <v>25</v>
      </c>
    </row>
    <row r="3" spans="2:16" ht="15" thickBot="1" x14ac:dyDescent="0.35">
      <c r="B3" s="12" t="s">
        <v>11</v>
      </c>
      <c r="C3" s="20">
        <v>1</v>
      </c>
      <c r="D3" s="13">
        <v>9.1000000000000004E-3</v>
      </c>
      <c r="E3" s="22">
        <f>D3*C3</f>
        <v>9.1000000000000004E-3</v>
      </c>
    </row>
    <row r="4" spans="2:16" x14ac:dyDescent="0.3">
      <c r="B4" s="12" t="s">
        <v>12</v>
      </c>
      <c r="C4" s="12">
        <v>1</v>
      </c>
      <c r="D4" s="13">
        <v>9.1999999999999998E-3</v>
      </c>
      <c r="E4" s="22">
        <f t="shared" ref="E4:E42" si="0">D4*C4</f>
        <v>9.1999999999999998E-3</v>
      </c>
      <c r="O4" s="1" t="s">
        <v>0</v>
      </c>
      <c r="P4" s="2" t="s">
        <v>1</v>
      </c>
    </row>
    <row r="5" spans="2:16" x14ac:dyDescent="0.3">
      <c r="B5" s="12" t="s">
        <v>13</v>
      </c>
      <c r="C5" s="12">
        <v>1</v>
      </c>
      <c r="D5" s="13">
        <v>5.1999999999999998E-3</v>
      </c>
      <c r="E5" s="22">
        <f t="shared" si="0"/>
        <v>5.1999999999999998E-3</v>
      </c>
      <c r="O5" s="3" t="s">
        <v>2</v>
      </c>
      <c r="P5" s="5">
        <f>-N14</f>
        <v>-1000</v>
      </c>
    </row>
    <row r="6" spans="2:16" x14ac:dyDescent="0.3">
      <c r="B6" s="12" t="s">
        <v>14</v>
      </c>
      <c r="C6" s="20">
        <v>1</v>
      </c>
      <c r="D6" s="13">
        <v>1.6E-2</v>
      </c>
      <c r="E6" s="22">
        <f t="shared" si="0"/>
        <v>1.6E-2</v>
      </c>
      <c r="O6" s="3" t="s">
        <v>3</v>
      </c>
      <c r="P6" s="5">
        <v>4000</v>
      </c>
    </row>
    <row r="7" spans="2:16" x14ac:dyDescent="0.3">
      <c r="B7" s="12" t="s">
        <v>15</v>
      </c>
      <c r="C7" s="12">
        <v>1</v>
      </c>
      <c r="D7" s="13">
        <v>9.8000000000000004E-2</v>
      </c>
      <c r="E7" s="22">
        <f t="shared" si="0"/>
        <v>9.8000000000000004E-2</v>
      </c>
      <c r="O7" s="3" t="s">
        <v>4</v>
      </c>
      <c r="P7" s="5">
        <v>5000</v>
      </c>
    </row>
    <row r="8" spans="2:16" x14ac:dyDescent="0.3">
      <c r="B8" s="12" t="s">
        <v>33</v>
      </c>
      <c r="C8" s="12">
        <v>1</v>
      </c>
      <c r="D8" s="13">
        <v>2.31</v>
      </c>
      <c r="E8" s="22">
        <f t="shared" si="0"/>
        <v>2.31</v>
      </c>
      <c r="O8" s="3" t="s">
        <v>5</v>
      </c>
      <c r="P8" s="5">
        <v>1000</v>
      </c>
    </row>
    <row r="9" spans="2:16" x14ac:dyDescent="0.3">
      <c r="B9" s="12" t="s">
        <v>17</v>
      </c>
      <c r="C9" s="20">
        <v>1</v>
      </c>
      <c r="D9" s="13">
        <v>1.2999999999999999E-2</v>
      </c>
      <c r="E9" s="22">
        <f t="shared" si="0"/>
        <v>1.2999999999999999E-2</v>
      </c>
      <c r="O9" s="3" t="s">
        <v>6</v>
      </c>
      <c r="P9" s="5">
        <v>-1000</v>
      </c>
    </row>
    <row r="10" spans="2:16" ht="15" thickBot="1" x14ac:dyDescent="0.35">
      <c r="B10" s="12" t="s">
        <v>18</v>
      </c>
      <c r="C10" s="12">
        <v>1</v>
      </c>
      <c r="D10" s="13">
        <v>1.2999999999999999E-2</v>
      </c>
      <c r="E10" s="22">
        <f t="shared" si="0"/>
        <v>1.2999999999999999E-2</v>
      </c>
      <c r="O10" s="4" t="s">
        <v>7</v>
      </c>
      <c r="P10" s="5">
        <v>-1000</v>
      </c>
    </row>
    <row r="11" spans="2:16" x14ac:dyDescent="0.3">
      <c r="B11" s="12" t="s">
        <v>19</v>
      </c>
      <c r="C11" s="12">
        <v>1</v>
      </c>
      <c r="D11" s="13">
        <v>1.4999999999999999E-2</v>
      </c>
      <c r="E11" s="22">
        <f t="shared" si="0"/>
        <v>1.4999999999999999E-2</v>
      </c>
    </row>
    <row r="12" spans="2:16" x14ac:dyDescent="0.3">
      <c r="B12" s="12" t="s">
        <v>34</v>
      </c>
      <c r="C12" s="20">
        <v>1</v>
      </c>
      <c r="D12" s="13">
        <v>1.52</v>
      </c>
      <c r="E12" s="22">
        <f t="shared" si="0"/>
        <v>1.52</v>
      </c>
    </row>
    <row r="13" spans="2:16" x14ac:dyDescent="0.3">
      <c r="B13" s="12"/>
      <c r="C13" s="12"/>
      <c r="D13" s="13"/>
      <c r="E13" s="22"/>
      <c r="P13" s="23">
        <f>IRR(P5:P9)</f>
        <v>4.0264447060813993</v>
      </c>
    </row>
    <row r="14" spans="2:16" x14ac:dyDescent="0.3">
      <c r="B14" s="12"/>
      <c r="C14" s="12"/>
      <c r="D14" s="13"/>
      <c r="E14" s="22"/>
      <c r="M14" t="s">
        <v>8</v>
      </c>
      <c r="N14" s="6">
        <v>1000</v>
      </c>
    </row>
    <row r="15" spans="2:16" x14ac:dyDescent="0.3">
      <c r="B15" s="16" t="s">
        <v>26</v>
      </c>
      <c r="C15" s="16"/>
      <c r="D15" s="21">
        <f>SUM(E3:E12)</f>
        <v>4.0084999999999997</v>
      </c>
      <c r="E15" s="22"/>
      <c r="M15" t="s">
        <v>10</v>
      </c>
      <c r="N15" s="6"/>
    </row>
    <row r="16" spans="2:16" x14ac:dyDescent="0.3">
      <c r="E16" s="22"/>
      <c r="M16" t="s">
        <v>9</v>
      </c>
      <c r="N16" s="6"/>
    </row>
    <row r="17" spans="2:5" x14ac:dyDescent="0.3">
      <c r="E17" s="22"/>
    </row>
    <row r="18" spans="2:5" x14ac:dyDescent="0.3">
      <c r="E18" s="22"/>
    </row>
    <row r="19" spans="2:5" x14ac:dyDescent="0.3">
      <c r="E19" s="22"/>
    </row>
    <row r="20" spans="2:5" x14ac:dyDescent="0.3">
      <c r="E20" s="22"/>
    </row>
    <row r="21" spans="2:5" x14ac:dyDescent="0.3">
      <c r="E21" s="22"/>
    </row>
    <row r="22" spans="2:5" x14ac:dyDescent="0.3">
      <c r="E22" s="22"/>
    </row>
    <row r="23" spans="2:5" x14ac:dyDescent="0.3">
      <c r="E23" s="22"/>
    </row>
    <row r="24" spans="2:5" x14ac:dyDescent="0.3">
      <c r="E24" s="22"/>
    </row>
    <row r="25" spans="2:5" x14ac:dyDescent="0.3">
      <c r="B25" s="9" t="s">
        <v>22</v>
      </c>
      <c r="C25" s="9"/>
      <c r="D25" s="9"/>
      <c r="E25" s="22"/>
    </row>
    <row r="26" spans="2:5" x14ac:dyDescent="0.3">
      <c r="B26" s="10" t="s">
        <v>23</v>
      </c>
      <c r="C26" s="10" t="s">
        <v>24</v>
      </c>
      <c r="D26" s="11" t="s">
        <v>25</v>
      </c>
      <c r="E26" s="22"/>
    </row>
    <row r="27" spans="2:5" x14ac:dyDescent="0.3">
      <c r="B27" s="12" t="s">
        <v>11</v>
      </c>
      <c r="C27" s="12">
        <v>1</v>
      </c>
      <c r="D27" s="13">
        <v>9.1000000000000004E-3</v>
      </c>
      <c r="E27" s="22">
        <f t="shared" si="0"/>
        <v>9.1000000000000004E-3</v>
      </c>
    </row>
    <row r="28" spans="2:5" x14ac:dyDescent="0.3">
      <c r="B28" s="12" t="s">
        <v>12</v>
      </c>
      <c r="C28" s="12">
        <v>1</v>
      </c>
      <c r="D28" s="13">
        <v>9.1999999999999998E-3</v>
      </c>
      <c r="E28" s="22">
        <f t="shared" si="0"/>
        <v>9.1999999999999998E-3</v>
      </c>
    </row>
    <row r="29" spans="2:5" x14ac:dyDescent="0.3">
      <c r="B29" s="12" t="s">
        <v>13</v>
      </c>
      <c r="C29" s="12">
        <v>1</v>
      </c>
      <c r="D29" s="13">
        <v>5.1999999999999998E-3</v>
      </c>
      <c r="E29" s="22">
        <f t="shared" si="0"/>
        <v>5.1999999999999998E-3</v>
      </c>
    </row>
    <row r="30" spans="2:5" x14ac:dyDescent="0.3">
      <c r="B30" s="12" t="s">
        <v>14</v>
      </c>
      <c r="C30" s="12">
        <v>1</v>
      </c>
      <c r="D30" s="13">
        <v>1.6E-2</v>
      </c>
      <c r="E30" s="22">
        <f t="shared" si="0"/>
        <v>1.6E-2</v>
      </c>
    </row>
    <row r="31" spans="2:5" x14ac:dyDescent="0.3">
      <c r="B31" s="12" t="s">
        <v>15</v>
      </c>
      <c r="C31" s="12">
        <v>1</v>
      </c>
      <c r="D31" s="13">
        <v>9.8000000000000004E-2</v>
      </c>
      <c r="E31" s="22">
        <f t="shared" si="0"/>
        <v>9.8000000000000004E-2</v>
      </c>
    </row>
    <row r="32" spans="2:5" x14ac:dyDescent="0.3">
      <c r="B32" s="12" t="s">
        <v>16</v>
      </c>
      <c r="C32" s="12">
        <v>1</v>
      </c>
      <c r="D32" s="13">
        <v>2.84</v>
      </c>
      <c r="E32" s="22">
        <f t="shared" si="0"/>
        <v>2.84</v>
      </c>
    </row>
    <row r="33" spans="2:5" x14ac:dyDescent="0.3">
      <c r="B33" s="12" t="s">
        <v>17</v>
      </c>
      <c r="C33" s="12">
        <v>1</v>
      </c>
      <c r="D33" s="13">
        <v>1.2999999999999999E-2</v>
      </c>
      <c r="E33" s="22">
        <f t="shared" si="0"/>
        <v>1.2999999999999999E-2</v>
      </c>
    </row>
    <row r="34" spans="2:5" x14ac:dyDescent="0.3">
      <c r="B34" s="12" t="s">
        <v>18</v>
      </c>
      <c r="C34" s="12">
        <v>1</v>
      </c>
      <c r="D34" s="13">
        <v>1.2999999999999999E-2</v>
      </c>
      <c r="E34" s="22">
        <f t="shared" si="0"/>
        <v>1.2999999999999999E-2</v>
      </c>
    </row>
    <row r="35" spans="2:5" x14ac:dyDescent="0.3">
      <c r="B35" s="12" t="s">
        <v>19</v>
      </c>
      <c r="C35" s="12">
        <v>1</v>
      </c>
      <c r="D35" s="13">
        <v>1.4999999999999999E-2</v>
      </c>
      <c r="E35" s="22">
        <f t="shared" si="0"/>
        <v>1.4999999999999999E-2</v>
      </c>
    </row>
    <row r="36" spans="2:5" x14ac:dyDescent="0.3">
      <c r="B36" s="12" t="s">
        <v>20</v>
      </c>
      <c r="C36" s="12">
        <v>1</v>
      </c>
      <c r="D36" s="13">
        <v>0.113</v>
      </c>
      <c r="E36" s="22">
        <f t="shared" si="0"/>
        <v>0.113</v>
      </c>
    </row>
    <row r="37" spans="2:5" x14ac:dyDescent="0.3">
      <c r="B37" s="12" t="s">
        <v>21</v>
      </c>
      <c r="C37" s="12">
        <v>1</v>
      </c>
      <c r="D37" s="13">
        <v>1.54</v>
      </c>
      <c r="E37" s="22">
        <f t="shared" si="0"/>
        <v>1.54</v>
      </c>
    </row>
    <row r="38" spans="2:5" x14ac:dyDescent="0.3">
      <c r="B38" s="12" t="s">
        <v>27</v>
      </c>
      <c r="C38" s="12">
        <v>1</v>
      </c>
      <c r="D38" s="13">
        <v>2.83</v>
      </c>
      <c r="E38" s="22">
        <f t="shared" si="0"/>
        <v>2.83</v>
      </c>
    </row>
    <row r="39" spans="2:5" x14ac:dyDescent="0.3">
      <c r="B39" s="12" t="s">
        <v>28</v>
      </c>
      <c r="C39" s="12">
        <v>1</v>
      </c>
      <c r="D39" s="13">
        <v>9.7000000000000003E-2</v>
      </c>
      <c r="E39" s="22">
        <f t="shared" si="0"/>
        <v>9.7000000000000003E-2</v>
      </c>
    </row>
    <row r="40" spans="2:5" x14ac:dyDescent="0.3">
      <c r="B40" s="12" t="s">
        <v>29</v>
      </c>
      <c r="C40" s="12">
        <v>1</v>
      </c>
      <c r="D40" s="13">
        <v>0.108</v>
      </c>
      <c r="E40" s="22">
        <f t="shared" si="0"/>
        <v>0.108</v>
      </c>
    </row>
    <row r="41" spans="2:5" x14ac:dyDescent="0.3">
      <c r="B41" s="12" t="s">
        <v>30</v>
      </c>
      <c r="C41" s="12">
        <v>2</v>
      </c>
      <c r="D41" s="13">
        <v>3.9E-2</v>
      </c>
      <c r="E41" s="22">
        <f t="shared" si="0"/>
        <v>7.8E-2</v>
      </c>
    </row>
    <row r="42" spans="2:5" x14ac:dyDescent="0.3">
      <c r="B42" s="12" t="s">
        <v>31</v>
      </c>
      <c r="C42" s="12">
        <v>1</v>
      </c>
      <c r="D42" s="13">
        <v>1.7000000000000001E-2</v>
      </c>
      <c r="E42" s="22">
        <f t="shared" si="0"/>
        <v>1.7000000000000001E-2</v>
      </c>
    </row>
    <row r="43" spans="2:5" x14ac:dyDescent="0.3">
      <c r="B43" s="12"/>
      <c r="C43" s="12"/>
      <c r="D43" s="13"/>
    </row>
    <row r="44" spans="2:5" x14ac:dyDescent="0.3">
      <c r="B44" s="12"/>
      <c r="C44" s="12"/>
      <c r="D44" s="13"/>
    </row>
    <row r="45" spans="2:5" x14ac:dyDescent="0.3">
      <c r="B45" s="12"/>
      <c r="C45" s="12"/>
      <c r="D45" s="13"/>
    </row>
    <row r="46" spans="2:5" x14ac:dyDescent="0.3">
      <c r="B46" s="12"/>
      <c r="C46" s="12"/>
      <c r="D46" s="13"/>
    </row>
    <row r="47" spans="2:5" ht="15" thickBot="1" x14ac:dyDescent="0.35">
      <c r="B47" s="14"/>
      <c r="C47" s="14"/>
      <c r="D47" s="15"/>
    </row>
    <row r="48" spans="2:5" ht="15" thickBot="1" x14ac:dyDescent="0.35">
      <c r="B48" s="17" t="s">
        <v>32</v>
      </c>
      <c r="C48" s="18"/>
      <c r="D48" s="19">
        <f>SUM(E27:E42)</f>
        <v>7.8015000000000008</v>
      </c>
    </row>
  </sheetData>
  <mergeCells count="2">
    <mergeCell ref="B1:D1"/>
    <mergeCell ref="B25:D2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2020-10-31T17:17:28Z</dcterms:modified>
</cp:coreProperties>
</file>