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Other\Projects\ASexploration\"/>
    </mc:Choice>
  </mc:AlternateContent>
  <xr:revisionPtr revIDLastSave="0" documentId="13_ncr:1_{560908D9-2502-4EC6-9313-3FEFF6293231}" xr6:coauthVersionLast="47" xr6:coauthVersionMax="47" xr10:uidLastSave="{00000000-0000-0000-0000-000000000000}"/>
  <bookViews>
    <workbookView xWindow="-120" yWindow="-120" windowWidth="29040" windowHeight="18240" xr2:uid="{00000000-000D-0000-FFFF-FFFF00000000}"/>
  </bookViews>
  <sheets>
    <sheet name="Sheet1" sheetId="1" r:id="rId1"/>
    <sheet name="Average Frame Counts" sheetId="2" r:id="rId2"/>
    <sheet name="Graph of Relative Eff ATKSPDS b" sheetId="3" r:id="rId3"/>
  </sheets>
  <definedNames>
    <definedName name="Z_0E5B8E4A_B458_4F0C_A416_819A151BC126_.wvu.FilterData" localSheetId="0" hidden="1">Sheet1!$A$1:$E$60</definedName>
  </definedNames>
  <calcPr calcId="191029"/>
  <customWorkbookViews>
    <customWorkbookView name="Filter 1" guid="{0E5B8E4A-B458-4F0C-A416-819A151BC126}" maximized="1" windowWidth="0" windowHeight="0" activeSheetId="0"/>
  </customWorkbookViews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8" i="1" l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37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<sst xmlns="http://schemas.openxmlformats.org/spreadsheetml/2006/main" count="73" uniqueCount="12">
  <si>
    <t>Char</t>
  </si>
  <si>
    <t>AtkSpd</t>
  </si>
  <si>
    <t>HITLAG</t>
  </si>
  <si>
    <t>Shenhe</t>
  </si>
  <si>
    <t>Chongyun</t>
  </si>
  <si>
    <t>Razor</t>
  </si>
  <si>
    <t>AVERAGE of Fend-Finit</t>
  </si>
  <si>
    <t>FALSE</t>
  </si>
  <si>
    <t>RelAtkFrame</t>
  </si>
  <si>
    <t>Initial</t>
  </si>
  <si>
    <t>End</t>
  </si>
  <si>
    <t>Frames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</si>
</sst>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1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1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0" fillId="0" borderId="6" xfId="0" applyFont="1" applyBorder="1" applyAlignment="1"/>
    <xf numFmtId="0" fontId="0" fillId="0" borderId="6" xfId="0" applyNumberFormat="1" applyFont="1" applyBorder="1" applyAlignment="1"/>
    <xf numFmtId="0" fontId="0" fillId="0" borderId="0" xfId="0" applyNumberFormat="1" applyFont="1" applyAlignment="1"/>
    <xf numFmtId="0" fontId="0" fillId="0" borderId="7" xfId="0" applyNumberFormat="1" applyFont="1" applyBorder="1" applyAlignment="1"/>
    <xf numFmtId="0" fontId="0" fillId="0" borderId="8" xfId="0" applyFont="1" applyBorder="1" applyAlignment="1"/>
    <xf numFmtId="0" fontId="0" fillId="0" borderId="8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  <xf numFmtId="0" fontId="0" fillId="0" borderId="11" xfId="0" pivotButton="1" applyFont="1" applyBorder="1" applyAlignment="1"/>
    <xf numFmtId="0" fontId="0" fillId="0" borderId="1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'Graph of Relative Eff ATKSPDS b'!$A$3</c:f>
              <c:strCache>
                <c:ptCount val="1"/>
                <c:pt idx="0">
                  <c:v>AVERAGE of Fend-Finit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'Graph of Relative Eff ATKSPDS b'!$B$2:$N$2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xVal>
          <c:yVal>
            <c:numRef>
              <c:f>'Graph of Relative Eff ATKSPDS b'!$B$3:$N$3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4F-481D-8081-708738698A27}"/>
            </c:ext>
          </c:extLst>
        </c:ser>
        <c:ser>
          <c:idx val="1"/>
          <c:order val="1"/>
          <c:tx>
            <c:strRef>
              <c:f>'Graph of Relative Eff ATKSPDS b'!$A$4</c:f>
              <c:strCache>
                <c:ptCount val="1"/>
                <c:pt idx="0">
                  <c:v>Char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'Graph of Relative Eff ATKSPDS b'!$B$2:$N$2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xVal>
          <c:yVal>
            <c:numRef>
              <c:f>'Graph of Relative Eff ATKSPDS b'!$B$4:$N$4</c:f>
              <c:numCache>
                <c:formatCode>General</c:formatCode>
                <c:ptCount val="13"/>
                <c:pt idx="0">
                  <c:v>1</c:v>
                </c:pt>
                <c:pt idx="1">
                  <c:v>0.92592592592592593</c:v>
                </c:pt>
                <c:pt idx="2">
                  <c:v>0.89285714285714279</c:v>
                </c:pt>
                <c:pt idx="3">
                  <c:v>0.86956521739130443</c:v>
                </c:pt>
                <c:pt idx="4">
                  <c:v>0.86956521739130432</c:v>
                </c:pt>
                <c:pt idx="5">
                  <c:v>0.83333333333333337</c:v>
                </c:pt>
                <c:pt idx="6">
                  <c:v>0.81300813008130079</c:v>
                </c:pt>
                <c:pt idx="7">
                  <c:v>0.75757575757575757</c:v>
                </c:pt>
                <c:pt idx="8">
                  <c:v>0.7407407407407407</c:v>
                </c:pt>
                <c:pt idx="9">
                  <c:v>0.70921985815602839</c:v>
                </c:pt>
                <c:pt idx="10">
                  <c:v>0.68027210884353739</c:v>
                </c:pt>
                <c:pt idx="11">
                  <c:v>0.65359477124183007</c:v>
                </c:pt>
                <c:pt idx="12">
                  <c:v>0.6211180124223602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4F-481D-8081-708738698A27}"/>
            </c:ext>
          </c:extLst>
        </c:ser>
        <c:ser>
          <c:idx val="2"/>
          <c:order val="2"/>
          <c:tx>
            <c:strRef>
              <c:f>'Graph of Relative Eff ATKSPDS b'!$A$5</c:f>
              <c:strCache>
                <c:ptCount val="1"/>
                <c:pt idx="0">
                  <c:v>Chongyun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'Graph of Relative Eff ATKSPDS b'!$B$2:$N$2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xVal>
          <c:yVal>
            <c:numRef>
              <c:f>'Graph of Relative Eff ATKSPDS b'!$B$5:$N$5</c:f>
              <c:numCache>
                <c:formatCode>General</c:formatCode>
                <c:ptCount val="13"/>
                <c:pt idx="0">
                  <c:v>1</c:v>
                </c:pt>
                <c:pt idx="1">
                  <c:v>1.0708661417322836</c:v>
                </c:pt>
                <c:pt idx="2">
                  <c:v>0</c:v>
                </c:pt>
                <c:pt idx="3">
                  <c:v>0</c:v>
                </c:pt>
                <c:pt idx="4">
                  <c:v>1.0932475884244373</c:v>
                </c:pt>
                <c:pt idx="5">
                  <c:v>0</c:v>
                </c:pt>
                <c:pt idx="6">
                  <c:v>1.1623931623931623</c:v>
                </c:pt>
                <c:pt idx="7">
                  <c:v>0</c:v>
                </c:pt>
                <c:pt idx="8">
                  <c:v>1.2035398230088494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4F-481D-8081-708738698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571278"/>
        <c:axId val="1156865487"/>
      </c:scatterChart>
      <c:valAx>
        <c:axId val="3365712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Stated Attack Speed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6865487"/>
        <c:crosses val="autoZero"/>
        <c:crossBetween val="midCat"/>
      </c:valAx>
      <c:valAx>
        <c:axId val="1156865487"/>
        <c:scaling>
          <c:orientation val="minMax"/>
          <c:max val="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Effective Attack Speed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3657127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</xdr:colOff>
      <xdr:row>11</xdr:row>
      <xdr:rowOff>133350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avid Ji" refreshedDate="44698.865308449072" refreshedVersion="7" recordCount="68" xr:uid="{00000000-000A-0000-FFFF-FFFF00000000}">
  <cacheSource type="worksheet">
    <worksheetSource ref="A1:E992" sheet="Sheet1"/>
  </cacheSource>
  <cacheFields count="27">
    <cacheField name="Char" numFmtId="0">
      <sharedItems containsBlank="1" count="4">
        <s v="Shenhe"/>
        <s v="Chongyun"/>
        <s v="Razor"/>
        <m/>
      </sharedItems>
    </cacheField>
    <cacheField name="AtkSpd" numFmtId="0">
      <sharedItems containsString="0" containsBlank="1" containsNumber="1" minValue="100" maxValue="161" count="14">
        <n v="100"/>
        <n v="108"/>
        <n v="112.00000000000001"/>
        <n v="114.99999999999999"/>
        <n v="120"/>
        <n v="132"/>
        <n v="147"/>
        <n v="123"/>
        <n v="115"/>
        <n v="135"/>
        <n v="141"/>
        <n v="153"/>
        <n v="161"/>
        <m/>
      </sharedItems>
    </cacheField>
    <cacheField name="Frame Init" numFmtId="0">
      <sharedItems containsString="0" containsBlank="1" containsNumber="1" containsInteger="1" minValue="18" maxValue="62471"/>
    </cacheField>
    <cacheField name="Frame End" numFmtId="0">
      <sharedItems containsString="0" containsBlank="1" containsNumber="1" containsInteger="1" minValue="243" maxValue="62609"/>
    </cacheField>
    <cacheField name="Fend-Finit" numFmtId="0">
      <sharedItems containsString="0" containsBlank="1" containsNumber="1" containsInteger="1" minValue="136" maxValue="229"/>
    </cacheField>
    <cacheField name="Description of Animation String" numFmtId="0">
      <sharedItems containsBlank="1"/>
    </cacheField>
    <cacheField name="Description of ATKSPD Sources" numFmtId="0">
      <sharedItems containsBlank="1"/>
    </cacheField>
    <cacheField name="Source" numFmtId="0">
      <sharedItems containsBlank="1"/>
    </cacheField>
    <cacheField name="Author" numFmtId="0">
      <sharedItems containsBlank="1"/>
    </cacheField>
    <cacheField name="HITLAG" numFmtId="0">
      <sharedItems containsBlank="1" count="3">
        <b v="0"/>
        <b v="1"/>
        <m/>
      </sharedItems>
    </cacheField>
    <cacheField name=" " numFmtId="0">
      <sharedItems containsNonDate="0" containsString="0" containsBlank="1"/>
    </cacheField>
    <cacheField name=" 2" numFmtId="0">
      <sharedItems containsNonDate="0" containsString="0" containsBlank="1"/>
    </cacheField>
    <cacheField name=" 3" numFmtId="0">
      <sharedItems containsNonDate="0" containsString="0" containsBlank="1"/>
    </cacheField>
    <cacheField name=" 4" numFmtId="0">
      <sharedItems containsNonDate="0" containsString="0" containsBlank="1"/>
    </cacheField>
    <cacheField name=" 5" numFmtId="0">
      <sharedItems containsNonDate="0" containsString="0" containsBlank="1"/>
    </cacheField>
    <cacheField name=" 6" numFmtId="0">
      <sharedItems containsNonDate="0" containsString="0" containsBlank="1"/>
    </cacheField>
    <cacheField name=" 7" numFmtId="0">
      <sharedItems containsNonDate="0" containsString="0" containsBlank="1"/>
    </cacheField>
    <cacheField name=" 8" numFmtId="0">
      <sharedItems containsNonDate="0" containsString="0" containsBlank="1"/>
    </cacheField>
    <cacheField name=" 9" numFmtId="0">
      <sharedItems containsNonDate="0" containsString="0" containsBlank="1"/>
    </cacheField>
    <cacheField name=" 10" numFmtId="0">
      <sharedItems containsNonDate="0" containsString="0" containsBlank="1"/>
    </cacheField>
    <cacheField name=" 11" numFmtId="0">
      <sharedItems containsNonDate="0" containsString="0" containsBlank="1"/>
    </cacheField>
    <cacheField name=" 12" numFmtId="0">
      <sharedItems containsNonDate="0" containsString="0" containsBlank="1"/>
    </cacheField>
    <cacheField name=" 13" numFmtId="0">
      <sharedItems containsNonDate="0" containsString="0" containsBlank="1"/>
    </cacheField>
    <cacheField name=" 14" numFmtId="0">
      <sharedItems containsNonDate="0" containsString="0" containsBlank="1"/>
    </cacheField>
    <cacheField name=" 15" numFmtId="0">
      <sharedItems containsNonDate="0" containsString="0" containsBlank="1"/>
    </cacheField>
    <cacheField name=" 16" numFmtId="0">
      <sharedItems containsNonDate="0" containsString="0" containsBlank="1"/>
    </cacheField>
    <cacheField name=" 17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x v="0"/>
    <n v="131"/>
    <n v="309"/>
    <n v="178"/>
    <s v="Spear appears to light effect fades (last attack)"/>
    <s v="None"/>
    <s v="https://drive.google.com/drive/folders/1FEiM4R64Y2G0Hsn2J4y352N6oLGJCq0W?usp=sharing"/>
    <s v="Otha#8604"/>
    <x v="0"/>
    <m/>
    <m/>
    <m/>
    <m/>
    <m/>
    <m/>
    <m/>
    <m/>
    <m/>
    <m/>
    <m/>
    <m/>
    <m/>
    <m/>
    <m/>
    <m/>
    <m/>
  </r>
  <r>
    <x v="0"/>
    <x v="0"/>
    <n v="1181"/>
    <n v="1361"/>
    <n v="180"/>
    <s v="Spear appears to light effect fades (last attack)"/>
    <s v="None"/>
    <s v="https://drive.google.com/drive/folders/1FEiM4R64Y2G0Hsn2J4y352N6oLGJCq0W?usp=sharing"/>
    <s v="Otha#8604"/>
    <x v="0"/>
    <m/>
    <m/>
    <m/>
    <m/>
    <m/>
    <m/>
    <m/>
    <m/>
    <m/>
    <m/>
    <m/>
    <m/>
    <m/>
    <m/>
    <m/>
    <m/>
    <m/>
  </r>
  <r>
    <x v="0"/>
    <x v="1"/>
    <n v="2144"/>
    <n v="2304"/>
    <n v="160"/>
    <s v="Spear appears to light effect fades (last attack)"/>
    <s v="Chongyun"/>
    <s v="https://drive.google.com/drive/folders/1FEiM4R64Y2G0Hsn2J4y352N6oLGJCq0W?usp=sharing"/>
    <s v="Otha#8604"/>
    <x v="0"/>
    <m/>
    <m/>
    <m/>
    <m/>
    <m/>
    <m/>
    <m/>
    <m/>
    <m/>
    <m/>
    <m/>
    <m/>
    <m/>
    <m/>
    <m/>
    <m/>
    <m/>
  </r>
  <r>
    <x v="0"/>
    <x v="1"/>
    <n v="3066"/>
    <n v="3227"/>
    <n v="161"/>
    <s v="Spear appears to light effect fades (last attack)"/>
    <s v="Chongyun"/>
    <s v="https://drive.google.com/drive/folders/1FEiM4R64Y2G0Hsn2J4y352N6oLGJCq0W?usp=sharing"/>
    <s v="Otha#8604"/>
    <x v="0"/>
    <m/>
    <m/>
    <m/>
    <m/>
    <m/>
    <m/>
    <m/>
    <m/>
    <m/>
    <m/>
    <m/>
    <m/>
    <m/>
    <m/>
    <m/>
    <m/>
    <m/>
  </r>
  <r>
    <x v="0"/>
    <x v="1"/>
    <n v="441"/>
    <n v="603"/>
    <n v="162"/>
    <s v="Spear appears to light effect fades (last attack)"/>
    <s v="Chongyun"/>
    <s v="https://drive.google.com/drive/folders/1FEiM4R64Y2G0Hsn2J4y352N6oLGJCq0W?usp=sharing"/>
    <s v="Otha#8604"/>
    <x v="0"/>
    <m/>
    <m/>
    <m/>
    <m/>
    <m/>
    <m/>
    <m/>
    <m/>
    <m/>
    <m/>
    <m/>
    <m/>
    <m/>
    <m/>
    <m/>
    <m/>
    <m/>
  </r>
  <r>
    <x v="0"/>
    <x v="1"/>
    <n v="1404"/>
    <n v="1566"/>
    <n v="162"/>
    <s v="Spear appears to light effect fades (last attack)"/>
    <s v="Chongyun"/>
    <s v="https://drive.google.com/drive/folders/1FEiM4R64Y2G0Hsn2J4y352N6oLGJCq0W?usp=sharing"/>
    <s v="Otha#8604"/>
    <x v="0"/>
    <m/>
    <m/>
    <m/>
    <m/>
    <m/>
    <m/>
    <m/>
    <m/>
    <m/>
    <m/>
    <m/>
    <m/>
    <m/>
    <m/>
    <m/>
    <m/>
    <m/>
  </r>
  <r>
    <x v="0"/>
    <x v="2"/>
    <n v="2816"/>
    <n v="2980"/>
    <n v="164"/>
    <s v="Spear appears to light effect fades (last attack)"/>
    <s v="Skyward Spine"/>
    <s v="https://drive.google.com/drive/folders/1FEiM4R64Y2G0Hsn2J4y352N6oLGJCq0W?usp=sharing"/>
    <s v="Otha#8604"/>
    <x v="0"/>
    <m/>
    <m/>
    <m/>
    <m/>
    <m/>
    <m/>
    <m/>
    <m/>
    <m/>
    <m/>
    <m/>
    <m/>
    <m/>
    <m/>
    <m/>
    <m/>
    <m/>
  </r>
  <r>
    <x v="0"/>
    <x v="2"/>
    <n v="3411"/>
    <n v="3569"/>
    <n v="158"/>
    <s v="Spear appears to light effect fades (last attack)"/>
    <s v="Skyward Spine"/>
    <s v="https://drive.google.com/drive/folders/1FEiM4R64Y2G0Hsn2J4y352N6oLGJCq0W?usp=sharing"/>
    <s v="Otha#8604"/>
    <x v="0"/>
    <m/>
    <m/>
    <m/>
    <m/>
    <m/>
    <m/>
    <m/>
    <m/>
    <m/>
    <m/>
    <m/>
    <m/>
    <m/>
    <m/>
    <m/>
    <m/>
    <m/>
  </r>
  <r>
    <x v="0"/>
    <x v="2"/>
    <n v="340"/>
    <n v="501"/>
    <n v="161"/>
    <s v="Spear appears to light effect fades (last attack)"/>
    <s v="Skyward Spine"/>
    <s v="https://drive.google.com/drive/folders/1FEiM4R64Y2G0Hsn2J4y352N6oLGJCq0W?usp=sharing"/>
    <s v="Otha#8604"/>
    <x v="0"/>
    <m/>
    <m/>
    <m/>
    <m/>
    <m/>
    <m/>
    <m/>
    <m/>
    <m/>
    <m/>
    <m/>
    <m/>
    <m/>
    <m/>
    <m/>
    <m/>
    <m/>
  </r>
  <r>
    <x v="0"/>
    <x v="2"/>
    <n v="746"/>
    <n v="907"/>
    <n v="161"/>
    <s v="Spear appears to light effect fades (last attack)"/>
    <s v="Skyward Spine"/>
    <s v="https://drive.google.com/drive/folders/1FEiM4R64Y2G0Hsn2J4y352N6oLGJCq0W?usp=sharing"/>
    <s v="Otha#8604"/>
    <x v="0"/>
    <m/>
    <m/>
    <m/>
    <m/>
    <m/>
    <m/>
    <m/>
    <m/>
    <m/>
    <m/>
    <m/>
    <m/>
    <m/>
    <m/>
    <m/>
    <m/>
    <m/>
  </r>
  <r>
    <x v="0"/>
    <x v="3"/>
    <n v="122"/>
    <n v="288"/>
    <n v="166"/>
    <s v="Spear appears to light effect fades (last attack)"/>
    <s v="Jean C2"/>
    <s v="https://drive.google.com/drive/folders/1FEiM4R64Y2G0Hsn2J4y352N6oLGJCq0W?usp=sharing"/>
    <s v="Otha#8604"/>
    <x v="0"/>
    <m/>
    <m/>
    <m/>
    <m/>
    <m/>
    <m/>
    <m/>
    <m/>
    <m/>
    <m/>
    <m/>
    <m/>
    <m/>
    <m/>
    <m/>
    <m/>
    <m/>
  </r>
  <r>
    <x v="0"/>
    <x v="3"/>
    <n v="760"/>
    <n v="914"/>
    <n v="154"/>
    <s v="Spear appears to light effect fades (last attack)"/>
    <s v="Jean C2"/>
    <s v="https://drive.google.com/drive/folders/1FEiM4R64Y2G0Hsn2J4y352N6oLGJCq0W?usp=sharing"/>
    <s v="Otha#8604"/>
    <x v="0"/>
    <m/>
    <m/>
    <m/>
    <m/>
    <m/>
    <m/>
    <m/>
    <m/>
    <m/>
    <m/>
    <m/>
    <m/>
    <m/>
    <m/>
    <m/>
    <m/>
    <m/>
  </r>
  <r>
    <x v="0"/>
    <x v="3"/>
    <n v="1520"/>
    <n v="1675"/>
    <n v="155"/>
    <s v="Spear appears to light effect fades (last attack)"/>
    <s v="Jean C2"/>
    <s v="https://drive.google.com/drive/folders/1FEiM4R64Y2G0Hsn2J4y352N6oLGJCq0W?usp=sharing"/>
    <s v="Otha#8604"/>
    <x v="0"/>
    <m/>
    <m/>
    <m/>
    <m/>
    <m/>
    <m/>
    <m/>
    <m/>
    <m/>
    <m/>
    <m/>
    <m/>
    <m/>
    <m/>
    <m/>
    <m/>
    <m/>
  </r>
  <r>
    <x v="0"/>
    <x v="4"/>
    <n v="436"/>
    <n v="582"/>
    <n v="146"/>
    <s v="Spear appears to light effect fades (last attack)"/>
    <s v="Jean + Chongyun"/>
    <s v="https://drive.google.com/drive/folders/1FEiM4R64Y2G0Hsn2J4y352N6oLGJCq0W?usp=sharing"/>
    <s v="Otha#8604"/>
    <x v="0"/>
    <m/>
    <m/>
    <m/>
    <m/>
    <m/>
    <m/>
    <m/>
    <m/>
    <m/>
    <m/>
    <m/>
    <m/>
    <m/>
    <m/>
    <m/>
    <m/>
    <m/>
  </r>
  <r>
    <x v="0"/>
    <x v="4"/>
    <n v="1472"/>
    <n v="1625"/>
    <n v="153"/>
    <s v="Spear appears to light effect fades (last attack)"/>
    <s v="Jean + Chongyun"/>
    <s v="https://drive.google.com/drive/folders/1FEiM4R64Y2G0Hsn2J4y352N6oLGJCq0W?usp=sharing"/>
    <s v="Otha#8604"/>
    <x v="0"/>
    <m/>
    <m/>
    <m/>
    <m/>
    <m/>
    <m/>
    <m/>
    <m/>
    <m/>
    <m/>
    <m/>
    <m/>
    <m/>
    <m/>
    <m/>
    <m/>
    <m/>
  </r>
  <r>
    <x v="0"/>
    <x v="4"/>
    <n v="2449"/>
    <n v="2597"/>
    <n v="148"/>
    <s v="Spear appears to light effect fades (last attack)"/>
    <s v="Jean + Chongyun"/>
    <s v="https://drive.google.com/drive/folders/1FEiM4R64Y2G0Hsn2J4y352N6oLGJCq0W?usp=sharing"/>
    <s v="Otha#8604"/>
    <x v="0"/>
    <m/>
    <m/>
    <m/>
    <m/>
    <m/>
    <m/>
    <m/>
    <m/>
    <m/>
    <m/>
    <m/>
    <m/>
    <m/>
    <m/>
    <m/>
    <m/>
    <m/>
  </r>
  <r>
    <x v="0"/>
    <x v="4"/>
    <n v="3354"/>
    <n v="3503"/>
    <n v="149"/>
    <s v="Spear appears to light effect fades (last attack)"/>
    <s v="Jean + Chongyun"/>
    <s v="https://drive.google.com/drive/folders/1FEiM4R64Y2G0Hsn2J4y352N6oLGJCq0W?usp=sharing"/>
    <s v="Otha#8604"/>
    <x v="0"/>
    <m/>
    <m/>
    <m/>
    <m/>
    <m/>
    <m/>
    <m/>
    <m/>
    <m/>
    <m/>
    <m/>
    <m/>
    <m/>
    <m/>
    <m/>
    <m/>
    <m/>
  </r>
  <r>
    <x v="0"/>
    <x v="5"/>
    <m/>
    <m/>
    <n v="148"/>
    <s v="Spear appears to light effect fades (last attack)"/>
    <s v="Jean + Chongyun + YJ C6"/>
    <s v="https://drive.google.com/drive/folders/1FEiM4R64Y2G0Hsn2J4y352N6oLGJCq0W?usp=sharing"/>
    <s v="Otha#8604"/>
    <x v="0"/>
    <m/>
    <m/>
    <m/>
    <m/>
    <m/>
    <m/>
    <m/>
    <m/>
    <m/>
    <m/>
    <m/>
    <m/>
    <m/>
    <m/>
    <m/>
    <m/>
    <m/>
  </r>
  <r>
    <x v="0"/>
    <x v="5"/>
    <m/>
    <m/>
    <n v="147"/>
    <s v="Spear appears to light effect fades (last attack)"/>
    <s v="Jean + Chongyun + YJ C6"/>
    <s v="https://drive.google.com/drive/folders/1FEiM4R64Y2G0Hsn2J4y352N6oLGJCq0W?usp=sharing"/>
    <s v="Otha#8604"/>
    <x v="0"/>
    <m/>
    <m/>
    <m/>
    <m/>
    <m/>
    <m/>
    <m/>
    <m/>
    <m/>
    <m/>
    <m/>
    <m/>
    <m/>
    <m/>
    <m/>
    <m/>
    <m/>
  </r>
  <r>
    <x v="0"/>
    <x v="6"/>
    <m/>
    <m/>
    <n v="145"/>
    <s v="Spear appears to light effect fades (last attack)"/>
    <s v="Jean + Chongyun + YJ C6 + Skyward"/>
    <s v="https://drive.google.com/drive/folders/1FEiM4R64Y2G0Hsn2J4y352N6oLGJCq0W?usp=sharing"/>
    <s v="Otha#8604"/>
    <x v="0"/>
    <m/>
    <m/>
    <m/>
    <m/>
    <m/>
    <m/>
    <m/>
    <m/>
    <m/>
    <m/>
    <m/>
    <m/>
    <m/>
    <m/>
    <m/>
    <m/>
    <m/>
  </r>
  <r>
    <x v="0"/>
    <x v="0"/>
    <m/>
    <m/>
    <n v="187"/>
    <s v="Spear appears to light effect fades (last attack)"/>
    <s v="None"/>
    <s v="https://drive.google.com/drive/folders/1FEiM4R64Y2G0Hsn2J4y352N6oLGJCq0W?usp=sharing"/>
    <s v="Otha#8604"/>
    <x v="1"/>
    <m/>
    <m/>
    <m/>
    <m/>
    <m/>
    <m/>
    <m/>
    <m/>
    <m/>
    <m/>
    <m/>
    <m/>
    <m/>
    <m/>
    <m/>
    <m/>
    <m/>
  </r>
  <r>
    <x v="0"/>
    <x v="0"/>
    <m/>
    <m/>
    <n v="189"/>
    <s v="Spear appears to light effect fades (last attack)"/>
    <s v="None"/>
    <s v="https://drive.google.com/drive/folders/1FEiM4R64Y2G0Hsn2J4y352N6oLGJCq0W?usp=sharing"/>
    <s v="Otha#8604"/>
    <x v="1"/>
    <m/>
    <m/>
    <m/>
    <m/>
    <m/>
    <m/>
    <m/>
    <m/>
    <m/>
    <m/>
    <m/>
    <m/>
    <m/>
    <m/>
    <m/>
    <m/>
    <m/>
  </r>
  <r>
    <x v="0"/>
    <x v="0"/>
    <m/>
    <m/>
    <n v="194"/>
    <s v="Spear appears to light effect fades (last attack)"/>
    <s v="None"/>
    <s v="https://drive.google.com/drive/folders/1FEiM4R64Y2G0Hsn2J4y352N6oLGJCq0W?usp=sharing"/>
    <s v="Otha#8604"/>
    <x v="1"/>
    <m/>
    <m/>
    <m/>
    <m/>
    <m/>
    <m/>
    <m/>
    <m/>
    <m/>
    <m/>
    <m/>
    <m/>
    <m/>
    <m/>
    <m/>
    <m/>
    <m/>
  </r>
  <r>
    <x v="0"/>
    <x v="4"/>
    <m/>
    <m/>
    <n v="166"/>
    <s v="Spear appears to light effect fades (last attack)"/>
    <s v="Jean + Chongyun"/>
    <s v="https://drive.google.com/drive/folders/1FEiM4R64Y2G0Hsn2J4y352N6oLGJCq0W?usp=sharing"/>
    <s v="Otha#8604"/>
    <x v="1"/>
    <m/>
    <m/>
    <m/>
    <m/>
    <m/>
    <m/>
    <m/>
    <m/>
    <m/>
    <m/>
    <m/>
    <m/>
    <m/>
    <m/>
    <m/>
    <m/>
    <m/>
  </r>
  <r>
    <x v="0"/>
    <x v="4"/>
    <m/>
    <m/>
    <n v="169"/>
    <s v="Spear appears to light effect fades (last attack)"/>
    <s v="Jean + Chongyun"/>
    <s v="https://drive.google.com/drive/folders/1FEiM4R64Y2G0Hsn2J4y352N6oLGJCq0W?usp=sharing"/>
    <s v="Otha#8604"/>
    <x v="1"/>
    <m/>
    <m/>
    <m/>
    <m/>
    <m/>
    <m/>
    <m/>
    <m/>
    <m/>
    <m/>
    <m/>
    <m/>
    <m/>
    <m/>
    <m/>
    <m/>
    <m/>
  </r>
  <r>
    <x v="0"/>
    <x v="6"/>
    <m/>
    <m/>
    <n v="162"/>
    <s v="Spear appears to light effect fades (last attack)"/>
    <s v="Jean + Chongyun + YJ C6 + Skyward"/>
    <s v="https://drive.google.com/drive/folders/1FEiM4R64Y2G0Hsn2J4y352N6oLGJCq0W?usp=sharing"/>
    <s v="Otha#8604"/>
    <x v="1"/>
    <m/>
    <m/>
    <m/>
    <m/>
    <m/>
    <m/>
    <m/>
    <m/>
    <m/>
    <m/>
    <m/>
    <m/>
    <m/>
    <m/>
    <m/>
    <m/>
    <m/>
  </r>
  <r>
    <x v="0"/>
    <x v="6"/>
    <m/>
    <m/>
    <n v="157"/>
    <s v="Spear appears to light effect fades (last attack)"/>
    <s v="Jean + Chongyun + YJ C6 + Skyward"/>
    <s v="https://drive.google.com/drive/folders/1FEiM4R64Y2G0Hsn2J4y352N6oLGJCq0W?usp=sharing"/>
    <s v="Otha#8604"/>
    <x v="1"/>
    <m/>
    <m/>
    <m/>
    <m/>
    <m/>
    <m/>
    <m/>
    <m/>
    <m/>
    <m/>
    <m/>
    <m/>
    <m/>
    <m/>
    <m/>
    <m/>
    <m/>
  </r>
  <r>
    <x v="0"/>
    <x v="6"/>
    <m/>
    <m/>
    <n v="169"/>
    <s v="Spear appears to light effect fades (last attack)"/>
    <s v="Jean + Chongyun + YJ C6 + Skyward"/>
    <s v="https://drive.google.com/drive/folders/1FEiM4R64Y2G0Hsn2J4y352N6oLGJCq0W?usp=sharing"/>
    <s v="Otha#8604"/>
    <x v="1"/>
    <m/>
    <m/>
    <m/>
    <m/>
    <m/>
    <m/>
    <m/>
    <m/>
    <m/>
    <m/>
    <m/>
    <m/>
    <m/>
    <m/>
    <m/>
    <m/>
    <m/>
  </r>
  <r>
    <x v="1"/>
    <x v="0"/>
    <n v="18"/>
    <n v="243"/>
    <n v="225"/>
    <s v="Sword appears in hand to vertical light effect fades"/>
    <s v="None"/>
    <m/>
    <s v="Otha#8604"/>
    <x v="0"/>
    <m/>
    <m/>
    <m/>
    <m/>
    <m/>
    <m/>
    <m/>
    <m/>
    <m/>
    <m/>
    <m/>
    <m/>
    <m/>
    <m/>
    <m/>
    <m/>
    <m/>
  </r>
  <r>
    <x v="1"/>
    <x v="0"/>
    <n v="850"/>
    <n v="1076"/>
    <n v="226"/>
    <s v="Sword appears in hand to vertical light effect fades"/>
    <s v="None"/>
    <m/>
    <s v="Otha#8604"/>
    <x v="0"/>
    <m/>
    <m/>
    <m/>
    <m/>
    <m/>
    <m/>
    <m/>
    <m/>
    <m/>
    <m/>
    <m/>
    <m/>
    <m/>
    <m/>
    <m/>
    <m/>
    <m/>
  </r>
  <r>
    <x v="1"/>
    <x v="0"/>
    <n v="1669"/>
    <n v="1898"/>
    <n v="229"/>
    <s v="Sword appears in hand to vertical light effect fades"/>
    <s v="None"/>
    <m/>
    <s v="Otha#8604"/>
    <x v="0"/>
    <m/>
    <m/>
    <m/>
    <m/>
    <m/>
    <m/>
    <m/>
    <m/>
    <m/>
    <m/>
    <m/>
    <m/>
    <m/>
    <m/>
    <m/>
    <m/>
    <m/>
  </r>
  <r>
    <x v="1"/>
    <x v="1"/>
    <n v="2542"/>
    <n v="2749"/>
    <n v="207"/>
    <s v="Sword appears in hand to vertical light effect fades"/>
    <s v="Chongyun"/>
    <m/>
    <s v="Otha#8604"/>
    <x v="0"/>
    <m/>
    <m/>
    <m/>
    <m/>
    <m/>
    <m/>
    <m/>
    <m/>
    <m/>
    <m/>
    <m/>
    <m/>
    <m/>
    <m/>
    <m/>
    <m/>
    <m/>
  </r>
  <r>
    <x v="1"/>
    <x v="1"/>
    <n v="3642"/>
    <n v="3855"/>
    <n v="213"/>
    <s v="Sword appears in hand to vertical light effect fades"/>
    <s v="Chongyun"/>
    <m/>
    <s v="Otha#8604"/>
    <x v="0"/>
    <m/>
    <m/>
    <m/>
    <m/>
    <m/>
    <m/>
    <m/>
    <m/>
    <m/>
    <m/>
    <m/>
    <m/>
    <m/>
    <m/>
    <m/>
    <m/>
    <m/>
  </r>
  <r>
    <x v="1"/>
    <x v="1"/>
    <n v="4440"/>
    <n v="4655"/>
    <n v="215"/>
    <s v="Sword appears in hand to vertical light effect fades"/>
    <s v="Chongyun"/>
    <m/>
    <s v="Otha#8604"/>
    <x v="0"/>
    <m/>
    <m/>
    <m/>
    <m/>
    <m/>
    <m/>
    <m/>
    <m/>
    <m/>
    <m/>
    <m/>
    <m/>
    <m/>
    <m/>
    <m/>
    <m/>
    <m/>
  </r>
  <r>
    <x v="1"/>
    <x v="7"/>
    <n v="9083"/>
    <n v="9280"/>
    <n v="197"/>
    <s v="Sword appears in hand to vertical light effect fades"/>
    <s v="Chongyun + Jean C2"/>
    <m/>
    <s v="Otha#8604"/>
    <x v="0"/>
    <m/>
    <m/>
    <m/>
    <m/>
    <m/>
    <m/>
    <m/>
    <m/>
    <m/>
    <m/>
    <m/>
    <m/>
    <m/>
    <m/>
    <m/>
    <m/>
    <m/>
  </r>
  <r>
    <x v="1"/>
    <x v="7"/>
    <n v="11853"/>
    <n v="12047"/>
    <n v="194"/>
    <s v="Sword appears in hand to vertical light effect fades"/>
    <s v="Chongyun + Jean C2"/>
    <m/>
    <s v="Otha#8604"/>
    <x v="0"/>
    <m/>
    <m/>
    <m/>
    <m/>
    <m/>
    <m/>
    <m/>
    <m/>
    <m/>
    <m/>
    <m/>
    <m/>
    <m/>
    <m/>
    <m/>
    <m/>
    <m/>
  </r>
  <r>
    <x v="1"/>
    <x v="7"/>
    <n v="15654"/>
    <n v="15848"/>
    <n v="194"/>
    <s v="Sword appears in hand to vertical light effect fades"/>
    <s v="Chongyun + Jean C2"/>
    <m/>
    <s v="Otha#8604"/>
    <x v="0"/>
    <m/>
    <m/>
    <m/>
    <m/>
    <m/>
    <m/>
    <m/>
    <m/>
    <m/>
    <m/>
    <m/>
    <m/>
    <m/>
    <m/>
    <m/>
    <m/>
    <m/>
  </r>
  <r>
    <x v="1"/>
    <x v="8"/>
    <n v="16958"/>
    <n v="17166"/>
    <n v="208"/>
    <s v="Sword appears in hand to vertical light effect fades"/>
    <s v="Jean C2"/>
    <m/>
    <s v="Otha#8604"/>
    <x v="0"/>
    <m/>
    <m/>
    <m/>
    <m/>
    <m/>
    <m/>
    <m/>
    <m/>
    <m/>
    <m/>
    <m/>
    <m/>
    <m/>
    <m/>
    <m/>
    <m/>
    <m/>
  </r>
  <r>
    <x v="1"/>
    <x v="8"/>
    <n v="18547"/>
    <n v="18754"/>
    <n v="207"/>
    <s v="Sword appears in hand to vertical light effect fades"/>
    <s v="Jean C2"/>
    <m/>
    <s v="Otha#8604"/>
    <x v="0"/>
    <m/>
    <m/>
    <m/>
    <m/>
    <m/>
    <m/>
    <m/>
    <m/>
    <m/>
    <m/>
    <m/>
    <m/>
    <m/>
    <m/>
    <m/>
    <m/>
    <m/>
  </r>
  <r>
    <x v="1"/>
    <x v="8"/>
    <n v="21892"/>
    <n v="22099"/>
    <n v="207"/>
    <s v="Sword appears in hand to vertical light effect fades"/>
    <s v="Jean C2"/>
    <m/>
    <s v="Otha#8604"/>
    <x v="0"/>
    <m/>
    <m/>
    <m/>
    <m/>
    <m/>
    <m/>
    <m/>
    <m/>
    <m/>
    <m/>
    <m/>
    <m/>
    <m/>
    <m/>
    <m/>
    <m/>
    <m/>
  </r>
  <r>
    <x v="1"/>
    <x v="9"/>
    <n v="24534"/>
    <n v="24724"/>
    <n v="190"/>
    <s v="Sword appears in hand to vertical light effect fades"/>
    <s v="Chongyun + Jean C2 + YJ C6"/>
    <m/>
    <s v="Otha#8604"/>
    <x v="0"/>
    <m/>
    <m/>
    <m/>
    <m/>
    <m/>
    <m/>
    <m/>
    <m/>
    <m/>
    <m/>
    <m/>
    <m/>
    <m/>
    <m/>
    <m/>
    <m/>
    <m/>
  </r>
  <r>
    <x v="1"/>
    <x v="9"/>
    <n v="24871"/>
    <n v="25057"/>
    <n v="186"/>
    <s v="Sword appears in hand to vertical light effect fades"/>
    <s v="Chongyun + Jean C2 + YJ C6"/>
    <m/>
    <s v="Otha#8604"/>
    <x v="0"/>
    <m/>
    <m/>
    <m/>
    <m/>
    <m/>
    <m/>
    <m/>
    <m/>
    <m/>
    <m/>
    <m/>
    <m/>
    <m/>
    <m/>
    <m/>
    <m/>
    <m/>
  </r>
  <r>
    <x v="1"/>
    <x v="9"/>
    <n v="29209"/>
    <n v="29398"/>
    <n v="189"/>
    <s v="Sword appears in hand to vertical light effect fades"/>
    <s v="Chongyun + Jean C2 + YJ C6"/>
    <m/>
    <s v="Otha#8604"/>
    <x v="0"/>
    <m/>
    <m/>
    <m/>
    <m/>
    <m/>
    <m/>
    <m/>
    <m/>
    <m/>
    <m/>
    <m/>
    <m/>
    <m/>
    <m/>
    <m/>
    <m/>
    <m/>
  </r>
  <r>
    <x v="2"/>
    <x v="0"/>
    <n v="665"/>
    <n v="870"/>
    <n v="205"/>
    <m/>
    <s v="None"/>
    <s v="https://youtu.be/vvYkGedI7DY"/>
    <s v="Otha#8604"/>
    <x v="0"/>
    <m/>
    <m/>
    <m/>
    <m/>
    <m/>
    <m/>
    <m/>
    <m/>
    <m/>
    <m/>
    <m/>
    <m/>
    <m/>
    <m/>
    <m/>
    <m/>
    <m/>
  </r>
  <r>
    <x v="2"/>
    <x v="0"/>
    <n v="1274"/>
    <n v="1479"/>
    <n v="205"/>
    <m/>
    <s v="None"/>
    <s v="https://youtu.be/vvYkGedI7DY"/>
    <s v="Otha#8604"/>
    <x v="0"/>
    <m/>
    <m/>
    <m/>
    <m/>
    <m/>
    <m/>
    <m/>
    <m/>
    <m/>
    <m/>
    <m/>
    <m/>
    <m/>
    <m/>
    <m/>
    <m/>
    <m/>
  </r>
  <r>
    <x v="2"/>
    <x v="0"/>
    <n v="1777"/>
    <n v="1983"/>
    <n v="206"/>
    <m/>
    <s v="None"/>
    <s v="https://youtu.be/vvYkGedI7DY"/>
    <s v="Otha#8604"/>
    <x v="0"/>
    <m/>
    <m/>
    <m/>
    <m/>
    <m/>
    <m/>
    <m/>
    <m/>
    <m/>
    <m/>
    <m/>
    <m/>
    <m/>
    <m/>
    <m/>
    <m/>
    <m/>
  </r>
  <r>
    <x v="2"/>
    <x v="1"/>
    <n v="2388"/>
    <n v="2579"/>
    <n v="191"/>
    <m/>
    <s v="Chongyun"/>
    <s v="https://youtu.be/vvYkGedI7DY"/>
    <s v="Otha#8604"/>
    <x v="0"/>
    <m/>
    <m/>
    <m/>
    <m/>
    <m/>
    <m/>
    <m/>
    <m/>
    <m/>
    <m/>
    <m/>
    <m/>
    <m/>
    <m/>
    <m/>
    <m/>
    <m/>
  </r>
  <r>
    <x v="2"/>
    <x v="1"/>
    <n v="3337"/>
    <n v="3527"/>
    <n v="190"/>
    <m/>
    <s v="Chongyun"/>
    <s v="https://youtu.be/vvYkGedI7DY"/>
    <s v="Otha#8604"/>
    <x v="0"/>
    <m/>
    <m/>
    <m/>
    <m/>
    <m/>
    <m/>
    <m/>
    <m/>
    <m/>
    <m/>
    <m/>
    <m/>
    <m/>
    <m/>
    <m/>
    <m/>
    <m/>
  </r>
  <r>
    <x v="2"/>
    <x v="1"/>
    <n v="4252"/>
    <n v="4442"/>
    <n v="190"/>
    <m/>
    <s v="Chongyun"/>
    <s v="https://youtu.be/vvYkGedI7DY"/>
    <s v="Otha#8604"/>
    <x v="0"/>
    <m/>
    <m/>
    <m/>
    <m/>
    <m/>
    <m/>
    <m/>
    <m/>
    <m/>
    <m/>
    <m/>
    <m/>
    <m/>
    <m/>
    <m/>
    <m/>
    <m/>
  </r>
  <r>
    <x v="2"/>
    <x v="8"/>
    <n v="7154"/>
    <n v="7335"/>
    <n v="181"/>
    <m/>
    <s v="Jean C2"/>
    <s v="https://youtu.be/vvYkGedI7DY"/>
    <s v="Otha#8604"/>
    <x v="0"/>
    <m/>
    <m/>
    <m/>
    <m/>
    <m/>
    <m/>
    <m/>
    <m/>
    <m/>
    <m/>
    <m/>
    <m/>
    <m/>
    <m/>
    <m/>
    <m/>
    <m/>
  </r>
  <r>
    <x v="2"/>
    <x v="8"/>
    <n v="7521"/>
    <n v="7703"/>
    <n v="182"/>
    <m/>
    <s v="Jean C2"/>
    <s v="https://youtu.be/vvYkGedI7DY"/>
    <s v="Otha#8604"/>
    <x v="0"/>
    <m/>
    <m/>
    <m/>
    <m/>
    <m/>
    <m/>
    <m/>
    <m/>
    <m/>
    <m/>
    <m/>
    <m/>
    <m/>
    <m/>
    <m/>
    <m/>
    <m/>
  </r>
  <r>
    <x v="2"/>
    <x v="7"/>
    <n v="13366"/>
    <n v="13537"/>
    <n v="171"/>
    <m/>
    <s v="Chongyun + Jean C2"/>
    <s v="https://youtu.be/vvYkGedI7DY"/>
    <s v="Otha#8604"/>
    <x v="0"/>
    <m/>
    <m/>
    <m/>
    <m/>
    <m/>
    <m/>
    <m/>
    <m/>
    <m/>
    <m/>
    <m/>
    <m/>
    <m/>
    <m/>
    <m/>
    <m/>
    <m/>
  </r>
  <r>
    <x v="2"/>
    <x v="7"/>
    <n v="13692"/>
    <n v="13866"/>
    <n v="174"/>
    <m/>
    <s v="Chongyun + Jean C2"/>
    <s v="https://youtu.be/vvYkGedI7DY"/>
    <s v="Otha#8604"/>
    <x v="0"/>
    <m/>
    <m/>
    <m/>
    <m/>
    <m/>
    <m/>
    <m/>
    <m/>
    <m/>
    <m/>
    <m/>
    <m/>
    <m/>
    <m/>
    <m/>
    <m/>
    <m/>
  </r>
  <r>
    <x v="2"/>
    <x v="7"/>
    <n v="16591"/>
    <n v="16763"/>
    <n v="172"/>
    <m/>
    <s v="Chongyun + Jean C2"/>
    <s v="https://youtu.be/vvYkGedI7DY"/>
    <s v="Otha#8604"/>
    <x v="0"/>
    <m/>
    <m/>
    <m/>
    <m/>
    <m/>
    <m/>
    <m/>
    <m/>
    <m/>
    <m/>
    <m/>
    <m/>
    <m/>
    <m/>
    <m/>
    <m/>
    <m/>
  </r>
  <r>
    <x v="2"/>
    <x v="9"/>
    <n v="20277"/>
    <n v="20435"/>
    <n v="158"/>
    <m/>
    <s v="Chongyun + Jean C2 + YJ C6"/>
    <s v="https://youtu.be/vvYkGedI7DY"/>
    <s v="Otha#8604"/>
    <x v="0"/>
    <m/>
    <m/>
    <m/>
    <m/>
    <m/>
    <m/>
    <m/>
    <m/>
    <m/>
    <m/>
    <m/>
    <m/>
    <m/>
    <m/>
    <m/>
    <m/>
    <m/>
  </r>
  <r>
    <x v="2"/>
    <x v="9"/>
    <n v="25512"/>
    <n v="25670"/>
    <n v="158"/>
    <m/>
    <s v="Chongyun + Jean C2 + YJ C6"/>
    <s v="https://youtu.be/vvYkGedI7DY"/>
    <s v="Otha#8604"/>
    <x v="0"/>
    <m/>
    <m/>
    <m/>
    <m/>
    <m/>
    <m/>
    <m/>
    <m/>
    <m/>
    <m/>
    <m/>
    <m/>
    <m/>
    <m/>
    <m/>
    <m/>
    <m/>
  </r>
  <r>
    <x v="2"/>
    <x v="9"/>
    <n v="32431"/>
    <n v="32587"/>
    <n v="156"/>
    <m/>
    <s v="Chongyun + Jean C2 + YJ C6"/>
    <s v="https://youtu.be/vvYkGedI7DY"/>
    <s v="Otha#8604"/>
    <x v="0"/>
    <m/>
    <m/>
    <m/>
    <m/>
    <m/>
    <m/>
    <m/>
    <m/>
    <m/>
    <m/>
    <m/>
    <m/>
    <m/>
    <m/>
    <m/>
    <m/>
    <m/>
  </r>
  <r>
    <x v="2"/>
    <x v="10"/>
    <n v="35677"/>
    <n v="35828"/>
    <n v="151"/>
    <m/>
    <s v="Jean C2 + Razor Q(1)"/>
    <s v="https://youtu.be/vvYkGedI7DY"/>
    <s v="Otha#8604"/>
    <x v="0"/>
    <m/>
    <m/>
    <m/>
    <m/>
    <m/>
    <m/>
    <m/>
    <m/>
    <m/>
    <m/>
    <m/>
    <m/>
    <m/>
    <m/>
    <m/>
    <m/>
    <m/>
  </r>
  <r>
    <x v="2"/>
    <x v="10"/>
    <n v="35952"/>
    <n v="36104"/>
    <n v="152"/>
    <m/>
    <s v="Jean C2 + Razor Q(1)"/>
    <s v="https://youtu.be/vvYkGedI7DY"/>
    <s v="Otha#8604"/>
    <x v="0"/>
    <m/>
    <m/>
    <m/>
    <m/>
    <m/>
    <m/>
    <m/>
    <m/>
    <m/>
    <m/>
    <m/>
    <m/>
    <m/>
    <m/>
    <m/>
    <m/>
    <m/>
  </r>
  <r>
    <x v="2"/>
    <x v="10"/>
    <n v="38745"/>
    <n v="38899"/>
    <n v="154"/>
    <m/>
    <s v="Jean C2 + Razor Q(1)"/>
    <s v="https://youtu.be/vvYkGedI7DY"/>
    <s v="Otha#8604"/>
    <x v="0"/>
    <m/>
    <m/>
    <m/>
    <m/>
    <m/>
    <m/>
    <m/>
    <m/>
    <m/>
    <m/>
    <m/>
    <m/>
    <m/>
    <m/>
    <m/>
    <m/>
    <m/>
  </r>
  <r>
    <x v="2"/>
    <x v="10"/>
    <n v="38980"/>
    <n v="39133"/>
    <n v="153"/>
    <m/>
    <s v="Jean C2 + Razor Q(1)"/>
    <s v="https://youtu.be/vvYkGedI7DY"/>
    <s v="Otha#8604"/>
    <x v="0"/>
    <m/>
    <m/>
    <m/>
    <m/>
    <m/>
    <m/>
    <m/>
    <m/>
    <m/>
    <m/>
    <m/>
    <m/>
    <m/>
    <m/>
    <m/>
    <m/>
    <m/>
  </r>
  <r>
    <x v="2"/>
    <x v="11"/>
    <n v="46784"/>
    <n v="46924"/>
    <n v="140"/>
    <m/>
    <s v="Jean C2 + Razor Q(1)+YJ C6"/>
    <s v="https://youtu.be/vvYkGedI7DY"/>
    <s v="Otha#8604"/>
    <x v="0"/>
    <m/>
    <m/>
    <m/>
    <m/>
    <m/>
    <m/>
    <m/>
    <m/>
    <m/>
    <m/>
    <m/>
    <m/>
    <m/>
    <m/>
    <m/>
    <m/>
    <m/>
  </r>
  <r>
    <x v="2"/>
    <x v="11"/>
    <n v="47060"/>
    <n v="47201"/>
    <n v="141"/>
    <m/>
    <s v="Jean C2 + Razor Q(1)+YJ C6"/>
    <s v="https://youtu.be/vvYkGedI7DY"/>
    <s v="Otha#8604"/>
    <x v="0"/>
    <m/>
    <m/>
    <m/>
    <m/>
    <m/>
    <m/>
    <m/>
    <m/>
    <m/>
    <m/>
    <m/>
    <m/>
    <m/>
    <m/>
    <m/>
    <m/>
    <m/>
  </r>
  <r>
    <x v="2"/>
    <x v="11"/>
    <n v="53384"/>
    <n v="53523"/>
    <n v="139"/>
    <m/>
    <s v="Jean C2 + Razor Q(1)+YJ C6"/>
    <s v="https://youtu.be/vvYkGedI7DY"/>
    <s v="Otha#8604"/>
    <x v="0"/>
    <m/>
    <m/>
    <m/>
    <m/>
    <m/>
    <m/>
    <m/>
    <m/>
    <m/>
    <m/>
    <m/>
    <m/>
    <m/>
    <m/>
    <m/>
    <m/>
    <m/>
  </r>
  <r>
    <x v="2"/>
    <x v="12"/>
    <n v="59522"/>
    <n v="59658"/>
    <n v="136"/>
    <m/>
    <s v="Jean C2 + Razor Q(1)+YJ C6 + Chongyun"/>
    <s v="https://youtu.be/vvYkGedI7DY"/>
    <s v="Otha#8604"/>
    <x v="0"/>
    <m/>
    <m/>
    <m/>
    <m/>
    <m/>
    <m/>
    <m/>
    <m/>
    <m/>
    <m/>
    <m/>
    <m/>
    <m/>
    <m/>
    <m/>
    <m/>
    <m/>
  </r>
  <r>
    <x v="2"/>
    <x v="12"/>
    <n v="62262"/>
    <n v="62399"/>
    <n v="137"/>
    <m/>
    <s v="Jean C2 + Razor Q(1)+YJ C6 + Chongyun"/>
    <s v="https://youtu.be/vvYkGedI7DY"/>
    <s v="Otha#8604"/>
    <x v="0"/>
    <m/>
    <m/>
    <m/>
    <m/>
    <m/>
    <m/>
    <m/>
    <m/>
    <m/>
    <m/>
    <m/>
    <m/>
    <m/>
    <m/>
    <m/>
    <m/>
    <m/>
  </r>
  <r>
    <x v="2"/>
    <x v="12"/>
    <n v="62471"/>
    <n v="62609"/>
    <n v="138"/>
    <m/>
    <s v="Jean C2 + Razor Q(1)+YJ C6 + Chongyun"/>
    <s v="https://youtu.be/vvYkGedI7DY"/>
    <s v="Otha#8604"/>
    <x v="0"/>
    <m/>
    <m/>
    <m/>
    <m/>
    <m/>
    <m/>
    <m/>
    <m/>
    <m/>
    <m/>
    <m/>
    <m/>
    <m/>
    <m/>
    <m/>
    <m/>
    <m/>
  </r>
  <r>
    <x v="3"/>
    <x v="13"/>
    <m/>
    <m/>
    <m/>
    <m/>
    <m/>
    <m/>
    <m/>
    <x v="2"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Average Frame Counts" cacheId="5" applyNumberFormats="0" applyBorderFormats="0" applyFontFormats="0" applyPatternFormats="0" applyAlignmentFormats="0" applyWidthHeightFormats="0" dataCaption="" updatedVersion="7" rowGrandTotals="0" colGrandTotals="0" compact="0" compactData="0">
  <location ref="A3:N7" firstHeaderRow="1" firstDataRow="2" firstDataCol="1" rowPageCount="1" colPageCount="1"/>
  <pivotFields count="27">
    <pivotField name="Char" axis="axisRow" compact="0" outline="0" multipleItemSelectionAllowed="1" showAll="0" sortType="ascending">
      <items count="5">
        <item x="1"/>
        <item x="2"/>
        <item x="0"/>
        <item x="3"/>
        <item t="default"/>
      </items>
    </pivotField>
    <pivotField name="AtkSpd" axis="axisCol" compact="0" outline="0" multipleItemSelectionAllowed="1" showAll="0" sortType="ascending">
      <items count="15">
        <item x="0"/>
        <item x="1"/>
        <item x="2"/>
        <item x="3"/>
        <item x="8"/>
        <item x="4"/>
        <item x="7"/>
        <item x="5"/>
        <item x="9"/>
        <item x="10"/>
        <item x="6"/>
        <item x="11"/>
        <item x="12"/>
        <item x="13"/>
        <item t="default"/>
      </items>
    </pivotField>
    <pivotField name="Frame Init" compact="0" outline="0" multipleItemSelectionAllowed="1" showAll="0"/>
    <pivotField name="Frame End" compact="0" outline="0" multipleItemSelectionAllowed="1" showAll="0"/>
    <pivotField name="Fend-Finit" dataField="1" compact="0" outline="0" multipleItemSelectionAllowed="1" showAll="0"/>
    <pivotField name="Description of Animation String" compact="0" outline="0" multipleItemSelectionAllowed="1" showAll="0"/>
    <pivotField name="Description of ATKSPD Sources" compact="0" outline="0" multipleItemSelectionAllowed="1" showAll="0"/>
    <pivotField name="Source" compact="0" outline="0" multipleItemSelectionAllowed="1" showAll="0"/>
    <pivotField name="Author" compact="0" outline="0" multipleItemSelectionAllowed="1" showAll="0"/>
    <pivotField name="HITLAG" axis="axisPage" compact="0" outline="0" multipleItemSelectionAllowed="1" showAll="0">
      <items count="4">
        <item x="0"/>
        <item h="1" x="1"/>
        <item h="1" x="2"/>
        <item t="default"/>
      </items>
    </pivotField>
    <pivotField name=" " compact="0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  <pivotField name=" 5" compact="0" outline="0" multipleItemSelectionAllowed="1" showAll="0"/>
    <pivotField name=" 6" compact="0" outline="0" multipleItemSelectionAllowed="1" showAll="0"/>
    <pivotField name=" 7" compact="0" outline="0" multipleItemSelectionAllowed="1" showAll="0"/>
    <pivotField name=" 8" compact="0" outline="0" multipleItemSelectionAllowed="1" showAll="0"/>
    <pivotField name=" 9" compact="0" outline="0" multipleItemSelectionAllowed="1" showAll="0"/>
    <pivotField name=" 10" compact="0" outline="0" multipleItemSelectionAllowed="1" showAll="0"/>
    <pivotField name=" 11" compact="0" outline="0" multipleItemSelectionAllowed="1" showAll="0"/>
    <pivotField name=" 12" compact="0" outline="0" multipleItemSelectionAllowed="1" showAll="0"/>
    <pivotField name=" 13" compact="0" outline="0" multipleItemSelectionAllowed="1" showAll="0"/>
    <pivotField name=" 14" compact="0" outline="0" multipleItemSelectionAllowed="1" showAll="0"/>
    <pivotField name=" 15" compact="0" outline="0" multipleItemSelectionAllowed="1" showAll="0"/>
    <pivotField name=" 16" compact="0" outline="0" multipleItemSelectionAllowed="1" showAll="0"/>
    <pivotField name=" 17" compact="0" outline="0" multipleItemSelectionAllowed="1" showAll="0"/>
  </pivotFields>
  <rowFields count="1">
    <field x="0"/>
  </rowFields>
  <rowItems count="3">
    <i>
      <x/>
    </i>
    <i>
      <x v="1"/>
    </i>
    <i>
      <x v="2"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pageFields count="1">
    <pageField fld="9" hier="0"/>
  </pageFields>
  <dataFields count="1">
    <dataField name="AVERAGE of Fend-Finit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60"/>
  <sheetViews>
    <sheetView tabSelected="1" workbookViewId="0">
      <pane ySplit="1" topLeftCell="A20" activePane="bottomLeft" state="frozen"/>
      <selection pane="bottomLeft" activeCell="G57" sqref="G57"/>
    </sheetView>
  </sheetViews>
  <sheetFormatPr defaultColWidth="12.5703125" defaultRowHeight="15.75" customHeight="1" x14ac:dyDescent="0.2"/>
  <sheetData>
    <row r="1" spans="1:6" ht="12.75" x14ac:dyDescent="0.2">
      <c r="A1" s="1" t="s">
        <v>0</v>
      </c>
      <c r="B1" s="1" t="s">
        <v>1</v>
      </c>
      <c r="C1" s="1" t="s">
        <v>9</v>
      </c>
      <c r="D1" s="1" t="s">
        <v>10</v>
      </c>
      <c r="E1" s="1" t="s">
        <v>11</v>
      </c>
      <c r="F1" s="1" t="s">
        <v>8</v>
      </c>
    </row>
    <row r="2" spans="1:6" ht="15.75" customHeight="1" x14ac:dyDescent="0.25">
      <c r="A2" s="2" t="s">
        <v>3</v>
      </c>
      <c r="B2" s="3">
        <v>100</v>
      </c>
      <c r="C2" s="4">
        <v>131</v>
      </c>
      <c r="D2" s="4">
        <v>309</v>
      </c>
      <c r="E2" s="5">
        <f t="shared" ref="E2:E18" si="0">D2-C2</f>
        <v>178</v>
      </c>
      <c r="F2">
        <f>E2/AVERAGE(E$2:E$3)</f>
        <v>0.994413407821229</v>
      </c>
    </row>
    <row r="3" spans="1:6" ht="15.75" customHeight="1" x14ac:dyDescent="0.25">
      <c r="A3" s="2" t="s">
        <v>3</v>
      </c>
      <c r="B3" s="3">
        <v>100</v>
      </c>
      <c r="C3" s="4">
        <v>1181</v>
      </c>
      <c r="D3" s="4">
        <v>1361</v>
      </c>
      <c r="E3" s="5">
        <f t="shared" si="0"/>
        <v>180</v>
      </c>
      <c r="F3">
        <f t="shared" ref="F3:F22" si="1">E3/AVERAGE(E$2:E$3)</f>
        <v>1.005586592178771</v>
      </c>
    </row>
    <row r="4" spans="1:6" ht="15.75" customHeight="1" x14ac:dyDescent="0.25">
      <c r="A4" s="2" t="s">
        <v>3</v>
      </c>
      <c r="B4" s="6">
        <v>108</v>
      </c>
      <c r="C4" s="4">
        <v>2144</v>
      </c>
      <c r="D4" s="4">
        <v>2304</v>
      </c>
      <c r="E4" s="5">
        <f t="shared" si="0"/>
        <v>160</v>
      </c>
      <c r="F4">
        <f t="shared" si="1"/>
        <v>0.8938547486033519</v>
      </c>
    </row>
    <row r="5" spans="1:6" ht="15.75" customHeight="1" x14ac:dyDescent="0.25">
      <c r="A5" s="2" t="s">
        <v>3</v>
      </c>
      <c r="B5" s="6">
        <v>108</v>
      </c>
      <c r="C5" s="4">
        <v>3066</v>
      </c>
      <c r="D5" s="4">
        <v>3227</v>
      </c>
      <c r="E5" s="5">
        <f t="shared" si="0"/>
        <v>161</v>
      </c>
      <c r="F5">
        <f t="shared" si="1"/>
        <v>0.8994413407821229</v>
      </c>
    </row>
    <row r="6" spans="1:6" ht="15.75" customHeight="1" x14ac:dyDescent="0.25">
      <c r="A6" s="2" t="s">
        <v>3</v>
      </c>
      <c r="B6" s="6">
        <v>108</v>
      </c>
      <c r="C6" s="4">
        <v>441</v>
      </c>
      <c r="D6" s="4">
        <v>603</v>
      </c>
      <c r="E6" s="5">
        <f t="shared" si="0"/>
        <v>162</v>
      </c>
      <c r="F6">
        <f t="shared" si="1"/>
        <v>0.9050279329608939</v>
      </c>
    </row>
    <row r="7" spans="1:6" ht="15.75" customHeight="1" x14ac:dyDescent="0.25">
      <c r="A7" s="2" t="s">
        <v>3</v>
      </c>
      <c r="B7" s="6">
        <v>108</v>
      </c>
      <c r="C7" s="4">
        <v>1404</v>
      </c>
      <c r="D7" s="4">
        <v>1566</v>
      </c>
      <c r="E7" s="5">
        <f t="shared" si="0"/>
        <v>162</v>
      </c>
      <c r="F7">
        <f t="shared" si="1"/>
        <v>0.9050279329608939</v>
      </c>
    </row>
    <row r="8" spans="1:6" ht="15.75" customHeight="1" x14ac:dyDescent="0.25">
      <c r="A8" s="2" t="s">
        <v>3</v>
      </c>
      <c r="B8" s="4">
        <v>112.00000000000001</v>
      </c>
      <c r="C8" s="4">
        <v>2816</v>
      </c>
      <c r="D8" s="4">
        <v>2980</v>
      </c>
      <c r="E8" s="5">
        <f t="shared" si="0"/>
        <v>164</v>
      </c>
      <c r="F8">
        <f t="shared" si="1"/>
        <v>0.91620111731843579</v>
      </c>
    </row>
    <row r="9" spans="1:6" ht="15.75" customHeight="1" x14ac:dyDescent="0.25">
      <c r="A9" s="2" t="s">
        <v>3</v>
      </c>
      <c r="B9" s="4">
        <v>112.00000000000001</v>
      </c>
      <c r="C9" s="4">
        <v>3411</v>
      </c>
      <c r="D9" s="4">
        <v>3569</v>
      </c>
      <c r="E9" s="5">
        <f t="shared" si="0"/>
        <v>158</v>
      </c>
      <c r="F9">
        <f t="shared" si="1"/>
        <v>0.88268156424581001</v>
      </c>
    </row>
    <row r="10" spans="1:6" ht="15.75" customHeight="1" x14ac:dyDescent="0.25">
      <c r="A10" s="2" t="s">
        <v>3</v>
      </c>
      <c r="B10" s="4">
        <v>112.00000000000001</v>
      </c>
      <c r="C10" s="4">
        <v>340</v>
      </c>
      <c r="D10" s="4">
        <v>501</v>
      </c>
      <c r="E10" s="5">
        <f t="shared" si="0"/>
        <v>161</v>
      </c>
      <c r="F10">
        <f t="shared" si="1"/>
        <v>0.8994413407821229</v>
      </c>
    </row>
    <row r="11" spans="1:6" ht="15.75" customHeight="1" x14ac:dyDescent="0.25">
      <c r="A11" s="2" t="s">
        <v>3</v>
      </c>
      <c r="B11" s="4">
        <v>112.00000000000001</v>
      </c>
      <c r="C11" s="4">
        <v>746</v>
      </c>
      <c r="D11" s="4">
        <v>907</v>
      </c>
      <c r="E11" s="5">
        <f t="shared" si="0"/>
        <v>161</v>
      </c>
      <c r="F11">
        <f t="shared" si="1"/>
        <v>0.8994413407821229</v>
      </c>
    </row>
    <row r="12" spans="1:6" ht="15.75" customHeight="1" x14ac:dyDescent="0.25">
      <c r="A12" s="2" t="s">
        <v>3</v>
      </c>
      <c r="B12" s="4">
        <v>114.99999999999999</v>
      </c>
      <c r="C12" s="4">
        <v>122</v>
      </c>
      <c r="D12" s="4">
        <v>288</v>
      </c>
      <c r="E12" s="5">
        <f t="shared" si="0"/>
        <v>166</v>
      </c>
      <c r="F12">
        <f t="shared" si="1"/>
        <v>0.92737430167597767</v>
      </c>
    </row>
    <row r="13" spans="1:6" ht="15.75" customHeight="1" x14ac:dyDescent="0.25">
      <c r="A13" s="2" t="s">
        <v>3</v>
      </c>
      <c r="B13" s="4">
        <v>114.99999999999999</v>
      </c>
      <c r="C13" s="4">
        <v>760</v>
      </c>
      <c r="D13" s="4">
        <v>914</v>
      </c>
      <c r="E13" s="5">
        <f t="shared" si="0"/>
        <v>154</v>
      </c>
      <c r="F13">
        <f t="shared" si="1"/>
        <v>0.86033519553072624</v>
      </c>
    </row>
    <row r="14" spans="1:6" ht="15.75" customHeight="1" x14ac:dyDescent="0.25">
      <c r="A14" s="2" t="s">
        <v>3</v>
      </c>
      <c r="B14" s="4">
        <v>114.99999999999999</v>
      </c>
      <c r="C14" s="4">
        <v>1520</v>
      </c>
      <c r="D14" s="4">
        <v>1675</v>
      </c>
      <c r="E14" s="5">
        <f t="shared" si="0"/>
        <v>155</v>
      </c>
      <c r="F14">
        <f t="shared" si="1"/>
        <v>0.86592178770949724</v>
      </c>
    </row>
    <row r="15" spans="1:6" ht="15.75" customHeight="1" x14ac:dyDescent="0.25">
      <c r="A15" s="2" t="s">
        <v>3</v>
      </c>
      <c r="B15" s="4">
        <v>120</v>
      </c>
      <c r="C15" s="4">
        <v>436</v>
      </c>
      <c r="D15" s="4">
        <v>582</v>
      </c>
      <c r="E15" s="5">
        <f t="shared" si="0"/>
        <v>146</v>
      </c>
      <c r="F15">
        <f t="shared" si="1"/>
        <v>0.81564245810055869</v>
      </c>
    </row>
    <row r="16" spans="1:6" ht="15.75" customHeight="1" x14ac:dyDescent="0.25">
      <c r="A16" s="2" t="s">
        <v>3</v>
      </c>
      <c r="B16" s="4">
        <v>120</v>
      </c>
      <c r="C16" s="4">
        <v>1472</v>
      </c>
      <c r="D16" s="4">
        <v>1625</v>
      </c>
      <c r="E16" s="5">
        <f t="shared" si="0"/>
        <v>153</v>
      </c>
      <c r="F16">
        <f t="shared" si="1"/>
        <v>0.85474860335195535</v>
      </c>
    </row>
    <row r="17" spans="1:6" ht="15.75" customHeight="1" x14ac:dyDescent="0.25">
      <c r="A17" s="2" t="s">
        <v>3</v>
      </c>
      <c r="B17" s="4">
        <v>120</v>
      </c>
      <c r="C17" s="4">
        <v>2449</v>
      </c>
      <c r="D17" s="4">
        <v>2597</v>
      </c>
      <c r="E17" s="5">
        <f t="shared" si="0"/>
        <v>148</v>
      </c>
      <c r="F17">
        <f t="shared" si="1"/>
        <v>0.82681564245810057</v>
      </c>
    </row>
    <row r="18" spans="1:6" ht="15.75" customHeight="1" x14ac:dyDescent="0.25">
      <c r="A18" s="2" t="s">
        <v>3</v>
      </c>
      <c r="B18" s="4">
        <v>120</v>
      </c>
      <c r="C18" s="4">
        <v>3354</v>
      </c>
      <c r="D18" s="4">
        <v>3503</v>
      </c>
      <c r="E18" s="5">
        <f t="shared" si="0"/>
        <v>149</v>
      </c>
      <c r="F18">
        <f t="shared" si="1"/>
        <v>0.83240223463687146</v>
      </c>
    </row>
    <row r="19" spans="1:6" ht="15.75" customHeight="1" x14ac:dyDescent="0.25">
      <c r="A19" s="2" t="s">
        <v>3</v>
      </c>
      <c r="B19" s="4">
        <v>132</v>
      </c>
      <c r="C19" s="4"/>
      <c r="D19" s="4"/>
      <c r="E19" s="4">
        <v>148</v>
      </c>
      <c r="F19">
        <f t="shared" si="1"/>
        <v>0.82681564245810057</v>
      </c>
    </row>
    <row r="20" spans="1:6" ht="15.75" customHeight="1" x14ac:dyDescent="0.25">
      <c r="A20" s="2" t="s">
        <v>3</v>
      </c>
      <c r="B20" s="4">
        <v>132</v>
      </c>
      <c r="C20" s="4"/>
      <c r="D20" s="4"/>
      <c r="E20" s="4">
        <v>147</v>
      </c>
      <c r="F20">
        <f t="shared" si="1"/>
        <v>0.82122905027932958</v>
      </c>
    </row>
    <row r="21" spans="1:6" ht="15.75" customHeight="1" x14ac:dyDescent="0.25">
      <c r="A21" s="2" t="s">
        <v>3</v>
      </c>
      <c r="B21" s="4">
        <v>147</v>
      </c>
      <c r="C21" s="4"/>
      <c r="D21" s="4"/>
      <c r="E21" s="4">
        <v>145</v>
      </c>
      <c r="F21">
        <f t="shared" si="1"/>
        <v>0.81005586592178769</v>
      </c>
    </row>
    <row r="22" spans="1:6" ht="15.75" customHeight="1" x14ac:dyDescent="0.25">
      <c r="A22" s="2" t="s">
        <v>4</v>
      </c>
      <c r="B22" s="4">
        <v>100</v>
      </c>
      <c r="C22" s="4">
        <v>18</v>
      </c>
      <c r="D22" s="4">
        <v>243</v>
      </c>
      <c r="E22" s="4">
        <v>225</v>
      </c>
      <c r="F22">
        <f>E22/AVERAGE(E$22:E$24)</f>
        <v>0.99264705882352944</v>
      </c>
    </row>
    <row r="23" spans="1:6" ht="15.75" customHeight="1" x14ac:dyDescent="0.25">
      <c r="A23" s="2" t="s">
        <v>4</v>
      </c>
      <c r="B23" s="4">
        <v>100</v>
      </c>
      <c r="C23" s="4">
        <v>850</v>
      </c>
      <c r="D23" s="4">
        <v>1076</v>
      </c>
      <c r="E23" s="4">
        <v>226</v>
      </c>
      <c r="F23">
        <f t="shared" ref="F23:F37" si="2">E23/AVERAGE(E$22:E$24)</f>
        <v>0.99705882352941178</v>
      </c>
    </row>
    <row r="24" spans="1:6" ht="15.75" customHeight="1" x14ac:dyDescent="0.25">
      <c r="A24" s="2" t="s">
        <v>4</v>
      </c>
      <c r="B24" s="4">
        <v>100</v>
      </c>
      <c r="C24" s="4">
        <v>1669</v>
      </c>
      <c r="D24" s="4">
        <v>1898</v>
      </c>
      <c r="E24" s="4">
        <v>229</v>
      </c>
      <c r="F24">
        <f t="shared" si="2"/>
        <v>1.0102941176470588</v>
      </c>
    </row>
    <row r="25" spans="1:6" ht="15.75" customHeight="1" x14ac:dyDescent="0.25">
      <c r="A25" s="2" t="s">
        <v>4</v>
      </c>
      <c r="B25" s="4">
        <v>108</v>
      </c>
      <c r="C25" s="4">
        <v>2542</v>
      </c>
      <c r="D25" s="4">
        <v>2749</v>
      </c>
      <c r="E25" s="4">
        <v>207</v>
      </c>
      <c r="F25">
        <f t="shared" si="2"/>
        <v>0.91323529411764715</v>
      </c>
    </row>
    <row r="26" spans="1:6" ht="15.75" customHeight="1" x14ac:dyDescent="0.25">
      <c r="A26" s="2" t="s">
        <v>4</v>
      </c>
      <c r="B26" s="4">
        <v>108</v>
      </c>
      <c r="C26" s="4">
        <v>3642</v>
      </c>
      <c r="D26" s="4">
        <v>3855</v>
      </c>
      <c r="E26" s="4">
        <v>213</v>
      </c>
      <c r="F26">
        <f t="shared" si="2"/>
        <v>0.93970588235294117</v>
      </c>
    </row>
    <row r="27" spans="1:6" ht="15.75" customHeight="1" x14ac:dyDescent="0.25">
      <c r="A27" s="2" t="s">
        <v>4</v>
      </c>
      <c r="B27" s="4">
        <v>108</v>
      </c>
      <c r="C27" s="4">
        <v>4440</v>
      </c>
      <c r="D27" s="4">
        <v>4655</v>
      </c>
      <c r="E27" s="4">
        <v>215</v>
      </c>
      <c r="F27">
        <f t="shared" si="2"/>
        <v>0.94852941176470595</v>
      </c>
    </row>
    <row r="28" spans="1:6" ht="15.75" customHeight="1" x14ac:dyDescent="0.25">
      <c r="A28" s="2" t="s">
        <v>4</v>
      </c>
      <c r="B28" s="4">
        <v>123</v>
      </c>
      <c r="C28" s="4">
        <v>9083</v>
      </c>
      <c r="D28" s="4">
        <v>9280</v>
      </c>
      <c r="E28" s="4">
        <v>197</v>
      </c>
      <c r="F28">
        <f t="shared" si="2"/>
        <v>0.86911764705882355</v>
      </c>
    </row>
    <row r="29" spans="1:6" ht="15.75" customHeight="1" x14ac:dyDescent="0.25">
      <c r="A29" s="2" t="s">
        <v>4</v>
      </c>
      <c r="B29" s="4">
        <v>123</v>
      </c>
      <c r="C29" s="4">
        <v>11853</v>
      </c>
      <c r="D29" s="4">
        <v>12047</v>
      </c>
      <c r="E29" s="4">
        <v>194</v>
      </c>
      <c r="F29">
        <f t="shared" si="2"/>
        <v>0.85588235294117654</v>
      </c>
    </row>
    <row r="30" spans="1:6" ht="15.75" customHeight="1" x14ac:dyDescent="0.25">
      <c r="A30" s="2" t="s">
        <v>4</v>
      </c>
      <c r="B30" s="4">
        <v>123</v>
      </c>
      <c r="C30" s="4">
        <v>15654</v>
      </c>
      <c r="D30" s="4">
        <v>15848</v>
      </c>
      <c r="E30" s="4">
        <v>194</v>
      </c>
      <c r="F30">
        <f t="shared" si="2"/>
        <v>0.85588235294117654</v>
      </c>
    </row>
    <row r="31" spans="1:6" ht="15.75" customHeight="1" x14ac:dyDescent="0.25">
      <c r="A31" s="2" t="s">
        <v>4</v>
      </c>
      <c r="B31" s="4">
        <v>115</v>
      </c>
      <c r="C31" s="4">
        <v>16958</v>
      </c>
      <c r="D31" s="4">
        <v>17166</v>
      </c>
      <c r="E31" s="4">
        <v>208</v>
      </c>
      <c r="F31">
        <f t="shared" si="2"/>
        <v>0.91764705882352948</v>
      </c>
    </row>
    <row r="32" spans="1:6" ht="15.75" customHeight="1" x14ac:dyDescent="0.25">
      <c r="A32" s="2" t="s">
        <v>4</v>
      </c>
      <c r="B32" s="4">
        <v>115</v>
      </c>
      <c r="C32" s="4">
        <v>18547</v>
      </c>
      <c r="D32" s="4">
        <v>18754</v>
      </c>
      <c r="E32" s="4">
        <v>207</v>
      </c>
      <c r="F32">
        <f t="shared" si="2"/>
        <v>0.91323529411764715</v>
      </c>
    </row>
    <row r="33" spans="1:6" ht="15.75" customHeight="1" x14ac:dyDescent="0.25">
      <c r="A33" s="2" t="s">
        <v>4</v>
      </c>
      <c r="B33" s="4">
        <v>115</v>
      </c>
      <c r="C33" s="4">
        <v>21892</v>
      </c>
      <c r="D33" s="4">
        <v>22099</v>
      </c>
      <c r="E33" s="4">
        <v>207</v>
      </c>
      <c r="F33">
        <f t="shared" si="2"/>
        <v>0.91323529411764715</v>
      </c>
    </row>
    <row r="34" spans="1:6" ht="15.75" customHeight="1" x14ac:dyDescent="0.25">
      <c r="A34" s="2" t="s">
        <v>4</v>
      </c>
      <c r="B34" s="4">
        <v>135</v>
      </c>
      <c r="C34" s="4">
        <v>24534</v>
      </c>
      <c r="D34" s="4">
        <v>24724</v>
      </c>
      <c r="E34" s="4">
        <v>190</v>
      </c>
      <c r="F34">
        <f t="shared" si="2"/>
        <v>0.83823529411764708</v>
      </c>
    </row>
    <row r="35" spans="1:6" ht="15.75" customHeight="1" x14ac:dyDescent="0.25">
      <c r="A35" s="2" t="s">
        <v>4</v>
      </c>
      <c r="B35" s="4">
        <v>135</v>
      </c>
      <c r="C35" s="4">
        <v>24871</v>
      </c>
      <c r="D35" s="4">
        <v>25057</v>
      </c>
      <c r="E35" s="4">
        <v>186</v>
      </c>
      <c r="F35">
        <f t="shared" si="2"/>
        <v>0.82058823529411773</v>
      </c>
    </row>
    <row r="36" spans="1:6" ht="15.75" customHeight="1" x14ac:dyDescent="0.25">
      <c r="A36" s="2" t="s">
        <v>4</v>
      </c>
      <c r="B36" s="4">
        <v>135</v>
      </c>
      <c r="C36" s="4">
        <v>29209</v>
      </c>
      <c r="D36" s="4">
        <v>29398</v>
      </c>
      <c r="E36" s="4">
        <v>189</v>
      </c>
      <c r="F36">
        <f t="shared" si="2"/>
        <v>0.83382352941176474</v>
      </c>
    </row>
    <row r="37" spans="1:6" ht="15" x14ac:dyDescent="0.25">
      <c r="A37" s="2" t="s">
        <v>5</v>
      </c>
      <c r="B37" s="4">
        <v>100</v>
      </c>
      <c r="C37" s="4">
        <v>665</v>
      </c>
      <c r="D37" s="4">
        <v>870</v>
      </c>
      <c r="E37" s="4">
        <v>205</v>
      </c>
      <c r="F37">
        <f>E37/AVERAGE(E$37:E$39)</f>
        <v>0.99837662337662336</v>
      </c>
    </row>
    <row r="38" spans="1:6" ht="15" x14ac:dyDescent="0.25">
      <c r="A38" s="2" t="s">
        <v>5</v>
      </c>
      <c r="B38" s="4">
        <v>100</v>
      </c>
      <c r="C38" s="4">
        <v>1274</v>
      </c>
      <c r="D38" s="4">
        <v>1479</v>
      </c>
      <c r="E38" s="4">
        <v>205</v>
      </c>
      <c r="F38">
        <f t="shared" ref="F38:F60" si="3">E38/AVERAGE(E$37:E$39)</f>
        <v>0.99837662337662336</v>
      </c>
    </row>
    <row r="39" spans="1:6" ht="15" x14ac:dyDescent="0.25">
      <c r="A39" s="2" t="s">
        <v>5</v>
      </c>
      <c r="B39" s="4">
        <v>100</v>
      </c>
      <c r="C39" s="4">
        <v>1777</v>
      </c>
      <c r="D39" s="4">
        <v>1983</v>
      </c>
      <c r="E39" s="4">
        <v>206</v>
      </c>
      <c r="F39">
        <f t="shared" si="3"/>
        <v>1.0032467532467533</v>
      </c>
    </row>
    <row r="40" spans="1:6" ht="15" x14ac:dyDescent="0.25">
      <c r="A40" s="2" t="s">
        <v>5</v>
      </c>
      <c r="B40" s="4">
        <v>108</v>
      </c>
      <c r="C40" s="4">
        <v>2388</v>
      </c>
      <c r="D40" s="4">
        <v>2579</v>
      </c>
      <c r="E40" s="4">
        <v>191</v>
      </c>
      <c r="F40">
        <f t="shared" si="3"/>
        <v>0.93019480519480513</v>
      </c>
    </row>
    <row r="41" spans="1:6" ht="15" x14ac:dyDescent="0.25">
      <c r="A41" s="2" t="s">
        <v>5</v>
      </c>
      <c r="B41" s="4">
        <v>108</v>
      </c>
      <c r="C41" s="4">
        <v>3337</v>
      </c>
      <c r="D41" s="4">
        <v>3527</v>
      </c>
      <c r="E41" s="4">
        <v>190</v>
      </c>
      <c r="F41">
        <f t="shared" si="3"/>
        <v>0.92532467532467533</v>
      </c>
    </row>
    <row r="42" spans="1:6" ht="15" x14ac:dyDescent="0.25">
      <c r="A42" s="2" t="s">
        <v>5</v>
      </c>
      <c r="B42" s="4">
        <v>108</v>
      </c>
      <c r="C42" s="4">
        <v>4252</v>
      </c>
      <c r="D42" s="4">
        <v>4442</v>
      </c>
      <c r="E42" s="4">
        <v>190</v>
      </c>
      <c r="F42">
        <f t="shared" si="3"/>
        <v>0.92532467532467533</v>
      </c>
    </row>
    <row r="43" spans="1:6" ht="15" x14ac:dyDescent="0.25">
      <c r="A43" s="2" t="s">
        <v>5</v>
      </c>
      <c r="B43" s="4">
        <v>115</v>
      </c>
      <c r="C43" s="4">
        <v>7154</v>
      </c>
      <c r="D43" s="4">
        <v>7335</v>
      </c>
      <c r="E43" s="4">
        <v>181</v>
      </c>
      <c r="F43">
        <f t="shared" si="3"/>
        <v>0.88149350649350644</v>
      </c>
    </row>
    <row r="44" spans="1:6" ht="15" x14ac:dyDescent="0.25">
      <c r="A44" s="2" t="s">
        <v>5</v>
      </c>
      <c r="B44" s="4">
        <v>115</v>
      </c>
      <c r="C44" s="4">
        <v>7521</v>
      </c>
      <c r="D44" s="4">
        <v>7703</v>
      </c>
      <c r="E44" s="4">
        <v>182</v>
      </c>
      <c r="F44">
        <f t="shared" si="3"/>
        <v>0.88636363636363635</v>
      </c>
    </row>
    <row r="45" spans="1:6" ht="15" x14ac:dyDescent="0.25">
      <c r="A45" s="2" t="s">
        <v>5</v>
      </c>
      <c r="B45" s="4">
        <v>123</v>
      </c>
      <c r="C45" s="4">
        <v>13366</v>
      </c>
      <c r="D45" s="4">
        <v>13537</v>
      </c>
      <c r="E45" s="4">
        <v>171</v>
      </c>
      <c r="F45">
        <f t="shared" si="3"/>
        <v>0.83279220779220775</v>
      </c>
    </row>
    <row r="46" spans="1:6" ht="15" x14ac:dyDescent="0.25">
      <c r="A46" s="2" t="s">
        <v>5</v>
      </c>
      <c r="B46" s="4">
        <v>123</v>
      </c>
      <c r="C46" s="4">
        <v>13692</v>
      </c>
      <c r="D46" s="4">
        <v>13866</v>
      </c>
      <c r="E46" s="4">
        <v>174</v>
      </c>
      <c r="F46">
        <f t="shared" si="3"/>
        <v>0.84740259740259738</v>
      </c>
    </row>
    <row r="47" spans="1:6" ht="15" x14ac:dyDescent="0.25">
      <c r="A47" s="2" t="s">
        <v>5</v>
      </c>
      <c r="B47" s="4">
        <v>123</v>
      </c>
      <c r="C47" s="4">
        <v>16591</v>
      </c>
      <c r="D47" s="4">
        <v>16763</v>
      </c>
      <c r="E47" s="4">
        <v>172</v>
      </c>
      <c r="F47">
        <f t="shared" si="3"/>
        <v>0.83766233766233766</v>
      </c>
    </row>
    <row r="48" spans="1:6" ht="15" x14ac:dyDescent="0.25">
      <c r="A48" s="2" t="s">
        <v>5</v>
      </c>
      <c r="B48" s="4">
        <v>135</v>
      </c>
      <c r="C48" s="4">
        <v>20277</v>
      </c>
      <c r="D48" s="4">
        <v>20435</v>
      </c>
      <c r="E48" s="4">
        <v>158</v>
      </c>
      <c r="F48">
        <f t="shared" si="3"/>
        <v>0.76948051948051943</v>
      </c>
    </row>
    <row r="49" spans="1:6" ht="15" x14ac:dyDescent="0.25">
      <c r="A49" s="2" t="s">
        <v>5</v>
      </c>
      <c r="B49" s="4">
        <v>135</v>
      </c>
      <c r="C49" s="4">
        <v>25512</v>
      </c>
      <c r="D49" s="4">
        <v>25670</v>
      </c>
      <c r="E49" s="4">
        <v>158</v>
      </c>
      <c r="F49">
        <f t="shared" si="3"/>
        <v>0.76948051948051943</v>
      </c>
    </row>
    <row r="50" spans="1:6" ht="15" x14ac:dyDescent="0.25">
      <c r="A50" s="2" t="s">
        <v>5</v>
      </c>
      <c r="B50" s="4">
        <v>135</v>
      </c>
      <c r="C50" s="4">
        <v>32431</v>
      </c>
      <c r="D50" s="4">
        <v>32587</v>
      </c>
      <c r="E50" s="4">
        <v>156</v>
      </c>
      <c r="F50">
        <f t="shared" si="3"/>
        <v>0.75974025974025972</v>
      </c>
    </row>
    <row r="51" spans="1:6" ht="15" x14ac:dyDescent="0.25">
      <c r="A51" s="2" t="s">
        <v>5</v>
      </c>
      <c r="B51" s="4">
        <v>141</v>
      </c>
      <c r="C51" s="4">
        <v>35677</v>
      </c>
      <c r="D51" s="4">
        <v>35828</v>
      </c>
      <c r="E51" s="4">
        <v>151</v>
      </c>
      <c r="F51">
        <f t="shared" si="3"/>
        <v>0.73538961038961037</v>
      </c>
    </row>
    <row r="52" spans="1:6" ht="15" x14ac:dyDescent="0.25">
      <c r="A52" s="2" t="s">
        <v>5</v>
      </c>
      <c r="B52" s="4">
        <v>141</v>
      </c>
      <c r="C52" s="4">
        <v>35952</v>
      </c>
      <c r="D52" s="4">
        <v>36104</v>
      </c>
      <c r="E52" s="4">
        <v>152</v>
      </c>
      <c r="F52">
        <f t="shared" si="3"/>
        <v>0.74025974025974017</v>
      </c>
    </row>
    <row r="53" spans="1:6" ht="15" x14ac:dyDescent="0.25">
      <c r="A53" s="2" t="s">
        <v>5</v>
      </c>
      <c r="B53" s="4">
        <v>141</v>
      </c>
      <c r="C53" s="4">
        <v>38745</v>
      </c>
      <c r="D53" s="4">
        <v>38899</v>
      </c>
      <c r="E53" s="4">
        <v>154</v>
      </c>
      <c r="F53">
        <f t="shared" si="3"/>
        <v>0.75</v>
      </c>
    </row>
    <row r="54" spans="1:6" ht="15" x14ac:dyDescent="0.25">
      <c r="A54" s="2" t="s">
        <v>5</v>
      </c>
      <c r="B54" s="4">
        <v>141</v>
      </c>
      <c r="C54" s="4">
        <v>38980</v>
      </c>
      <c r="D54" s="4">
        <v>39133</v>
      </c>
      <c r="E54" s="4">
        <v>153</v>
      </c>
      <c r="F54">
        <f t="shared" si="3"/>
        <v>0.74512987012987009</v>
      </c>
    </row>
    <row r="55" spans="1:6" ht="15" x14ac:dyDescent="0.25">
      <c r="A55" s="2" t="s">
        <v>5</v>
      </c>
      <c r="B55" s="4">
        <v>153</v>
      </c>
      <c r="C55" s="4">
        <v>46784</v>
      </c>
      <c r="D55" s="4">
        <v>46924</v>
      </c>
      <c r="E55" s="4">
        <v>140</v>
      </c>
      <c r="F55">
        <f t="shared" si="3"/>
        <v>0.68181818181818177</v>
      </c>
    </row>
    <row r="56" spans="1:6" ht="15" x14ac:dyDescent="0.25">
      <c r="A56" s="2" t="s">
        <v>5</v>
      </c>
      <c r="B56" s="4">
        <v>153</v>
      </c>
      <c r="C56" s="4">
        <v>47060</v>
      </c>
      <c r="D56" s="4">
        <v>47201</v>
      </c>
      <c r="E56" s="4">
        <v>141</v>
      </c>
      <c r="F56">
        <f t="shared" si="3"/>
        <v>0.68668831168831168</v>
      </c>
    </row>
    <row r="57" spans="1:6" ht="15" x14ac:dyDescent="0.25">
      <c r="A57" s="2" t="s">
        <v>5</v>
      </c>
      <c r="B57" s="4">
        <v>153</v>
      </c>
      <c r="C57" s="4">
        <v>53384</v>
      </c>
      <c r="D57" s="4">
        <v>53523</v>
      </c>
      <c r="E57" s="4">
        <v>139</v>
      </c>
      <c r="F57">
        <f t="shared" si="3"/>
        <v>0.67694805194805197</v>
      </c>
    </row>
    <row r="58" spans="1:6" ht="15" x14ac:dyDescent="0.25">
      <c r="A58" s="2" t="s">
        <v>5</v>
      </c>
      <c r="B58" s="4">
        <v>161</v>
      </c>
      <c r="C58" s="4">
        <v>59522</v>
      </c>
      <c r="D58" s="4">
        <v>59658</v>
      </c>
      <c r="E58" s="4">
        <v>136</v>
      </c>
      <c r="F58">
        <f t="shared" si="3"/>
        <v>0.66233766233766234</v>
      </c>
    </row>
    <row r="59" spans="1:6" ht="15" x14ac:dyDescent="0.25">
      <c r="A59" s="2" t="s">
        <v>5</v>
      </c>
      <c r="B59" s="4">
        <v>161</v>
      </c>
      <c r="C59" s="4">
        <v>62262</v>
      </c>
      <c r="D59" s="4">
        <v>62399</v>
      </c>
      <c r="E59" s="4">
        <v>137</v>
      </c>
      <c r="F59">
        <f t="shared" si="3"/>
        <v>0.66720779220779214</v>
      </c>
    </row>
    <row r="60" spans="1:6" ht="15" x14ac:dyDescent="0.25">
      <c r="A60" s="2" t="s">
        <v>5</v>
      </c>
      <c r="B60" s="4">
        <v>161</v>
      </c>
      <c r="C60" s="4">
        <v>62471</v>
      </c>
      <c r="D60" s="4">
        <v>62609</v>
      </c>
      <c r="E60" s="4">
        <v>138</v>
      </c>
      <c r="F60">
        <f t="shared" si="3"/>
        <v>0.67207792207792205</v>
      </c>
    </row>
  </sheetData>
  <customSheetViews>
    <customSheetView guid="{0E5B8E4A-B458-4F0C-A416-819A151BC126}" filter="1" showAutoFilter="1">
      <pageMargins left="0.7" right="0.7" top="0.75" bottom="0.75" header="0.3" footer="0.3"/>
      <autoFilter ref="A1:K68" xr:uid="{A90534F0-4B7E-46D1-B842-E72185D4288B}">
        <filterColumn colId="9">
          <filters>
            <filter val="FALSE"/>
          </filters>
        </filterColumn>
      </autoFilter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7"/>
  <sheetViews>
    <sheetView showGridLines="0" workbookViewId="0"/>
  </sheetViews>
  <sheetFormatPr defaultColWidth="12.5703125" defaultRowHeight="15.75" customHeight="1" x14ac:dyDescent="0.2"/>
  <sheetData>
    <row r="1" spans="1:14" x14ac:dyDescent="0.2">
      <c r="A1" s="24" t="s">
        <v>2</v>
      </c>
      <c r="B1" s="25" t="s">
        <v>7</v>
      </c>
    </row>
    <row r="2" spans="1:14" x14ac:dyDescent="0.2"/>
    <row r="3" spans="1:14" x14ac:dyDescent="0.2">
      <c r="A3" s="7" t="s">
        <v>6</v>
      </c>
      <c r="B3" s="7" t="s">
        <v>1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9"/>
    </row>
    <row r="4" spans="1:14" x14ac:dyDescent="0.2">
      <c r="A4" s="7" t="s">
        <v>0</v>
      </c>
      <c r="B4" s="10">
        <v>100</v>
      </c>
      <c r="C4" s="11">
        <v>108</v>
      </c>
      <c r="D4" s="11">
        <v>112.00000000000001</v>
      </c>
      <c r="E4" s="11">
        <v>114.99999999999999</v>
      </c>
      <c r="F4" s="11">
        <v>115</v>
      </c>
      <c r="G4" s="11">
        <v>120</v>
      </c>
      <c r="H4" s="11">
        <v>123</v>
      </c>
      <c r="I4" s="11">
        <v>132</v>
      </c>
      <c r="J4" s="11">
        <v>135</v>
      </c>
      <c r="K4" s="11">
        <v>141</v>
      </c>
      <c r="L4" s="11">
        <v>147</v>
      </c>
      <c r="M4" s="11">
        <v>153</v>
      </c>
      <c r="N4" s="12">
        <v>161</v>
      </c>
    </row>
    <row r="5" spans="1:14" x14ac:dyDescent="0.2">
      <c r="A5" s="10" t="s">
        <v>4</v>
      </c>
      <c r="B5" s="13">
        <v>226.66666666666666</v>
      </c>
      <c r="C5" s="14">
        <v>211.66666666666666</v>
      </c>
      <c r="D5" s="14"/>
      <c r="E5" s="14"/>
      <c r="F5" s="14">
        <v>207.33333333333334</v>
      </c>
      <c r="G5" s="14"/>
      <c r="H5" s="14">
        <v>195</v>
      </c>
      <c r="I5" s="14"/>
      <c r="J5" s="14">
        <v>188.33333333333334</v>
      </c>
      <c r="K5" s="14"/>
      <c r="L5" s="14"/>
      <c r="M5" s="14"/>
      <c r="N5" s="15"/>
    </row>
    <row r="6" spans="1:14" ht="15.75" customHeight="1" x14ac:dyDescent="0.2">
      <c r="A6" s="16" t="s">
        <v>5</v>
      </c>
      <c r="B6" s="17">
        <v>205.33333333333334</v>
      </c>
      <c r="C6" s="18">
        <v>190.33333333333334</v>
      </c>
      <c r="D6" s="18"/>
      <c r="E6" s="18"/>
      <c r="F6" s="18">
        <v>181.5</v>
      </c>
      <c r="G6" s="18"/>
      <c r="H6" s="18">
        <v>172.33333333333334</v>
      </c>
      <c r="I6" s="18"/>
      <c r="J6" s="18">
        <v>157.33333333333334</v>
      </c>
      <c r="K6" s="18">
        <v>152.5</v>
      </c>
      <c r="L6" s="18"/>
      <c r="M6" s="18">
        <v>140</v>
      </c>
      <c r="N6" s="19">
        <v>137</v>
      </c>
    </row>
    <row r="7" spans="1:14" ht="15.75" customHeight="1" x14ac:dyDescent="0.2">
      <c r="A7" s="20" t="s">
        <v>3</v>
      </c>
      <c r="B7" s="21">
        <v>179</v>
      </c>
      <c r="C7" s="22">
        <v>161.25</v>
      </c>
      <c r="D7" s="22">
        <v>161</v>
      </c>
      <c r="E7" s="22">
        <v>158.33333333333334</v>
      </c>
      <c r="F7" s="22"/>
      <c r="G7" s="22">
        <v>149</v>
      </c>
      <c r="H7" s="22"/>
      <c r="I7" s="22">
        <v>147.5</v>
      </c>
      <c r="J7" s="22"/>
      <c r="K7" s="22"/>
      <c r="L7" s="22">
        <v>145</v>
      </c>
      <c r="M7" s="22"/>
      <c r="N7" s="23"/>
    </row>
  </sheetData>
  <conditionalFormatting sqref="B3:N3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4:N4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4:N4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5"/>
  <sheetViews>
    <sheetView workbookViewId="0"/>
  </sheetViews>
  <sheetFormatPr defaultColWidth="12.5703125" defaultRowHeight="15.75" customHeight="1" x14ac:dyDescent="0.2"/>
  <cols>
    <col min="1" max="1" width="18.7109375" customWidth="1"/>
  </cols>
  <sheetData>
    <row r="1" spans="1:14" x14ac:dyDescent="0.2">
      <c r="A1" s="1" t="str">
        <f>'Average Frame Counts'!A1</f>
        <v>HITLAG</v>
      </c>
      <c r="B1" s="1" t="str">
        <f>'Average Frame Counts'!B1</f>
        <v>FALSE</v>
      </c>
      <c r="C1" s="1">
        <f>'Average Frame Counts'!C1</f>
        <v>0</v>
      </c>
      <c r="D1" s="1">
        <f>'Average Frame Counts'!D1</f>
        <v>0</v>
      </c>
      <c r="E1" s="1">
        <f>'Average Frame Counts'!E1</f>
        <v>0</v>
      </c>
      <c r="F1" s="1">
        <f>'Average Frame Counts'!F1</f>
        <v>0</v>
      </c>
      <c r="G1" s="1">
        <f>'Average Frame Counts'!G1</f>
        <v>0</v>
      </c>
      <c r="H1" s="1">
        <f>'Average Frame Counts'!H1</f>
        <v>0</v>
      </c>
      <c r="I1" s="1">
        <f>'Average Frame Counts'!I1</f>
        <v>0</v>
      </c>
      <c r="J1" s="1">
        <f>'Average Frame Counts'!J1</f>
        <v>0</v>
      </c>
      <c r="K1" s="1">
        <f>'Average Frame Counts'!K1</f>
        <v>0</v>
      </c>
      <c r="L1" s="1">
        <f>'Average Frame Counts'!L1</f>
        <v>0</v>
      </c>
      <c r="M1" s="1">
        <f>'Average Frame Counts'!M1</f>
        <v>0</v>
      </c>
      <c r="N1" s="1">
        <f>'Average Frame Counts'!N1</f>
        <v>0</v>
      </c>
    </row>
    <row r="2" spans="1:14" x14ac:dyDescent="0.2">
      <c r="A2" s="1">
        <f>'Average Frame Counts'!A2</f>
        <v>0</v>
      </c>
      <c r="B2" s="1">
        <f>'Average Frame Counts'!B2</f>
        <v>0</v>
      </c>
      <c r="C2" s="1">
        <f>'Average Frame Counts'!C2</f>
        <v>0</v>
      </c>
      <c r="D2" s="1">
        <f>'Average Frame Counts'!D2</f>
        <v>0</v>
      </c>
      <c r="E2" s="1">
        <f>'Average Frame Counts'!E2</f>
        <v>0</v>
      </c>
      <c r="F2" s="1">
        <f>'Average Frame Counts'!F2</f>
        <v>0</v>
      </c>
      <c r="G2" s="1">
        <f>'Average Frame Counts'!G2</f>
        <v>0</v>
      </c>
      <c r="H2" s="1">
        <f>'Average Frame Counts'!H2</f>
        <v>0</v>
      </c>
      <c r="I2" s="1">
        <f>'Average Frame Counts'!I2</f>
        <v>0</v>
      </c>
      <c r="J2" s="1">
        <f>'Average Frame Counts'!J2</f>
        <v>0</v>
      </c>
      <c r="K2" s="1">
        <f>'Average Frame Counts'!K2</f>
        <v>0</v>
      </c>
      <c r="L2" s="1">
        <f>'Average Frame Counts'!L2</f>
        <v>0</v>
      </c>
      <c r="M2" s="1">
        <f>'Average Frame Counts'!M2</f>
        <v>0</v>
      </c>
      <c r="N2" s="1">
        <f>'Average Frame Counts'!N2</f>
        <v>0</v>
      </c>
    </row>
    <row r="3" spans="1:14" x14ac:dyDescent="0.2">
      <c r="A3" s="1" t="str">
        <f>'Average Frame Counts'!A3</f>
        <v>AVERAGE of Fend-Finit</v>
      </c>
      <c r="B3" s="1">
        <f>IFERROR('Average Frame Counts'!$B3/'Average Frame Counts'!B3,-1)</f>
        <v>-1</v>
      </c>
      <c r="C3" s="1" t="str">
        <f>IFERROR('Average Frame Counts'!$B3/'Average Frame Counts'!C3,"")</f>
        <v/>
      </c>
      <c r="D3" s="1" t="str">
        <f>IFERROR('Average Frame Counts'!$B3/'Average Frame Counts'!D3,"")</f>
        <v/>
      </c>
      <c r="E3" s="1" t="str">
        <f>IFERROR('Average Frame Counts'!$B3/'Average Frame Counts'!E3,"")</f>
        <v/>
      </c>
      <c r="F3" s="1" t="str">
        <f>IFERROR('Average Frame Counts'!$B3/'Average Frame Counts'!F3,"")</f>
        <v/>
      </c>
      <c r="G3" s="1" t="str">
        <f>IFERROR('Average Frame Counts'!$B3/'Average Frame Counts'!G3,"")</f>
        <v/>
      </c>
      <c r="H3" s="1" t="str">
        <f>IFERROR('Average Frame Counts'!$B3/'Average Frame Counts'!H3,"")</f>
        <v/>
      </c>
      <c r="I3" s="1" t="str">
        <f>IFERROR('Average Frame Counts'!$B3/'Average Frame Counts'!I3,"")</f>
        <v/>
      </c>
      <c r="J3" s="1" t="str">
        <f>IFERROR('Average Frame Counts'!$B3/'Average Frame Counts'!J3,"")</f>
        <v/>
      </c>
      <c r="K3" s="1" t="str">
        <f>IFERROR('Average Frame Counts'!$B3/'Average Frame Counts'!K3,"")</f>
        <v/>
      </c>
      <c r="L3" s="1" t="str">
        <f>IFERROR('Average Frame Counts'!$B3/'Average Frame Counts'!L3,"")</f>
        <v/>
      </c>
      <c r="M3" s="1" t="str">
        <f>IFERROR('Average Frame Counts'!$B3/'Average Frame Counts'!M3,"")</f>
        <v/>
      </c>
      <c r="N3" s="1" t="str">
        <f>IFERROR('Average Frame Counts'!$B3/'Average Frame Counts'!N3,"")</f>
        <v/>
      </c>
    </row>
    <row r="4" spans="1:14" x14ac:dyDescent="0.2">
      <c r="A4" s="1" t="str">
        <f>'Average Frame Counts'!A4</f>
        <v>Char</v>
      </c>
      <c r="B4" s="1">
        <f>IFERROR('Average Frame Counts'!$B4/'Average Frame Counts'!B4,-1)</f>
        <v>1</v>
      </c>
      <c r="C4" s="1">
        <f>IFERROR('Average Frame Counts'!$B4/'Average Frame Counts'!C4,"")</f>
        <v>0.92592592592592593</v>
      </c>
      <c r="D4" s="1">
        <f>IFERROR('Average Frame Counts'!$B4/'Average Frame Counts'!D4,"")</f>
        <v>0.89285714285714279</v>
      </c>
      <c r="E4" s="1">
        <f>IFERROR('Average Frame Counts'!$B4/'Average Frame Counts'!E4,"")</f>
        <v>0.86956521739130443</v>
      </c>
      <c r="F4" s="1">
        <f>IFERROR('Average Frame Counts'!$B4/'Average Frame Counts'!F4,"")</f>
        <v>0.86956521739130432</v>
      </c>
      <c r="G4" s="1">
        <f>IFERROR('Average Frame Counts'!$B4/'Average Frame Counts'!G4,"")</f>
        <v>0.83333333333333337</v>
      </c>
      <c r="H4" s="1">
        <f>IFERROR('Average Frame Counts'!$B4/'Average Frame Counts'!H4,"")</f>
        <v>0.81300813008130079</v>
      </c>
      <c r="I4" s="1">
        <f>IFERROR('Average Frame Counts'!$B4/'Average Frame Counts'!I4,"")</f>
        <v>0.75757575757575757</v>
      </c>
      <c r="J4" s="1">
        <f>IFERROR('Average Frame Counts'!$B4/'Average Frame Counts'!J4,"")</f>
        <v>0.7407407407407407</v>
      </c>
      <c r="K4" s="1">
        <f>IFERROR('Average Frame Counts'!$B4/'Average Frame Counts'!K4,"")</f>
        <v>0.70921985815602839</v>
      </c>
      <c r="L4" s="1">
        <f>IFERROR('Average Frame Counts'!$B4/'Average Frame Counts'!L4,"")</f>
        <v>0.68027210884353739</v>
      </c>
      <c r="M4" s="1">
        <f>IFERROR('Average Frame Counts'!$B4/'Average Frame Counts'!M4,"")</f>
        <v>0.65359477124183007</v>
      </c>
      <c r="N4" s="1">
        <f>IFERROR('Average Frame Counts'!$B4/'Average Frame Counts'!N4,"")</f>
        <v>0.6211180124223602</v>
      </c>
    </row>
    <row r="5" spans="1:14" x14ac:dyDescent="0.2">
      <c r="A5" s="1" t="str">
        <f>'Average Frame Counts'!A5</f>
        <v>Chongyun</v>
      </c>
      <c r="B5" s="1">
        <f>IFERROR('Average Frame Counts'!$B5/'Average Frame Counts'!B5,-1)</f>
        <v>1</v>
      </c>
      <c r="C5" s="1">
        <f>IFERROR('Average Frame Counts'!$B5/'Average Frame Counts'!C5,"")</f>
        <v>1.0708661417322836</v>
      </c>
      <c r="D5" s="1" t="str">
        <f>IFERROR('Average Frame Counts'!$B5/'Average Frame Counts'!D5,"")</f>
        <v/>
      </c>
      <c r="E5" s="1" t="str">
        <f>IFERROR('Average Frame Counts'!$B5/'Average Frame Counts'!E5,"")</f>
        <v/>
      </c>
      <c r="F5" s="1">
        <f>IFERROR('Average Frame Counts'!$B5/'Average Frame Counts'!F5,"")</f>
        <v>1.0932475884244373</v>
      </c>
      <c r="G5" s="1" t="str">
        <f>IFERROR('Average Frame Counts'!$B5/'Average Frame Counts'!G5,"")</f>
        <v/>
      </c>
      <c r="H5" s="1">
        <f>IFERROR('Average Frame Counts'!$B5/'Average Frame Counts'!H5,"")</f>
        <v>1.1623931623931623</v>
      </c>
      <c r="I5" s="1" t="str">
        <f>IFERROR('Average Frame Counts'!$B5/'Average Frame Counts'!I5,"")</f>
        <v/>
      </c>
      <c r="J5" s="1">
        <f>IFERROR('Average Frame Counts'!$B5/'Average Frame Counts'!J5,"")</f>
        <v>1.2035398230088494</v>
      </c>
      <c r="K5" s="1" t="str">
        <f>IFERROR('Average Frame Counts'!$B5/'Average Frame Counts'!K5,"")</f>
        <v/>
      </c>
      <c r="L5" s="1" t="str">
        <f>IFERROR('Average Frame Counts'!$B5/'Average Frame Counts'!L5,"")</f>
        <v/>
      </c>
      <c r="M5" s="1" t="str">
        <f>IFERROR('Average Frame Counts'!$B5/'Average Frame Counts'!M5,"")</f>
        <v/>
      </c>
      <c r="N5" s="1" t="str">
        <f>IFERROR('Average Frame Counts'!$B5/'Average Frame Counts'!N5,"")</f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Average Frame Counts</vt:lpstr>
      <vt:lpstr>Graph of Relative Eff ATKSPDS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Ji</cp:lastModifiedBy>
  <dcterms:modified xsi:type="dcterms:W3CDTF">2022-05-17T10:50:52Z</dcterms:modified>
</cp:coreProperties>
</file>